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19200" windowHeight="7050" tabRatio="761" activeTab="1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 OTCM" sheetId="7" r:id="rId8"/>
    <sheet name="Règles CP" sheetId="8" r:id="rId9"/>
    <sheet name="Base" sheetId="10" r:id="rId10"/>
  </sheets>
  <externalReferences>
    <externalReference r:id="rId11"/>
  </externalReferences>
  <definedNames>
    <definedName name="Feries">Base!$G$8:$G$19</definedName>
    <definedName name="Jaune">TJaune[[#All],[Jaune]]</definedName>
    <definedName name="Listenuit">Tableau28[[#All],[NUITS]]</definedName>
    <definedName name="ListePersonnel">[1]Feuil1!$C$3:$C$111</definedName>
    <definedName name="Orange">TOrange[[#All],[Orange]]</definedName>
    <definedName name="SaufD">Doublons[[#All],[No Doublons]]</definedName>
    <definedName name="Vert">TVert[[#All],[Vert]]</definedName>
    <definedName name="_xlnm.Print_Area" localSheetId="0">'CP-OM'!$A$1:$BA$66</definedName>
    <definedName name="_xlnm.Print_Area" localSheetId="2">'FdS Dispo'!$D$3:$J$36</definedName>
    <definedName name="_xlnm.Print_Area" localSheetId="3">'FdS Hebdo'!$A$1:$I$937</definedName>
    <definedName name="_xlnm.Print_Area" localSheetId="1">'OTCM-OMR'!$A$1:$BB$88</definedName>
  </definedNames>
  <calcPr calcId="162913"/>
</workbook>
</file>

<file path=xl/calcChain.xml><?xml version="1.0" encoding="utf-8"?>
<calcChain xmlns="http://schemas.openxmlformats.org/spreadsheetml/2006/main">
  <c r="I4" i="1" l="1"/>
  <c r="I16" i="10" l="1"/>
  <c r="G19" i="10"/>
  <c r="G18" i="10"/>
  <c r="G17" i="10"/>
  <c r="G16" i="10"/>
  <c r="G15" i="10"/>
  <c r="G14" i="10"/>
  <c r="G13" i="10"/>
  <c r="G12" i="10"/>
  <c r="G11" i="10"/>
  <c r="G10" i="10"/>
  <c r="G9" i="10"/>
  <c r="G8" i="10"/>
  <c r="G114" i="4" l="1"/>
  <c r="G115" i="4"/>
  <c r="G116" i="4"/>
  <c r="G117" i="4"/>
  <c r="G118" i="4"/>
  <c r="G119" i="4"/>
  <c r="G113" i="11"/>
  <c r="G114" i="11"/>
  <c r="G115" i="11"/>
  <c r="G116" i="11"/>
  <c r="G117" i="11"/>
  <c r="G118" i="11"/>
  <c r="G112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3" i="11"/>
  <c r="D848" i="9" l="1"/>
  <c r="D914" i="9"/>
  <c r="D708" i="9"/>
  <c r="D710" i="9"/>
  <c r="D739" i="9"/>
  <c r="D804" i="9"/>
  <c r="D605" i="9"/>
  <c r="D670" i="9"/>
  <c r="D471" i="9"/>
  <c r="D536" i="9"/>
  <c r="D378" i="9"/>
  <c r="D203" i="9"/>
  <c r="D268" i="9"/>
  <c r="D69" i="9"/>
  <c r="D134" i="9"/>
  <c r="D873" i="9"/>
  <c r="D707" i="9"/>
  <c r="D709" i="9"/>
  <c r="D714" i="9"/>
  <c r="D780" i="9"/>
  <c r="D580" i="9"/>
  <c r="D646" i="9"/>
  <c r="D446" i="9"/>
  <c r="D512" i="9"/>
  <c r="D337" i="9"/>
  <c r="D178" i="9"/>
  <c r="D244" i="9"/>
  <c r="D44" i="9"/>
  <c r="D110" i="9"/>
  <c r="A805" i="9"/>
  <c r="P58" i="4" l="1"/>
  <c r="Q58" i="4"/>
  <c r="R58" i="4"/>
  <c r="S58" i="4"/>
  <c r="T58" i="4"/>
  <c r="U58" i="4"/>
  <c r="V58" i="4"/>
  <c r="E4" i="3" l="1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BA66" i="1" l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6" i="1"/>
  <c r="E65" i="1"/>
  <c r="G710" i="9" l="1"/>
  <c r="F710" i="9"/>
  <c r="G709" i="9"/>
  <c r="F709" i="9"/>
  <c r="G708" i="9"/>
  <c r="F708" i="9"/>
  <c r="G707" i="9"/>
  <c r="F707" i="9"/>
  <c r="I710" i="9" l="1"/>
  <c r="I709" i="9"/>
  <c r="I708" i="9"/>
  <c r="I707" i="9"/>
  <c r="A707" i="9"/>
  <c r="A708" i="9"/>
  <c r="A709" i="9"/>
  <c r="A710" i="9"/>
  <c r="H110" i="9"/>
  <c r="F110" i="9" s="1"/>
  <c r="H44" i="9"/>
  <c r="G110" i="9" l="1"/>
  <c r="BC37" i="2" l="1" a="1"/>
  <c r="BC37" i="2" s="1"/>
  <c r="BC38" i="2" a="1"/>
  <c r="BC38" i="2" s="1"/>
  <c r="BC39" i="2" a="1"/>
  <c r="BC39" i="2" s="1"/>
  <c r="BC40" i="2" a="1"/>
  <c r="BC40" i="2" s="1"/>
  <c r="BC41" i="2" a="1"/>
  <c r="BC41" i="2" s="1"/>
  <c r="BC42" i="2" a="1"/>
  <c r="BC42" i="2" s="1"/>
  <c r="BC43" i="2" a="1"/>
  <c r="BC43" i="2" s="1"/>
  <c r="BC44" i="2" a="1"/>
  <c r="BC44" i="2" s="1"/>
  <c r="BC45" i="2" a="1"/>
  <c r="BC45" i="2" s="1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H28" i="6"/>
  <c r="H29" i="6"/>
  <c r="H30" i="6"/>
  <c r="H31" i="6"/>
  <c r="H32" i="6"/>
  <c r="H33" i="6"/>
  <c r="H34" i="6"/>
  <c r="H35" i="6"/>
  <c r="F6" i="6" l="1"/>
  <c r="A1" i="6" l="1"/>
  <c r="E2" i="1"/>
  <c r="A2" i="6" l="1"/>
  <c r="H4" i="6"/>
  <c r="A804" i="9" l="1"/>
  <c r="A670" i="9"/>
  <c r="A536" i="9"/>
  <c r="A402" i="9"/>
  <c r="A268" i="9"/>
  <c r="H914" i="9"/>
  <c r="P3" i="4"/>
  <c r="H3" i="4"/>
  <c r="H873" i="9"/>
  <c r="H848" i="9"/>
  <c r="H780" i="9"/>
  <c r="H739" i="9"/>
  <c r="H714" i="9"/>
  <c r="A672" i="9"/>
  <c r="H646" i="9"/>
  <c r="H605" i="9"/>
  <c r="H580" i="9"/>
  <c r="A538" i="9"/>
  <c r="H512" i="9"/>
  <c r="H471" i="9"/>
  <c r="H446" i="9"/>
  <c r="A404" i="9"/>
  <c r="H378" i="9"/>
  <c r="H337" i="9"/>
  <c r="A270" i="9"/>
  <c r="H244" i="9"/>
  <c r="H203" i="9"/>
  <c r="H178" i="9"/>
  <c r="B136" i="9"/>
  <c r="B270" i="9" s="1"/>
  <c r="B404" i="9" s="1"/>
  <c r="B538" i="9" s="1"/>
  <c r="B672" i="9" s="1"/>
  <c r="B806" i="9" s="1"/>
  <c r="A806" i="9" s="1"/>
  <c r="A136" i="9"/>
  <c r="H69" i="9"/>
  <c r="A2" i="9"/>
  <c r="F244" i="9" l="1"/>
  <c r="G244" i="9"/>
  <c r="G378" i="9"/>
  <c r="F378" i="9"/>
  <c r="F512" i="9"/>
  <c r="G512" i="9"/>
  <c r="G646" i="9"/>
  <c r="F646" i="9"/>
  <c r="F780" i="9"/>
  <c r="G780" i="9"/>
  <c r="G914" i="9"/>
  <c r="F914" i="9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BA64" i="1" l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H3" i="3"/>
  <c r="H55" i="3" s="1"/>
  <c r="H71" i="3"/>
  <c r="H79" i="3"/>
  <c r="H87" i="3"/>
  <c r="H95" i="3"/>
  <c r="H103" i="3"/>
  <c r="H7" i="3"/>
  <c r="H15" i="3"/>
  <c r="H23" i="3"/>
  <c r="H31" i="3"/>
  <c r="H39" i="3"/>
  <c r="H35" i="3" l="1"/>
  <c r="H27" i="3"/>
  <c r="H19" i="3"/>
  <c r="H11" i="3"/>
  <c r="H107" i="3"/>
  <c r="H99" i="3"/>
  <c r="H91" i="3"/>
  <c r="H83" i="3"/>
  <c r="H75" i="3"/>
  <c r="H59" i="3"/>
  <c r="H43" i="3"/>
  <c r="H63" i="3"/>
  <c r="H47" i="3"/>
  <c r="H67" i="3"/>
  <c r="H51" i="3"/>
  <c r="F1" i="2"/>
  <c r="F69" i="2"/>
  <c r="F58" i="2"/>
  <c r="F25" i="2"/>
  <c r="F47" i="2"/>
  <c r="F14" i="2"/>
  <c r="F36" i="2"/>
  <c r="H109" i="3"/>
  <c r="H41" i="3"/>
  <c r="H37" i="3"/>
  <c r="H33" i="3"/>
  <c r="H29" i="3"/>
  <c r="H25" i="3"/>
  <c r="H21" i="3"/>
  <c r="H17" i="3"/>
  <c r="H13" i="3"/>
  <c r="H9" i="3"/>
  <c r="H5" i="3"/>
  <c r="H105" i="3"/>
  <c r="H101" i="3"/>
  <c r="H97" i="3"/>
  <c r="H93" i="3"/>
  <c r="H89" i="3"/>
  <c r="H85" i="3"/>
  <c r="H81" i="3"/>
  <c r="H77" i="3"/>
  <c r="H73" i="3"/>
  <c r="H69" i="3"/>
  <c r="H65" i="3"/>
  <c r="H61" i="3"/>
  <c r="H57" i="3"/>
  <c r="H53" i="3"/>
  <c r="H49" i="3"/>
  <c r="H45" i="3"/>
  <c r="H111" i="3"/>
  <c r="H4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H6" i="3"/>
  <c r="H42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112" i="3"/>
  <c r="H108" i="3"/>
  <c r="H110" i="3"/>
  <c r="G25" i="2" l="1"/>
  <c r="G58" i="2"/>
  <c r="G69" i="2"/>
  <c r="G47" i="2"/>
  <c r="G14" i="2"/>
  <c r="G36" i="2"/>
  <c r="Q3" i="4"/>
  <c r="I3" i="4"/>
  <c r="I3" i="3"/>
  <c r="H47" i="2" l="1"/>
  <c r="H14" i="2"/>
  <c r="H58" i="2"/>
  <c r="H69" i="2"/>
  <c r="H36" i="2"/>
  <c r="H25" i="2"/>
  <c r="R3" i="4"/>
  <c r="J3" i="4"/>
  <c r="J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 a="1"/>
  <c r="BC62" i="2" s="1"/>
  <c r="BE61" i="2" a="1"/>
  <c r="BE61" i="2" s="1"/>
  <c r="BD61" i="2" a="1"/>
  <c r="BD61" i="2" s="1"/>
  <c r="BC61" i="2" a="1"/>
  <c r="BC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BE45" i="2" a="1"/>
  <c r="BE45" i="2" s="1"/>
  <c r="BD45" i="2" a="1"/>
  <c r="BD45" i="2" s="1"/>
  <c r="BE44" i="2" a="1"/>
  <c r="BE44" i="2" s="1"/>
  <c r="BD44" i="2" a="1"/>
  <c r="BD44" i="2" s="1"/>
  <c r="BE43" i="2" a="1"/>
  <c r="BE43" i="2" s="1"/>
  <c r="BD43" i="2" a="1"/>
  <c r="BD43" i="2" s="1"/>
  <c r="BE42" i="2" a="1"/>
  <c r="BE42" i="2" s="1"/>
  <c r="BD42" i="2" a="1"/>
  <c r="BD42" i="2" s="1"/>
  <c r="BE41" i="2" a="1"/>
  <c r="BE41" i="2" s="1"/>
  <c r="BD41" i="2" a="1"/>
  <c r="BD41" i="2" s="1"/>
  <c r="BE40" i="2" a="1"/>
  <c r="BE40" i="2" s="1"/>
  <c r="BD40" i="2" a="1"/>
  <c r="BD40" i="2" s="1"/>
  <c r="BE39" i="2" a="1"/>
  <c r="BE39" i="2" s="1"/>
  <c r="BD39" i="2" a="1"/>
  <c r="BD39" i="2" s="1"/>
  <c r="BE38" i="2" a="1"/>
  <c r="BE38" i="2" s="1"/>
  <c r="BD38" i="2" a="1"/>
  <c r="BD38" i="2" s="1"/>
  <c r="BE37" i="2" a="1"/>
  <c r="BE37" i="2" s="1"/>
  <c r="BD37" i="2" a="1"/>
  <c r="BD37" i="2" s="1"/>
  <c r="BE34" i="2" a="1"/>
  <c r="BE34" i="2" s="1"/>
  <c r="BD34" i="2" a="1"/>
  <c r="BD34" i="2" s="1"/>
  <c r="BC34" i="2" a="1"/>
  <c r="BC34" i="2" s="1"/>
  <c r="BE33" i="2" a="1"/>
  <c r="BE33" i="2" s="1"/>
  <c r="BD33" i="2" a="1"/>
  <c r="BD33" i="2" s="1"/>
  <c r="BC33" i="2" a="1"/>
  <c r="BC33" i="2" s="1"/>
  <c r="BE32" i="2" a="1"/>
  <c r="BE32" i="2" s="1"/>
  <c r="BD32" i="2" a="1"/>
  <c r="BD32" i="2" s="1"/>
  <c r="BC32" i="2" a="1"/>
  <c r="BC32" i="2" s="1"/>
  <c r="BE31" i="2" a="1"/>
  <c r="BE31" i="2" s="1"/>
  <c r="BD31" i="2" a="1"/>
  <c r="BD31" i="2" s="1"/>
  <c r="BC31" i="2" a="1"/>
  <c r="BC31" i="2" s="1"/>
  <c r="BE30" i="2" a="1"/>
  <c r="BE30" i="2" s="1"/>
  <c r="BD30" i="2" a="1"/>
  <c r="BD30" i="2" s="1"/>
  <c r="BC30" i="2" a="1"/>
  <c r="BC30" i="2" s="1"/>
  <c r="BE29" i="2" a="1"/>
  <c r="BE29" i="2" s="1"/>
  <c r="BD29" i="2" a="1"/>
  <c r="BD29" i="2" s="1"/>
  <c r="BC29" i="2" a="1"/>
  <c r="BC29" i="2" s="1"/>
  <c r="BE28" i="2" a="1"/>
  <c r="BE28" i="2" s="1"/>
  <c r="BD28" i="2" a="1"/>
  <c r="BD28" i="2" s="1"/>
  <c r="BC28" i="2" a="1"/>
  <c r="BC28" i="2" s="1"/>
  <c r="BE27" i="2" a="1"/>
  <c r="BE27" i="2" s="1"/>
  <c r="BD27" i="2" a="1"/>
  <c r="BD27" i="2" s="1"/>
  <c r="BC27" i="2" a="1"/>
  <c r="BC27" i="2" s="1"/>
  <c r="BE26" i="2" a="1"/>
  <c r="BE26" i="2" s="1"/>
  <c r="BD26" i="2" a="1"/>
  <c r="BD26" i="2" s="1"/>
  <c r="BC26" i="2" a="1"/>
  <c r="BC26" i="2" s="1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E20" i="2" a="1"/>
  <c r="BE20" i="2" s="1"/>
  <c r="BD20" i="2" a="1"/>
  <c r="BD20" i="2" s="1"/>
  <c r="BC20" i="2" a="1"/>
  <c r="BC20" i="2" s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BE12" i="2" a="1"/>
  <c r="BE12" i="2" s="1"/>
  <c r="BD12" i="2" a="1"/>
  <c r="BD12" i="2" s="1"/>
  <c r="BC12" i="2" a="1"/>
  <c r="BC12" i="2" s="1"/>
  <c r="BE11" i="2" a="1"/>
  <c r="BE11" i="2" s="1"/>
  <c r="BD11" i="2" a="1"/>
  <c r="BD11" i="2" s="1"/>
  <c r="BC11" i="2" a="1"/>
  <c r="BC11" i="2" s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 a="1"/>
  <c r="BD7" i="2" s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E4" i="2" a="1"/>
  <c r="BE4" i="2" s="1"/>
  <c r="BD4" i="2" a="1"/>
  <c r="BD4" i="2" s="1"/>
  <c r="BC4" i="2" a="1"/>
  <c r="BC4" i="2" s="1"/>
  <c r="G3" i="2"/>
  <c r="I110" i="3" s="1"/>
  <c r="I36" i="2" l="1"/>
  <c r="I14" i="2"/>
  <c r="I25" i="2"/>
  <c r="I47" i="2"/>
  <c r="I69" i="2"/>
  <c r="I58" i="2"/>
  <c r="F92" i="2" a="1"/>
  <c r="F92" i="2" s="1"/>
  <c r="F91" i="2" a="1"/>
  <c r="F91" i="2" s="1"/>
  <c r="I97" i="3"/>
  <c r="BF80" i="2"/>
  <c r="BF5" i="2"/>
  <c r="F97" i="2" a="1"/>
  <c r="F97" i="2" s="1"/>
  <c r="I89" i="3"/>
  <c r="I79" i="3"/>
  <c r="I100" i="3"/>
  <c r="I88" i="3"/>
  <c r="I71" i="3"/>
  <c r="I50" i="3"/>
  <c r="I83" i="3"/>
  <c r="I60" i="3"/>
  <c r="I55" i="3"/>
  <c r="I109" i="3"/>
  <c r="I76" i="3"/>
  <c r="I58" i="3"/>
  <c r="I105" i="3"/>
  <c r="I92" i="3"/>
  <c r="I68" i="3"/>
  <c r="I63" i="3"/>
  <c r="I44" i="3"/>
  <c r="S3" i="4"/>
  <c r="BF48" i="2"/>
  <c r="BF30" i="2"/>
  <c r="BF12" i="2"/>
  <c r="BF75" i="2"/>
  <c r="BF56" i="2"/>
  <c r="BF40" i="2"/>
  <c r="BF4" i="2"/>
  <c r="BF74" i="2"/>
  <c r="BF77" i="2"/>
  <c r="BF64" i="2"/>
  <c r="BF61" i="2"/>
  <c r="BF53" i="2"/>
  <c r="BF29" i="2"/>
  <c r="BF21" i="2"/>
  <c r="BF18" i="2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K3" i="4"/>
  <c r="F96" i="2" a="1"/>
  <c r="F96" i="2" s="1"/>
  <c r="I42" i="3"/>
  <c r="I101" i="3"/>
  <c r="I93" i="3"/>
  <c r="I104" i="3"/>
  <c r="I96" i="3"/>
  <c r="I87" i="3"/>
  <c r="I80" i="3"/>
  <c r="I72" i="3"/>
  <c r="I84" i="3"/>
  <c r="I64" i="3"/>
  <c r="I45" i="3"/>
  <c r="I75" i="3"/>
  <c r="I67" i="3"/>
  <c r="I59" i="3"/>
  <c r="I51" i="3"/>
  <c r="I54" i="3"/>
  <c r="I48" i="3"/>
  <c r="F95" i="2" a="1"/>
  <c r="F95" i="2" s="1"/>
  <c r="F90" i="2" a="1"/>
  <c r="F90" i="2" s="1"/>
  <c r="I107" i="3"/>
  <c r="I103" i="3"/>
  <c r="I99" i="3"/>
  <c r="I95" i="3"/>
  <c r="I91" i="3"/>
  <c r="I106" i="3"/>
  <c r="I102" i="3"/>
  <c r="I98" i="3"/>
  <c r="I94" i="3"/>
  <c r="I90" i="3"/>
  <c r="I85" i="3"/>
  <c r="I81" i="3"/>
  <c r="I78" i="3"/>
  <c r="I74" i="3"/>
  <c r="I70" i="3"/>
  <c r="I86" i="3"/>
  <c r="I82" i="3"/>
  <c r="I66" i="3"/>
  <c r="I62" i="3"/>
  <c r="I47" i="3"/>
  <c r="I108" i="3"/>
  <c r="I77" i="3"/>
  <c r="I73" i="3"/>
  <c r="I69" i="3"/>
  <c r="I65" i="3"/>
  <c r="I61" i="3"/>
  <c r="I57" i="3"/>
  <c r="I53" i="3"/>
  <c r="I49" i="3"/>
  <c r="I56" i="3"/>
  <c r="I52" i="3"/>
  <c r="I112" i="3"/>
  <c r="I46" i="3"/>
  <c r="I43" i="3"/>
  <c r="I111" i="3"/>
  <c r="K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H3" i="2"/>
  <c r="F131" i="2" a="1"/>
  <c r="F131" i="2" s="1"/>
  <c r="F126" i="2" a="1"/>
  <c r="F126" i="2" s="1"/>
  <c r="F125" i="2" a="1"/>
  <c r="F125" i="2" s="1"/>
  <c r="F124" i="2" a="1"/>
  <c r="F124" i="2" s="1"/>
  <c r="F123" i="2" a="1"/>
  <c r="F123" i="2" s="1"/>
  <c r="F122" i="2" a="1"/>
  <c r="F122" i="2" s="1"/>
  <c r="F121" i="2" a="1"/>
  <c r="F121" i="2" s="1"/>
  <c r="F129" i="2" a="1"/>
  <c r="F129" i="2" s="1"/>
  <c r="F118" i="2" a="1"/>
  <c r="F118" i="2" s="1"/>
  <c r="F117" i="2" a="1"/>
  <c r="F117" i="2" s="1"/>
  <c r="F116" i="2" a="1"/>
  <c r="F116" i="2" s="1"/>
  <c r="F114" i="2" a="1"/>
  <c r="F114" i="2" s="1"/>
  <c r="F112" i="2" a="1"/>
  <c r="F112" i="2" s="1"/>
  <c r="F105" i="2" a="1"/>
  <c r="F105" i="2" s="1"/>
  <c r="F104" i="2" a="1"/>
  <c r="F104" i="2" s="1"/>
  <c r="F103" i="2" a="1"/>
  <c r="F103" i="2" s="1"/>
  <c r="F102" i="2" a="1"/>
  <c r="F102" i="2" s="1"/>
  <c r="F115" i="2" a="1"/>
  <c r="F115" i="2" s="1"/>
  <c r="F113" i="2" a="1"/>
  <c r="F113" i="2" s="1"/>
  <c r="F111" i="2" a="1"/>
  <c r="F111" i="2" s="1"/>
  <c r="F110" i="2" a="1"/>
  <c r="F110" i="2" s="1"/>
  <c r="F109" i="2" a="1"/>
  <c r="F109" i="2" s="1"/>
  <c r="F108" i="2" a="1"/>
  <c r="F108" i="2" s="1"/>
  <c r="F99" i="2" a="1"/>
  <c r="F99" i="2" s="1"/>
  <c r="F101" i="2" a="1"/>
  <c r="F101" i="2" s="1"/>
  <c r="F98" i="2" a="1"/>
  <c r="F98" i="2" s="1"/>
  <c r="F100" i="2" a="1"/>
  <c r="F100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J69" i="2" l="1"/>
  <c r="J25" i="2"/>
  <c r="J36" i="2"/>
  <c r="J58" i="2"/>
  <c r="J47" i="2"/>
  <c r="J14" i="2"/>
  <c r="H92" i="2" a="1"/>
  <c r="H92" i="2" s="1"/>
  <c r="H91" i="2" a="1"/>
  <c r="H91" i="2" s="1"/>
  <c r="G92" i="2" a="1"/>
  <c r="G92" i="2" s="1"/>
  <c r="G91" i="2" a="1"/>
  <c r="G91" i="2" s="1"/>
  <c r="G103" i="2" a="1"/>
  <c r="G103" i="2" s="1"/>
  <c r="G126" i="2" a="1"/>
  <c r="G126" i="2" s="1"/>
  <c r="G131" i="2" a="1"/>
  <c r="G131" i="2" s="1"/>
  <c r="G113" i="2" a="1"/>
  <c r="G113" i="2" s="1"/>
  <c r="G90" i="2" a="1"/>
  <c r="G90" i="2" s="1"/>
  <c r="G121" i="2" a="1"/>
  <c r="G121" i="2" s="1"/>
  <c r="G112" i="2" a="1"/>
  <c r="G112" i="2" s="1"/>
  <c r="G125" i="2" a="1"/>
  <c r="G125" i="2" s="1"/>
  <c r="T3" i="4"/>
  <c r="L3" i="4"/>
  <c r="G98" i="2" a="1"/>
  <c r="G98" i="2" s="1"/>
  <c r="G97" i="2" a="1"/>
  <c r="G97" i="2" s="1"/>
  <c r="G109" i="2" a="1"/>
  <c r="G109" i="2" s="1"/>
  <c r="G116" i="2" a="1"/>
  <c r="G116" i="2" s="1"/>
  <c r="G105" i="2" a="1"/>
  <c r="G105" i="2" s="1"/>
  <c r="G117" i="2" a="1"/>
  <c r="G117" i="2" s="1"/>
  <c r="G123" i="2" a="1"/>
  <c r="G123" i="2" s="1"/>
  <c r="J108" i="3"/>
  <c r="J109" i="3"/>
  <c r="J43" i="3"/>
  <c r="J47" i="3"/>
  <c r="J46" i="3"/>
  <c r="J49" i="3"/>
  <c r="J53" i="3"/>
  <c r="J57" i="3"/>
  <c r="J111" i="3"/>
  <c r="J62" i="3"/>
  <c r="J66" i="3"/>
  <c r="J70" i="3"/>
  <c r="J74" i="3"/>
  <c r="J78" i="3"/>
  <c r="J50" i="3"/>
  <c r="J54" i="3"/>
  <c r="J58" i="3"/>
  <c r="J63" i="3"/>
  <c r="J67" i="3"/>
  <c r="J71" i="3"/>
  <c r="J75" i="3"/>
  <c r="J79" i="3"/>
  <c r="J83" i="3"/>
  <c r="J87" i="3"/>
  <c r="J84" i="3"/>
  <c r="J88" i="3"/>
  <c r="J91" i="3"/>
  <c r="J95" i="3"/>
  <c r="J99" i="3"/>
  <c r="J103" i="3"/>
  <c r="J107" i="3"/>
  <c r="J90" i="3"/>
  <c r="J94" i="3"/>
  <c r="J98" i="3"/>
  <c r="J102" i="3"/>
  <c r="J106" i="3"/>
  <c r="J110" i="3"/>
  <c r="J112" i="3"/>
  <c r="J45" i="3"/>
  <c r="J44" i="3"/>
  <c r="J48" i="3"/>
  <c r="J51" i="3"/>
  <c r="J55" i="3"/>
  <c r="J59" i="3"/>
  <c r="J60" i="3"/>
  <c r="J64" i="3"/>
  <c r="J68" i="3"/>
  <c r="J72" i="3"/>
  <c r="J76" i="3"/>
  <c r="J80" i="3"/>
  <c r="J52" i="3"/>
  <c r="J56" i="3"/>
  <c r="J61" i="3"/>
  <c r="J65" i="3"/>
  <c r="J69" i="3"/>
  <c r="J73" i="3"/>
  <c r="J77" i="3"/>
  <c r="J81" i="3"/>
  <c r="J85" i="3"/>
  <c r="J82" i="3"/>
  <c r="J86" i="3"/>
  <c r="J89" i="3"/>
  <c r="J93" i="3"/>
  <c r="J97" i="3"/>
  <c r="J101" i="3"/>
  <c r="J105" i="3"/>
  <c r="J42" i="3"/>
  <c r="J100" i="3"/>
  <c r="J92" i="3"/>
  <c r="J104" i="3"/>
  <c r="J96" i="3"/>
  <c r="G129" i="2" a="1"/>
  <c r="G129" i="2" s="1"/>
  <c r="G101" i="2" a="1"/>
  <c r="G101" i="2" s="1"/>
  <c r="G99" i="2" a="1"/>
  <c r="G99" i="2" s="1"/>
  <c r="F106" i="2"/>
  <c r="G95" i="2" a="1"/>
  <c r="G95" i="2" s="1"/>
  <c r="G100" i="2" a="1"/>
  <c r="G100" i="2" s="1"/>
  <c r="G96" i="2" a="1"/>
  <c r="G96" i="2" s="1"/>
  <c r="G108" i="2" a="1"/>
  <c r="G108" i="2" s="1"/>
  <c r="G110" i="2" a="1"/>
  <c r="G110" i="2" s="1"/>
  <c r="G114" i="2" a="1"/>
  <c r="G114" i="2" s="1"/>
  <c r="G102" i="2" a="1"/>
  <c r="G102" i="2" s="1"/>
  <c r="G104" i="2" a="1"/>
  <c r="G104" i="2" s="1"/>
  <c r="G111" i="2" a="1"/>
  <c r="G111" i="2" s="1"/>
  <c r="G115" i="2" a="1"/>
  <c r="G115" i="2" s="1"/>
  <c r="G118" i="2" a="1"/>
  <c r="G118" i="2" s="1"/>
  <c r="G122" i="2" a="1"/>
  <c r="G122" i="2" s="1"/>
  <c r="G124" i="2" a="1"/>
  <c r="G124" i="2" s="1"/>
  <c r="L3" i="3"/>
  <c r="H131" i="2" a="1"/>
  <c r="H131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18" i="2" a="1"/>
  <c r="H118" i="2" s="1"/>
  <c r="H117" i="2" a="1"/>
  <c r="H117" i="2" s="1"/>
  <c r="H116" i="2" a="1"/>
  <c r="H116" i="2" s="1"/>
  <c r="H114" i="2" a="1"/>
  <c r="H114" i="2" s="1"/>
  <c r="H112" i="2" a="1"/>
  <c r="H112" i="2" s="1"/>
  <c r="H105" i="2" a="1"/>
  <c r="H105" i="2" s="1"/>
  <c r="H104" i="2" a="1"/>
  <c r="H104" i="2" s="1"/>
  <c r="H103" i="2" a="1"/>
  <c r="H103" i="2" s="1"/>
  <c r="H102" i="2" a="1"/>
  <c r="H102" i="2" s="1"/>
  <c r="H115" i="2" a="1"/>
  <c r="H115" i="2" s="1"/>
  <c r="H113" i="2" a="1"/>
  <c r="H113" i="2" s="1"/>
  <c r="H111" i="2" a="1"/>
  <c r="H111" i="2" s="1"/>
  <c r="H110" i="2" a="1"/>
  <c r="H110" i="2" s="1"/>
  <c r="H109" i="2" a="1"/>
  <c r="H109" i="2" s="1"/>
  <c r="H108" i="2" a="1"/>
  <c r="H108" i="2" s="1"/>
  <c r="H100" i="2" a="1"/>
  <c r="H100" i="2" s="1"/>
  <c r="H98" i="2" a="1"/>
  <c r="H98" i="2" s="1"/>
  <c r="H97" i="2" a="1"/>
  <c r="H97" i="2" s="1"/>
  <c r="H96" i="2" a="1"/>
  <c r="H96" i="2" s="1"/>
  <c r="H90" i="2" a="1"/>
  <c r="H90" i="2" s="1"/>
  <c r="H101" i="2" a="1"/>
  <c r="H101" i="2" s="1"/>
  <c r="H99" i="2" a="1"/>
  <c r="H99" i="2" s="1"/>
  <c r="H95" i="2" a="1"/>
  <c r="H95" i="2" s="1"/>
  <c r="F119" i="2"/>
  <c r="F127" i="2"/>
  <c r="F133" i="2" s="1" a="1"/>
  <c r="F133" i="2" s="1"/>
  <c r="H129" i="2" a="1"/>
  <c r="H129" i="2" s="1"/>
  <c r="I3" i="2"/>
  <c r="K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K58" i="2" l="1"/>
  <c r="K69" i="2"/>
  <c r="K14" i="2"/>
  <c r="K25" i="2"/>
  <c r="K47" i="2"/>
  <c r="K36" i="2"/>
  <c r="I92" i="2" a="1"/>
  <c r="I92" i="2" s="1"/>
  <c r="I91" i="2" a="1"/>
  <c r="I91" i="2" s="1"/>
  <c r="U3" i="4"/>
  <c r="G106" i="2"/>
  <c r="H106" i="2"/>
  <c r="M3" i="4"/>
  <c r="K42" i="3"/>
  <c r="K101" i="3"/>
  <c r="K93" i="3"/>
  <c r="K104" i="3"/>
  <c r="K96" i="3"/>
  <c r="K87" i="3"/>
  <c r="K88" i="3"/>
  <c r="K80" i="3"/>
  <c r="K72" i="3"/>
  <c r="K55" i="3"/>
  <c r="K68" i="3"/>
  <c r="K60" i="3"/>
  <c r="K73" i="3"/>
  <c r="K65" i="3"/>
  <c r="K56" i="3"/>
  <c r="K47" i="3"/>
  <c r="K44" i="3"/>
  <c r="K108" i="3"/>
  <c r="H127" i="2"/>
  <c r="K105" i="3"/>
  <c r="K97" i="3"/>
  <c r="K89" i="3"/>
  <c r="K100" i="3"/>
  <c r="K92" i="3"/>
  <c r="K83" i="3"/>
  <c r="K84" i="3"/>
  <c r="K76" i="3"/>
  <c r="K59" i="3"/>
  <c r="K51" i="3"/>
  <c r="K64" i="3"/>
  <c r="K77" i="3"/>
  <c r="K69" i="3"/>
  <c r="K61" i="3"/>
  <c r="K52" i="3"/>
  <c r="K48" i="3"/>
  <c r="K110" i="3"/>
  <c r="K109" i="3"/>
  <c r="G127" i="2"/>
  <c r="G133" i="2" s="1" a="1"/>
  <c r="G133" i="2" s="1"/>
  <c r="G119" i="2"/>
  <c r="K107" i="3"/>
  <c r="K103" i="3"/>
  <c r="K99" i="3"/>
  <c r="K95" i="3"/>
  <c r="K91" i="3"/>
  <c r="K106" i="3"/>
  <c r="K102" i="3"/>
  <c r="K98" i="3"/>
  <c r="K94" i="3"/>
  <c r="K90" i="3"/>
  <c r="K85" i="3"/>
  <c r="K81" i="3"/>
  <c r="K86" i="3"/>
  <c r="K82" i="3"/>
  <c r="K78" i="3"/>
  <c r="K74" i="3"/>
  <c r="K70" i="3"/>
  <c r="K57" i="3"/>
  <c r="K53" i="3"/>
  <c r="K49" i="3"/>
  <c r="K66" i="3"/>
  <c r="K62" i="3"/>
  <c r="K79" i="3"/>
  <c r="K75" i="3"/>
  <c r="K71" i="3"/>
  <c r="K67" i="3"/>
  <c r="K63" i="3"/>
  <c r="K58" i="3"/>
  <c r="K54" i="3"/>
  <c r="K50" i="3"/>
  <c r="K45" i="3"/>
  <c r="K46" i="3"/>
  <c r="K112" i="3"/>
  <c r="K43" i="3"/>
  <c r="M3" i="3"/>
  <c r="F137" i="2"/>
  <c r="H133" i="2" a="1"/>
  <c r="I129" i="2" a="1"/>
  <c r="I129" i="2" s="1"/>
  <c r="J3" i="2"/>
  <c r="L108" i="3" s="1"/>
  <c r="I131" i="2" a="1"/>
  <c r="I131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18" i="2" a="1"/>
  <c r="I118" i="2" s="1"/>
  <c r="I117" i="2" a="1"/>
  <c r="I117" i="2" s="1"/>
  <c r="I115" i="2" a="1"/>
  <c r="I115" i="2" s="1"/>
  <c r="I113" i="2" a="1"/>
  <c r="I113" i="2" s="1"/>
  <c r="I111" i="2" a="1"/>
  <c r="I111" i="2" s="1"/>
  <c r="I105" i="2" a="1"/>
  <c r="I105" i="2" s="1"/>
  <c r="I104" i="2" a="1"/>
  <c r="I104" i="2" s="1"/>
  <c r="I103" i="2" a="1"/>
  <c r="I103" i="2" s="1"/>
  <c r="I102" i="2" a="1"/>
  <c r="I102" i="2" s="1"/>
  <c r="I116" i="2" a="1"/>
  <c r="I116" i="2" s="1"/>
  <c r="I114" i="2" a="1"/>
  <c r="I114" i="2" s="1"/>
  <c r="I112" i="2" a="1"/>
  <c r="I112" i="2" s="1"/>
  <c r="I110" i="2" a="1"/>
  <c r="I110" i="2" s="1"/>
  <c r="I109" i="2" a="1"/>
  <c r="I109" i="2" s="1"/>
  <c r="I108" i="2" a="1"/>
  <c r="I108" i="2" s="1"/>
  <c r="I101" i="2" a="1"/>
  <c r="I101" i="2" s="1"/>
  <c r="I99" i="2" a="1"/>
  <c r="I99" i="2" s="1"/>
  <c r="I98" i="2" a="1"/>
  <c r="I98" i="2" s="1"/>
  <c r="I97" i="2" a="1"/>
  <c r="I97" i="2" s="1"/>
  <c r="I95" i="2" a="1"/>
  <c r="I95" i="2" s="1"/>
  <c r="I100" i="2" a="1"/>
  <c r="I100" i="2" s="1"/>
  <c r="I96" i="2" a="1"/>
  <c r="I96" i="2" s="1"/>
  <c r="I90" i="2" a="1"/>
  <c r="I90" i="2" s="1"/>
  <c r="H119" i="2"/>
  <c r="BE42" i="1"/>
  <c r="BE44" i="1"/>
  <c r="BE46" i="1"/>
  <c r="BE43" i="1"/>
  <c r="BE45" i="1"/>
  <c r="E21" i="1"/>
  <c r="E48" i="1" a="1"/>
  <c r="E48" i="1" s="1"/>
  <c r="L47" i="2" l="1"/>
  <c r="L14" i="2"/>
  <c r="L69" i="2"/>
  <c r="L36" i="2"/>
  <c r="L58" i="2"/>
  <c r="L25" i="2"/>
  <c r="H133" i="2"/>
  <c r="H137" i="2" s="1"/>
  <c r="J92" i="2" a="1"/>
  <c r="J92" i="2" s="1"/>
  <c r="J91" i="2" a="1"/>
  <c r="J91" i="2" s="1"/>
  <c r="V3" i="4"/>
  <c r="G137" i="2"/>
  <c r="N3" i="4"/>
  <c r="L104" i="3"/>
  <c r="L96" i="3"/>
  <c r="L42" i="3"/>
  <c r="L101" i="3"/>
  <c r="L93" i="3"/>
  <c r="L86" i="3"/>
  <c r="L77" i="3"/>
  <c r="L69" i="3"/>
  <c r="L81" i="3"/>
  <c r="L61" i="3"/>
  <c r="L76" i="3"/>
  <c r="L68" i="3"/>
  <c r="L60" i="3"/>
  <c r="L52" i="3"/>
  <c r="L44" i="3"/>
  <c r="L53" i="3"/>
  <c r="L45" i="3"/>
  <c r="L110" i="3"/>
  <c r="L100" i="3"/>
  <c r="L92" i="3"/>
  <c r="L105" i="3"/>
  <c r="L97" i="3"/>
  <c r="L89" i="3"/>
  <c r="L82" i="3"/>
  <c r="L73" i="3"/>
  <c r="L85" i="3"/>
  <c r="L65" i="3"/>
  <c r="L80" i="3"/>
  <c r="L72" i="3"/>
  <c r="L64" i="3"/>
  <c r="L56" i="3"/>
  <c r="L48" i="3"/>
  <c r="L57" i="3"/>
  <c r="L49" i="3"/>
  <c r="L112" i="3"/>
  <c r="L106" i="3"/>
  <c r="L102" i="3"/>
  <c r="L98" i="3"/>
  <c r="L94" i="3"/>
  <c r="L90" i="3"/>
  <c r="L107" i="3"/>
  <c r="L103" i="3"/>
  <c r="L99" i="3"/>
  <c r="L95" i="3"/>
  <c r="L91" i="3"/>
  <c r="L88" i="3"/>
  <c r="L84" i="3"/>
  <c r="L79" i="3"/>
  <c r="L75" i="3"/>
  <c r="L71" i="3"/>
  <c r="L87" i="3"/>
  <c r="L83" i="3"/>
  <c r="L67" i="3"/>
  <c r="L63" i="3"/>
  <c r="L43" i="3"/>
  <c r="L78" i="3"/>
  <c r="L74" i="3"/>
  <c r="L70" i="3"/>
  <c r="L66" i="3"/>
  <c r="L62" i="3"/>
  <c r="L58" i="3"/>
  <c r="L54" i="3"/>
  <c r="L50" i="3"/>
  <c r="L46" i="3"/>
  <c r="L59" i="3"/>
  <c r="L55" i="3"/>
  <c r="L51" i="3"/>
  <c r="L47" i="3"/>
  <c r="L109" i="3"/>
  <c r="L111" i="3"/>
  <c r="N3" i="3"/>
  <c r="I127" i="2"/>
  <c r="I133" i="2" s="1" a="1"/>
  <c r="I133" i="2" s="1"/>
  <c r="J131" i="2" a="1"/>
  <c r="J131" i="2" s="1"/>
  <c r="J126" i="2" a="1"/>
  <c r="J126" i="2" s="1"/>
  <c r="J125" i="2" a="1"/>
  <c r="J125" i="2" s="1"/>
  <c r="J124" i="2" a="1"/>
  <c r="J124" i="2" s="1"/>
  <c r="J123" i="2" a="1"/>
  <c r="J123" i="2" s="1"/>
  <c r="J122" i="2" a="1"/>
  <c r="J122" i="2" s="1"/>
  <c r="J121" i="2" a="1"/>
  <c r="J121" i="2" s="1"/>
  <c r="J118" i="2" a="1"/>
  <c r="J118" i="2" s="1"/>
  <c r="J117" i="2" a="1"/>
  <c r="J117" i="2" s="1"/>
  <c r="J116" i="2" a="1"/>
  <c r="J116" i="2" s="1"/>
  <c r="J114" i="2" a="1"/>
  <c r="J114" i="2" s="1"/>
  <c r="J112" i="2" a="1"/>
  <c r="J112" i="2" s="1"/>
  <c r="J105" i="2" a="1"/>
  <c r="J105" i="2" s="1"/>
  <c r="J104" i="2" a="1"/>
  <c r="J104" i="2" s="1"/>
  <c r="J103" i="2" a="1"/>
  <c r="J103" i="2" s="1"/>
  <c r="J102" i="2" a="1"/>
  <c r="J102" i="2" s="1"/>
  <c r="J115" i="2" a="1"/>
  <c r="J115" i="2" s="1"/>
  <c r="J113" i="2" a="1"/>
  <c r="J113" i="2" s="1"/>
  <c r="J111" i="2" a="1"/>
  <c r="J111" i="2" s="1"/>
  <c r="J110" i="2" a="1"/>
  <c r="J110" i="2" s="1"/>
  <c r="J109" i="2" a="1"/>
  <c r="J109" i="2" s="1"/>
  <c r="J108" i="2" a="1"/>
  <c r="J108" i="2" s="1"/>
  <c r="J100" i="2" a="1"/>
  <c r="J100" i="2" s="1"/>
  <c r="J98" i="2" a="1"/>
  <c r="J98" i="2" s="1"/>
  <c r="J97" i="2" a="1"/>
  <c r="J97" i="2" s="1"/>
  <c r="J96" i="2" a="1"/>
  <c r="J96" i="2" s="1"/>
  <c r="J90" i="2" a="1"/>
  <c r="J90" i="2" s="1"/>
  <c r="J101" i="2" a="1"/>
  <c r="J101" i="2" s="1"/>
  <c r="J99" i="2" a="1"/>
  <c r="J99" i="2" s="1"/>
  <c r="J95" i="2" a="1"/>
  <c r="J95" i="2" s="1"/>
  <c r="I119" i="2"/>
  <c r="J129" i="2" a="1"/>
  <c r="J129" i="2" s="1"/>
  <c r="K3" i="2"/>
  <c r="M109" i="3" s="1"/>
  <c r="I106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M36" i="2" l="1"/>
  <c r="M14" i="2"/>
  <c r="M69" i="2"/>
  <c r="M47" i="2"/>
  <c r="M25" i="2"/>
  <c r="M58" i="2"/>
  <c r="K91" i="2" a="1"/>
  <c r="K91" i="2" s="1"/>
  <c r="K92" i="2" a="1"/>
  <c r="K92" i="2" s="1"/>
  <c r="G4" i="1" a="1"/>
  <c r="G4" i="1" s="1"/>
  <c r="I7" i="3"/>
  <c r="I11" i="3"/>
  <c r="I15" i="3"/>
  <c r="I19" i="3"/>
  <c r="I23" i="3"/>
  <c r="I27" i="3"/>
  <c r="I31" i="3"/>
  <c r="I35" i="3"/>
  <c r="I39" i="3"/>
  <c r="I6" i="3"/>
  <c r="I10" i="3"/>
  <c r="I14" i="3"/>
  <c r="I18" i="3"/>
  <c r="I22" i="3"/>
  <c r="I26" i="3"/>
  <c r="I30" i="3"/>
  <c r="I34" i="3"/>
  <c r="I38" i="3"/>
  <c r="I4" i="3"/>
  <c r="I5" i="3"/>
  <c r="I9" i="3"/>
  <c r="I13" i="3"/>
  <c r="I17" i="3"/>
  <c r="I21" i="3"/>
  <c r="I25" i="3"/>
  <c r="I29" i="3"/>
  <c r="I33" i="3"/>
  <c r="I37" i="3"/>
  <c r="I41" i="3"/>
  <c r="I8" i="3"/>
  <c r="I12" i="3"/>
  <c r="I16" i="3"/>
  <c r="I20" i="3"/>
  <c r="I24" i="3"/>
  <c r="I28" i="3"/>
  <c r="I32" i="3"/>
  <c r="I36" i="3"/>
  <c r="I40" i="3"/>
  <c r="J10" i="3"/>
  <c r="J18" i="3"/>
  <c r="J26" i="3"/>
  <c r="J34" i="3"/>
  <c r="J5" i="3"/>
  <c r="J13" i="3"/>
  <c r="J21" i="3"/>
  <c r="J29" i="3"/>
  <c r="J37" i="3"/>
  <c r="J8" i="3"/>
  <c r="J16" i="3"/>
  <c r="J24" i="3"/>
  <c r="J32" i="3"/>
  <c r="J40" i="3"/>
  <c r="J11" i="3"/>
  <c r="J19" i="3"/>
  <c r="J27" i="3"/>
  <c r="J35" i="3"/>
  <c r="J39" i="3"/>
  <c r="J4" i="3"/>
  <c r="M107" i="3"/>
  <c r="M103" i="3"/>
  <c r="M99" i="3"/>
  <c r="M95" i="3"/>
  <c r="M91" i="3"/>
  <c r="M106" i="3"/>
  <c r="M102" i="3"/>
  <c r="M98" i="3"/>
  <c r="M94" i="3"/>
  <c r="M90" i="3"/>
  <c r="M85" i="3"/>
  <c r="M81" i="3"/>
  <c r="M78" i="3"/>
  <c r="M74" i="3"/>
  <c r="M70" i="3"/>
  <c r="M88" i="3"/>
  <c r="M84" i="3"/>
  <c r="M66" i="3"/>
  <c r="M62" i="3"/>
  <c r="M79" i="3"/>
  <c r="M75" i="3"/>
  <c r="M71" i="3"/>
  <c r="M67" i="3"/>
  <c r="M63" i="3"/>
  <c r="M59" i="3"/>
  <c r="M55" i="3"/>
  <c r="M51" i="3"/>
  <c r="M47" i="3"/>
  <c r="M112" i="3"/>
  <c r="M56" i="3"/>
  <c r="M52" i="3"/>
  <c r="M48" i="3"/>
  <c r="M44" i="3"/>
  <c r="M43" i="3"/>
  <c r="M111" i="3"/>
  <c r="M42" i="3"/>
  <c r="M105" i="3"/>
  <c r="M101" i="3"/>
  <c r="M97" i="3"/>
  <c r="M93" i="3"/>
  <c r="M89" i="3"/>
  <c r="M104" i="3"/>
  <c r="M100" i="3"/>
  <c r="M96" i="3"/>
  <c r="M92" i="3"/>
  <c r="M87" i="3"/>
  <c r="M83" i="3"/>
  <c r="M80" i="3"/>
  <c r="M76" i="3"/>
  <c r="M72" i="3"/>
  <c r="M68" i="3"/>
  <c r="M86" i="3"/>
  <c r="M82" i="3"/>
  <c r="M64" i="3"/>
  <c r="M60" i="3"/>
  <c r="M77" i="3"/>
  <c r="M73" i="3"/>
  <c r="M69" i="3"/>
  <c r="M65" i="3"/>
  <c r="M61" i="3"/>
  <c r="M57" i="3"/>
  <c r="M53" i="3"/>
  <c r="M49" i="3"/>
  <c r="M45" i="3"/>
  <c r="M58" i="3"/>
  <c r="M54" i="3"/>
  <c r="M50" i="3"/>
  <c r="M46" i="3"/>
  <c r="M108" i="3"/>
  <c r="M110" i="3"/>
  <c r="O3" i="3"/>
  <c r="J106" i="2"/>
  <c r="J127" i="2"/>
  <c r="J133" i="2" s="1" a="1"/>
  <c r="I137" i="2"/>
  <c r="K131" i="2" a="1"/>
  <c r="K131" i="2" s="1"/>
  <c r="K126" i="2" a="1"/>
  <c r="K126" i="2" s="1"/>
  <c r="K125" i="2" a="1"/>
  <c r="K125" i="2" s="1"/>
  <c r="K124" i="2" a="1"/>
  <c r="K124" i="2" s="1"/>
  <c r="K123" i="2" a="1"/>
  <c r="K123" i="2" s="1"/>
  <c r="K122" i="2" a="1"/>
  <c r="K122" i="2" s="1"/>
  <c r="K121" i="2" a="1"/>
  <c r="K121" i="2" s="1"/>
  <c r="K118" i="2" a="1"/>
  <c r="K118" i="2" s="1"/>
  <c r="K117" i="2" a="1"/>
  <c r="K117" i="2" s="1"/>
  <c r="K115" i="2" a="1"/>
  <c r="K115" i="2" s="1"/>
  <c r="K113" i="2" a="1"/>
  <c r="K113" i="2" s="1"/>
  <c r="K111" i="2" a="1"/>
  <c r="K111" i="2" s="1"/>
  <c r="K105" i="2" a="1"/>
  <c r="K105" i="2" s="1"/>
  <c r="K104" i="2" a="1"/>
  <c r="K104" i="2" s="1"/>
  <c r="K103" i="2" a="1"/>
  <c r="K103" i="2" s="1"/>
  <c r="K102" i="2" a="1"/>
  <c r="K102" i="2" s="1"/>
  <c r="K116" i="2" a="1"/>
  <c r="K116" i="2" s="1"/>
  <c r="K114" i="2" a="1"/>
  <c r="K114" i="2" s="1"/>
  <c r="K112" i="2" a="1"/>
  <c r="K112" i="2" s="1"/>
  <c r="K110" i="2" a="1"/>
  <c r="K110" i="2" s="1"/>
  <c r="K109" i="2" a="1"/>
  <c r="K109" i="2" s="1"/>
  <c r="K108" i="2" a="1"/>
  <c r="K108" i="2" s="1"/>
  <c r="K101" i="2" a="1"/>
  <c r="K101" i="2" s="1"/>
  <c r="K99" i="2" a="1"/>
  <c r="K99" i="2" s="1"/>
  <c r="K98" i="2" a="1"/>
  <c r="K98" i="2" s="1"/>
  <c r="K97" i="2" a="1"/>
  <c r="K97" i="2" s="1"/>
  <c r="K95" i="2" a="1"/>
  <c r="K95" i="2" s="1"/>
  <c r="K100" i="2" a="1"/>
  <c r="K100" i="2" s="1"/>
  <c r="K96" i="2" a="1"/>
  <c r="K96" i="2" s="1"/>
  <c r="K90" i="2" a="1"/>
  <c r="K90" i="2" s="1"/>
  <c r="J119" i="2"/>
  <c r="K129" i="2" a="1"/>
  <c r="K129" i="2" s="1"/>
  <c r="L3" i="2"/>
  <c r="N110" i="3" s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J61" i="1" s="1" a="1"/>
  <c r="BJ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J6" i="3" l="1"/>
  <c r="J14" i="3"/>
  <c r="J22" i="3"/>
  <c r="J30" i="3"/>
  <c r="J38" i="3"/>
  <c r="J9" i="3"/>
  <c r="J17" i="3"/>
  <c r="J25" i="3"/>
  <c r="J33" i="3"/>
  <c r="J41" i="3"/>
  <c r="J12" i="3"/>
  <c r="J20" i="3"/>
  <c r="J28" i="3"/>
  <c r="J36" i="3"/>
  <c r="J7" i="3"/>
  <c r="J15" i="3"/>
  <c r="J23" i="3"/>
  <c r="J31" i="3"/>
  <c r="BK60" i="1" a="1"/>
  <c r="BK60" i="1" s="1"/>
  <c r="BL51" i="1" a="1"/>
  <c r="BL51" i="1" s="1"/>
  <c r="N69" i="2"/>
  <c r="N36" i="2"/>
  <c r="N25" i="2"/>
  <c r="N14" i="2"/>
  <c r="N58" i="2"/>
  <c r="N47" i="2"/>
  <c r="BH61" i="1" a="1"/>
  <c r="BH61" i="1" s="1"/>
  <c r="BI61" i="1" a="1"/>
  <c r="BI61" i="1" s="1"/>
  <c r="BK61" i="1" a="1"/>
  <c r="BK61" i="1" s="1"/>
  <c r="BL61" i="1" a="1"/>
  <c r="BL61" i="1" s="1"/>
  <c r="L91" i="2" a="1"/>
  <c r="L91" i="2" s="1"/>
  <c r="L92" i="2" a="1"/>
  <c r="L92" i="2" s="1"/>
  <c r="BM61" i="1" a="1"/>
  <c r="BM61" i="1" s="1"/>
  <c r="BH63" i="1" a="1"/>
  <c r="BH63" i="1" s="1"/>
  <c r="BL63" i="1" a="1"/>
  <c r="BL63" i="1" s="1"/>
  <c r="BI64" i="1" a="1"/>
  <c r="BI64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7" i="2"/>
  <c r="K133" i="2" s="1" a="1"/>
  <c r="K4" i="3"/>
  <c r="K36" i="3"/>
  <c r="K28" i="3"/>
  <c r="K20" i="3"/>
  <c r="K12" i="3"/>
  <c r="K39" i="3"/>
  <c r="K31" i="3"/>
  <c r="K23" i="3"/>
  <c r="K15" i="3"/>
  <c r="K7" i="3"/>
  <c r="K38" i="3"/>
  <c r="K30" i="3"/>
  <c r="K22" i="3"/>
  <c r="K14" i="3"/>
  <c r="K6" i="3"/>
  <c r="K33" i="3"/>
  <c r="K25" i="3"/>
  <c r="K17" i="3"/>
  <c r="K9" i="3"/>
  <c r="K40" i="3"/>
  <c r="K32" i="3"/>
  <c r="K24" i="3"/>
  <c r="K16" i="3"/>
  <c r="K8" i="3"/>
  <c r="K35" i="3"/>
  <c r="K27" i="3"/>
  <c r="K19" i="3"/>
  <c r="K11" i="3"/>
  <c r="K41" i="3"/>
  <c r="K34" i="3"/>
  <c r="K26" i="3"/>
  <c r="K18" i="3"/>
  <c r="K10" i="3"/>
  <c r="K37" i="3"/>
  <c r="K29" i="3"/>
  <c r="K21" i="3"/>
  <c r="K13" i="3"/>
  <c r="K5" i="3"/>
  <c r="N106" i="3"/>
  <c r="N102" i="3"/>
  <c r="N98" i="3"/>
  <c r="N94" i="3"/>
  <c r="N90" i="3"/>
  <c r="N107" i="3"/>
  <c r="N103" i="3"/>
  <c r="N99" i="3"/>
  <c r="N95" i="3"/>
  <c r="N91" i="3"/>
  <c r="N88" i="3"/>
  <c r="N84" i="3"/>
  <c r="N87" i="3"/>
  <c r="N83" i="3"/>
  <c r="N79" i="3"/>
  <c r="N75" i="3"/>
  <c r="N71" i="3"/>
  <c r="N58" i="3"/>
  <c r="N54" i="3"/>
  <c r="N50" i="3"/>
  <c r="N65" i="3"/>
  <c r="N61" i="3"/>
  <c r="N78" i="3"/>
  <c r="N74" i="3"/>
  <c r="N70" i="3"/>
  <c r="N66" i="3"/>
  <c r="N62" i="3"/>
  <c r="N59" i="3"/>
  <c r="N55" i="3"/>
  <c r="N51" i="3"/>
  <c r="N48" i="3"/>
  <c r="N44" i="3"/>
  <c r="N45" i="3"/>
  <c r="N111" i="3"/>
  <c r="N109" i="3"/>
  <c r="N108" i="3"/>
  <c r="N104" i="3"/>
  <c r="N100" i="3"/>
  <c r="N96" i="3"/>
  <c r="N92" i="3"/>
  <c r="N42" i="3"/>
  <c r="N105" i="3"/>
  <c r="N101" i="3"/>
  <c r="N97" i="3"/>
  <c r="N93" i="3"/>
  <c r="N89" i="3"/>
  <c r="N86" i="3"/>
  <c r="N82" i="3"/>
  <c r="N85" i="3"/>
  <c r="N81" i="3"/>
  <c r="N77" i="3"/>
  <c r="N73" i="3"/>
  <c r="N69" i="3"/>
  <c r="N56" i="3"/>
  <c r="N52" i="3"/>
  <c r="N67" i="3"/>
  <c r="N63" i="3"/>
  <c r="N80" i="3"/>
  <c r="N76" i="3"/>
  <c r="N72" i="3"/>
  <c r="N68" i="3"/>
  <c r="N64" i="3"/>
  <c r="N60" i="3"/>
  <c r="N57" i="3"/>
  <c r="N53" i="3"/>
  <c r="N49" i="3"/>
  <c r="N46" i="3"/>
  <c r="N47" i="3"/>
  <c r="N43" i="3"/>
  <c r="N112" i="3"/>
  <c r="P3" i="3"/>
  <c r="J133" i="2"/>
  <c r="J137" i="2" s="1"/>
  <c r="L129" i="2" a="1"/>
  <c r="L129" i="2" s="1"/>
  <c r="M3" i="2"/>
  <c r="K106" i="2"/>
  <c r="L131" i="2" a="1"/>
  <c r="L131" i="2" s="1"/>
  <c r="L126" i="2" a="1"/>
  <c r="L126" i="2" s="1"/>
  <c r="L125" i="2" a="1"/>
  <c r="L125" i="2" s="1"/>
  <c r="L124" i="2" a="1"/>
  <c r="L124" i="2" s="1"/>
  <c r="L123" i="2" a="1"/>
  <c r="L123" i="2" s="1"/>
  <c r="L122" i="2" a="1"/>
  <c r="L122" i="2" s="1"/>
  <c r="L121" i="2" a="1"/>
  <c r="L121" i="2" s="1"/>
  <c r="L118" i="2" a="1"/>
  <c r="L118" i="2" s="1"/>
  <c r="L117" i="2" a="1"/>
  <c r="L117" i="2" s="1"/>
  <c r="L116" i="2" a="1"/>
  <c r="L116" i="2" s="1"/>
  <c r="L114" i="2" a="1"/>
  <c r="L114" i="2" s="1"/>
  <c r="L112" i="2" a="1"/>
  <c r="L112" i="2" s="1"/>
  <c r="L105" i="2" a="1"/>
  <c r="L105" i="2" s="1"/>
  <c r="L104" i="2" a="1"/>
  <c r="L104" i="2" s="1"/>
  <c r="L103" i="2" a="1"/>
  <c r="L103" i="2" s="1"/>
  <c r="L102" i="2" a="1"/>
  <c r="L102" i="2" s="1"/>
  <c r="L115" i="2" a="1"/>
  <c r="L115" i="2" s="1"/>
  <c r="L113" i="2" a="1"/>
  <c r="L113" i="2" s="1"/>
  <c r="L111" i="2" a="1"/>
  <c r="L111" i="2" s="1"/>
  <c r="L110" i="2" a="1"/>
  <c r="L110" i="2" s="1"/>
  <c r="L109" i="2" a="1"/>
  <c r="L109" i="2" s="1"/>
  <c r="L108" i="2" a="1"/>
  <c r="L108" i="2" s="1"/>
  <c r="L100" i="2" a="1"/>
  <c r="L100" i="2" s="1"/>
  <c r="L98" i="2" a="1"/>
  <c r="L98" i="2" s="1"/>
  <c r="L97" i="2" a="1"/>
  <c r="L97" i="2" s="1"/>
  <c r="L96" i="2" a="1"/>
  <c r="L96" i="2" s="1"/>
  <c r="L90" i="2" a="1"/>
  <c r="L90" i="2" s="1"/>
  <c r="L101" i="2" a="1"/>
  <c r="L101" i="2" s="1"/>
  <c r="L99" i="2" a="1"/>
  <c r="L99" i="2" s="1"/>
  <c r="L95" i="2" a="1"/>
  <c r="L95" i="2" s="1"/>
  <c r="K119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G63" i="1" s="1" a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G60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I48" i="1"/>
  <c r="H21" i="1"/>
  <c r="BG57" i="1" l="1" a="1"/>
  <c r="BG66" i="1" a="1"/>
  <c r="BG66" i="1" s="1"/>
  <c r="BG61" i="1"/>
  <c r="O58" i="2"/>
  <c r="O69" i="2"/>
  <c r="O25" i="2"/>
  <c r="O47" i="2"/>
  <c r="O14" i="2"/>
  <c r="O36" i="2"/>
  <c r="M92" i="2" a="1"/>
  <c r="M92" i="2" s="1"/>
  <c r="M91" i="2" a="1"/>
  <c r="M91" i="2" s="1"/>
  <c r="O111" i="3"/>
  <c r="M1" i="2"/>
  <c r="K133" i="2"/>
  <c r="K137" i="2" s="1"/>
  <c r="BG60" i="1"/>
  <c r="BG63" i="1"/>
  <c r="BG57" i="1"/>
  <c r="BG58" i="1"/>
  <c r="L14" i="3"/>
  <c r="L30" i="3"/>
  <c r="L9" i="3"/>
  <c r="L25" i="3"/>
  <c r="L41" i="3"/>
  <c r="L20" i="3"/>
  <c r="L36" i="3"/>
  <c r="L15" i="3"/>
  <c r="L31" i="3"/>
  <c r="L18" i="3"/>
  <c r="L34" i="3"/>
  <c r="L13" i="3"/>
  <c r="L29" i="3"/>
  <c r="L8" i="3"/>
  <c r="L24" i="3"/>
  <c r="L40" i="3"/>
  <c r="L19" i="3"/>
  <c r="L35" i="3"/>
  <c r="BG56" i="1" a="1"/>
  <c r="BG64" i="1" a="1"/>
  <c r="BG64" i="1" s="1"/>
  <c r="BG54" i="1" a="1"/>
  <c r="L6" i="3"/>
  <c r="L22" i="3"/>
  <c r="L38" i="3"/>
  <c r="L17" i="3"/>
  <c r="L33" i="3"/>
  <c r="L12" i="3"/>
  <c r="L28" i="3"/>
  <c r="L7" i="3"/>
  <c r="L23" i="3"/>
  <c r="L39" i="3"/>
  <c r="L10" i="3"/>
  <c r="L26" i="3"/>
  <c r="L5" i="3"/>
  <c r="L21" i="3"/>
  <c r="L37" i="3"/>
  <c r="L16" i="3"/>
  <c r="L32" i="3"/>
  <c r="L11" i="3"/>
  <c r="L27" i="3"/>
  <c r="L4" i="3"/>
  <c r="O107" i="3"/>
  <c r="O103" i="3"/>
  <c r="O99" i="3"/>
  <c r="O95" i="3"/>
  <c r="O91" i="3"/>
  <c r="O104" i="3"/>
  <c r="O100" i="3"/>
  <c r="O96" i="3"/>
  <c r="O92" i="3"/>
  <c r="O87" i="3"/>
  <c r="O83" i="3"/>
  <c r="O88" i="3"/>
  <c r="O84" i="3"/>
  <c r="O80" i="3"/>
  <c r="O76" i="3"/>
  <c r="O72" i="3"/>
  <c r="O68" i="3"/>
  <c r="O64" i="3"/>
  <c r="O60" i="3"/>
  <c r="O57" i="3"/>
  <c r="O53" i="3"/>
  <c r="O49" i="3"/>
  <c r="O77" i="3"/>
  <c r="O73" i="3"/>
  <c r="O69" i="3"/>
  <c r="O65" i="3"/>
  <c r="O61" i="3"/>
  <c r="O56" i="3"/>
  <c r="O52" i="3"/>
  <c r="O47" i="3"/>
  <c r="O110" i="3"/>
  <c r="O46" i="3"/>
  <c r="O112" i="3"/>
  <c r="O108" i="3"/>
  <c r="O109" i="3"/>
  <c r="O42" i="3"/>
  <c r="O105" i="3"/>
  <c r="O101" i="3"/>
  <c r="O97" i="3"/>
  <c r="O93" i="3"/>
  <c r="O89" i="3"/>
  <c r="O106" i="3"/>
  <c r="O102" i="3"/>
  <c r="O98" i="3"/>
  <c r="O94" i="3"/>
  <c r="O90" i="3"/>
  <c r="O85" i="3"/>
  <c r="O81" i="3"/>
  <c r="O86" i="3"/>
  <c r="O82" i="3"/>
  <c r="O78" i="3"/>
  <c r="O74" i="3"/>
  <c r="O70" i="3"/>
  <c r="O66" i="3"/>
  <c r="O62" i="3"/>
  <c r="O59" i="3"/>
  <c r="O55" i="3"/>
  <c r="O51" i="3"/>
  <c r="O79" i="3"/>
  <c r="O75" i="3"/>
  <c r="O71" i="3"/>
  <c r="O67" i="3"/>
  <c r="O63" i="3"/>
  <c r="O58" i="3"/>
  <c r="O54" i="3"/>
  <c r="O50" i="3"/>
  <c r="O45" i="3"/>
  <c r="O48" i="3"/>
  <c r="O44" i="3"/>
  <c r="O43" i="3"/>
  <c r="Q3" i="3"/>
  <c r="L106" i="2"/>
  <c r="L127" i="2"/>
  <c r="L133" i="2" s="1" a="1"/>
  <c r="L133" i="2" s="1"/>
  <c r="M131" i="2" a="1"/>
  <c r="M131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18" i="2" a="1"/>
  <c r="M118" i="2" s="1"/>
  <c r="M117" i="2" a="1"/>
  <c r="M117" i="2" s="1"/>
  <c r="M115" i="2" a="1"/>
  <c r="M115" i="2" s="1"/>
  <c r="M113" i="2" a="1"/>
  <c r="M113" i="2" s="1"/>
  <c r="M111" i="2" a="1"/>
  <c r="M111" i="2" s="1"/>
  <c r="M105" i="2" a="1"/>
  <c r="M105" i="2" s="1"/>
  <c r="M104" i="2" a="1"/>
  <c r="M104" i="2" s="1"/>
  <c r="M103" i="2" a="1"/>
  <c r="M103" i="2" s="1"/>
  <c r="M102" i="2" a="1"/>
  <c r="M102" i="2" s="1"/>
  <c r="M116" i="2" a="1"/>
  <c r="M116" i="2" s="1"/>
  <c r="M114" i="2" a="1"/>
  <c r="M114" i="2" s="1"/>
  <c r="M112" i="2" a="1"/>
  <c r="M112" i="2" s="1"/>
  <c r="M110" i="2" a="1"/>
  <c r="M110" i="2" s="1"/>
  <c r="M109" i="2" a="1"/>
  <c r="M109" i="2" s="1"/>
  <c r="M108" i="2" a="1"/>
  <c r="M108" i="2" s="1"/>
  <c r="M101" i="2" a="1"/>
  <c r="M101" i="2" s="1"/>
  <c r="M99" i="2" a="1"/>
  <c r="M99" i="2" s="1"/>
  <c r="M98" i="2" a="1"/>
  <c r="M98" i="2" s="1"/>
  <c r="M97" i="2" a="1"/>
  <c r="M97" i="2" s="1"/>
  <c r="M95" i="2" a="1"/>
  <c r="M95" i="2" s="1"/>
  <c r="M100" i="2" a="1"/>
  <c r="M100" i="2" s="1"/>
  <c r="M96" i="2" a="1"/>
  <c r="M96" i="2" s="1"/>
  <c r="M90" i="2" a="1"/>
  <c r="M90" i="2" s="1"/>
  <c r="L119" i="2"/>
  <c r="M129" i="2" a="1"/>
  <c r="M129" i="2" s="1"/>
  <c r="N3" i="2"/>
  <c r="BG62" i="1" a="1"/>
  <c r="BG62" i="1" s="1"/>
  <c r="BG51" i="1" a="1"/>
  <c r="BG51" i="1" s="1"/>
  <c r="BG52" i="1" a="1"/>
  <c r="BG52" i="1" s="1"/>
  <c r="BG65" i="1" a="1"/>
  <c r="BG65" i="1" s="1"/>
  <c r="BG56" i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4" i="1"/>
  <c r="BG55" i="1" a="1"/>
  <c r="BG55" i="1" s="1"/>
  <c r="BG59" i="1" a="1"/>
  <c r="BG59" i="1" s="1"/>
  <c r="BG53" i="1" a="1"/>
  <c r="BG53" i="1" s="1"/>
  <c r="I21" i="1"/>
  <c r="J4" i="1"/>
  <c r="J48" i="1"/>
  <c r="P47" i="2" l="1"/>
  <c r="P58" i="2"/>
  <c r="P36" i="2"/>
  <c r="P14" i="2"/>
  <c r="P69" i="2"/>
  <c r="P25" i="2"/>
  <c r="N92" i="2" a="1"/>
  <c r="N92" i="2" s="1"/>
  <c r="N91" i="2" a="1"/>
  <c r="N91" i="2" s="1"/>
  <c r="L137" i="2"/>
  <c r="M36" i="3"/>
  <c r="M41" i="3"/>
  <c r="M26" i="3"/>
  <c r="M31" i="3"/>
  <c r="M32" i="3"/>
  <c r="M37" i="3"/>
  <c r="M22" i="3"/>
  <c r="M27" i="3"/>
  <c r="M28" i="3"/>
  <c r="M33" i="3"/>
  <c r="M34" i="3"/>
  <c r="M39" i="3"/>
  <c r="M7" i="3"/>
  <c r="M40" i="3"/>
  <c r="M8" i="3"/>
  <c r="M13" i="3"/>
  <c r="M14" i="3"/>
  <c r="M19" i="3"/>
  <c r="M20" i="3"/>
  <c r="M25" i="3"/>
  <c r="M4" i="3"/>
  <c r="M10" i="3"/>
  <c r="M15" i="3"/>
  <c r="M16" i="3"/>
  <c r="M21" i="3"/>
  <c r="M38" i="3"/>
  <c r="M6" i="3"/>
  <c r="M11" i="3"/>
  <c r="M12" i="3"/>
  <c r="M9" i="3"/>
  <c r="M18" i="3"/>
  <c r="M23" i="3"/>
  <c r="M24" i="3"/>
  <c r="M29" i="3"/>
  <c r="M30" i="3"/>
  <c r="M35" i="3"/>
  <c r="P110" i="3"/>
  <c r="P108" i="3"/>
  <c r="P45" i="3"/>
  <c r="P49" i="3"/>
  <c r="P57" i="3"/>
  <c r="P54" i="3"/>
  <c r="P62" i="3"/>
  <c r="P70" i="3"/>
  <c r="P78" i="3"/>
  <c r="P48" i="3"/>
  <c r="P67" i="3"/>
  <c r="P87" i="3"/>
  <c r="P75" i="3"/>
  <c r="P84" i="3"/>
  <c r="P91" i="3"/>
  <c r="P99" i="3"/>
  <c r="P107" i="3"/>
  <c r="P94" i="3"/>
  <c r="P102" i="3"/>
  <c r="P111" i="3"/>
  <c r="P109" i="3"/>
  <c r="P53" i="3"/>
  <c r="P50" i="3"/>
  <c r="P58" i="3"/>
  <c r="P66" i="3"/>
  <c r="P74" i="3"/>
  <c r="P44" i="3"/>
  <c r="P63" i="3"/>
  <c r="P83" i="3"/>
  <c r="P71" i="3"/>
  <c r="P79" i="3"/>
  <c r="P88" i="3"/>
  <c r="P95" i="3"/>
  <c r="P103" i="3"/>
  <c r="P90" i="3"/>
  <c r="P98" i="3"/>
  <c r="P106" i="3"/>
  <c r="P104" i="3"/>
  <c r="P100" i="3"/>
  <c r="P96" i="3"/>
  <c r="P92" i="3"/>
  <c r="P42" i="3"/>
  <c r="P105" i="3"/>
  <c r="P101" i="3"/>
  <c r="P97" i="3"/>
  <c r="P93" i="3"/>
  <c r="P89" i="3"/>
  <c r="P86" i="3"/>
  <c r="P82" i="3"/>
  <c r="P77" i="3"/>
  <c r="P73" i="3"/>
  <c r="P69" i="3"/>
  <c r="P85" i="3"/>
  <c r="P81" i="3"/>
  <c r="P65" i="3"/>
  <c r="P61" i="3"/>
  <c r="P46" i="3"/>
  <c r="P80" i="3"/>
  <c r="P76" i="3"/>
  <c r="P72" i="3"/>
  <c r="P68" i="3"/>
  <c r="P64" i="3"/>
  <c r="P60" i="3"/>
  <c r="P56" i="3"/>
  <c r="P52" i="3"/>
  <c r="P59" i="3"/>
  <c r="P55" i="3"/>
  <c r="P51" i="3"/>
  <c r="P43" i="3"/>
  <c r="P47" i="3"/>
  <c r="P112" i="3"/>
  <c r="R3" i="3"/>
  <c r="M127" i="2"/>
  <c r="M133" i="2" s="1" a="1"/>
  <c r="N131" i="2" a="1"/>
  <c r="N131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18" i="2" a="1"/>
  <c r="N118" i="2" s="1"/>
  <c r="N117" i="2" a="1"/>
  <c r="N117" i="2" s="1"/>
  <c r="N116" i="2" a="1"/>
  <c r="N116" i="2" s="1"/>
  <c r="N114" i="2" a="1"/>
  <c r="N114" i="2" s="1"/>
  <c r="N112" i="2" a="1"/>
  <c r="N112" i="2" s="1"/>
  <c r="N105" i="2" a="1"/>
  <c r="N105" i="2" s="1"/>
  <c r="N104" i="2" a="1"/>
  <c r="N104" i="2" s="1"/>
  <c r="N103" i="2" a="1"/>
  <c r="N103" i="2" s="1"/>
  <c r="N102" i="2" a="1"/>
  <c r="N102" i="2" s="1"/>
  <c r="N115" i="2" a="1"/>
  <c r="N115" i="2" s="1"/>
  <c r="N113" i="2" a="1"/>
  <c r="N113" i="2" s="1"/>
  <c r="N111" i="2" a="1"/>
  <c r="N111" i="2" s="1"/>
  <c r="N110" i="2" a="1"/>
  <c r="N110" i="2" s="1"/>
  <c r="N109" i="2" a="1"/>
  <c r="N109" i="2" s="1"/>
  <c r="N108" i="2" a="1"/>
  <c r="N108" i="2" s="1"/>
  <c r="N100" i="2" a="1"/>
  <c r="N100" i="2" s="1"/>
  <c r="N98" i="2" a="1"/>
  <c r="N98" i="2" s="1"/>
  <c r="N97" i="2" a="1"/>
  <c r="N97" i="2" s="1"/>
  <c r="N96" i="2" a="1"/>
  <c r="N96" i="2" s="1"/>
  <c r="N90" i="2" a="1"/>
  <c r="N90" i="2" s="1"/>
  <c r="N101" i="2" a="1"/>
  <c r="N101" i="2" s="1"/>
  <c r="N99" i="2" a="1"/>
  <c r="N99" i="2" s="1"/>
  <c r="N95" i="2" a="1"/>
  <c r="N95" i="2" s="1"/>
  <c r="M119" i="2"/>
  <c r="N129" i="2" a="1"/>
  <c r="N129" i="2" s="1"/>
  <c r="O3" i="2"/>
  <c r="Q111" i="3" s="1"/>
  <c r="M106" i="2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Q36" i="2" l="1"/>
  <c r="Q14" i="2"/>
  <c r="Q25" i="2"/>
  <c r="Q69" i="2"/>
  <c r="Q58" i="2"/>
  <c r="Q47" i="2"/>
  <c r="O92" i="2" a="1"/>
  <c r="O92" i="2" s="1"/>
  <c r="O91" i="2" a="1"/>
  <c r="O91" i="2" s="1"/>
  <c r="M133" i="2"/>
  <c r="M137" i="2" s="1"/>
  <c r="N127" i="2"/>
  <c r="N35" i="3"/>
  <c r="N40" i="3"/>
  <c r="N8" i="3"/>
  <c r="N21" i="3"/>
  <c r="N26" i="3"/>
  <c r="N31" i="3"/>
  <c r="N36" i="3"/>
  <c r="N25" i="3"/>
  <c r="N30" i="3"/>
  <c r="N4" i="3"/>
  <c r="N11" i="3"/>
  <c r="N16" i="3"/>
  <c r="N29" i="3"/>
  <c r="N34" i="3"/>
  <c r="N39" i="3"/>
  <c r="N7" i="3"/>
  <c r="N12" i="3"/>
  <c r="N17" i="3"/>
  <c r="N22" i="3"/>
  <c r="N19" i="3"/>
  <c r="N24" i="3"/>
  <c r="N37" i="3"/>
  <c r="N5" i="3"/>
  <c r="N10" i="3"/>
  <c r="N15" i="3"/>
  <c r="N20" i="3"/>
  <c r="N41" i="3"/>
  <c r="N9" i="3"/>
  <c r="N14" i="3"/>
  <c r="N27" i="3"/>
  <c r="N32" i="3"/>
  <c r="N13" i="3"/>
  <c r="N18" i="3"/>
  <c r="N23" i="3"/>
  <c r="N28" i="3"/>
  <c r="N33" i="3"/>
  <c r="N38" i="3"/>
  <c r="N6" i="3"/>
  <c r="Q107" i="3"/>
  <c r="Q103" i="3"/>
  <c r="Q99" i="3"/>
  <c r="Q95" i="3"/>
  <c r="Q91" i="3"/>
  <c r="Q104" i="3"/>
  <c r="Q100" i="3"/>
  <c r="Q96" i="3"/>
  <c r="Q92" i="3"/>
  <c r="Q87" i="3"/>
  <c r="Q83" i="3"/>
  <c r="Q80" i="3"/>
  <c r="Q76" i="3"/>
  <c r="Q72" i="3"/>
  <c r="Q68" i="3"/>
  <c r="Q86" i="3"/>
  <c r="Q82" i="3"/>
  <c r="Q64" i="3"/>
  <c r="Q60" i="3"/>
  <c r="Q45" i="3"/>
  <c r="Q77" i="3"/>
  <c r="Q73" i="3"/>
  <c r="Q69" i="3"/>
  <c r="Q65" i="3"/>
  <c r="Q61" i="3"/>
  <c r="Q57" i="3"/>
  <c r="Q53" i="3"/>
  <c r="Q49" i="3"/>
  <c r="Q56" i="3"/>
  <c r="Q52" i="3"/>
  <c r="Q112" i="3"/>
  <c r="Q48" i="3"/>
  <c r="Q44" i="3"/>
  <c r="Q110" i="3"/>
  <c r="Q109" i="3"/>
  <c r="Q42" i="3"/>
  <c r="Q105" i="3"/>
  <c r="Q101" i="3"/>
  <c r="Q97" i="3"/>
  <c r="Q93" i="3"/>
  <c r="Q89" i="3"/>
  <c r="Q106" i="3"/>
  <c r="Q102" i="3"/>
  <c r="Q98" i="3"/>
  <c r="Q94" i="3"/>
  <c r="Q90" i="3"/>
  <c r="Q85" i="3"/>
  <c r="Q81" i="3"/>
  <c r="Q78" i="3"/>
  <c r="Q74" i="3"/>
  <c r="Q70" i="3"/>
  <c r="Q88" i="3"/>
  <c r="Q84" i="3"/>
  <c r="Q66" i="3"/>
  <c r="Q62" i="3"/>
  <c r="Q47" i="3"/>
  <c r="Q79" i="3"/>
  <c r="Q75" i="3"/>
  <c r="Q71" i="3"/>
  <c r="Q67" i="3"/>
  <c r="Q63" i="3"/>
  <c r="Q59" i="3"/>
  <c r="Q55" i="3"/>
  <c r="Q51" i="3"/>
  <c r="Q58" i="3"/>
  <c r="Q54" i="3"/>
  <c r="Q50" i="3"/>
  <c r="Q108" i="3"/>
  <c r="Q46" i="3"/>
  <c r="Q43" i="3"/>
  <c r="S3" i="3"/>
  <c r="N106" i="2"/>
  <c r="N119" i="2"/>
  <c r="O129" i="2" a="1"/>
  <c r="O129" i="2" s="1"/>
  <c r="P3" i="2"/>
  <c r="R110" i="3" s="1"/>
  <c r="O131" i="2" a="1"/>
  <c r="O131" i="2" s="1"/>
  <c r="O126" i="2" a="1"/>
  <c r="O126" i="2" s="1"/>
  <c r="O125" i="2" a="1"/>
  <c r="O125" i="2" s="1"/>
  <c r="O124" i="2" a="1"/>
  <c r="O124" i="2" s="1"/>
  <c r="O123" i="2" a="1"/>
  <c r="O123" i="2" s="1"/>
  <c r="O122" i="2" a="1"/>
  <c r="O122" i="2" s="1"/>
  <c r="O121" i="2" a="1"/>
  <c r="O121" i="2" s="1"/>
  <c r="O118" i="2" a="1"/>
  <c r="O118" i="2" s="1"/>
  <c r="O117" i="2" a="1"/>
  <c r="O117" i="2" s="1"/>
  <c r="O115" i="2" a="1"/>
  <c r="O115" i="2" s="1"/>
  <c r="O113" i="2" a="1"/>
  <c r="O113" i="2" s="1"/>
  <c r="O111" i="2" a="1"/>
  <c r="O111" i="2" s="1"/>
  <c r="O105" i="2" a="1"/>
  <c r="O105" i="2" s="1"/>
  <c r="O104" i="2" a="1"/>
  <c r="O104" i="2" s="1"/>
  <c r="O103" i="2" a="1"/>
  <c r="O103" i="2" s="1"/>
  <c r="O102" i="2" a="1"/>
  <c r="O102" i="2" s="1"/>
  <c r="O116" i="2" a="1"/>
  <c r="O116" i="2" s="1"/>
  <c r="O114" i="2" a="1"/>
  <c r="O114" i="2" s="1"/>
  <c r="O112" i="2" a="1"/>
  <c r="O112" i="2" s="1"/>
  <c r="O110" i="2" a="1"/>
  <c r="O110" i="2" s="1"/>
  <c r="O109" i="2" a="1"/>
  <c r="O109" i="2" s="1"/>
  <c r="O108" i="2" a="1"/>
  <c r="O108" i="2" s="1"/>
  <c r="O101" i="2" a="1"/>
  <c r="O101" i="2" s="1"/>
  <c r="O99" i="2" a="1"/>
  <c r="O99" i="2" s="1"/>
  <c r="O98" i="2" a="1"/>
  <c r="O98" i="2" s="1"/>
  <c r="O97" i="2" a="1"/>
  <c r="O97" i="2" s="1"/>
  <c r="O95" i="2" a="1"/>
  <c r="O95" i="2" s="1"/>
  <c r="O100" i="2" a="1"/>
  <c r="O100" i="2" s="1"/>
  <c r="O96" i="2" a="1"/>
  <c r="O96" i="2" s="1"/>
  <c r="O90" i="2" a="1"/>
  <c r="O90" i="2" s="1"/>
  <c r="N133" i="2" a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2" i="1" s="1"/>
  <c r="L48" i="1"/>
  <c r="R69" i="2" l="1"/>
  <c r="R14" i="2"/>
  <c r="R25" i="2"/>
  <c r="R36" i="2"/>
  <c r="R58" i="2"/>
  <c r="R47" i="2"/>
  <c r="N133" i="2"/>
  <c r="N137" i="2" s="1"/>
  <c r="P91" i="2" a="1"/>
  <c r="P91" i="2" s="1"/>
  <c r="P92" i="2" a="1"/>
  <c r="P92" i="2" s="1"/>
  <c r="R104" i="3"/>
  <c r="O26" i="3"/>
  <c r="O27" i="3"/>
  <c r="O20" i="3"/>
  <c r="O21" i="3"/>
  <c r="O30" i="3"/>
  <c r="O31" i="3"/>
  <c r="O4" i="3"/>
  <c r="O40" i="3"/>
  <c r="O41" i="3"/>
  <c r="O9" i="3"/>
  <c r="O18" i="3"/>
  <c r="O19" i="3"/>
  <c r="O12" i="3"/>
  <c r="O13" i="3"/>
  <c r="O22" i="3"/>
  <c r="O23" i="3"/>
  <c r="O32" i="3"/>
  <c r="O33" i="3"/>
  <c r="O6" i="3"/>
  <c r="O119" i="2"/>
  <c r="O10" i="3"/>
  <c r="O11" i="3"/>
  <c r="O36" i="3"/>
  <c r="O37" i="3"/>
  <c r="O5" i="3"/>
  <c r="O14" i="3"/>
  <c r="O15" i="3"/>
  <c r="O24" i="3"/>
  <c r="O25" i="3"/>
  <c r="O34" i="3"/>
  <c r="O35" i="3"/>
  <c r="O8" i="3"/>
  <c r="O28" i="3"/>
  <c r="O29" i="3"/>
  <c r="O38" i="3"/>
  <c r="O39" i="3"/>
  <c r="O7" i="3"/>
  <c r="O16" i="3"/>
  <c r="O17" i="3"/>
  <c r="R106" i="3"/>
  <c r="R102" i="3"/>
  <c r="R98" i="3"/>
  <c r="R94" i="3"/>
  <c r="R90" i="3"/>
  <c r="R107" i="3"/>
  <c r="R103" i="3"/>
  <c r="R99" i="3"/>
  <c r="R95" i="3"/>
  <c r="R91" i="3"/>
  <c r="R88" i="3"/>
  <c r="R84" i="3"/>
  <c r="R87" i="3"/>
  <c r="R83" i="3"/>
  <c r="R79" i="3"/>
  <c r="R75" i="3"/>
  <c r="R71" i="3"/>
  <c r="R67" i="3"/>
  <c r="R63" i="3"/>
  <c r="R58" i="3"/>
  <c r="R54" i="3"/>
  <c r="R50" i="3"/>
  <c r="R78" i="3"/>
  <c r="R74" i="3"/>
  <c r="R70" i="3"/>
  <c r="R66" i="3"/>
  <c r="R62" i="3"/>
  <c r="R59" i="3"/>
  <c r="R55" i="3"/>
  <c r="R51" i="3"/>
  <c r="R48" i="3"/>
  <c r="R44" i="3"/>
  <c r="R47" i="3"/>
  <c r="R43" i="3"/>
  <c r="R109" i="3"/>
  <c r="R108" i="3"/>
  <c r="R100" i="3"/>
  <c r="R96" i="3"/>
  <c r="R92" i="3"/>
  <c r="R42" i="3"/>
  <c r="R105" i="3"/>
  <c r="R101" i="3"/>
  <c r="R97" i="3"/>
  <c r="R93" i="3"/>
  <c r="R89" i="3"/>
  <c r="R86" i="3"/>
  <c r="R82" i="3"/>
  <c r="R85" i="3"/>
  <c r="R81" i="3"/>
  <c r="R77" i="3"/>
  <c r="R73" i="3"/>
  <c r="R69" i="3"/>
  <c r="R65" i="3"/>
  <c r="R61" i="3"/>
  <c r="R56" i="3"/>
  <c r="R52" i="3"/>
  <c r="R80" i="3"/>
  <c r="R76" i="3"/>
  <c r="R72" i="3"/>
  <c r="R68" i="3"/>
  <c r="R64" i="3"/>
  <c r="R60" i="3"/>
  <c r="R57" i="3"/>
  <c r="R53" i="3"/>
  <c r="R49" i="3"/>
  <c r="R46" i="3"/>
  <c r="R111" i="3"/>
  <c r="R45" i="3"/>
  <c r="R112" i="3"/>
  <c r="T3" i="3"/>
  <c r="O127" i="2"/>
  <c r="O133" i="2" s="1" a="1"/>
  <c r="O133" i="2" s="1"/>
  <c r="O106" i="2"/>
  <c r="P129" i="2" a="1"/>
  <c r="P129" i="2" s="1"/>
  <c r="Q3" i="2"/>
  <c r="S109" i="3" s="1"/>
  <c r="P131" i="2" a="1"/>
  <c r="P131" i="2" s="1"/>
  <c r="P126" i="2" a="1"/>
  <c r="P126" i="2" s="1"/>
  <c r="P125" i="2" a="1"/>
  <c r="P125" i="2" s="1"/>
  <c r="P124" i="2" a="1"/>
  <c r="P124" i="2" s="1"/>
  <c r="P123" i="2" a="1"/>
  <c r="P123" i="2" s="1"/>
  <c r="P122" i="2" a="1"/>
  <c r="P122" i="2" s="1"/>
  <c r="P121" i="2" a="1"/>
  <c r="P121" i="2" s="1"/>
  <c r="P118" i="2" a="1"/>
  <c r="P118" i="2" s="1"/>
  <c r="P117" i="2" a="1"/>
  <c r="P117" i="2" s="1"/>
  <c r="P116" i="2" a="1"/>
  <c r="P116" i="2" s="1"/>
  <c r="P114" i="2" a="1"/>
  <c r="P114" i="2" s="1"/>
  <c r="P112" i="2" a="1"/>
  <c r="P112" i="2" s="1"/>
  <c r="P105" i="2" a="1"/>
  <c r="P105" i="2" s="1"/>
  <c r="P104" i="2" a="1"/>
  <c r="P104" i="2" s="1"/>
  <c r="P103" i="2" a="1"/>
  <c r="P103" i="2" s="1"/>
  <c r="P102" i="2" a="1"/>
  <c r="P102" i="2" s="1"/>
  <c r="P115" i="2" a="1"/>
  <c r="P115" i="2" s="1"/>
  <c r="P113" i="2" a="1"/>
  <c r="P113" i="2" s="1"/>
  <c r="P111" i="2" a="1"/>
  <c r="P111" i="2" s="1"/>
  <c r="P110" i="2" a="1"/>
  <c r="P110" i="2" s="1"/>
  <c r="P109" i="2" a="1"/>
  <c r="P109" i="2" s="1"/>
  <c r="P108" i="2" a="1"/>
  <c r="P108" i="2" s="1"/>
  <c r="P100" i="2" a="1"/>
  <c r="P100" i="2" s="1"/>
  <c r="P98" i="2" a="1"/>
  <c r="P98" i="2" s="1"/>
  <c r="P97" i="2" a="1"/>
  <c r="P97" i="2" s="1"/>
  <c r="P96" i="2" a="1"/>
  <c r="P96" i="2" s="1"/>
  <c r="P90" i="2" a="1"/>
  <c r="P90" i="2" s="1"/>
  <c r="P101" i="2" a="1"/>
  <c r="P101" i="2" s="1"/>
  <c r="P99" i="2" a="1"/>
  <c r="P99" i="2" s="1"/>
  <c r="P95" i="2" a="1"/>
  <c r="P95" i="2" s="1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S58" i="2" l="1"/>
  <c r="S69" i="2"/>
  <c r="S47" i="2"/>
  <c r="S14" i="2"/>
  <c r="S25" i="2"/>
  <c r="S36" i="2"/>
  <c r="Q91" i="2" a="1"/>
  <c r="Q91" i="2" s="1"/>
  <c r="Q92" i="2" a="1"/>
  <c r="Q92" i="2" s="1"/>
  <c r="P11" i="3"/>
  <c r="P30" i="3"/>
  <c r="P12" i="3"/>
  <c r="P25" i="3"/>
  <c r="P26" i="3"/>
  <c r="P40" i="3"/>
  <c r="P8" i="3"/>
  <c r="P13" i="3"/>
  <c r="P31" i="3"/>
  <c r="P23" i="3"/>
  <c r="P35" i="3"/>
  <c r="P6" i="3"/>
  <c r="P36" i="3"/>
  <c r="P4" i="3"/>
  <c r="P33" i="3"/>
  <c r="P18" i="3"/>
  <c r="P32" i="3"/>
  <c r="P7" i="3"/>
  <c r="P37" i="3"/>
  <c r="P27" i="3"/>
  <c r="P14" i="3"/>
  <c r="P28" i="3"/>
  <c r="P41" i="3"/>
  <c r="P10" i="3"/>
  <c r="P24" i="3"/>
  <c r="P29" i="3"/>
  <c r="P38" i="3"/>
  <c r="P15" i="3"/>
  <c r="P39" i="3"/>
  <c r="P19" i="3"/>
  <c r="P22" i="3"/>
  <c r="P20" i="3"/>
  <c r="P17" i="3"/>
  <c r="P34" i="3"/>
  <c r="P5" i="3"/>
  <c r="P16" i="3"/>
  <c r="P21" i="3"/>
  <c r="S42" i="3"/>
  <c r="S105" i="3"/>
  <c r="S101" i="3"/>
  <c r="S97" i="3"/>
  <c r="S93" i="3"/>
  <c r="S89" i="3"/>
  <c r="S106" i="3"/>
  <c r="S102" i="3"/>
  <c r="S98" i="3"/>
  <c r="S94" i="3"/>
  <c r="S90" i="3"/>
  <c r="S85" i="3"/>
  <c r="S81" i="3"/>
  <c r="S86" i="3"/>
  <c r="S82" i="3"/>
  <c r="S78" i="3"/>
  <c r="S74" i="3"/>
  <c r="S70" i="3"/>
  <c r="S59" i="3"/>
  <c r="S55" i="3"/>
  <c r="S51" i="3"/>
  <c r="S66" i="3"/>
  <c r="S62" i="3"/>
  <c r="S79" i="3"/>
  <c r="S75" i="3"/>
  <c r="S71" i="3"/>
  <c r="S67" i="3"/>
  <c r="S63" i="3"/>
  <c r="S58" i="3"/>
  <c r="S54" i="3"/>
  <c r="S50" i="3"/>
  <c r="S45" i="3"/>
  <c r="S46" i="3"/>
  <c r="S112" i="3"/>
  <c r="S43" i="3"/>
  <c r="S111" i="3"/>
  <c r="S107" i="3"/>
  <c r="S103" i="3"/>
  <c r="S99" i="3"/>
  <c r="S95" i="3"/>
  <c r="S91" i="3"/>
  <c r="S104" i="3"/>
  <c r="S100" i="3"/>
  <c r="S96" i="3"/>
  <c r="S92" i="3"/>
  <c r="S87" i="3"/>
  <c r="S83" i="3"/>
  <c r="S88" i="3"/>
  <c r="S84" i="3"/>
  <c r="S80" i="3"/>
  <c r="S76" i="3"/>
  <c r="S72" i="3"/>
  <c r="S68" i="3"/>
  <c r="S57" i="3"/>
  <c r="S53" i="3"/>
  <c r="S49" i="3"/>
  <c r="S64" i="3"/>
  <c r="S60" i="3"/>
  <c r="S77" i="3"/>
  <c r="S73" i="3"/>
  <c r="S69" i="3"/>
  <c r="S65" i="3"/>
  <c r="S61" i="3"/>
  <c r="S56" i="3"/>
  <c r="S52" i="3"/>
  <c r="S47" i="3"/>
  <c r="S48" i="3"/>
  <c r="S44" i="3"/>
  <c r="S110" i="3"/>
  <c r="S108" i="3"/>
  <c r="U3" i="3"/>
  <c r="O137" i="2"/>
  <c r="P106" i="2"/>
  <c r="P127" i="2"/>
  <c r="P133" i="2" s="1" a="1"/>
  <c r="P133" i="2" s="1"/>
  <c r="Q131" i="2" a="1"/>
  <c r="Q131" i="2" s="1"/>
  <c r="Q126" i="2" a="1"/>
  <c r="Q126" i="2" s="1"/>
  <c r="Q125" i="2" a="1"/>
  <c r="Q125" i="2" s="1"/>
  <c r="Q124" i="2" a="1"/>
  <c r="Q124" i="2" s="1"/>
  <c r="Q123" i="2" a="1"/>
  <c r="Q123" i="2" s="1"/>
  <c r="Q122" i="2" a="1"/>
  <c r="Q122" i="2" s="1"/>
  <c r="Q121" i="2" a="1"/>
  <c r="Q121" i="2" s="1"/>
  <c r="Q118" i="2" a="1"/>
  <c r="Q118" i="2" s="1"/>
  <c r="Q117" i="2" a="1"/>
  <c r="Q117" i="2" s="1"/>
  <c r="Q115" i="2" a="1"/>
  <c r="Q115" i="2" s="1"/>
  <c r="Q113" i="2" a="1"/>
  <c r="Q113" i="2" s="1"/>
  <c r="Q111" i="2" a="1"/>
  <c r="Q111" i="2" s="1"/>
  <c r="Q105" i="2" a="1"/>
  <c r="Q105" i="2" s="1"/>
  <c r="Q104" i="2" a="1"/>
  <c r="Q104" i="2" s="1"/>
  <c r="Q103" i="2" a="1"/>
  <c r="Q103" i="2" s="1"/>
  <c r="Q102" i="2" a="1"/>
  <c r="Q102" i="2" s="1"/>
  <c r="Q116" i="2" a="1"/>
  <c r="Q116" i="2" s="1"/>
  <c r="Q114" i="2" a="1"/>
  <c r="Q114" i="2" s="1"/>
  <c r="Q112" i="2" a="1"/>
  <c r="Q112" i="2" s="1"/>
  <c r="Q110" i="2" a="1"/>
  <c r="Q110" i="2" s="1"/>
  <c r="Q109" i="2" a="1"/>
  <c r="Q109" i="2" s="1"/>
  <c r="Q108" i="2" a="1"/>
  <c r="Q108" i="2" s="1"/>
  <c r="Q101" i="2" a="1"/>
  <c r="Q101" i="2" s="1"/>
  <c r="Q99" i="2" a="1"/>
  <c r="Q99" i="2" s="1"/>
  <c r="Q98" i="2" a="1"/>
  <c r="Q98" i="2" s="1"/>
  <c r="Q97" i="2" a="1"/>
  <c r="Q97" i="2" s="1"/>
  <c r="Q95" i="2" a="1"/>
  <c r="Q95" i="2" s="1"/>
  <c r="Q100" i="2" a="1"/>
  <c r="Q100" i="2" s="1"/>
  <c r="Q96" i="2" a="1"/>
  <c r="Q96" i="2" s="1"/>
  <c r="Q90" i="2" a="1"/>
  <c r="Q90" i="2" s="1"/>
  <c r="P119" i="2"/>
  <c r="Q129" i="2" a="1"/>
  <c r="Q129" i="2" s="1"/>
  <c r="R3" i="2"/>
  <c r="T110" i="3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T47" i="2" l="1"/>
  <c r="T58" i="2"/>
  <c r="T36" i="2"/>
  <c r="T69" i="2"/>
  <c r="T25" i="2"/>
  <c r="T14" i="2"/>
  <c r="R92" i="2" a="1"/>
  <c r="R92" i="2" s="1"/>
  <c r="R91" i="2" a="1"/>
  <c r="R91" i="2" s="1"/>
  <c r="Q25" i="3"/>
  <c r="Q24" i="3"/>
  <c r="Q11" i="3"/>
  <c r="Q35" i="3"/>
  <c r="Q34" i="3"/>
  <c r="Q30" i="3"/>
  <c r="Q21" i="3"/>
  <c r="Q20" i="3"/>
  <c r="Q17" i="3"/>
  <c r="Q16" i="3"/>
  <c r="Q7" i="3"/>
  <c r="Q31" i="3"/>
  <c r="Q26" i="3"/>
  <c r="Q22" i="3"/>
  <c r="Q13" i="3"/>
  <c r="Q12" i="3"/>
  <c r="Q9" i="3"/>
  <c r="Q41" i="3"/>
  <c r="Q27" i="3"/>
  <c r="Q8" i="3"/>
  <c r="Q23" i="3"/>
  <c r="Q18" i="3"/>
  <c r="Q14" i="3"/>
  <c r="Q5" i="3"/>
  <c r="Q37" i="3"/>
  <c r="Q36" i="3"/>
  <c r="Q6" i="3"/>
  <c r="Q33" i="3"/>
  <c r="Q32" i="3"/>
  <c r="Q19" i="3"/>
  <c r="Q4" i="3"/>
  <c r="Q15" i="3"/>
  <c r="Q10" i="3"/>
  <c r="Q39" i="3"/>
  <c r="Q38" i="3"/>
  <c r="Q29" i="3"/>
  <c r="Q28" i="3"/>
  <c r="T106" i="3"/>
  <c r="T102" i="3"/>
  <c r="T98" i="3"/>
  <c r="T94" i="3"/>
  <c r="T90" i="3"/>
  <c r="T107" i="3"/>
  <c r="T103" i="3"/>
  <c r="T99" i="3"/>
  <c r="T95" i="3"/>
  <c r="T91" i="3"/>
  <c r="T88" i="3"/>
  <c r="T84" i="3"/>
  <c r="T79" i="3"/>
  <c r="T75" i="3"/>
  <c r="T71" i="3"/>
  <c r="T87" i="3"/>
  <c r="T83" i="3"/>
  <c r="T67" i="3"/>
  <c r="T63" i="3"/>
  <c r="T80" i="3"/>
  <c r="T76" i="3"/>
  <c r="T72" i="3"/>
  <c r="T68" i="3"/>
  <c r="T64" i="3"/>
  <c r="T60" i="3"/>
  <c r="T56" i="3"/>
  <c r="T52" i="3"/>
  <c r="T48" i="3"/>
  <c r="T44" i="3"/>
  <c r="T59" i="3"/>
  <c r="T55" i="3"/>
  <c r="T51" i="3"/>
  <c r="T47" i="3"/>
  <c r="T109" i="3"/>
  <c r="T111" i="3"/>
  <c r="T108" i="3"/>
  <c r="T104" i="3"/>
  <c r="T100" i="3"/>
  <c r="T96" i="3"/>
  <c r="T92" i="3"/>
  <c r="T42" i="3"/>
  <c r="T105" i="3"/>
  <c r="T101" i="3"/>
  <c r="T97" i="3"/>
  <c r="T93" i="3"/>
  <c r="T89" i="3"/>
  <c r="T86" i="3"/>
  <c r="T82" i="3"/>
  <c r="T77" i="3"/>
  <c r="T73" i="3"/>
  <c r="T69" i="3"/>
  <c r="T85" i="3"/>
  <c r="T81" i="3"/>
  <c r="T65" i="3"/>
  <c r="T61" i="3"/>
  <c r="T78" i="3"/>
  <c r="T74" i="3"/>
  <c r="T70" i="3"/>
  <c r="T66" i="3"/>
  <c r="T62" i="3"/>
  <c r="T58" i="3"/>
  <c r="T54" i="3"/>
  <c r="T50" i="3"/>
  <c r="T46" i="3"/>
  <c r="T43" i="3"/>
  <c r="T57" i="3"/>
  <c r="T53" i="3"/>
  <c r="T49" i="3"/>
  <c r="T45" i="3"/>
  <c r="T112" i="3"/>
  <c r="V3" i="3"/>
  <c r="P137" i="2"/>
  <c r="Q127" i="2"/>
  <c r="R129" i="2" a="1"/>
  <c r="R129" i="2" s="1"/>
  <c r="S3" i="2"/>
  <c r="U111" i="3" s="1"/>
  <c r="Q106" i="2"/>
  <c r="Q133" i="2" a="1"/>
  <c r="R131" i="2" a="1"/>
  <c r="R131" i="2" s="1"/>
  <c r="R126" i="2" a="1"/>
  <c r="R126" i="2" s="1"/>
  <c r="R125" i="2" a="1"/>
  <c r="R125" i="2" s="1"/>
  <c r="R124" i="2" a="1"/>
  <c r="R124" i="2" s="1"/>
  <c r="R123" i="2" a="1"/>
  <c r="R123" i="2" s="1"/>
  <c r="R122" i="2" a="1"/>
  <c r="R122" i="2" s="1"/>
  <c r="R121" i="2" a="1"/>
  <c r="R121" i="2" s="1"/>
  <c r="R118" i="2" a="1"/>
  <c r="R118" i="2" s="1"/>
  <c r="R117" i="2" a="1"/>
  <c r="R117" i="2" s="1"/>
  <c r="R116" i="2" a="1"/>
  <c r="R116" i="2" s="1"/>
  <c r="R114" i="2" a="1"/>
  <c r="R114" i="2" s="1"/>
  <c r="R112" i="2" a="1"/>
  <c r="R112" i="2" s="1"/>
  <c r="R105" i="2" a="1"/>
  <c r="R105" i="2" s="1"/>
  <c r="R104" i="2" a="1"/>
  <c r="R104" i="2" s="1"/>
  <c r="R103" i="2" a="1"/>
  <c r="R103" i="2" s="1"/>
  <c r="R102" i="2" a="1"/>
  <c r="R102" i="2" s="1"/>
  <c r="R115" i="2" a="1"/>
  <c r="R115" i="2" s="1"/>
  <c r="R113" i="2" a="1"/>
  <c r="R113" i="2" s="1"/>
  <c r="R111" i="2" a="1"/>
  <c r="R111" i="2" s="1"/>
  <c r="R110" i="2" a="1"/>
  <c r="R110" i="2" s="1"/>
  <c r="R109" i="2" a="1"/>
  <c r="R109" i="2" s="1"/>
  <c r="R108" i="2" a="1"/>
  <c r="R108" i="2" s="1"/>
  <c r="R100" i="2" a="1"/>
  <c r="R100" i="2" s="1"/>
  <c r="R98" i="2" a="1"/>
  <c r="R98" i="2" s="1"/>
  <c r="R97" i="2" a="1"/>
  <c r="R97" i="2" s="1"/>
  <c r="R96" i="2" a="1"/>
  <c r="R96" i="2" s="1"/>
  <c r="R90" i="2" a="1"/>
  <c r="R90" i="2" s="1"/>
  <c r="R101" i="2" a="1"/>
  <c r="R101" i="2" s="1"/>
  <c r="R99" i="2" a="1"/>
  <c r="R99" i="2" s="1"/>
  <c r="R95" i="2" a="1"/>
  <c r="R95" i="2" s="1"/>
  <c r="Q119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Q133" i="2" l="1"/>
  <c r="Q137" i="2" s="1"/>
  <c r="U36" i="2"/>
  <c r="U14" i="2"/>
  <c r="U47" i="2"/>
  <c r="U58" i="2"/>
  <c r="U69" i="2"/>
  <c r="U25" i="2"/>
  <c r="S91" i="2" a="1"/>
  <c r="S91" i="2" s="1"/>
  <c r="S92" i="2" a="1"/>
  <c r="S92" i="2" s="1"/>
  <c r="R16" i="3"/>
  <c r="R15" i="3"/>
  <c r="R26" i="3"/>
  <c r="R25" i="3"/>
  <c r="R4" i="3"/>
  <c r="R36" i="3"/>
  <c r="R35" i="3"/>
  <c r="R6" i="3"/>
  <c r="R38" i="3"/>
  <c r="R37" i="3"/>
  <c r="R8" i="3"/>
  <c r="R40" i="3"/>
  <c r="R39" i="3"/>
  <c r="R34" i="3"/>
  <c r="R33" i="3"/>
  <c r="R28" i="3"/>
  <c r="R27" i="3"/>
  <c r="R14" i="3"/>
  <c r="R13" i="3"/>
  <c r="R7" i="3"/>
  <c r="R32" i="3"/>
  <c r="R31" i="3"/>
  <c r="R10" i="3"/>
  <c r="R9" i="3"/>
  <c r="R41" i="3"/>
  <c r="R20" i="3"/>
  <c r="R19" i="3"/>
  <c r="R22" i="3"/>
  <c r="R21" i="3"/>
  <c r="R24" i="3"/>
  <c r="R23" i="3"/>
  <c r="R18" i="3"/>
  <c r="R17" i="3"/>
  <c r="R12" i="3"/>
  <c r="R11" i="3"/>
  <c r="R5" i="3"/>
  <c r="R30" i="3"/>
  <c r="R29" i="3"/>
  <c r="U42" i="3"/>
  <c r="U105" i="3"/>
  <c r="U101" i="3"/>
  <c r="U97" i="3"/>
  <c r="U93" i="3"/>
  <c r="U89" i="3"/>
  <c r="U104" i="3"/>
  <c r="U100" i="3"/>
  <c r="U96" i="3"/>
  <c r="U92" i="3"/>
  <c r="U87" i="3"/>
  <c r="U83" i="3"/>
  <c r="U80" i="3"/>
  <c r="U76" i="3"/>
  <c r="U72" i="3"/>
  <c r="U68" i="3"/>
  <c r="U86" i="3"/>
  <c r="U82" i="3"/>
  <c r="U64" i="3"/>
  <c r="U60" i="3"/>
  <c r="U79" i="3"/>
  <c r="U75" i="3"/>
  <c r="U71" i="3"/>
  <c r="U67" i="3"/>
  <c r="U63" i="3"/>
  <c r="U59" i="3"/>
  <c r="U55" i="3"/>
  <c r="U51" i="3"/>
  <c r="U47" i="3"/>
  <c r="U58" i="3"/>
  <c r="U54" i="3"/>
  <c r="U50" i="3"/>
  <c r="U46" i="3"/>
  <c r="U108" i="3"/>
  <c r="U110" i="3"/>
  <c r="U109" i="3"/>
  <c r="U107" i="3"/>
  <c r="U103" i="3"/>
  <c r="U99" i="3"/>
  <c r="U95" i="3"/>
  <c r="U91" i="3"/>
  <c r="U106" i="3"/>
  <c r="U102" i="3"/>
  <c r="U98" i="3"/>
  <c r="U94" i="3"/>
  <c r="U90" i="3"/>
  <c r="U85" i="3"/>
  <c r="U81" i="3"/>
  <c r="U78" i="3"/>
  <c r="U74" i="3"/>
  <c r="U70" i="3"/>
  <c r="U88" i="3"/>
  <c r="U84" i="3"/>
  <c r="U66" i="3"/>
  <c r="U62" i="3"/>
  <c r="U112" i="3"/>
  <c r="U77" i="3"/>
  <c r="U73" i="3"/>
  <c r="U69" i="3"/>
  <c r="U65" i="3"/>
  <c r="U61" i="3"/>
  <c r="U57" i="3"/>
  <c r="U53" i="3"/>
  <c r="U49" i="3"/>
  <c r="U45" i="3"/>
  <c r="U56" i="3"/>
  <c r="U52" i="3"/>
  <c r="U48" i="3"/>
  <c r="U44" i="3"/>
  <c r="U43" i="3"/>
  <c r="W3" i="3"/>
  <c r="R106" i="2"/>
  <c r="R127" i="2"/>
  <c r="R133" i="2" s="1" a="1"/>
  <c r="R133" i="2" s="1"/>
  <c r="S131" i="2" a="1"/>
  <c r="S131" i="2" s="1"/>
  <c r="S126" i="2" a="1"/>
  <c r="S126" i="2" s="1"/>
  <c r="S125" i="2" a="1"/>
  <c r="S125" i="2" s="1"/>
  <c r="S124" i="2" a="1"/>
  <c r="S124" i="2" s="1"/>
  <c r="S123" i="2" a="1"/>
  <c r="S123" i="2" s="1"/>
  <c r="S122" i="2" a="1"/>
  <c r="S122" i="2" s="1"/>
  <c r="S121" i="2" a="1"/>
  <c r="S121" i="2" s="1"/>
  <c r="S118" i="2" a="1"/>
  <c r="S118" i="2" s="1"/>
  <c r="S117" i="2" a="1"/>
  <c r="S117" i="2" s="1"/>
  <c r="S115" i="2" a="1"/>
  <c r="S115" i="2" s="1"/>
  <c r="S113" i="2" a="1"/>
  <c r="S113" i="2" s="1"/>
  <c r="S111" i="2" a="1"/>
  <c r="S111" i="2" s="1"/>
  <c r="S105" i="2" a="1"/>
  <c r="S105" i="2" s="1"/>
  <c r="S104" i="2" a="1"/>
  <c r="S104" i="2" s="1"/>
  <c r="S103" i="2" a="1"/>
  <c r="S103" i="2" s="1"/>
  <c r="S102" i="2" a="1"/>
  <c r="S102" i="2" s="1"/>
  <c r="S116" i="2" a="1"/>
  <c r="S116" i="2" s="1"/>
  <c r="S114" i="2" a="1"/>
  <c r="S114" i="2" s="1"/>
  <c r="S112" i="2" a="1"/>
  <c r="S112" i="2" s="1"/>
  <c r="S110" i="2" a="1"/>
  <c r="S110" i="2" s="1"/>
  <c r="S109" i="2" a="1"/>
  <c r="S109" i="2" s="1"/>
  <c r="S108" i="2" a="1"/>
  <c r="S108" i="2" s="1"/>
  <c r="S101" i="2" a="1"/>
  <c r="S101" i="2" s="1"/>
  <c r="S99" i="2" a="1"/>
  <c r="S99" i="2" s="1"/>
  <c r="S98" i="2" a="1"/>
  <c r="S98" i="2" s="1"/>
  <c r="S97" i="2" a="1"/>
  <c r="S97" i="2" s="1"/>
  <c r="S95" i="2" a="1"/>
  <c r="S95" i="2" s="1"/>
  <c r="S100" i="2" a="1"/>
  <c r="S100" i="2" s="1"/>
  <c r="S96" i="2" a="1"/>
  <c r="S96" i="2" s="1"/>
  <c r="S90" i="2" a="1"/>
  <c r="S90" i="2" s="1"/>
  <c r="R119" i="2"/>
  <c r="S129" i="2" a="1"/>
  <c r="S129" i="2" s="1"/>
  <c r="T3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V69" i="2" l="1"/>
  <c r="V14" i="2"/>
  <c r="V25" i="2"/>
  <c r="V36" i="2"/>
  <c r="V58" i="2"/>
  <c r="V47" i="2"/>
  <c r="R137" i="2"/>
  <c r="T91" i="2" a="1"/>
  <c r="T91" i="2" s="1"/>
  <c r="T92" i="2" a="1"/>
  <c r="T92" i="2" s="1"/>
  <c r="V110" i="3"/>
  <c r="T1" i="2"/>
  <c r="S7" i="3"/>
  <c r="S39" i="3"/>
  <c r="S38" i="3"/>
  <c r="S17" i="3"/>
  <c r="S16" i="3"/>
  <c r="S11" i="3"/>
  <c r="S10" i="3"/>
  <c r="S13" i="3"/>
  <c r="S12" i="3"/>
  <c r="S15" i="3"/>
  <c r="S14" i="3"/>
  <c r="S25" i="3"/>
  <c r="S24" i="3"/>
  <c r="S19" i="3"/>
  <c r="S18" i="3"/>
  <c r="S5" i="3"/>
  <c r="S37" i="3"/>
  <c r="S23" i="3"/>
  <c r="S22" i="3"/>
  <c r="S6" i="3"/>
  <c r="S33" i="3"/>
  <c r="S32" i="3"/>
  <c r="S27" i="3"/>
  <c r="S26" i="3"/>
  <c r="S29" i="3"/>
  <c r="S28" i="3"/>
  <c r="S4" i="3"/>
  <c r="S31" i="3"/>
  <c r="S30" i="3"/>
  <c r="S9" i="3"/>
  <c r="S41" i="3"/>
  <c r="S40" i="3"/>
  <c r="S8" i="3"/>
  <c r="S35" i="3"/>
  <c r="S34" i="3"/>
  <c r="S21" i="3"/>
  <c r="S20" i="3"/>
  <c r="V106" i="3"/>
  <c r="V102" i="3"/>
  <c r="V98" i="3"/>
  <c r="V94" i="3"/>
  <c r="V90" i="3"/>
  <c r="V107" i="3"/>
  <c r="V103" i="3"/>
  <c r="V99" i="3"/>
  <c r="V95" i="3"/>
  <c r="V91" i="3"/>
  <c r="V88" i="3"/>
  <c r="V84" i="3"/>
  <c r="V87" i="3"/>
  <c r="V83" i="3"/>
  <c r="V79" i="3"/>
  <c r="V75" i="3"/>
  <c r="V71" i="3"/>
  <c r="V58" i="3"/>
  <c r="V54" i="3"/>
  <c r="V50" i="3"/>
  <c r="V65" i="3"/>
  <c r="V61" i="3"/>
  <c r="V80" i="3"/>
  <c r="V76" i="3"/>
  <c r="V72" i="3"/>
  <c r="V68" i="3"/>
  <c r="V64" i="3"/>
  <c r="V60" i="3"/>
  <c r="V55" i="3"/>
  <c r="V51" i="3"/>
  <c r="V48" i="3"/>
  <c r="V44" i="3"/>
  <c r="V45" i="3"/>
  <c r="V111" i="3"/>
  <c r="V109" i="3"/>
  <c r="V108" i="3"/>
  <c r="V104" i="3"/>
  <c r="V100" i="3"/>
  <c r="V96" i="3"/>
  <c r="V92" i="3"/>
  <c r="V42" i="3"/>
  <c r="V105" i="3"/>
  <c r="V101" i="3"/>
  <c r="V97" i="3"/>
  <c r="V93" i="3"/>
  <c r="V89" i="3"/>
  <c r="V86" i="3"/>
  <c r="V82" i="3"/>
  <c r="V85" i="3"/>
  <c r="V81" i="3"/>
  <c r="V77" i="3"/>
  <c r="V73" i="3"/>
  <c r="V69" i="3"/>
  <c r="V56" i="3"/>
  <c r="V52" i="3"/>
  <c r="V67" i="3"/>
  <c r="V63" i="3"/>
  <c r="V59" i="3"/>
  <c r="V78" i="3"/>
  <c r="V74" i="3"/>
  <c r="V70" i="3"/>
  <c r="V66" i="3"/>
  <c r="V62" i="3"/>
  <c r="V57" i="3"/>
  <c r="V53" i="3"/>
  <c r="V49" i="3"/>
  <c r="V46" i="3"/>
  <c r="V47" i="3"/>
  <c r="V43" i="3"/>
  <c r="V112" i="3"/>
  <c r="X3" i="3"/>
  <c r="S127" i="2"/>
  <c r="S133" i="2" s="1" a="1"/>
  <c r="T131" i="2" a="1"/>
  <c r="T131" i="2" s="1"/>
  <c r="T126" i="2" a="1"/>
  <c r="T126" i="2" s="1"/>
  <c r="T125" i="2" a="1"/>
  <c r="T125" i="2" s="1"/>
  <c r="T124" i="2" a="1"/>
  <c r="T124" i="2" s="1"/>
  <c r="T123" i="2" a="1"/>
  <c r="T123" i="2" s="1"/>
  <c r="T122" i="2" a="1"/>
  <c r="T122" i="2" s="1"/>
  <c r="T121" i="2" a="1"/>
  <c r="T121" i="2" s="1"/>
  <c r="T118" i="2" a="1"/>
  <c r="T118" i="2" s="1"/>
  <c r="T117" i="2" a="1"/>
  <c r="T117" i="2" s="1"/>
  <c r="T116" i="2" a="1"/>
  <c r="T116" i="2" s="1"/>
  <c r="T114" i="2" a="1"/>
  <c r="T114" i="2" s="1"/>
  <c r="T112" i="2" a="1"/>
  <c r="T112" i="2" s="1"/>
  <c r="T105" i="2" a="1"/>
  <c r="T105" i="2" s="1"/>
  <c r="T104" i="2" a="1"/>
  <c r="T104" i="2" s="1"/>
  <c r="T103" i="2" a="1"/>
  <c r="T103" i="2" s="1"/>
  <c r="T102" i="2" a="1"/>
  <c r="T102" i="2" s="1"/>
  <c r="T115" i="2" a="1"/>
  <c r="T115" i="2" s="1"/>
  <c r="T113" i="2" a="1"/>
  <c r="T113" i="2" s="1"/>
  <c r="T111" i="2" a="1"/>
  <c r="T111" i="2" s="1"/>
  <c r="T110" i="2" a="1"/>
  <c r="T110" i="2" s="1"/>
  <c r="T109" i="2" a="1"/>
  <c r="T109" i="2" s="1"/>
  <c r="T108" i="2" a="1"/>
  <c r="T108" i="2" s="1"/>
  <c r="T100" i="2" a="1"/>
  <c r="T100" i="2" s="1"/>
  <c r="T98" i="2" a="1"/>
  <c r="T98" i="2" s="1"/>
  <c r="T97" i="2" a="1"/>
  <c r="T97" i="2" s="1"/>
  <c r="T96" i="2" a="1"/>
  <c r="T96" i="2" s="1"/>
  <c r="T90" i="2" a="1"/>
  <c r="T90" i="2" s="1"/>
  <c r="T101" i="2" a="1"/>
  <c r="T101" i="2" s="1"/>
  <c r="T99" i="2" a="1"/>
  <c r="T99" i="2" s="1"/>
  <c r="T95" i="2" a="1"/>
  <c r="T95" i="2" s="1"/>
  <c r="S119" i="2"/>
  <c r="T129" i="2" a="1"/>
  <c r="T129" i="2" s="1"/>
  <c r="U3" i="2"/>
  <c r="W111" i="3" s="1"/>
  <c r="S106" i="2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W58" i="2" l="1"/>
  <c r="W69" i="2"/>
  <c r="W14" i="2"/>
  <c r="W25" i="2"/>
  <c r="W47" i="2"/>
  <c r="W36" i="2"/>
  <c r="U92" i="2" a="1"/>
  <c r="U92" i="2" s="1"/>
  <c r="U91" i="2" a="1"/>
  <c r="U91" i="2" s="1"/>
  <c r="S133" i="2"/>
  <c r="S137" i="2" s="1"/>
  <c r="T12" i="3"/>
  <c r="T11" i="3"/>
  <c r="T10" i="3"/>
  <c r="T9" i="3"/>
  <c r="T41" i="3"/>
  <c r="T5" i="3"/>
  <c r="T32" i="3"/>
  <c r="T31" i="3"/>
  <c r="T14" i="3"/>
  <c r="T13" i="3"/>
  <c r="T20" i="3"/>
  <c r="T19" i="3"/>
  <c r="T7" i="3"/>
  <c r="T34" i="3"/>
  <c r="T33" i="3"/>
  <c r="T24" i="3"/>
  <c r="T23" i="3"/>
  <c r="T22" i="3"/>
  <c r="T21" i="3"/>
  <c r="T28" i="3"/>
  <c r="T27" i="3"/>
  <c r="T26" i="3"/>
  <c r="T25" i="3"/>
  <c r="T16" i="3"/>
  <c r="T15" i="3"/>
  <c r="T30" i="3"/>
  <c r="T29" i="3"/>
  <c r="T4" i="3"/>
  <c r="T36" i="3"/>
  <c r="T35" i="3"/>
  <c r="T18" i="3"/>
  <c r="T17" i="3"/>
  <c r="T8" i="3"/>
  <c r="T40" i="3"/>
  <c r="T39" i="3"/>
  <c r="T6" i="3"/>
  <c r="T38" i="3"/>
  <c r="T37" i="3"/>
  <c r="T127" i="2"/>
  <c r="T133" i="2" s="1" a="1"/>
  <c r="W42" i="3"/>
  <c r="W105" i="3"/>
  <c r="W101" i="3"/>
  <c r="W97" i="3"/>
  <c r="W93" i="3"/>
  <c r="W89" i="3"/>
  <c r="W104" i="3"/>
  <c r="W100" i="3"/>
  <c r="W96" i="3"/>
  <c r="W92" i="3"/>
  <c r="W87" i="3"/>
  <c r="W83" i="3"/>
  <c r="W88" i="3"/>
  <c r="W84" i="3"/>
  <c r="W80" i="3"/>
  <c r="W76" i="3"/>
  <c r="W72" i="3"/>
  <c r="W68" i="3"/>
  <c r="W64" i="3"/>
  <c r="W60" i="3"/>
  <c r="W55" i="3"/>
  <c r="W51" i="3"/>
  <c r="W79" i="3"/>
  <c r="W75" i="3"/>
  <c r="W71" i="3"/>
  <c r="W67" i="3"/>
  <c r="W63" i="3"/>
  <c r="W59" i="3"/>
  <c r="W58" i="3"/>
  <c r="W54" i="3"/>
  <c r="W50" i="3"/>
  <c r="W45" i="3"/>
  <c r="W48" i="3"/>
  <c r="W44" i="3"/>
  <c r="W108" i="3"/>
  <c r="W109" i="3"/>
  <c r="W107" i="3"/>
  <c r="W103" i="3"/>
  <c r="W99" i="3"/>
  <c r="W95" i="3"/>
  <c r="W91" i="3"/>
  <c r="W106" i="3"/>
  <c r="W102" i="3"/>
  <c r="W98" i="3"/>
  <c r="W94" i="3"/>
  <c r="W90" i="3"/>
  <c r="W85" i="3"/>
  <c r="W81" i="3"/>
  <c r="W86" i="3"/>
  <c r="W82" i="3"/>
  <c r="W78" i="3"/>
  <c r="W74" i="3"/>
  <c r="W70" i="3"/>
  <c r="W66" i="3"/>
  <c r="W62" i="3"/>
  <c r="W57" i="3"/>
  <c r="W53" i="3"/>
  <c r="W49" i="3"/>
  <c r="W77" i="3"/>
  <c r="W73" i="3"/>
  <c r="W69" i="3"/>
  <c r="W65" i="3"/>
  <c r="W61" i="3"/>
  <c r="W110" i="3"/>
  <c r="W56" i="3"/>
  <c r="W52" i="3"/>
  <c r="W47" i="3"/>
  <c r="W43" i="3"/>
  <c r="W46" i="3"/>
  <c r="W112" i="3"/>
  <c r="Y3" i="3"/>
  <c r="T106" i="2"/>
  <c r="T119" i="2"/>
  <c r="U129" i="2" a="1"/>
  <c r="U129" i="2" s="1"/>
  <c r="V3" i="2"/>
  <c r="X108" i="3" s="1"/>
  <c r="U131" i="2" a="1"/>
  <c r="U131" i="2" s="1"/>
  <c r="U126" i="2" a="1"/>
  <c r="U126" i="2" s="1"/>
  <c r="U125" i="2" a="1"/>
  <c r="U125" i="2" s="1"/>
  <c r="U124" i="2" a="1"/>
  <c r="U124" i="2" s="1"/>
  <c r="U123" i="2" a="1"/>
  <c r="U123" i="2" s="1"/>
  <c r="U122" i="2" a="1"/>
  <c r="U122" i="2" s="1"/>
  <c r="U121" i="2" a="1"/>
  <c r="U121" i="2" s="1"/>
  <c r="U118" i="2" a="1"/>
  <c r="U118" i="2" s="1"/>
  <c r="U117" i="2" a="1"/>
  <c r="U117" i="2" s="1"/>
  <c r="U115" i="2" a="1"/>
  <c r="U115" i="2" s="1"/>
  <c r="U113" i="2" a="1"/>
  <c r="U113" i="2" s="1"/>
  <c r="U111" i="2" a="1"/>
  <c r="U111" i="2" s="1"/>
  <c r="U105" i="2" a="1"/>
  <c r="U105" i="2" s="1"/>
  <c r="U104" i="2" a="1"/>
  <c r="U104" i="2" s="1"/>
  <c r="U103" i="2" a="1"/>
  <c r="U103" i="2" s="1"/>
  <c r="U102" i="2" a="1"/>
  <c r="U102" i="2" s="1"/>
  <c r="U116" i="2" a="1"/>
  <c r="U116" i="2" s="1"/>
  <c r="U114" i="2" a="1"/>
  <c r="U114" i="2" s="1"/>
  <c r="U112" i="2" a="1"/>
  <c r="U112" i="2" s="1"/>
  <c r="U110" i="2" a="1"/>
  <c r="U110" i="2" s="1"/>
  <c r="U109" i="2" a="1"/>
  <c r="U109" i="2" s="1"/>
  <c r="U108" i="2" a="1"/>
  <c r="U108" i="2" s="1"/>
  <c r="U101" i="2" a="1"/>
  <c r="U101" i="2" s="1"/>
  <c r="U99" i="2" a="1"/>
  <c r="U99" i="2" s="1"/>
  <c r="U98" i="2" a="1"/>
  <c r="U98" i="2" s="1"/>
  <c r="U97" i="2" a="1"/>
  <c r="U97" i="2" s="1"/>
  <c r="U95" i="2" a="1"/>
  <c r="U95" i="2" s="1"/>
  <c r="U100" i="2" a="1"/>
  <c r="U100" i="2" s="1"/>
  <c r="U96" i="2" a="1"/>
  <c r="U96" i="2" s="1"/>
  <c r="U90" i="2" a="1"/>
  <c r="U90" i="2" s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X47" i="2" l="1"/>
  <c r="X58" i="2"/>
  <c r="X25" i="2"/>
  <c r="X36" i="2"/>
  <c r="X14" i="2"/>
  <c r="X69" i="2"/>
  <c r="V92" i="2" a="1"/>
  <c r="V92" i="2" s="1"/>
  <c r="V91" i="2" a="1"/>
  <c r="V91" i="2" s="1"/>
  <c r="T133" i="2"/>
  <c r="T137" i="2" s="1"/>
  <c r="U119" i="2"/>
  <c r="U23" i="3"/>
  <c r="U22" i="3"/>
  <c r="U25" i="3"/>
  <c r="U24" i="3"/>
  <c r="U19" i="3"/>
  <c r="U18" i="3"/>
  <c r="U13" i="3"/>
  <c r="U12" i="3"/>
  <c r="U15" i="3"/>
  <c r="U14" i="3"/>
  <c r="U17" i="3"/>
  <c r="U16" i="3"/>
  <c r="U27" i="3"/>
  <c r="U26" i="3"/>
  <c r="U7" i="3"/>
  <c r="U37" i="3"/>
  <c r="U8" i="3"/>
  <c r="U39" i="3"/>
  <c r="U38" i="3"/>
  <c r="U9" i="3"/>
  <c r="U41" i="3"/>
  <c r="U40" i="3"/>
  <c r="U5" i="3"/>
  <c r="U35" i="3"/>
  <c r="U34" i="3"/>
  <c r="U29" i="3"/>
  <c r="U28" i="3"/>
  <c r="U4" i="3"/>
  <c r="U31" i="3"/>
  <c r="U30" i="3"/>
  <c r="U6" i="3"/>
  <c r="U33" i="3"/>
  <c r="U32" i="3"/>
  <c r="U11" i="3"/>
  <c r="U10" i="3"/>
  <c r="U21" i="3"/>
  <c r="U20" i="3"/>
  <c r="X104" i="3"/>
  <c r="X100" i="3"/>
  <c r="X96" i="3"/>
  <c r="X92" i="3"/>
  <c r="X42" i="3"/>
  <c r="X105" i="3"/>
  <c r="X101" i="3"/>
  <c r="X97" i="3"/>
  <c r="X93" i="3"/>
  <c r="X89" i="3"/>
  <c r="X86" i="3"/>
  <c r="X82" i="3"/>
  <c r="X77" i="3"/>
  <c r="X73" i="3"/>
  <c r="X69" i="3"/>
  <c r="X85" i="3"/>
  <c r="X81" i="3"/>
  <c r="X65" i="3"/>
  <c r="X61" i="3"/>
  <c r="X48" i="3"/>
  <c r="X44" i="3"/>
  <c r="X80" i="3"/>
  <c r="X76" i="3"/>
  <c r="X72" i="3"/>
  <c r="X68" i="3"/>
  <c r="X64" i="3"/>
  <c r="X60" i="3"/>
  <c r="X56" i="3"/>
  <c r="X52" i="3"/>
  <c r="X57" i="3"/>
  <c r="X53" i="3"/>
  <c r="X49" i="3"/>
  <c r="X45" i="3"/>
  <c r="X112" i="3"/>
  <c r="X110" i="3"/>
  <c r="X106" i="3"/>
  <c r="X102" i="3"/>
  <c r="X98" i="3"/>
  <c r="X94" i="3"/>
  <c r="X90" i="3"/>
  <c r="X107" i="3"/>
  <c r="X103" i="3"/>
  <c r="X99" i="3"/>
  <c r="X95" i="3"/>
  <c r="X91" i="3"/>
  <c r="X88" i="3"/>
  <c r="X84" i="3"/>
  <c r="X79" i="3"/>
  <c r="X75" i="3"/>
  <c r="X71" i="3"/>
  <c r="X87" i="3"/>
  <c r="X83" i="3"/>
  <c r="X67" i="3"/>
  <c r="X63" i="3"/>
  <c r="X59" i="3"/>
  <c r="X46" i="3"/>
  <c r="X109" i="3"/>
  <c r="X78" i="3"/>
  <c r="X74" i="3"/>
  <c r="X70" i="3"/>
  <c r="X66" i="3"/>
  <c r="X62" i="3"/>
  <c r="X58" i="3"/>
  <c r="X54" i="3"/>
  <c r="X50" i="3"/>
  <c r="X55" i="3"/>
  <c r="X51" i="3"/>
  <c r="X47" i="3"/>
  <c r="X43" i="3"/>
  <c r="X111" i="3"/>
  <c r="Z3" i="3"/>
  <c r="U127" i="2"/>
  <c r="U133" i="2" s="1" a="1"/>
  <c r="U133" i="2" s="1"/>
  <c r="U106" i="2"/>
  <c r="V129" i="2" a="1"/>
  <c r="V129" i="2" s="1"/>
  <c r="W3" i="2"/>
  <c r="Y111" i="3" s="1"/>
  <c r="V131" i="2" a="1"/>
  <c r="V131" i="2" s="1"/>
  <c r="V126" i="2" a="1"/>
  <c r="V126" i="2" s="1"/>
  <c r="V125" i="2" a="1"/>
  <c r="V125" i="2" s="1"/>
  <c r="V124" i="2" a="1"/>
  <c r="V124" i="2" s="1"/>
  <c r="V123" i="2" a="1"/>
  <c r="V123" i="2" s="1"/>
  <c r="V122" i="2" a="1"/>
  <c r="V122" i="2" s="1"/>
  <c r="V121" i="2" a="1"/>
  <c r="V121" i="2" s="1"/>
  <c r="V118" i="2" a="1"/>
  <c r="V118" i="2" s="1"/>
  <c r="V117" i="2" a="1"/>
  <c r="V117" i="2" s="1"/>
  <c r="V116" i="2" a="1"/>
  <c r="V116" i="2" s="1"/>
  <c r="V114" i="2" a="1"/>
  <c r="V114" i="2" s="1"/>
  <c r="V112" i="2" a="1"/>
  <c r="V112" i="2" s="1"/>
  <c r="V105" i="2" a="1"/>
  <c r="V105" i="2" s="1"/>
  <c r="V104" i="2" a="1"/>
  <c r="V104" i="2" s="1"/>
  <c r="V103" i="2" a="1"/>
  <c r="V103" i="2" s="1"/>
  <c r="V102" i="2" a="1"/>
  <c r="V102" i="2" s="1"/>
  <c r="V115" i="2" a="1"/>
  <c r="V115" i="2" s="1"/>
  <c r="V113" i="2" a="1"/>
  <c r="V113" i="2" s="1"/>
  <c r="V111" i="2" a="1"/>
  <c r="V111" i="2" s="1"/>
  <c r="V110" i="2" a="1"/>
  <c r="V110" i="2" s="1"/>
  <c r="V109" i="2" a="1"/>
  <c r="V109" i="2" s="1"/>
  <c r="V108" i="2" a="1"/>
  <c r="V108" i="2" s="1"/>
  <c r="V100" i="2" a="1"/>
  <c r="V100" i="2" s="1"/>
  <c r="V98" i="2" a="1"/>
  <c r="V98" i="2" s="1"/>
  <c r="V97" i="2" a="1"/>
  <c r="V97" i="2" s="1"/>
  <c r="V96" i="2" a="1"/>
  <c r="V96" i="2" s="1"/>
  <c r="V90" i="2" a="1"/>
  <c r="V90" i="2" s="1"/>
  <c r="V101" i="2" a="1"/>
  <c r="V101" i="2" s="1"/>
  <c r="V99" i="2" a="1"/>
  <c r="V99" i="2" s="1"/>
  <c r="V95" i="2" a="1"/>
  <c r="V95" i="2" s="1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s="1"/>
  <c r="Y36" i="2" l="1"/>
  <c r="Y14" i="2"/>
  <c r="Y25" i="2"/>
  <c r="Y47" i="2"/>
  <c r="Y69" i="2"/>
  <c r="Y58" i="2"/>
  <c r="W92" i="2" a="1"/>
  <c r="W92" i="2" s="1"/>
  <c r="W91" i="2" a="1"/>
  <c r="W91" i="2" s="1"/>
  <c r="U137" i="2"/>
  <c r="V18" i="3"/>
  <c r="V17" i="3"/>
  <c r="V8" i="3"/>
  <c r="V40" i="3"/>
  <c r="V39" i="3"/>
  <c r="V30" i="3"/>
  <c r="V29" i="3"/>
  <c r="V28" i="3"/>
  <c r="V27" i="3"/>
  <c r="V10" i="3"/>
  <c r="V9" i="3"/>
  <c r="V41" i="3"/>
  <c r="V16" i="3"/>
  <c r="V15" i="3"/>
  <c r="V6" i="3"/>
  <c r="V38" i="3"/>
  <c r="V37" i="3"/>
  <c r="V20" i="3"/>
  <c r="V19" i="3"/>
  <c r="V7" i="3"/>
  <c r="V34" i="3"/>
  <c r="V33" i="3"/>
  <c r="V24" i="3"/>
  <c r="V23" i="3"/>
  <c r="V14" i="3"/>
  <c r="V13" i="3"/>
  <c r="V12" i="3"/>
  <c r="V11" i="3"/>
  <c r="V26" i="3"/>
  <c r="V25" i="3"/>
  <c r="V5" i="3"/>
  <c r="V32" i="3"/>
  <c r="V31" i="3"/>
  <c r="V22" i="3"/>
  <c r="V21" i="3"/>
  <c r="V4" i="3"/>
  <c r="V36" i="3"/>
  <c r="V35" i="3"/>
  <c r="Y42" i="3"/>
  <c r="Y105" i="3"/>
  <c r="Y101" i="3"/>
  <c r="Y97" i="3"/>
  <c r="Y93" i="3"/>
  <c r="Y89" i="3"/>
  <c r="Y104" i="3"/>
  <c r="Y100" i="3"/>
  <c r="Y96" i="3"/>
  <c r="Y92" i="3"/>
  <c r="Y88" i="3"/>
  <c r="Y85" i="3"/>
  <c r="Y81" i="3"/>
  <c r="Y78" i="3"/>
  <c r="Y74" i="3"/>
  <c r="Y70" i="3"/>
  <c r="Y86" i="3"/>
  <c r="Y82" i="3"/>
  <c r="Y64" i="3"/>
  <c r="Y60" i="3"/>
  <c r="Y45" i="3"/>
  <c r="Y79" i="3"/>
  <c r="Y75" i="3"/>
  <c r="Y71" i="3"/>
  <c r="Y67" i="3"/>
  <c r="Y63" i="3"/>
  <c r="Y59" i="3"/>
  <c r="Y55" i="3"/>
  <c r="Y51" i="3"/>
  <c r="Y108" i="3"/>
  <c r="Y56" i="3"/>
  <c r="Y52" i="3"/>
  <c r="Y112" i="3"/>
  <c r="Y46" i="3"/>
  <c r="Y110" i="3"/>
  <c r="Y109" i="3"/>
  <c r="Y107" i="3"/>
  <c r="Y103" i="3"/>
  <c r="Y99" i="3"/>
  <c r="Y95" i="3"/>
  <c r="Y91" i="3"/>
  <c r="Y106" i="3"/>
  <c r="Y102" i="3"/>
  <c r="Y98" i="3"/>
  <c r="Y94" i="3"/>
  <c r="Y90" i="3"/>
  <c r="Y87" i="3"/>
  <c r="Y83" i="3"/>
  <c r="Y80" i="3"/>
  <c r="Y76" i="3"/>
  <c r="Y72" i="3"/>
  <c r="Y68" i="3"/>
  <c r="Y84" i="3"/>
  <c r="Y66" i="3"/>
  <c r="Y62" i="3"/>
  <c r="Y47" i="3"/>
  <c r="Y43" i="3"/>
  <c r="Y77" i="3"/>
  <c r="Y73" i="3"/>
  <c r="Y69" i="3"/>
  <c r="Y65" i="3"/>
  <c r="Y61" i="3"/>
  <c r="Y57" i="3"/>
  <c r="Y53" i="3"/>
  <c r="Y49" i="3"/>
  <c r="Y58" i="3"/>
  <c r="Y54" i="3"/>
  <c r="Y50" i="3"/>
  <c r="Y48" i="3"/>
  <c r="Y44" i="3"/>
  <c r="AA3" i="3"/>
  <c r="V106" i="2"/>
  <c r="V127" i="2"/>
  <c r="V133" i="2" s="1" a="1"/>
  <c r="V133" i="2" s="1"/>
  <c r="W131" i="2" a="1"/>
  <c r="W131" i="2" s="1"/>
  <c r="W126" i="2" a="1"/>
  <c r="W126" i="2" s="1"/>
  <c r="W125" i="2" a="1"/>
  <c r="W125" i="2" s="1"/>
  <c r="W124" i="2" a="1"/>
  <c r="W124" i="2" s="1"/>
  <c r="W123" i="2" a="1"/>
  <c r="W123" i="2" s="1"/>
  <c r="W122" i="2" a="1"/>
  <c r="W122" i="2" s="1"/>
  <c r="W121" i="2" a="1"/>
  <c r="W121" i="2" s="1"/>
  <c r="W118" i="2" a="1"/>
  <c r="W118" i="2" s="1"/>
  <c r="W117" i="2" a="1"/>
  <c r="W117" i="2" s="1"/>
  <c r="W115" i="2" a="1"/>
  <c r="W115" i="2" s="1"/>
  <c r="W113" i="2" a="1"/>
  <c r="W113" i="2" s="1"/>
  <c r="W111" i="2" a="1"/>
  <c r="W111" i="2" s="1"/>
  <c r="W105" i="2" a="1"/>
  <c r="W105" i="2" s="1"/>
  <c r="W104" i="2" a="1"/>
  <c r="W104" i="2" s="1"/>
  <c r="W103" i="2" a="1"/>
  <c r="W103" i="2" s="1"/>
  <c r="W102" i="2" a="1"/>
  <c r="W102" i="2" s="1"/>
  <c r="W116" i="2" a="1"/>
  <c r="W116" i="2" s="1"/>
  <c r="W114" i="2" a="1"/>
  <c r="W114" i="2" s="1"/>
  <c r="W112" i="2" a="1"/>
  <c r="W112" i="2" s="1"/>
  <c r="W110" i="2" a="1"/>
  <c r="W110" i="2" s="1"/>
  <c r="W109" i="2" a="1"/>
  <c r="W109" i="2" s="1"/>
  <c r="W108" i="2" a="1"/>
  <c r="W108" i="2" s="1"/>
  <c r="W101" i="2" a="1"/>
  <c r="W101" i="2" s="1"/>
  <c r="W99" i="2" a="1"/>
  <c r="W99" i="2" s="1"/>
  <c r="W98" i="2" a="1"/>
  <c r="W98" i="2" s="1"/>
  <c r="W97" i="2" a="1"/>
  <c r="W97" i="2" s="1"/>
  <c r="W95" i="2" a="1"/>
  <c r="W95" i="2" s="1"/>
  <c r="W100" i="2" a="1"/>
  <c r="W100" i="2" s="1"/>
  <c r="W96" i="2" a="1"/>
  <c r="W96" i="2" s="1"/>
  <c r="W90" i="2" a="1"/>
  <c r="W90" i="2" s="1"/>
  <c r="V119" i="2"/>
  <c r="W129" i="2" a="1"/>
  <c r="W129" i="2" s="1"/>
  <c r="X3" i="2"/>
  <c r="Z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Z69" i="2" l="1"/>
  <c r="Z14" i="2"/>
  <c r="Z25" i="2"/>
  <c r="Z36" i="2"/>
  <c r="Z58" i="2"/>
  <c r="Z47" i="2"/>
  <c r="X91" i="2" a="1"/>
  <c r="X91" i="2" s="1"/>
  <c r="X92" i="2" a="1"/>
  <c r="X92" i="2" s="1"/>
  <c r="Z102" i="3"/>
  <c r="Z94" i="3"/>
  <c r="Z107" i="3"/>
  <c r="Z99" i="3"/>
  <c r="Z91" i="3"/>
  <c r="Z84" i="3"/>
  <c r="Z83" i="3"/>
  <c r="Z75" i="3"/>
  <c r="Z67" i="3"/>
  <c r="Z59" i="3"/>
  <c r="Z52" i="3"/>
  <c r="Z78" i="3"/>
  <c r="Z70" i="3"/>
  <c r="Z62" i="3"/>
  <c r="Z53" i="3"/>
  <c r="Z46" i="3"/>
  <c r="Z43" i="3"/>
  <c r="Z108" i="3"/>
  <c r="W4" i="3"/>
  <c r="W33" i="3"/>
  <c r="W30" i="3"/>
  <c r="W6" i="3"/>
  <c r="W35" i="3"/>
  <c r="W32" i="3"/>
  <c r="W21" i="3"/>
  <c r="W18" i="3"/>
  <c r="W31" i="3"/>
  <c r="W28" i="3"/>
  <c r="W9" i="3"/>
  <c r="W41" i="3"/>
  <c r="W38" i="3"/>
  <c r="W11" i="3"/>
  <c r="W8" i="3"/>
  <c r="W40" i="3"/>
  <c r="W13" i="3"/>
  <c r="W10" i="3"/>
  <c r="W23" i="3"/>
  <c r="W20" i="3"/>
  <c r="Z106" i="3"/>
  <c r="Z98" i="3"/>
  <c r="Z90" i="3"/>
  <c r="Z103" i="3"/>
  <c r="Z95" i="3"/>
  <c r="Z88" i="3"/>
  <c r="Z87" i="3"/>
  <c r="Z79" i="3"/>
  <c r="Z71" i="3"/>
  <c r="Z63" i="3"/>
  <c r="Z56" i="3"/>
  <c r="Z111" i="3"/>
  <c r="Z74" i="3"/>
  <c r="Z66" i="3"/>
  <c r="Z57" i="3"/>
  <c r="Z49" i="3"/>
  <c r="Z47" i="3"/>
  <c r="Z109" i="3"/>
  <c r="W17" i="3"/>
  <c r="W14" i="3"/>
  <c r="W19" i="3"/>
  <c r="W16" i="3"/>
  <c r="W5" i="3"/>
  <c r="W37" i="3"/>
  <c r="W34" i="3"/>
  <c r="W15" i="3"/>
  <c r="W12" i="3"/>
  <c r="W25" i="3"/>
  <c r="W22" i="3"/>
  <c r="W27" i="3"/>
  <c r="W24" i="3"/>
  <c r="W29" i="3"/>
  <c r="W26" i="3"/>
  <c r="W7" i="3"/>
  <c r="W39" i="3"/>
  <c r="Z104" i="3"/>
  <c r="Z100" i="3"/>
  <c r="Z96" i="3"/>
  <c r="Z92" i="3"/>
  <c r="Z42" i="3"/>
  <c r="Z105" i="3"/>
  <c r="Z101" i="3"/>
  <c r="Z97" i="3"/>
  <c r="Z93" i="3"/>
  <c r="Z89" i="3"/>
  <c r="Z86" i="3"/>
  <c r="Z82" i="3"/>
  <c r="Z85" i="3"/>
  <c r="Z81" i="3"/>
  <c r="Z77" i="3"/>
  <c r="Z73" i="3"/>
  <c r="Z69" i="3"/>
  <c r="Z65" i="3"/>
  <c r="Z61" i="3"/>
  <c r="Z58" i="3"/>
  <c r="Z54" i="3"/>
  <c r="Z50" i="3"/>
  <c r="Z80" i="3"/>
  <c r="Z76" i="3"/>
  <c r="Z72" i="3"/>
  <c r="Z68" i="3"/>
  <c r="Z64" i="3"/>
  <c r="Z60" i="3"/>
  <c r="Z55" i="3"/>
  <c r="Z51" i="3"/>
  <c r="Z48" i="3"/>
  <c r="Z44" i="3"/>
  <c r="Z45" i="3"/>
  <c r="Z112" i="3"/>
  <c r="AB3" i="3"/>
  <c r="V137" i="2"/>
  <c r="W127" i="2"/>
  <c r="X129" i="2" a="1"/>
  <c r="X129" i="2" s="1"/>
  <c r="Y3" i="2"/>
  <c r="AA111" i="3" s="1"/>
  <c r="W106" i="2"/>
  <c r="W133" i="2" a="1"/>
  <c r="X131" i="2" a="1"/>
  <c r="X131" i="2" s="1"/>
  <c r="X126" i="2" a="1"/>
  <c r="X126" i="2" s="1"/>
  <c r="X125" i="2" a="1"/>
  <c r="X125" i="2" s="1"/>
  <c r="X124" i="2" a="1"/>
  <c r="X124" i="2" s="1"/>
  <c r="X123" i="2" a="1"/>
  <c r="X123" i="2" s="1"/>
  <c r="X122" i="2" a="1"/>
  <c r="X122" i="2" s="1"/>
  <c r="X121" i="2" a="1"/>
  <c r="X121" i="2" s="1"/>
  <c r="X118" i="2" a="1"/>
  <c r="X118" i="2" s="1"/>
  <c r="X117" i="2" a="1"/>
  <c r="X117" i="2" s="1"/>
  <c r="X116" i="2" a="1"/>
  <c r="X116" i="2" s="1"/>
  <c r="X114" i="2" a="1"/>
  <c r="X114" i="2" s="1"/>
  <c r="X112" i="2" a="1"/>
  <c r="X112" i="2" s="1"/>
  <c r="X105" i="2" a="1"/>
  <c r="X105" i="2" s="1"/>
  <c r="X104" i="2" a="1"/>
  <c r="X104" i="2" s="1"/>
  <c r="X103" i="2" a="1"/>
  <c r="X103" i="2" s="1"/>
  <c r="X102" i="2" a="1"/>
  <c r="X102" i="2" s="1"/>
  <c r="X115" i="2" a="1"/>
  <c r="X115" i="2" s="1"/>
  <c r="X113" i="2" a="1"/>
  <c r="X113" i="2" s="1"/>
  <c r="X111" i="2" a="1"/>
  <c r="X111" i="2" s="1"/>
  <c r="X110" i="2" a="1"/>
  <c r="X110" i="2" s="1"/>
  <c r="X109" i="2" a="1"/>
  <c r="X109" i="2" s="1"/>
  <c r="X108" i="2" a="1"/>
  <c r="X108" i="2" s="1"/>
  <c r="X100" i="2" a="1"/>
  <c r="X100" i="2" s="1"/>
  <c r="X98" i="2" a="1"/>
  <c r="X98" i="2" s="1"/>
  <c r="X97" i="2" a="1"/>
  <c r="X97" i="2" s="1"/>
  <c r="X96" i="2" a="1"/>
  <c r="X96" i="2" s="1"/>
  <c r="X90" i="2" a="1"/>
  <c r="X90" i="2" s="1"/>
  <c r="X101" i="2" a="1"/>
  <c r="X101" i="2" s="1"/>
  <c r="X99" i="2" a="1"/>
  <c r="X99" i="2" s="1"/>
  <c r="X95" i="2" a="1"/>
  <c r="X95" i="2" s="1"/>
  <c r="W119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AA58" i="2" l="1"/>
  <c r="AA69" i="2"/>
  <c r="AA14" i="2"/>
  <c r="AA25" i="2"/>
  <c r="AA47" i="2"/>
  <c r="AA36" i="2"/>
  <c r="W133" i="2"/>
  <c r="Y92" i="2" a="1"/>
  <c r="Y92" i="2" s="1"/>
  <c r="Y91" i="2" a="1"/>
  <c r="Y91" i="2" s="1"/>
  <c r="X20" i="3"/>
  <c r="X19" i="3"/>
  <c r="X10" i="3"/>
  <c r="X9" i="3"/>
  <c r="X41" i="3"/>
  <c r="X8" i="3"/>
  <c r="X40" i="3"/>
  <c r="X39" i="3"/>
  <c r="X30" i="3"/>
  <c r="X29" i="3"/>
  <c r="X28" i="3"/>
  <c r="X27" i="3"/>
  <c r="X18" i="3"/>
  <c r="X17" i="3"/>
  <c r="X5" i="3"/>
  <c r="X32" i="3"/>
  <c r="X31" i="3"/>
  <c r="X22" i="3"/>
  <c r="X21" i="3"/>
  <c r="X4" i="3"/>
  <c r="X36" i="3"/>
  <c r="X35" i="3"/>
  <c r="X26" i="3"/>
  <c r="X25" i="3"/>
  <c r="X24" i="3"/>
  <c r="X23" i="3"/>
  <c r="X14" i="3"/>
  <c r="X13" i="3"/>
  <c r="X12" i="3"/>
  <c r="X11" i="3"/>
  <c r="X7" i="3"/>
  <c r="X34" i="3"/>
  <c r="X33" i="3"/>
  <c r="X16" i="3"/>
  <c r="X15" i="3"/>
  <c r="X6" i="3"/>
  <c r="X38" i="3"/>
  <c r="X37" i="3"/>
  <c r="AA42" i="3"/>
  <c r="AA105" i="3"/>
  <c r="AA101" i="3"/>
  <c r="AA97" i="3"/>
  <c r="AA93" i="3"/>
  <c r="AA89" i="3"/>
  <c r="AA106" i="3"/>
  <c r="AA102" i="3"/>
  <c r="AA98" i="3"/>
  <c r="AA94" i="3"/>
  <c r="AA90" i="3"/>
  <c r="AA85" i="3"/>
  <c r="AA81" i="3"/>
  <c r="AA84" i="3"/>
  <c r="AA80" i="3"/>
  <c r="AA76" i="3"/>
  <c r="AA72" i="3"/>
  <c r="AA68" i="3"/>
  <c r="AA55" i="3"/>
  <c r="AA51" i="3"/>
  <c r="AA66" i="3"/>
  <c r="AA62" i="3"/>
  <c r="AA79" i="3"/>
  <c r="AA75" i="3"/>
  <c r="AA71" i="3"/>
  <c r="AA67" i="3"/>
  <c r="AA63" i="3"/>
  <c r="AA59" i="3"/>
  <c r="AA56" i="3"/>
  <c r="AA52" i="3"/>
  <c r="AA47" i="3"/>
  <c r="AA43" i="3"/>
  <c r="AA46" i="3"/>
  <c r="AA112" i="3"/>
  <c r="AA108" i="3"/>
  <c r="AA109" i="3"/>
  <c r="AA107" i="3"/>
  <c r="AA103" i="3"/>
  <c r="AA99" i="3"/>
  <c r="AA95" i="3"/>
  <c r="AA91" i="3"/>
  <c r="AA88" i="3"/>
  <c r="AA104" i="3"/>
  <c r="AA100" i="3"/>
  <c r="AA96" i="3"/>
  <c r="AA92" i="3"/>
  <c r="AA87" i="3"/>
  <c r="AA83" i="3"/>
  <c r="AA86" i="3"/>
  <c r="AA82" i="3"/>
  <c r="AA78" i="3"/>
  <c r="AA74" i="3"/>
  <c r="AA70" i="3"/>
  <c r="AA57" i="3"/>
  <c r="AA53" i="3"/>
  <c r="AA49" i="3"/>
  <c r="AA64" i="3"/>
  <c r="AA60" i="3"/>
  <c r="AA77" i="3"/>
  <c r="AA73" i="3"/>
  <c r="AA69" i="3"/>
  <c r="AA65" i="3"/>
  <c r="AA61" i="3"/>
  <c r="AA58" i="3"/>
  <c r="AA54" i="3"/>
  <c r="AA50" i="3"/>
  <c r="AA45" i="3"/>
  <c r="AA48" i="3"/>
  <c r="AA44" i="3"/>
  <c r="AA110" i="3"/>
  <c r="AC3" i="3"/>
  <c r="X106" i="2"/>
  <c r="X127" i="2"/>
  <c r="X133" i="2" s="1" a="1"/>
  <c r="X133" i="2" s="1"/>
  <c r="Y131" i="2" a="1"/>
  <c r="Y131" i="2" s="1"/>
  <c r="Y126" i="2" a="1"/>
  <c r="Y126" i="2" s="1"/>
  <c r="Y125" i="2" a="1"/>
  <c r="Y125" i="2" s="1"/>
  <c r="Y124" i="2" a="1"/>
  <c r="Y124" i="2" s="1"/>
  <c r="Y123" i="2" a="1"/>
  <c r="Y123" i="2" s="1"/>
  <c r="Y122" i="2" a="1"/>
  <c r="Y122" i="2" s="1"/>
  <c r="Y121" i="2" a="1"/>
  <c r="Y121" i="2" s="1"/>
  <c r="Y118" i="2" a="1"/>
  <c r="Y118" i="2" s="1"/>
  <c r="Y117" i="2" a="1"/>
  <c r="Y117" i="2" s="1"/>
  <c r="Y115" i="2" a="1"/>
  <c r="Y115" i="2" s="1"/>
  <c r="Y113" i="2" a="1"/>
  <c r="Y113" i="2" s="1"/>
  <c r="Y111" i="2" a="1"/>
  <c r="Y111" i="2" s="1"/>
  <c r="Y105" i="2" a="1"/>
  <c r="Y105" i="2" s="1"/>
  <c r="Y104" i="2" a="1"/>
  <c r="Y104" i="2" s="1"/>
  <c r="Y103" i="2" a="1"/>
  <c r="Y103" i="2" s="1"/>
  <c r="Y102" i="2" a="1"/>
  <c r="Y102" i="2" s="1"/>
  <c r="Y116" i="2" a="1"/>
  <c r="Y116" i="2" s="1"/>
  <c r="Y114" i="2" a="1"/>
  <c r="Y114" i="2" s="1"/>
  <c r="Y112" i="2" a="1"/>
  <c r="Y112" i="2" s="1"/>
  <c r="Y110" i="2" a="1"/>
  <c r="Y110" i="2" s="1"/>
  <c r="Y109" i="2" a="1"/>
  <c r="Y109" i="2" s="1"/>
  <c r="Y108" i="2" a="1"/>
  <c r="Y108" i="2" s="1"/>
  <c r="Y101" i="2" a="1"/>
  <c r="Y101" i="2" s="1"/>
  <c r="Y99" i="2" a="1"/>
  <c r="Y99" i="2" s="1"/>
  <c r="Y97" i="2" a="1"/>
  <c r="Y97" i="2" s="1"/>
  <c r="Y95" i="2" a="1"/>
  <c r="Y95" i="2" s="1"/>
  <c r="Y100" i="2" a="1"/>
  <c r="Y100" i="2" s="1"/>
  <c r="Y98" i="2" a="1"/>
  <c r="Y98" i="2" s="1"/>
  <c r="Y96" i="2" a="1"/>
  <c r="Y96" i="2" s="1"/>
  <c r="Y90" i="2" a="1"/>
  <c r="Y90" i="2" s="1"/>
  <c r="X119" i="2"/>
  <c r="Y129" i="2" a="1"/>
  <c r="Y129" i="2" s="1"/>
  <c r="Z3" i="2"/>
  <c r="AB110" i="3" s="1"/>
  <c r="W137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AB47" i="2" l="1"/>
  <c r="AB14" i="2"/>
  <c r="AB36" i="2"/>
  <c r="AB58" i="2"/>
  <c r="AB69" i="2"/>
  <c r="AB25" i="2"/>
  <c r="X137" i="2"/>
  <c r="Z92" i="2" a="1"/>
  <c r="Z92" i="2" s="1"/>
  <c r="Z91" i="2" a="1"/>
  <c r="Z91" i="2" s="1"/>
  <c r="Y29" i="3"/>
  <c r="Y28" i="3"/>
  <c r="Y11" i="3"/>
  <c r="Y27" i="3"/>
  <c r="Y10" i="3"/>
  <c r="Y26" i="3"/>
  <c r="Y9" i="3"/>
  <c r="Y41" i="3"/>
  <c r="Y40" i="3"/>
  <c r="Y21" i="3"/>
  <c r="Y20" i="3"/>
  <c r="Y8" i="3"/>
  <c r="Y23" i="3"/>
  <c r="Y39" i="3"/>
  <c r="Y22" i="3"/>
  <c r="Y38" i="3"/>
  <c r="Y17" i="3"/>
  <c r="Y16" i="3"/>
  <c r="Y13" i="3"/>
  <c r="Y12" i="3"/>
  <c r="Y5" i="3"/>
  <c r="Y19" i="3"/>
  <c r="Y35" i="3"/>
  <c r="Y18" i="3"/>
  <c r="Y34" i="3"/>
  <c r="Y25" i="3"/>
  <c r="Y24" i="3"/>
  <c r="Y7" i="3"/>
  <c r="Y37" i="3"/>
  <c r="Y4" i="3"/>
  <c r="Y15" i="3"/>
  <c r="Y31" i="3"/>
  <c r="Y14" i="3"/>
  <c r="Y30" i="3"/>
  <c r="Y6" i="3"/>
  <c r="Y33" i="3"/>
  <c r="Y32" i="3"/>
  <c r="AB106" i="3"/>
  <c r="AB102" i="3"/>
  <c r="AB98" i="3"/>
  <c r="AB94" i="3"/>
  <c r="AB90" i="3"/>
  <c r="AB107" i="3"/>
  <c r="AB103" i="3"/>
  <c r="AB99" i="3"/>
  <c r="AB95" i="3"/>
  <c r="AB91" i="3"/>
  <c r="AB88" i="3"/>
  <c r="AB84" i="3"/>
  <c r="AB79" i="3"/>
  <c r="AB75" i="3"/>
  <c r="AB71" i="3"/>
  <c r="AB87" i="3"/>
  <c r="AB83" i="3"/>
  <c r="AB67" i="3"/>
  <c r="AB63" i="3"/>
  <c r="AB59" i="3"/>
  <c r="AB78" i="3"/>
  <c r="AB74" i="3"/>
  <c r="AB70" i="3"/>
  <c r="AB66" i="3"/>
  <c r="AB62" i="3"/>
  <c r="AB58" i="3"/>
  <c r="AB54" i="3"/>
  <c r="AB50" i="3"/>
  <c r="AB46" i="3"/>
  <c r="AB57" i="3"/>
  <c r="AB53" i="3"/>
  <c r="AB49" i="3"/>
  <c r="AB45" i="3"/>
  <c r="AB109" i="3"/>
  <c r="AB111" i="3"/>
  <c r="AB108" i="3"/>
  <c r="AB104" i="3"/>
  <c r="AB100" i="3"/>
  <c r="AB96" i="3"/>
  <c r="AB92" i="3"/>
  <c r="AB42" i="3"/>
  <c r="AB105" i="3"/>
  <c r="AB101" i="3"/>
  <c r="AB97" i="3"/>
  <c r="AB93" i="3"/>
  <c r="AB89" i="3"/>
  <c r="AB86" i="3"/>
  <c r="AB82" i="3"/>
  <c r="AB77" i="3"/>
  <c r="AB73" i="3"/>
  <c r="AB69" i="3"/>
  <c r="AB85" i="3"/>
  <c r="AB81" i="3"/>
  <c r="AB65" i="3"/>
  <c r="AB61" i="3"/>
  <c r="AB80" i="3"/>
  <c r="AB76" i="3"/>
  <c r="AB72" i="3"/>
  <c r="AB68" i="3"/>
  <c r="AB64" i="3"/>
  <c r="AB60" i="3"/>
  <c r="AB56" i="3"/>
  <c r="AB52" i="3"/>
  <c r="AB48" i="3"/>
  <c r="AB44" i="3"/>
  <c r="AB55" i="3"/>
  <c r="AB51" i="3"/>
  <c r="AB47" i="3"/>
  <c r="AB43" i="3"/>
  <c r="AB112" i="3"/>
  <c r="AD3" i="3"/>
  <c r="Y119" i="2"/>
  <c r="Y127" i="2"/>
  <c r="Y133" i="2" s="1" a="1"/>
  <c r="Y133" i="2" s="1"/>
  <c r="Z131" i="2" a="1"/>
  <c r="Z131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121" i="2" a="1"/>
  <c r="Z121" i="2" s="1"/>
  <c r="Z118" i="2" a="1"/>
  <c r="Z118" i="2" s="1"/>
  <c r="Z117" i="2" a="1"/>
  <c r="Z117" i="2" s="1"/>
  <c r="Z116" i="2" a="1"/>
  <c r="Z116" i="2" s="1"/>
  <c r="Z114" i="2" a="1"/>
  <c r="Z114" i="2" s="1"/>
  <c r="Z112" i="2" a="1"/>
  <c r="Z112" i="2" s="1"/>
  <c r="Z105" i="2" a="1"/>
  <c r="Z105" i="2" s="1"/>
  <c r="Z104" i="2" a="1"/>
  <c r="Z104" i="2" s="1"/>
  <c r="Z103" i="2" a="1"/>
  <c r="Z103" i="2" s="1"/>
  <c r="Z102" i="2" a="1"/>
  <c r="Z102" i="2" s="1"/>
  <c r="Z115" i="2" a="1"/>
  <c r="Z115" i="2" s="1"/>
  <c r="Z113" i="2" a="1"/>
  <c r="Z113" i="2" s="1"/>
  <c r="Z111" i="2" a="1"/>
  <c r="Z111" i="2" s="1"/>
  <c r="Z110" i="2" a="1"/>
  <c r="Z110" i="2" s="1"/>
  <c r="Z109" i="2" a="1"/>
  <c r="Z109" i="2" s="1"/>
  <c r="Z108" i="2" a="1"/>
  <c r="Z108" i="2" s="1"/>
  <c r="Z100" i="2" a="1"/>
  <c r="Z100" i="2" s="1"/>
  <c r="Z98" i="2" a="1"/>
  <c r="Z98" i="2" s="1"/>
  <c r="Z97" i="2" a="1"/>
  <c r="Z97" i="2" s="1"/>
  <c r="Z96" i="2" a="1"/>
  <c r="Z96" i="2" s="1"/>
  <c r="Z90" i="2" a="1"/>
  <c r="Z90" i="2" s="1"/>
  <c r="Z101" i="2" a="1"/>
  <c r="Z101" i="2" s="1"/>
  <c r="Z99" i="2" a="1"/>
  <c r="Z99" i="2" s="1"/>
  <c r="Z95" i="2" a="1"/>
  <c r="Z95" i="2" s="1"/>
  <c r="Y106" i="2"/>
  <c r="Z129" i="2" a="1"/>
  <c r="Z129" i="2" s="1"/>
  <c r="AA3" i="2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C36" i="2" l="1"/>
  <c r="AC14" i="2"/>
  <c r="AC69" i="2"/>
  <c r="AC25" i="2"/>
  <c r="AC47" i="2"/>
  <c r="AC58" i="2"/>
  <c r="AA91" i="2" a="1"/>
  <c r="AA91" i="2" s="1"/>
  <c r="AA92" i="2" a="1"/>
  <c r="AA92" i="2" s="1"/>
  <c r="AC111" i="3"/>
  <c r="AA1" i="2"/>
  <c r="Z106" i="2"/>
  <c r="Z6" i="3"/>
  <c r="Z38" i="3"/>
  <c r="Z37" i="3"/>
  <c r="Z7" i="3"/>
  <c r="Z32" i="3"/>
  <c r="Z31" i="3"/>
  <c r="Z34" i="3"/>
  <c r="Z33" i="3"/>
  <c r="Z12" i="3"/>
  <c r="Z11" i="3"/>
  <c r="Z14" i="3"/>
  <c r="Z13" i="3"/>
  <c r="Z24" i="3"/>
  <c r="Z23" i="3"/>
  <c r="Z10" i="3"/>
  <c r="Z9" i="3"/>
  <c r="Z41" i="3"/>
  <c r="Z20" i="3"/>
  <c r="Z19" i="3"/>
  <c r="Z22" i="3"/>
  <c r="Z21" i="3"/>
  <c r="Z16" i="3"/>
  <c r="Z15" i="3"/>
  <c r="Z18" i="3"/>
  <c r="Z17" i="3"/>
  <c r="Z28" i="3"/>
  <c r="Z27" i="3"/>
  <c r="Z5" i="3"/>
  <c r="Z30" i="3"/>
  <c r="Z29" i="3"/>
  <c r="Z8" i="3"/>
  <c r="Z40" i="3"/>
  <c r="Z39" i="3"/>
  <c r="Z26" i="3"/>
  <c r="Z25" i="3"/>
  <c r="Z4" i="3"/>
  <c r="Z36" i="3"/>
  <c r="Z35" i="3"/>
  <c r="AC42" i="3"/>
  <c r="AC105" i="3"/>
  <c r="AC101" i="3"/>
  <c r="AC97" i="3"/>
  <c r="AC93" i="3"/>
  <c r="AC89" i="3"/>
  <c r="AC104" i="3"/>
  <c r="AC100" i="3"/>
  <c r="AC96" i="3"/>
  <c r="AC92" i="3"/>
  <c r="AC88" i="3"/>
  <c r="AC85" i="3"/>
  <c r="AC81" i="3"/>
  <c r="AC78" i="3"/>
  <c r="AC74" i="3"/>
  <c r="AC70" i="3"/>
  <c r="AC86" i="3"/>
  <c r="AC82" i="3"/>
  <c r="AC64" i="3"/>
  <c r="AC60" i="3"/>
  <c r="AC77" i="3"/>
  <c r="AC73" i="3"/>
  <c r="AC69" i="3"/>
  <c r="AC65" i="3"/>
  <c r="AC61" i="3"/>
  <c r="AC57" i="3"/>
  <c r="AC53" i="3"/>
  <c r="AC49" i="3"/>
  <c r="AC45" i="3"/>
  <c r="AC112" i="3"/>
  <c r="AC56" i="3"/>
  <c r="AC52" i="3"/>
  <c r="AC48" i="3"/>
  <c r="AC44" i="3"/>
  <c r="AC110" i="3"/>
  <c r="AC109" i="3"/>
  <c r="Y137" i="2"/>
  <c r="Z127" i="2"/>
  <c r="Z133" i="2" s="1" a="1"/>
  <c r="Z133" i="2" s="1"/>
  <c r="AC107" i="3"/>
  <c r="AC103" i="3"/>
  <c r="AC99" i="3"/>
  <c r="AC95" i="3"/>
  <c r="AC91" i="3"/>
  <c r="AC106" i="3"/>
  <c r="AC102" i="3"/>
  <c r="AC98" i="3"/>
  <c r="AC94" i="3"/>
  <c r="AC90" i="3"/>
  <c r="AC87" i="3"/>
  <c r="AC83" i="3"/>
  <c r="AC80" i="3"/>
  <c r="AC76" i="3"/>
  <c r="AC72" i="3"/>
  <c r="AC68" i="3"/>
  <c r="AC84" i="3"/>
  <c r="AC66" i="3"/>
  <c r="AC62" i="3"/>
  <c r="AC79" i="3"/>
  <c r="AC75" i="3"/>
  <c r="AC71" i="3"/>
  <c r="AC67" i="3"/>
  <c r="AC63" i="3"/>
  <c r="AC59" i="3"/>
  <c r="AC55" i="3"/>
  <c r="AC51" i="3"/>
  <c r="AC47" i="3"/>
  <c r="AC43" i="3"/>
  <c r="AC58" i="3"/>
  <c r="AC54" i="3"/>
  <c r="AC50" i="3"/>
  <c r="AC46" i="3"/>
  <c r="AC108" i="3"/>
  <c r="AE3" i="3"/>
  <c r="AA129" i="2" a="1"/>
  <c r="AA129" i="2" s="1"/>
  <c r="AB3" i="2"/>
  <c r="AD110" i="3" s="1"/>
  <c r="AA131" i="2" a="1"/>
  <c r="AA131" i="2" s="1"/>
  <c r="AA126" i="2" a="1"/>
  <c r="AA126" i="2" s="1"/>
  <c r="AA125" i="2" a="1"/>
  <c r="AA125" i="2" s="1"/>
  <c r="AA124" i="2" a="1"/>
  <c r="AA124" i="2" s="1"/>
  <c r="AA123" i="2" a="1"/>
  <c r="AA123" i="2" s="1"/>
  <c r="AA122" i="2" a="1"/>
  <c r="AA122" i="2" s="1"/>
  <c r="AA121" i="2" a="1"/>
  <c r="AA121" i="2" s="1"/>
  <c r="AA118" i="2" a="1"/>
  <c r="AA118" i="2" s="1"/>
  <c r="AA117" i="2" a="1"/>
  <c r="AA117" i="2" s="1"/>
  <c r="AA115" i="2" a="1"/>
  <c r="AA115" i="2" s="1"/>
  <c r="AA113" i="2" a="1"/>
  <c r="AA113" i="2" s="1"/>
  <c r="AA111" i="2" a="1"/>
  <c r="AA111" i="2" s="1"/>
  <c r="AA105" i="2" a="1"/>
  <c r="AA105" i="2" s="1"/>
  <c r="AA104" i="2" a="1"/>
  <c r="AA104" i="2" s="1"/>
  <c r="AA103" i="2" a="1"/>
  <c r="AA103" i="2" s="1"/>
  <c r="AA102" i="2" a="1"/>
  <c r="AA102" i="2" s="1"/>
  <c r="AA116" i="2" a="1"/>
  <c r="AA116" i="2" s="1"/>
  <c r="AA114" i="2" a="1"/>
  <c r="AA114" i="2" s="1"/>
  <c r="AA112" i="2" a="1"/>
  <c r="AA112" i="2" s="1"/>
  <c r="AA110" i="2" a="1"/>
  <c r="AA110" i="2" s="1"/>
  <c r="AA109" i="2" a="1"/>
  <c r="AA109" i="2" s="1"/>
  <c r="AA108" i="2" a="1"/>
  <c r="AA108" i="2" s="1"/>
  <c r="AA101" i="2" a="1"/>
  <c r="AA101" i="2" s="1"/>
  <c r="AA99" i="2" a="1"/>
  <c r="AA99" i="2" s="1"/>
  <c r="AA97" i="2" a="1"/>
  <c r="AA97" i="2" s="1"/>
  <c r="AA95" i="2" a="1"/>
  <c r="AA95" i="2" s="1"/>
  <c r="AA100" i="2" a="1"/>
  <c r="AA100" i="2" s="1"/>
  <c r="AA98" i="2" a="1"/>
  <c r="AA98" i="2" s="1"/>
  <c r="AA96" i="2" a="1"/>
  <c r="AA96" i="2" s="1"/>
  <c r="AA90" i="2" a="1"/>
  <c r="AA90" i="2" s="1"/>
  <c r="Z119" i="2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AD69" i="2" l="1"/>
  <c r="AD36" i="2"/>
  <c r="AD25" i="2"/>
  <c r="AD14" i="2"/>
  <c r="AD58" i="2"/>
  <c r="AD47" i="2"/>
  <c r="AB91" i="2" a="1"/>
  <c r="AB91" i="2" s="1"/>
  <c r="AB92" i="2" a="1"/>
  <c r="AB92" i="2" s="1"/>
  <c r="AA13" i="3"/>
  <c r="AA10" i="3"/>
  <c r="AA11" i="3"/>
  <c r="AA8" i="3"/>
  <c r="AA40" i="3"/>
  <c r="AA9" i="3"/>
  <c r="AA41" i="3"/>
  <c r="AA38" i="3"/>
  <c r="AA31" i="3"/>
  <c r="AA28" i="3"/>
  <c r="AA21" i="3"/>
  <c r="AA18" i="3"/>
  <c r="AA6" i="3"/>
  <c r="AA35" i="3"/>
  <c r="AA32" i="3"/>
  <c r="AA17" i="3"/>
  <c r="AA14" i="3"/>
  <c r="AA7" i="3"/>
  <c r="AA39" i="3"/>
  <c r="AA29" i="3"/>
  <c r="AA26" i="3"/>
  <c r="AA27" i="3"/>
  <c r="AA24" i="3"/>
  <c r="AA25" i="3"/>
  <c r="AA22" i="3"/>
  <c r="AA15" i="3"/>
  <c r="AA12" i="3"/>
  <c r="AA5" i="3"/>
  <c r="AA37" i="3"/>
  <c r="AA34" i="3"/>
  <c r="AA19" i="3"/>
  <c r="AA16" i="3"/>
  <c r="AA4" i="3"/>
  <c r="AA33" i="3"/>
  <c r="AA30" i="3"/>
  <c r="AA23" i="3"/>
  <c r="AA20" i="3"/>
  <c r="AD106" i="3"/>
  <c r="AD102" i="3"/>
  <c r="AD98" i="3"/>
  <c r="AD94" i="3"/>
  <c r="AD90" i="3"/>
  <c r="AD42" i="3"/>
  <c r="AD105" i="3"/>
  <c r="AD101" i="3"/>
  <c r="AD97" i="3"/>
  <c r="AD93" i="3"/>
  <c r="AD89" i="3"/>
  <c r="AD84" i="3"/>
  <c r="AD87" i="3"/>
  <c r="AD83" i="3"/>
  <c r="AD79" i="3"/>
  <c r="AD75" i="3"/>
  <c r="AD71" i="3"/>
  <c r="AD58" i="3"/>
  <c r="AD54" i="3"/>
  <c r="AD50" i="3"/>
  <c r="AD65" i="3"/>
  <c r="AD61" i="3"/>
  <c r="AD80" i="3"/>
  <c r="AD76" i="3"/>
  <c r="AD72" i="3"/>
  <c r="AD68" i="3"/>
  <c r="AD64" i="3"/>
  <c r="AD60" i="3"/>
  <c r="AD55" i="3"/>
  <c r="AD51" i="3"/>
  <c r="AD48" i="3"/>
  <c r="AD44" i="3"/>
  <c r="AD45" i="3"/>
  <c r="AD111" i="3"/>
  <c r="AD109" i="3"/>
  <c r="AD108" i="3"/>
  <c r="AD104" i="3"/>
  <c r="AD100" i="3"/>
  <c r="AD96" i="3"/>
  <c r="AD92" i="3"/>
  <c r="AD88" i="3"/>
  <c r="AD107" i="3"/>
  <c r="AD103" i="3"/>
  <c r="AD99" i="3"/>
  <c r="AD95" i="3"/>
  <c r="AD91" i="3"/>
  <c r="AD86" i="3"/>
  <c r="AD82" i="3"/>
  <c r="AD85" i="3"/>
  <c r="AD81" i="3"/>
  <c r="AD77" i="3"/>
  <c r="AD73" i="3"/>
  <c r="AD69" i="3"/>
  <c r="AD56" i="3"/>
  <c r="AD52" i="3"/>
  <c r="AD67" i="3"/>
  <c r="AD63" i="3"/>
  <c r="AD59" i="3"/>
  <c r="AD78" i="3"/>
  <c r="AD74" i="3"/>
  <c r="AD70" i="3"/>
  <c r="AD66" i="3"/>
  <c r="AD62" i="3"/>
  <c r="AD57" i="3"/>
  <c r="AD53" i="3"/>
  <c r="AD49" i="3"/>
  <c r="AD46" i="3"/>
  <c r="AD47" i="3"/>
  <c r="AD43" i="3"/>
  <c r="AD112" i="3"/>
  <c r="AF3" i="3"/>
  <c r="Z137" i="2"/>
  <c r="AA127" i="2"/>
  <c r="AA133" i="2" s="1" a="1"/>
  <c r="AA133" i="2" s="1"/>
  <c r="AB131" i="2" a="1"/>
  <c r="AB131" i="2" s="1"/>
  <c r="AB126" i="2" a="1"/>
  <c r="AB126" i="2" s="1"/>
  <c r="AB125" i="2" a="1"/>
  <c r="AB125" i="2" s="1"/>
  <c r="AB124" i="2" a="1"/>
  <c r="AB124" i="2" s="1"/>
  <c r="AB123" i="2" a="1"/>
  <c r="AB123" i="2" s="1"/>
  <c r="AB122" i="2" a="1"/>
  <c r="AB122" i="2" s="1"/>
  <c r="AB121" i="2" a="1"/>
  <c r="AB121" i="2" s="1"/>
  <c r="AB118" i="2" a="1"/>
  <c r="AB118" i="2" s="1"/>
  <c r="AB117" i="2" a="1"/>
  <c r="AB117" i="2" s="1"/>
  <c r="AB116" i="2" a="1"/>
  <c r="AB116" i="2" s="1"/>
  <c r="AB114" i="2" a="1"/>
  <c r="AB114" i="2" s="1"/>
  <c r="AB112" i="2" a="1"/>
  <c r="AB112" i="2" s="1"/>
  <c r="AB105" i="2" a="1"/>
  <c r="AB105" i="2" s="1"/>
  <c r="AB104" i="2" a="1"/>
  <c r="AB104" i="2" s="1"/>
  <c r="AB103" i="2" a="1"/>
  <c r="AB103" i="2" s="1"/>
  <c r="AB102" i="2" a="1"/>
  <c r="AB102" i="2" s="1"/>
  <c r="AB115" i="2" a="1"/>
  <c r="AB115" i="2" s="1"/>
  <c r="AB113" i="2" a="1"/>
  <c r="AB113" i="2" s="1"/>
  <c r="AB111" i="2" a="1"/>
  <c r="AB111" i="2" s="1"/>
  <c r="AB110" i="2" a="1"/>
  <c r="AB110" i="2" s="1"/>
  <c r="AB109" i="2" a="1"/>
  <c r="AB109" i="2" s="1"/>
  <c r="AB108" i="2" a="1"/>
  <c r="AB108" i="2" s="1"/>
  <c r="AB100" i="2" a="1"/>
  <c r="AB100" i="2" s="1"/>
  <c r="AB98" i="2" a="1"/>
  <c r="AB98" i="2" s="1"/>
  <c r="AB97" i="2" a="1"/>
  <c r="AB97" i="2" s="1"/>
  <c r="AB96" i="2" a="1"/>
  <c r="AB96" i="2" s="1"/>
  <c r="AB90" i="2" a="1"/>
  <c r="AB90" i="2" s="1"/>
  <c r="AB101" i="2" a="1"/>
  <c r="AB101" i="2" s="1"/>
  <c r="AB99" i="2" a="1"/>
  <c r="AB99" i="2" s="1"/>
  <c r="AB95" i="2" a="1"/>
  <c r="AB95" i="2" s="1"/>
  <c r="AA106" i="2"/>
  <c r="AA119" i="2"/>
  <c r="AB129" i="2" a="1"/>
  <c r="AB129" i="2" s="1"/>
  <c r="AC3" i="2"/>
  <c r="AE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AE58" i="2" l="1"/>
  <c r="AE69" i="2"/>
  <c r="AE14" i="2"/>
  <c r="AE47" i="2"/>
  <c r="AE36" i="2"/>
  <c r="AE25" i="2"/>
  <c r="AC91" i="2" a="1"/>
  <c r="AC91" i="2" s="1"/>
  <c r="AC92" i="2" a="1"/>
  <c r="AC92" i="2" s="1"/>
  <c r="AB10" i="3"/>
  <c r="AB9" i="3"/>
  <c r="AB41" i="3"/>
  <c r="AB5" i="3"/>
  <c r="AB32" i="3"/>
  <c r="AB31" i="3"/>
  <c r="AB22" i="3"/>
  <c r="AB21" i="3"/>
  <c r="AB12" i="3"/>
  <c r="AB11" i="3"/>
  <c r="AB18" i="3"/>
  <c r="AB17" i="3"/>
  <c r="AB24" i="3"/>
  <c r="AB23" i="3"/>
  <c r="AB14" i="3"/>
  <c r="AB13" i="3"/>
  <c r="AB20" i="3"/>
  <c r="AB19" i="3"/>
  <c r="AB26" i="3"/>
  <c r="AB25" i="3"/>
  <c r="AB16" i="3"/>
  <c r="AB15" i="3"/>
  <c r="AB6" i="3"/>
  <c r="AB38" i="3"/>
  <c r="AB37" i="3"/>
  <c r="AB28" i="3"/>
  <c r="AB27" i="3"/>
  <c r="AB7" i="3"/>
  <c r="AB34" i="3"/>
  <c r="AB33" i="3"/>
  <c r="AB8" i="3"/>
  <c r="AB40" i="3"/>
  <c r="AB39" i="3"/>
  <c r="AB30" i="3"/>
  <c r="AB29" i="3"/>
  <c r="AB4" i="3"/>
  <c r="AB36" i="3"/>
  <c r="AB35" i="3"/>
  <c r="AE42" i="3"/>
  <c r="AE105" i="3"/>
  <c r="AE101" i="3"/>
  <c r="AE97" i="3"/>
  <c r="AE93" i="3"/>
  <c r="AE89" i="3"/>
  <c r="AE104" i="3"/>
  <c r="AE100" i="3"/>
  <c r="AE96" i="3"/>
  <c r="AE92" i="3"/>
  <c r="AE88" i="3"/>
  <c r="AE85" i="3"/>
  <c r="AE81" i="3"/>
  <c r="AE84" i="3"/>
  <c r="AE80" i="3"/>
  <c r="AE76" i="3"/>
  <c r="AE72" i="3"/>
  <c r="AE68" i="3"/>
  <c r="AE64" i="3"/>
  <c r="AE60" i="3"/>
  <c r="AE55" i="3"/>
  <c r="AE51" i="3"/>
  <c r="AE79" i="3"/>
  <c r="AE75" i="3"/>
  <c r="AE71" i="3"/>
  <c r="AE67" i="3"/>
  <c r="AE63" i="3"/>
  <c r="AE59" i="3"/>
  <c r="AE56" i="3"/>
  <c r="AE52" i="3"/>
  <c r="AE47" i="3"/>
  <c r="AE43" i="3"/>
  <c r="AE48" i="3"/>
  <c r="AE44" i="3"/>
  <c r="AE111" i="3"/>
  <c r="AE109" i="3"/>
  <c r="AE107" i="3"/>
  <c r="AE103" i="3"/>
  <c r="AE99" i="3"/>
  <c r="AE95" i="3"/>
  <c r="AE91" i="3"/>
  <c r="AE106" i="3"/>
  <c r="AE102" i="3"/>
  <c r="AE98" i="3"/>
  <c r="AE94" i="3"/>
  <c r="AE90" i="3"/>
  <c r="AE87" i="3"/>
  <c r="AE83" i="3"/>
  <c r="AE86" i="3"/>
  <c r="AE82" i="3"/>
  <c r="AE78" i="3"/>
  <c r="AE74" i="3"/>
  <c r="AE70" i="3"/>
  <c r="AE66" i="3"/>
  <c r="AE62" i="3"/>
  <c r="AE57" i="3"/>
  <c r="AE53" i="3"/>
  <c r="AE49" i="3"/>
  <c r="AE77" i="3"/>
  <c r="AE73" i="3"/>
  <c r="AE69" i="3"/>
  <c r="AE65" i="3"/>
  <c r="AE61" i="3"/>
  <c r="AE58" i="3"/>
  <c r="AE54" i="3"/>
  <c r="AE50" i="3"/>
  <c r="AE45" i="3"/>
  <c r="AE110" i="3"/>
  <c r="AE46" i="3"/>
  <c r="AE112" i="3"/>
  <c r="AG3" i="3"/>
  <c r="AB119" i="2"/>
  <c r="AA137" i="2"/>
  <c r="AB106" i="2"/>
  <c r="AB127" i="2"/>
  <c r="AC129" i="2" a="1"/>
  <c r="AC129" i="2" s="1"/>
  <c r="AD3" i="2"/>
  <c r="AF110" i="3" s="1"/>
  <c r="AC131" i="2" a="1"/>
  <c r="AC131" i="2" s="1"/>
  <c r="AC126" i="2" a="1"/>
  <c r="AC126" i="2" s="1"/>
  <c r="AC125" i="2" a="1"/>
  <c r="AC125" i="2" s="1"/>
  <c r="AC124" i="2" a="1"/>
  <c r="AC124" i="2" s="1"/>
  <c r="AC123" i="2" a="1"/>
  <c r="AC123" i="2" s="1"/>
  <c r="AC122" i="2" a="1"/>
  <c r="AC122" i="2" s="1"/>
  <c r="AC121" i="2" a="1"/>
  <c r="AC121" i="2" s="1"/>
  <c r="AC118" i="2" a="1"/>
  <c r="AC118" i="2" s="1"/>
  <c r="AC117" i="2" a="1"/>
  <c r="AC117" i="2" s="1"/>
  <c r="AC115" i="2" a="1"/>
  <c r="AC115" i="2" s="1"/>
  <c r="AC113" i="2" a="1"/>
  <c r="AC113" i="2" s="1"/>
  <c r="AC111" i="2" a="1"/>
  <c r="AC111" i="2" s="1"/>
  <c r="AC105" i="2" a="1"/>
  <c r="AC105" i="2" s="1"/>
  <c r="AC104" i="2" a="1"/>
  <c r="AC104" i="2" s="1"/>
  <c r="AC103" i="2" a="1"/>
  <c r="AC103" i="2" s="1"/>
  <c r="AC102" i="2" a="1"/>
  <c r="AC102" i="2" s="1"/>
  <c r="AC116" i="2" a="1"/>
  <c r="AC116" i="2" s="1"/>
  <c r="AC114" i="2" a="1"/>
  <c r="AC114" i="2" s="1"/>
  <c r="AC112" i="2" a="1"/>
  <c r="AC112" i="2" s="1"/>
  <c r="AC110" i="2" a="1"/>
  <c r="AC110" i="2" s="1"/>
  <c r="AC109" i="2" a="1"/>
  <c r="AC109" i="2" s="1"/>
  <c r="AC108" i="2" a="1"/>
  <c r="AC108" i="2" s="1"/>
  <c r="AC101" i="2" a="1"/>
  <c r="AC101" i="2" s="1"/>
  <c r="AC99" i="2" a="1"/>
  <c r="AC99" i="2" s="1"/>
  <c r="AC97" i="2" a="1"/>
  <c r="AC97" i="2" s="1"/>
  <c r="AC95" i="2" a="1"/>
  <c r="AC95" i="2" s="1"/>
  <c r="AC100" i="2" a="1"/>
  <c r="AC100" i="2" s="1"/>
  <c r="AC98" i="2" a="1"/>
  <c r="AC98" i="2" s="1"/>
  <c r="AC96" i="2" a="1"/>
  <c r="AC96" i="2" s="1"/>
  <c r="AC90" i="2" a="1"/>
  <c r="AC90" i="2" s="1"/>
  <c r="AB133" i="2" a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AB133" i="2" l="1"/>
  <c r="AB137" i="2" s="1"/>
  <c r="AF47" i="2"/>
  <c r="AF58" i="2"/>
  <c r="AF36" i="2"/>
  <c r="AF69" i="2"/>
  <c r="AF25" i="2"/>
  <c r="AF14" i="2"/>
  <c r="AD92" i="2" a="1"/>
  <c r="AD92" i="2" s="1"/>
  <c r="AD91" i="2" a="1"/>
  <c r="AD91" i="2" s="1"/>
  <c r="AC11" i="3"/>
  <c r="AC10" i="3"/>
  <c r="AC9" i="3"/>
  <c r="AC41" i="3"/>
  <c r="AC40" i="3"/>
  <c r="AC23" i="3"/>
  <c r="AC22" i="3"/>
  <c r="AC13" i="3"/>
  <c r="AC12" i="3"/>
  <c r="AC19" i="3"/>
  <c r="AC18" i="3"/>
  <c r="AC6" i="3"/>
  <c r="AC33" i="3"/>
  <c r="AC32" i="3"/>
  <c r="AC15" i="3"/>
  <c r="AC14" i="3"/>
  <c r="AC7" i="3"/>
  <c r="AC37" i="3"/>
  <c r="AC27" i="3"/>
  <c r="AC26" i="3"/>
  <c r="AC25" i="3"/>
  <c r="AC24" i="3"/>
  <c r="AC8" i="3"/>
  <c r="AC39" i="3"/>
  <c r="AC38" i="3"/>
  <c r="AC29" i="3"/>
  <c r="AC28" i="3"/>
  <c r="AC5" i="3"/>
  <c r="AC35" i="3"/>
  <c r="AC34" i="3"/>
  <c r="AC17" i="3"/>
  <c r="AC16" i="3"/>
  <c r="AC4" i="3"/>
  <c r="AC31" i="3"/>
  <c r="AC30" i="3"/>
  <c r="AC21" i="3"/>
  <c r="AC20" i="3"/>
  <c r="AF106" i="3"/>
  <c r="AF102" i="3"/>
  <c r="AF98" i="3"/>
  <c r="AF94" i="3"/>
  <c r="AF90" i="3"/>
  <c r="AF42" i="3"/>
  <c r="AF105" i="3"/>
  <c r="AF101" i="3"/>
  <c r="AF97" i="3"/>
  <c r="AF93" i="3"/>
  <c r="AF89" i="3"/>
  <c r="AF84" i="3"/>
  <c r="AF79" i="3"/>
  <c r="AF75" i="3"/>
  <c r="AF71" i="3"/>
  <c r="AF87" i="3"/>
  <c r="AF83" i="3"/>
  <c r="AF67" i="3"/>
  <c r="AF63" i="3"/>
  <c r="AF59" i="3"/>
  <c r="AF46" i="3"/>
  <c r="AF80" i="3"/>
  <c r="AF76" i="3"/>
  <c r="AF72" i="3"/>
  <c r="AF68" i="3"/>
  <c r="AF64" i="3"/>
  <c r="AF60" i="3"/>
  <c r="AF56" i="3"/>
  <c r="AF52" i="3"/>
  <c r="AF57" i="3"/>
  <c r="AF53" i="3"/>
  <c r="AF49" i="3"/>
  <c r="AF109" i="3"/>
  <c r="AF45" i="3"/>
  <c r="AF112" i="3"/>
  <c r="AF108" i="3"/>
  <c r="AF104" i="3"/>
  <c r="AF100" i="3"/>
  <c r="AF96" i="3"/>
  <c r="AF92" i="3"/>
  <c r="AF88" i="3"/>
  <c r="AF107" i="3"/>
  <c r="AF103" i="3"/>
  <c r="AF99" i="3"/>
  <c r="AF95" i="3"/>
  <c r="AF91" i="3"/>
  <c r="AF86" i="3"/>
  <c r="AF82" i="3"/>
  <c r="AF77" i="3"/>
  <c r="AF73" i="3"/>
  <c r="AF69" i="3"/>
  <c r="AF85" i="3"/>
  <c r="AF81" i="3"/>
  <c r="AF65" i="3"/>
  <c r="AF61" i="3"/>
  <c r="AF48" i="3"/>
  <c r="AF44" i="3"/>
  <c r="AF78" i="3"/>
  <c r="AF74" i="3"/>
  <c r="AF70" i="3"/>
  <c r="AF66" i="3"/>
  <c r="AF62" i="3"/>
  <c r="AF58" i="3"/>
  <c r="AF54" i="3"/>
  <c r="AF50" i="3"/>
  <c r="AF55" i="3"/>
  <c r="AF51" i="3"/>
  <c r="AF111" i="3"/>
  <c r="AF47" i="3"/>
  <c r="AF43" i="3"/>
  <c r="AH3" i="3"/>
  <c r="AC127" i="2"/>
  <c r="AC133" i="2" s="1" a="1"/>
  <c r="AC133" i="2" s="1"/>
  <c r="AD131" i="2" a="1"/>
  <c r="AD131" i="2" s="1"/>
  <c r="AD126" i="2" a="1"/>
  <c r="AD126" i="2" s="1"/>
  <c r="AD125" i="2" a="1"/>
  <c r="AD125" i="2" s="1"/>
  <c r="AD124" i="2" a="1"/>
  <c r="AD124" i="2" s="1"/>
  <c r="AD123" i="2" a="1"/>
  <c r="AD123" i="2" s="1"/>
  <c r="AD122" i="2" a="1"/>
  <c r="AD122" i="2" s="1"/>
  <c r="AD121" i="2" a="1"/>
  <c r="AD121" i="2" s="1"/>
  <c r="AD118" i="2" a="1"/>
  <c r="AD118" i="2" s="1"/>
  <c r="AD117" i="2" a="1"/>
  <c r="AD117" i="2" s="1"/>
  <c r="AD116" i="2" a="1"/>
  <c r="AD116" i="2" s="1"/>
  <c r="AD114" i="2" a="1"/>
  <c r="AD114" i="2" s="1"/>
  <c r="AD112" i="2" a="1"/>
  <c r="AD112" i="2" s="1"/>
  <c r="AD105" i="2" a="1"/>
  <c r="AD105" i="2" s="1"/>
  <c r="AD104" i="2" a="1"/>
  <c r="AD104" i="2" s="1"/>
  <c r="AD103" i="2" a="1"/>
  <c r="AD103" i="2" s="1"/>
  <c r="AD102" i="2" a="1"/>
  <c r="AD102" i="2" s="1"/>
  <c r="AD115" i="2" a="1"/>
  <c r="AD115" i="2" s="1"/>
  <c r="AD113" i="2" a="1"/>
  <c r="AD113" i="2" s="1"/>
  <c r="AD111" i="2" a="1"/>
  <c r="AD111" i="2" s="1"/>
  <c r="AD110" i="2" a="1"/>
  <c r="AD110" i="2" s="1"/>
  <c r="AD109" i="2" a="1"/>
  <c r="AD109" i="2" s="1"/>
  <c r="AD108" i="2" a="1"/>
  <c r="AD108" i="2" s="1"/>
  <c r="AD100" i="2" a="1"/>
  <c r="AD100" i="2" s="1"/>
  <c r="AD98" i="2" a="1"/>
  <c r="AD98" i="2" s="1"/>
  <c r="AD97" i="2" a="1"/>
  <c r="AD97" i="2" s="1"/>
  <c r="AD96" i="2" a="1"/>
  <c r="AD96" i="2" s="1"/>
  <c r="AD90" i="2" a="1"/>
  <c r="AD90" i="2" s="1"/>
  <c r="AD101" i="2" a="1"/>
  <c r="AD101" i="2" s="1"/>
  <c r="AD99" i="2" a="1"/>
  <c r="AD99" i="2" s="1"/>
  <c r="AD95" i="2" a="1"/>
  <c r="AD95" i="2" s="1"/>
  <c r="AC106" i="2"/>
  <c r="AC119" i="2"/>
  <c r="AD129" i="2" a="1"/>
  <c r="AD129" i="2" s="1"/>
  <c r="AE3" i="2"/>
  <c r="AG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AG36" i="2" l="1"/>
  <c r="AG14" i="2"/>
  <c r="AG25" i="2"/>
  <c r="AG47" i="2"/>
  <c r="AG69" i="2"/>
  <c r="AG58" i="2"/>
  <c r="AE92" i="2" a="1"/>
  <c r="AE92" i="2" s="1"/>
  <c r="AE91" i="2" a="1"/>
  <c r="AE91" i="2" s="1"/>
  <c r="AD10" i="3"/>
  <c r="AD9" i="3"/>
  <c r="AD41" i="3"/>
  <c r="AD8" i="3"/>
  <c r="AD40" i="3"/>
  <c r="AD39" i="3"/>
  <c r="AD22" i="3"/>
  <c r="AD21" i="3"/>
  <c r="AD12" i="3"/>
  <c r="AD11" i="3"/>
  <c r="AD18" i="3"/>
  <c r="AD17" i="3"/>
  <c r="AD16" i="3"/>
  <c r="AD15" i="3"/>
  <c r="AD14" i="3"/>
  <c r="AD13" i="3"/>
  <c r="AD20" i="3"/>
  <c r="AD19" i="3"/>
  <c r="AD26" i="3"/>
  <c r="AD25" i="3"/>
  <c r="AD24" i="3"/>
  <c r="AD23" i="3"/>
  <c r="AD6" i="3"/>
  <c r="AD38" i="3"/>
  <c r="AD37" i="3"/>
  <c r="AD28" i="3"/>
  <c r="AD27" i="3"/>
  <c r="AD7" i="3"/>
  <c r="AD34" i="3"/>
  <c r="AD33" i="3"/>
  <c r="AD5" i="3"/>
  <c r="AD32" i="3"/>
  <c r="AD31" i="3"/>
  <c r="AD30" i="3"/>
  <c r="AD29" i="3"/>
  <c r="AD4" i="3"/>
  <c r="AD36" i="3"/>
  <c r="AD35" i="3"/>
  <c r="AG42" i="3"/>
  <c r="AG105" i="3"/>
  <c r="AG101" i="3"/>
  <c r="AG97" i="3"/>
  <c r="AG93" i="3"/>
  <c r="AG89" i="3"/>
  <c r="AG104" i="3"/>
  <c r="AG100" i="3"/>
  <c r="AG96" i="3"/>
  <c r="AG92" i="3"/>
  <c r="AG88" i="3"/>
  <c r="AG85" i="3"/>
  <c r="AG81" i="3"/>
  <c r="AG78" i="3"/>
  <c r="AG74" i="3"/>
  <c r="AG70" i="3"/>
  <c r="AG86" i="3"/>
  <c r="AG82" i="3"/>
  <c r="AG64" i="3"/>
  <c r="AG60" i="3"/>
  <c r="AG45" i="3"/>
  <c r="AG79" i="3"/>
  <c r="AG75" i="3"/>
  <c r="AG71" i="3"/>
  <c r="AG67" i="3"/>
  <c r="AG63" i="3"/>
  <c r="AG59" i="3"/>
  <c r="AG55" i="3"/>
  <c r="AG51" i="3"/>
  <c r="AG58" i="3"/>
  <c r="AG54" i="3"/>
  <c r="AG50" i="3"/>
  <c r="AG108" i="3"/>
  <c r="AG46" i="3"/>
  <c r="AG111" i="3"/>
  <c r="AG109" i="3"/>
  <c r="AG107" i="3"/>
  <c r="AG103" i="3"/>
  <c r="AG99" i="3"/>
  <c r="AG95" i="3"/>
  <c r="AG91" i="3"/>
  <c r="AG106" i="3"/>
  <c r="AG102" i="3"/>
  <c r="AG98" i="3"/>
  <c r="AG94" i="3"/>
  <c r="AG90" i="3"/>
  <c r="AG87" i="3"/>
  <c r="AG83" i="3"/>
  <c r="AG80" i="3"/>
  <c r="AG76" i="3"/>
  <c r="AG72" i="3"/>
  <c r="AG68" i="3"/>
  <c r="AG84" i="3"/>
  <c r="AG66" i="3"/>
  <c r="AG62" i="3"/>
  <c r="AG47" i="3"/>
  <c r="AG43" i="3"/>
  <c r="AG77" i="3"/>
  <c r="AG73" i="3"/>
  <c r="AG69" i="3"/>
  <c r="AG65" i="3"/>
  <c r="AG61" i="3"/>
  <c r="AG57" i="3"/>
  <c r="AG53" i="3"/>
  <c r="AG49" i="3"/>
  <c r="AG56" i="3"/>
  <c r="AG52" i="3"/>
  <c r="AG112" i="3"/>
  <c r="AG48" i="3"/>
  <c r="AG44" i="3"/>
  <c r="AI3" i="3"/>
  <c r="AD119" i="2"/>
  <c r="AC137" i="2"/>
  <c r="AD106" i="2"/>
  <c r="AD127" i="2"/>
  <c r="AD133" i="2" s="1" a="1"/>
  <c r="AE129" i="2" a="1"/>
  <c r="AE129" i="2" s="1"/>
  <c r="AF3" i="2"/>
  <c r="AH110" i="3" s="1"/>
  <c r="AE131" i="2" a="1"/>
  <c r="AE131" i="2" s="1"/>
  <c r="AE126" i="2" a="1"/>
  <c r="AE126" i="2" s="1"/>
  <c r="AE125" i="2" a="1"/>
  <c r="AE125" i="2" s="1"/>
  <c r="AE124" i="2" a="1"/>
  <c r="AE124" i="2" s="1"/>
  <c r="AE123" i="2" a="1"/>
  <c r="AE123" i="2" s="1"/>
  <c r="AE122" i="2" a="1"/>
  <c r="AE122" i="2" s="1"/>
  <c r="AE121" i="2" a="1"/>
  <c r="AE121" i="2" s="1"/>
  <c r="AE118" i="2" a="1"/>
  <c r="AE118" i="2" s="1"/>
  <c r="AE117" i="2" a="1"/>
  <c r="AE117" i="2" s="1"/>
  <c r="AE115" i="2" a="1"/>
  <c r="AE115" i="2" s="1"/>
  <c r="AE113" i="2" a="1"/>
  <c r="AE113" i="2" s="1"/>
  <c r="AE111" i="2" a="1"/>
  <c r="AE111" i="2" s="1"/>
  <c r="AE105" i="2" a="1"/>
  <c r="AE105" i="2" s="1"/>
  <c r="AE104" i="2" a="1"/>
  <c r="AE104" i="2" s="1"/>
  <c r="AE103" i="2" a="1"/>
  <c r="AE103" i="2" s="1"/>
  <c r="AE102" i="2" a="1"/>
  <c r="AE102" i="2" s="1"/>
  <c r="AE116" i="2" a="1"/>
  <c r="AE116" i="2" s="1"/>
  <c r="AE114" i="2" a="1"/>
  <c r="AE114" i="2" s="1"/>
  <c r="AE112" i="2" a="1"/>
  <c r="AE112" i="2" s="1"/>
  <c r="AE110" i="2" a="1"/>
  <c r="AE110" i="2" s="1"/>
  <c r="AE109" i="2" a="1"/>
  <c r="AE109" i="2" s="1"/>
  <c r="AE108" i="2" a="1"/>
  <c r="AE108" i="2" s="1"/>
  <c r="AE101" i="2" a="1"/>
  <c r="AE101" i="2" s="1"/>
  <c r="AE99" i="2" a="1"/>
  <c r="AE99" i="2" s="1"/>
  <c r="AE97" i="2" a="1"/>
  <c r="AE97" i="2" s="1"/>
  <c r="AE95" i="2" a="1"/>
  <c r="AE95" i="2" s="1"/>
  <c r="AE100" i="2" a="1"/>
  <c r="AE100" i="2" s="1"/>
  <c r="AE98" i="2" a="1"/>
  <c r="AE98" i="2" s="1"/>
  <c r="AE96" i="2" a="1"/>
  <c r="AE96" i="2" s="1"/>
  <c r="AE90" i="2" a="1"/>
  <c r="AE90" i="2" s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H69" i="2" l="1"/>
  <c r="AH36" i="2"/>
  <c r="AH25" i="2"/>
  <c r="AH14" i="2"/>
  <c r="AH47" i="2"/>
  <c r="AH58" i="2"/>
  <c r="AD133" i="2"/>
  <c r="AD137" i="2" s="1"/>
  <c r="AF91" i="2" a="1"/>
  <c r="AF91" i="2" s="1"/>
  <c r="AF92" i="2" a="1"/>
  <c r="AF92" i="2" s="1"/>
  <c r="AE127" i="2"/>
  <c r="AE133" i="2" s="1" a="1"/>
  <c r="AE133" i="2" s="1"/>
  <c r="AE4" i="3"/>
  <c r="AE33" i="3"/>
  <c r="AE30" i="3"/>
  <c r="AE27" i="3"/>
  <c r="AE24" i="3"/>
  <c r="AE5" i="3"/>
  <c r="AE37" i="3"/>
  <c r="AE34" i="3"/>
  <c r="AE31" i="3"/>
  <c r="AE28" i="3"/>
  <c r="AE9" i="3"/>
  <c r="AE41" i="3"/>
  <c r="AE38" i="3"/>
  <c r="AE19" i="3"/>
  <c r="AE16" i="3"/>
  <c r="AE13" i="3"/>
  <c r="AE10" i="3"/>
  <c r="AE7" i="3"/>
  <c r="AE39" i="3"/>
  <c r="AE17" i="3"/>
  <c r="AE14" i="3"/>
  <c r="AE11" i="3"/>
  <c r="AE8" i="3"/>
  <c r="AE40" i="3"/>
  <c r="AE21" i="3"/>
  <c r="AE18" i="3"/>
  <c r="AE15" i="3"/>
  <c r="AE12" i="3"/>
  <c r="AE25" i="3"/>
  <c r="AE22" i="3"/>
  <c r="AE6" i="3"/>
  <c r="AE35" i="3"/>
  <c r="AE32" i="3"/>
  <c r="AE29" i="3"/>
  <c r="AE26" i="3"/>
  <c r="AE23" i="3"/>
  <c r="AE20" i="3"/>
  <c r="AH106" i="3"/>
  <c r="AH102" i="3"/>
  <c r="AH98" i="3"/>
  <c r="AH94" i="3"/>
  <c r="AH90" i="3"/>
  <c r="AH42" i="3"/>
  <c r="AH105" i="3"/>
  <c r="AH101" i="3"/>
  <c r="AH97" i="3"/>
  <c r="AH93" i="3"/>
  <c r="AH89" i="3"/>
  <c r="AH84" i="3"/>
  <c r="AH87" i="3"/>
  <c r="AH83" i="3"/>
  <c r="AH79" i="3"/>
  <c r="AH75" i="3"/>
  <c r="AH71" i="3"/>
  <c r="AH67" i="3"/>
  <c r="AH63" i="3"/>
  <c r="AH59" i="3"/>
  <c r="AH56" i="3"/>
  <c r="AH52" i="3"/>
  <c r="AH80" i="3"/>
  <c r="AH76" i="3"/>
  <c r="AH72" i="3"/>
  <c r="AH68" i="3"/>
  <c r="AH64" i="3"/>
  <c r="AH60" i="3"/>
  <c r="AH55" i="3"/>
  <c r="AH51" i="3"/>
  <c r="AH48" i="3"/>
  <c r="AH44" i="3"/>
  <c r="AH45" i="3"/>
  <c r="AH111" i="3"/>
  <c r="AH109" i="3"/>
  <c r="AH108" i="3"/>
  <c r="AH104" i="3"/>
  <c r="AH100" i="3"/>
  <c r="AH96" i="3"/>
  <c r="AH92" i="3"/>
  <c r="AH88" i="3"/>
  <c r="AH107" i="3"/>
  <c r="AH103" i="3"/>
  <c r="AH99" i="3"/>
  <c r="AH95" i="3"/>
  <c r="AH91" i="3"/>
  <c r="AH86" i="3"/>
  <c r="AH82" i="3"/>
  <c r="AH85" i="3"/>
  <c r="AH81" i="3"/>
  <c r="AH77" i="3"/>
  <c r="AH73" i="3"/>
  <c r="AH69" i="3"/>
  <c r="AH65" i="3"/>
  <c r="AH61" i="3"/>
  <c r="AH58" i="3"/>
  <c r="AH54" i="3"/>
  <c r="AH50" i="3"/>
  <c r="AH78" i="3"/>
  <c r="AH74" i="3"/>
  <c r="AH70" i="3"/>
  <c r="AH66" i="3"/>
  <c r="AH62" i="3"/>
  <c r="AH57" i="3"/>
  <c r="AH53" i="3"/>
  <c r="AH49" i="3"/>
  <c r="AH46" i="3"/>
  <c r="AH47" i="3"/>
  <c r="AH43" i="3"/>
  <c r="AH112" i="3"/>
  <c r="AJ3" i="3"/>
  <c r="AF131" i="2" a="1"/>
  <c r="AF131" i="2" s="1"/>
  <c r="AF126" i="2" a="1"/>
  <c r="AF126" i="2" s="1"/>
  <c r="AF125" i="2" a="1"/>
  <c r="AF125" i="2" s="1"/>
  <c r="AF124" i="2" a="1"/>
  <c r="AF124" i="2" s="1"/>
  <c r="AF123" i="2" a="1"/>
  <c r="AF123" i="2" s="1"/>
  <c r="AF122" i="2" a="1"/>
  <c r="AF122" i="2" s="1"/>
  <c r="AF121" i="2" a="1"/>
  <c r="AF121" i="2" s="1"/>
  <c r="AF118" i="2" a="1"/>
  <c r="AF118" i="2" s="1"/>
  <c r="AF117" i="2" a="1"/>
  <c r="AF117" i="2" s="1"/>
  <c r="AF116" i="2" a="1"/>
  <c r="AF116" i="2" s="1"/>
  <c r="AF114" i="2" a="1"/>
  <c r="AF114" i="2" s="1"/>
  <c r="AF112" i="2" a="1"/>
  <c r="AF112" i="2" s="1"/>
  <c r="AF105" i="2" a="1"/>
  <c r="AF105" i="2" s="1"/>
  <c r="AF104" i="2" a="1"/>
  <c r="AF104" i="2" s="1"/>
  <c r="AF103" i="2" a="1"/>
  <c r="AF103" i="2" s="1"/>
  <c r="AF102" i="2" a="1"/>
  <c r="AF102" i="2" s="1"/>
  <c r="AF101" i="2" a="1"/>
  <c r="AF101" i="2" s="1"/>
  <c r="AF115" i="2" a="1"/>
  <c r="AF115" i="2" s="1"/>
  <c r="AF113" i="2" a="1"/>
  <c r="AF113" i="2" s="1"/>
  <c r="AF111" i="2" a="1"/>
  <c r="AF111" i="2" s="1"/>
  <c r="AF110" i="2" a="1"/>
  <c r="AF110" i="2" s="1"/>
  <c r="AF109" i="2" a="1"/>
  <c r="AF109" i="2" s="1"/>
  <c r="AF108" i="2" a="1"/>
  <c r="AF108" i="2" s="1"/>
  <c r="AF100" i="2" a="1"/>
  <c r="AF100" i="2" s="1"/>
  <c r="AF98" i="2" a="1"/>
  <c r="AF98" i="2" s="1"/>
  <c r="AF97" i="2" a="1"/>
  <c r="AF97" i="2" s="1"/>
  <c r="AF96" i="2" a="1"/>
  <c r="AF96" i="2" s="1"/>
  <c r="AF90" i="2" a="1"/>
  <c r="AF90" i="2" s="1"/>
  <c r="AF99" i="2" a="1"/>
  <c r="AF99" i="2" s="1"/>
  <c r="AF95" i="2" a="1"/>
  <c r="AF95" i="2" s="1"/>
  <c r="AE106" i="2"/>
  <c r="AE119" i="2"/>
  <c r="AF129" i="2" a="1"/>
  <c r="AF129" i="2" s="1"/>
  <c r="AG3" i="2"/>
  <c r="AI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I58" i="2" l="1"/>
  <c r="AI69" i="2"/>
  <c r="AI14" i="2"/>
  <c r="AI25" i="2"/>
  <c r="AI47" i="2"/>
  <c r="AI36" i="2"/>
  <c r="AG92" i="2" a="1"/>
  <c r="AG92" i="2" s="1"/>
  <c r="AG91" i="2" a="1"/>
  <c r="AG91" i="2" s="1"/>
  <c r="AF18" i="3"/>
  <c r="AF17" i="3"/>
  <c r="AF16" i="3"/>
  <c r="AF15" i="3"/>
  <c r="AF14" i="3"/>
  <c r="AF13" i="3"/>
  <c r="AF28" i="3"/>
  <c r="AF27" i="3"/>
  <c r="AF10" i="3"/>
  <c r="AF9" i="3"/>
  <c r="AF41" i="3"/>
  <c r="AF8" i="3"/>
  <c r="AF40" i="3"/>
  <c r="AF39" i="3"/>
  <c r="AF22" i="3"/>
  <c r="AF21" i="3"/>
  <c r="AF20" i="3"/>
  <c r="AF19" i="3"/>
  <c r="AF7" i="3"/>
  <c r="AF34" i="3"/>
  <c r="AF33" i="3"/>
  <c r="AF5" i="3"/>
  <c r="AF32" i="3"/>
  <c r="AF31" i="3"/>
  <c r="AF30" i="3"/>
  <c r="AF29" i="3"/>
  <c r="AF12" i="3"/>
  <c r="AF11" i="3"/>
  <c r="AF26" i="3"/>
  <c r="AF25" i="3"/>
  <c r="AF24" i="3"/>
  <c r="AF23" i="3"/>
  <c r="AF6" i="3"/>
  <c r="AF38" i="3"/>
  <c r="AF37" i="3"/>
  <c r="AF4" i="3"/>
  <c r="AF36" i="3"/>
  <c r="AF35" i="3"/>
  <c r="AI42" i="3"/>
  <c r="AI105" i="3"/>
  <c r="AI101" i="3"/>
  <c r="AI97" i="3"/>
  <c r="AI93" i="3"/>
  <c r="AI89" i="3"/>
  <c r="AI104" i="3"/>
  <c r="AI100" i="3"/>
  <c r="AI96" i="3"/>
  <c r="AI92" i="3"/>
  <c r="AI88" i="3"/>
  <c r="AI85" i="3"/>
  <c r="AI81" i="3"/>
  <c r="AI84" i="3"/>
  <c r="AI80" i="3"/>
  <c r="AI76" i="3"/>
  <c r="AI72" i="3"/>
  <c r="AI68" i="3"/>
  <c r="AI55" i="3"/>
  <c r="AI51" i="3"/>
  <c r="AI66" i="3"/>
  <c r="AI62" i="3"/>
  <c r="AI79" i="3"/>
  <c r="AI75" i="3"/>
  <c r="AI71" i="3"/>
  <c r="AI67" i="3"/>
  <c r="AI63" i="3"/>
  <c r="AI59" i="3"/>
  <c r="AI56" i="3"/>
  <c r="AI52" i="3"/>
  <c r="AI47" i="3"/>
  <c r="AI43" i="3"/>
  <c r="AI46" i="3"/>
  <c r="AI112" i="3"/>
  <c r="AI111" i="3"/>
  <c r="AI109" i="3"/>
  <c r="AI107" i="3"/>
  <c r="AI103" i="3"/>
  <c r="AI99" i="3"/>
  <c r="AI95" i="3"/>
  <c r="AI91" i="3"/>
  <c r="AI106" i="3"/>
  <c r="AI102" i="3"/>
  <c r="AI98" i="3"/>
  <c r="AI94" i="3"/>
  <c r="AI90" i="3"/>
  <c r="AI87" i="3"/>
  <c r="AI83" i="3"/>
  <c r="AI86" i="3"/>
  <c r="AI82" i="3"/>
  <c r="AI78" i="3"/>
  <c r="AI74" i="3"/>
  <c r="AI70" i="3"/>
  <c r="AI57" i="3"/>
  <c r="AI53" i="3"/>
  <c r="AI49" i="3"/>
  <c r="AI64" i="3"/>
  <c r="AI60" i="3"/>
  <c r="AI77" i="3"/>
  <c r="AI73" i="3"/>
  <c r="AI69" i="3"/>
  <c r="AI65" i="3"/>
  <c r="AI61" i="3"/>
  <c r="AI58" i="3"/>
  <c r="AI54" i="3"/>
  <c r="AI50" i="3"/>
  <c r="AI45" i="3"/>
  <c r="AI48" i="3"/>
  <c r="AI44" i="3"/>
  <c r="AI110" i="3"/>
  <c r="AK3" i="3"/>
  <c r="AE137" i="2"/>
  <c r="AF119" i="2"/>
  <c r="AF127" i="2"/>
  <c r="AF106" i="2"/>
  <c r="AG129" i="2" a="1"/>
  <c r="AG129" i="2" s="1"/>
  <c r="AH3" i="2"/>
  <c r="AG131" i="2" a="1"/>
  <c r="AG131" i="2" s="1"/>
  <c r="AG126" i="2" a="1"/>
  <c r="AG126" i="2" s="1"/>
  <c r="AG125" i="2" a="1"/>
  <c r="AG125" i="2" s="1"/>
  <c r="AG124" i="2" a="1"/>
  <c r="AG124" i="2" s="1"/>
  <c r="AG123" i="2" a="1"/>
  <c r="AG123" i="2" s="1"/>
  <c r="AG122" i="2" a="1"/>
  <c r="AG122" i="2" s="1"/>
  <c r="AG121" i="2" a="1"/>
  <c r="AG121" i="2" s="1"/>
  <c r="AG118" i="2" a="1"/>
  <c r="AG118" i="2" s="1"/>
  <c r="AG117" i="2" a="1"/>
  <c r="AG117" i="2" s="1"/>
  <c r="AG115" i="2" a="1"/>
  <c r="AG115" i="2" s="1"/>
  <c r="AG113" i="2" a="1"/>
  <c r="AG113" i="2" s="1"/>
  <c r="AG111" i="2" a="1"/>
  <c r="AG111" i="2" s="1"/>
  <c r="AG105" i="2" a="1"/>
  <c r="AG105" i="2" s="1"/>
  <c r="AG104" i="2" a="1"/>
  <c r="AG104" i="2" s="1"/>
  <c r="AG103" i="2" a="1"/>
  <c r="AG103" i="2" s="1"/>
  <c r="AG102" i="2" a="1"/>
  <c r="AG102" i="2" s="1"/>
  <c r="AG101" i="2" a="1"/>
  <c r="AG101" i="2" s="1"/>
  <c r="AG116" i="2" a="1"/>
  <c r="AG116" i="2" s="1"/>
  <c r="AG114" i="2" a="1"/>
  <c r="AG114" i="2" s="1"/>
  <c r="AG112" i="2" a="1"/>
  <c r="AG112" i="2" s="1"/>
  <c r="AG110" i="2" a="1"/>
  <c r="AG110" i="2" s="1"/>
  <c r="AG109" i="2" a="1"/>
  <c r="AG109" i="2" s="1"/>
  <c r="AG108" i="2" a="1"/>
  <c r="AG108" i="2" s="1"/>
  <c r="AG99" i="2" a="1"/>
  <c r="AG99" i="2" s="1"/>
  <c r="AG97" i="2" a="1"/>
  <c r="AG97" i="2" s="1"/>
  <c r="AG95" i="2" a="1"/>
  <c r="AG95" i="2" s="1"/>
  <c r="AG100" i="2" a="1"/>
  <c r="AG100" i="2" s="1"/>
  <c r="AG98" i="2" a="1"/>
  <c r="AG98" i="2" s="1"/>
  <c r="AG96" i="2" a="1"/>
  <c r="AG96" i="2" s="1"/>
  <c r="AG90" i="2" a="1"/>
  <c r="AG90" i="2" s="1"/>
  <c r="AF133" i="2" a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F133" i="2" l="1"/>
  <c r="AJ47" i="2"/>
  <c r="AJ58" i="2"/>
  <c r="AJ36" i="2"/>
  <c r="AJ14" i="2"/>
  <c r="AJ69" i="2"/>
  <c r="AJ25" i="2"/>
  <c r="AH92" i="2" a="1"/>
  <c r="AH92" i="2" s="1"/>
  <c r="AH91" i="2" a="1"/>
  <c r="AH91" i="2" s="1"/>
  <c r="AJ110" i="3"/>
  <c r="AH1" i="2"/>
  <c r="AJ77" i="3"/>
  <c r="AG19" i="3"/>
  <c r="AG18" i="3"/>
  <c r="AG6" i="3"/>
  <c r="AG33" i="3"/>
  <c r="AG32" i="3"/>
  <c r="AG15" i="3"/>
  <c r="AG14" i="3"/>
  <c r="AG13" i="3"/>
  <c r="AG12" i="3"/>
  <c r="AG27" i="3"/>
  <c r="AG26" i="3"/>
  <c r="AG25" i="3"/>
  <c r="AG24" i="3"/>
  <c r="AG23" i="3"/>
  <c r="AG22" i="3"/>
  <c r="AG7" i="3"/>
  <c r="AG37" i="3"/>
  <c r="AG5" i="3"/>
  <c r="AG35" i="3"/>
  <c r="AG34" i="3"/>
  <c r="AG17" i="3"/>
  <c r="AG16" i="3"/>
  <c r="AG4" i="3"/>
  <c r="AG31" i="3"/>
  <c r="AG30" i="3"/>
  <c r="AG29" i="3"/>
  <c r="AG28" i="3"/>
  <c r="AG11" i="3"/>
  <c r="AG10" i="3"/>
  <c r="AG9" i="3"/>
  <c r="AG41" i="3"/>
  <c r="AG40" i="3"/>
  <c r="AG8" i="3"/>
  <c r="AG39" i="3"/>
  <c r="AG38" i="3"/>
  <c r="AG21" i="3"/>
  <c r="AG20" i="3"/>
  <c r="AJ73" i="3"/>
  <c r="AJ69" i="3"/>
  <c r="AJ85" i="3"/>
  <c r="AJ81" i="3"/>
  <c r="AJ65" i="3"/>
  <c r="AJ61" i="3"/>
  <c r="AJ78" i="3"/>
  <c r="AJ74" i="3"/>
  <c r="AJ70" i="3"/>
  <c r="AJ66" i="3"/>
  <c r="AJ62" i="3"/>
  <c r="AJ58" i="3"/>
  <c r="AJ54" i="3"/>
  <c r="AJ50" i="3"/>
  <c r="AJ46" i="3"/>
  <c r="AJ111" i="3"/>
  <c r="AJ55" i="3"/>
  <c r="AJ51" i="3"/>
  <c r="AJ47" i="3"/>
  <c r="AJ43" i="3"/>
  <c r="AJ112" i="3"/>
  <c r="AJ108" i="3"/>
  <c r="AJ106" i="3"/>
  <c r="AJ102" i="3"/>
  <c r="AJ98" i="3"/>
  <c r="AJ94" i="3"/>
  <c r="AJ90" i="3"/>
  <c r="AJ42" i="3"/>
  <c r="AJ105" i="3"/>
  <c r="AJ101" i="3"/>
  <c r="AJ97" i="3"/>
  <c r="AJ93" i="3"/>
  <c r="AJ89" i="3"/>
  <c r="AJ84" i="3"/>
  <c r="AJ80" i="3"/>
  <c r="AJ104" i="3"/>
  <c r="AJ100" i="3"/>
  <c r="AJ96" i="3"/>
  <c r="AJ92" i="3"/>
  <c r="AJ88" i="3"/>
  <c r="AJ107" i="3"/>
  <c r="AJ103" i="3"/>
  <c r="AJ99" i="3"/>
  <c r="AJ95" i="3"/>
  <c r="AJ91" i="3"/>
  <c r="AJ86" i="3"/>
  <c r="AJ82" i="3"/>
  <c r="AJ79" i="3"/>
  <c r="AJ75" i="3"/>
  <c r="AJ71" i="3"/>
  <c r="AJ87" i="3"/>
  <c r="AJ83" i="3"/>
  <c r="AJ67" i="3"/>
  <c r="AJ63" i="3"/>
  <c r="AJ59" i="3"/>
  <c r="AJ76" i="3"/>
  <c r="AJ72" i="3"/>
  <c r="AJ68" i="3"/>
  <c r="AJ64" i="3"/>
  <c r="AJ60" i="3"/>
  <c r="AJ56" i="3"/>
  <c r="AJ52" i="3"/>
  <c r="AJ48" i="3"/>
  <c r="AJ44" i="3"/>
  <c r="AJ57" i="3"/>
  <c r="AJ53" i="3"/>
  <c r="AJ49" i="3"/>
  <c r="AJ45" i="3"/>
  <c r="AJ109" i="3"/>
  <c r="AL3" i="3"/>
  <c r="AG119" i="2"/>
  <c r="AG127" i="2"/>
  <c r="AG133" i="2" s="1" a="1"/>
  <c r="AG133" i="2" s="1"/>
  <c r="AH131" i="2" a="1"/>
  <c r="AH131" i="2" s="1"/>
  <c r="AH126" i="2" a="1"/>
  <c r="AH126" i="2" s="1"/>
  <c r="AH125" i="2" a="1"/>
  <c r="AH125" i="2" s="1"/>
  <c r="AH124" i="2" a="1"/>
  <c r="AH124" i="2" s="1"/>
  <c r="AH123" i="2" a="1"/>
  <c r="AH123" i="2" s="1"/>
  <c r="AH122" i="2" a="1"/>
  <c r="AH122" i="2" s="1"/>
  <c r="AH121" i="2" a="1"/>
  <c r="AH121" i="2" s="1"/>
  <c r="AH118" i="2" a="1"/>
  <c r="AH118" i="2" s="1"/>
  <c r="AH117" i="2" a="1"/>
  <c r="AH117" i="2" s="1"/>
  <c r="AH116" i="2" a="1"/>
  <c r="AH116" i="2" s="1"/>
  <c r="AH114" i="2" a="1"/>
  <c r="AH114" i="2" s="1"/>
  <c r="AH112" i="2" a="1"/>
  <c r="AH112" i="2" s="1"/>
  <c r="AH105" i="2" a="1"/>
  <c r="AH105" i="2" s="1"/>
  <c r="AH104" i="2" a="1"/>
  <c r="AH104" i="2" s="1"/>
  <c r="AH103" i="2" a="1"/>
  <c r="AH103" i="2" s="1"/>
  <c r="AH102" i="2" a="1"/>
  <c r="AH102" i="2" s="1"/>
  <c r="AH101" i="2" a="1"/>
  <c r="AH101" i="2" s="1"/>
  <c r="AH115" i="2" a="1"/>
  <c r="AH115" i="2" s="1"/>
  <c r="AH113" i="2" a="1"/>
  <c r="AH113" i="2" s="1"/>
  <c r="AH111" i="2" a="1"/>
  <c r="AH111" i="2" s="1"/>
  <c r="AH110" i="2" a="1"/>
  <c r="AH110" i="2" s="1"/>
  <c r="AH109" i="2" a="1"/>
  <c r="AH109" i="2" s="1"/>
  <c r="AH108" i="2" a="1"/>
  <c r="AH108" i="2" s="1"/>
  <c r="AH100" i="2" a="1"/>
  <c r="AH100" i="2" s="1"/>
  <c r="AH98" i="2" a="1"/>
  <c r="AH98" i="2" s="1"/>
  <c r="AH97" i="2" a="1"/>
  <c r="AH97" i="2" s="1"/>
  <c r="AH96" i="2" a="1"/>
  <c r="AH96" i="2" s="1"/>
  <c r="AH90" i="2" a="1"/>
  <c r="AH90" i="2" s="1"/>
  <c r="AH99" i="2" a="1"/>
  <c r="AH99" i="2" s="1"/>
  <c r="AH95" i="2" a="1"/>
  <c r="AH95" i="2" s="1"/>
  <c r="AG106" i="2"/>
  <c r="AH129" i="2" a="1"/>
  <c r="AH129" i="2" s="1"/>
  <c r="AI3" i="2"/>
  <c r="AK109" i="3" s="1"/>
  <c r="AF137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K36" i="2" l="1"/>
  <c r="AK14" i="2"/>
  <c r="AK47" i="2"/>
  <c r="AK25" i="2"/>
  <c r="AK58" i="2"/>
  <c r="AK69" i="2"/>
  <c r="AI91" i="2" a="1"/>
  <c r="AI91" i="2" s="1"/>
  <c r="AI92" i="2" a="1"/>
  <c r="AI92" i="2" s="1"/>
  <c r="AH30" i="3"/>
  <c r="AH29" i="3"/>
  <c r="AH8" i="3"/>
  <c r="AH40" i="3"/>
  <c r="AH39" i="3"/>
  <c r="AH26" i="3"/>
  <c r="AH25" i="3"/>
  <c r="AH28" i="3"/>
  <c r="AH27" i="3"/>
  <c r="AH6" i="3"/>
  <c r="AH38" i="3"/>
  <c r="AH37" i="3"/>
  <c r="AH16" i="3"/>
  <c r="AH15" i="3"/>
  <c r="AH7" i="3"/>
  <c r="AH34" i="3"/>
  <c r="AH33" i="3"/>
  <c r="AH4" i="3"/>
  <c r="AH36" i="3"/>
  <c r="AH35" i="3"/>
  <c r="AH14" i="3"/>
  <c r="AH13" i="3"/>
  <c r="AH24" i="3"/>
  <c r="AH23" i="3"/>
  <c r="AH10" i="3"/>
  <c r="AH9" i="3"/>
  <c r="AH41" i="3"/>
  <c r="AH12" i="3"/>
  <c r="AH11" i="3"/>
  <c r="AH22" i="3"/>
  <c r="AH21" i="3"/>
  <c r="AH5" i="3"/>
  <c r="AH32" i="3"/>
  <c r="AH31" i="3"/>
  <c r="AH18" i="3"/>
  <c r="AH17" i="3"/>
  <c r="AH20" i="3"/>
  <c r="AH19" i="3"/>
  <c r="AK107" i="3"/>
  <c r="AK103" i="3"/>
  <c r="AK99" i="3"/>
  <c r="AK95" i="3"/>
  <c r="AK91" i="3"/>
  <c r="AK106" i="3"/>
  <c r="AK102" i="3"/>
  <c r="AK98" i="3"/>
  <c r="AK94" i="3"/>
  <c r="AK90" i="3"/>
  <c r="AK87" i="3"/>
  <c r="AK83" i="3"/>
  <c r="AK78" i="3"/>
  <c r="AK74" i="3"/>
  <c r="AK70" i="3"/>
  <c r="AK86" i="3"/>
  <c r="AK82" i="3"/>
  <c r="AK66" i="3"/>
  <c r="AK62" i="3"/>
  <c r="AK112" i="3"/>
  <c r="AK77" i="3"/>
  <c r="AK73" i="3"/>
  <c r="AK69" i="3"/>
  <c r="AK65" i="3"/>
  <c r="AK61" i="3"/>
  <c r="AK57" i="3"/>
  <c r="AK53" i="3"/>
  <c r="AK49" i="3"/>
  <c r="AK45" i="3"/>
  <c r="AK58" i="3"/>
  <c r="AK54" i="3"/>
  <c r="AK50" i="3"/>
  <c r="AK46" i="3"/>
  <c r="AK108" i="3"/>
  <c r="AK110" i="3"/>
  <c r="AK42" i="3"/>
  <c r="AK105" i="3"/>
  <c r="AK101" i="3"/>
  <c r="AK97" i="3"/>
  <c r="AK93" i="3"/>
  <c r="AK89" i="3"/>
  <c r="AK104" i="3"/>
  <c r="AK100" i="3"/>
  <c r="AK96" i="3"/>
  <c r="AK92" i="3"/>
  <c r="AK88" i="3"/>
  <c r="AK85" i="3"/>
  <c r="AK81" i="3"/>
  <c r="AK76" i="3"/>
  <c r="AK72" i="3"/>
  <c r="AK68" i="3"/>
  <c r="AK84" i="3"/>
  <c r="AK80" i="3"/>
  <c r="AK64" i="3"/>
  <c r="AK60" i="3"/>
  <c r="AK79" i="3"/>
  <c r="AK75" i="3"/>
  <c r="AK71" i="3"/>
  <c r="AK67" i="3"/>
  <c r="AK63" i="3"/>
  <c r="AK59" i="3"/>
  <c r="AK55" i="3"/>
  <c r="AK51" i="3"/>
  <c r="AK47" i="3"/>
  <c r="AK43" i="3"/>
  <c r="AK56" i="3"/>
  <c r="AK52" i="3"/>
  <c r="AK48" i="3"/>
  <c r="AK44" i="3"/>
  <c r="AK111" i="3"/>
  <c r="AM3" i="3"/>
  <c r="AG137" i="2"/>
  <c r="AH119" i="2"/>
  <c r="AH127" i="2"/>
  <c r="AI131" i="2" a="1"/>
  <c r="AI131" i="2" s="1"/>
  <c r="AI126" i="2" a="1"/>
  <c r="AI126" i="2" s="1"/>
  <c r="AI125" i="2" a="1"/>
  <c r="AI125" i="2" s="1"/>
  <c r="AI124" i="2" a="1"/>
  <c r="AI124" i="2" s="1"/>
  <c r="AI123" i="2" a="1"/>
  <c r="AI123" i="2" s="1"/>
  <c r="AI122" i="2" a="1"/>
  <c r="AI122" i="2" s="1"/>
  <c r="AI121" i="2" a="1"/>
  <c r="AI121" i="2" s="1"/>
  <c r="AI118" i="2" a="1"/>
  <c r="AI118" i="2" s="1"/>
  <c r="AI117" i="2" a="1"/>
  <c r="AI117" i="2" s="1"/>
  <c r="AI115" i="2" a="1"/>
  <c r="AI115" i="2" s="1"/>
  <c r="AI113" i="2" a="1"/>
  <c r="AI113" i="2" s="1"/>
  <c r="AI111" i="2" a="1"/>
  <c r="AI111" i="2" s="1"/>
  <c r="AI105" i="2" a="1"/>
  <c r="AI105" i="2" s="1"/>
  <c r="AI104" i="2" a="1"/>
  <c r="AI104" i="2" s="1"/>
  <c r="AI103" i="2" a="1"/>
  <c r="AI103" i="2" s="1"/>
  <c r="AI102" i="2" a="1"/>
  <c r="AI102" i="2" s="1"/>
  <c r="AI101" i="2" a="1"/>
  <c r="AI101" i="2" s="1"/>
  <c r="AI116" i="2" a="1"/>
  <c r="AI116" i="2" s="1"/>
  <c r="AI114" i="2" a="1"/>
  <c r="AI114" i="2" s="1"/>
  <c r="AI112" i="2" a="1"/>
  <c r="AI112" i="2" s="1"/>
  <c r="AI110" i="2" a="1"/>
  <c r="AI110" i="2" s="1"/>
  <c r="AI109" i="2" a="1"/>
  <c r="AI109" i="2" s="1"/>
  <c r="AI108" i="2" a="1"/>
  <c r="AI108" i="2" s="1"/>
  <c r="AI99" i="2" a="1"/>
  <c r="AI99" i="2" s="1"/>
  <c r="AI97" i="2" a="1"/>
  <c r="AI97" i="2" s="1"/>
  <c r="AI100" i="2" a="1"/>
  <c r="AI100" i="2" s="1"/>
  <c r="AI98" i="2" a="1"/>
  <c r="AI98" i="2" s="1"/>
  <c r="AI96" i="2" a="1"/>
  <c r="AI96" i="2" s="1"/>
  <c r="AI95" i="2" a="1"/>
  <c r="AI95" i="2" s="1"/>
  <c r="AI90" i="2" a="1"/>
  <c r="AI90" i="2" s="1"/>
  <c r="AI129" i="2" a="1"/>
  <c r="AI129" i="2" s="1"/>
  <c r="AJ3" i="2"/>
  <c r="AL110" i="3" s="1"/>
  <c r="AH106" i="2"/>
  <c r="AH133" i="2" a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H133" i="2" l="1"/>
  <c r="AH137" i="2" s="1"/>
  <c r="AL69" i="2"/>
  <c r="AL14" i="2"/>
  <c r="AL25" i="2"/>
  <c r="AL36" i="2"/>
  <c r="AL58" i="2"/>
  <c r="AL47" i="2"/>
  <c r="AJ91" i="2" a="1"/>
  <c r="AJ91" i="2" s="1"/>
  <c r="AJ92" i="2" a="1"/>
  <c r="AJ92" i="2" s="1"/>
  <c r="AI106" i="2"/>
  <c r="AI119" i="2"/>
  <c r="AI127" i="2"/>
  <c r="AI17" i="3"/>
  <c r="AI14" i="3"/>
  <c r="AI19" i="3"/>
  <c r="AI16" i="3"/>
  <c r="AI21" i="3"/>
  <c r="AI18" i="3"/>
  <c r="AI7" i="3"/>
  <c r="AI39" i="3"/>
  <c r="AI25" i="3"/>
  <c r="AI22" i="3"/>
  <c r="AI27" i="3"/>
  <c r="AI24" i="3"/>
  <c r="AI29" i="3"/>
  <c r="AI26" i="3"/>
  <c r="AI15" i="3"/>
  <c r="AI12" i="3"/>
  <c r="AI4" i="3"/>
  <c r="AI33" i="3"/>
  <c r="AI30" i="3"/>
  <c r="AI6" i="3"/>
  <c r="AI35" i="3"/>
  <c r="AI32" i="3"/>
  <c r="AI5" i="3"/>
  <c r="AI37" i="3"/>
  <c r="AI34" i="3"/>
  <c r="AI23" i="3"/>
  <c r="AI20" i="3"/>
  <c r="AI9" i="3"/>
  <c r="AI41" i="3"/>
  <c r="AI38" i="3"/>
  <c r="AI11" i="3"/>
  <c r="AI8" i="3"/>
  <c r="AI40" i="3"/>
  <c r="AI13" i="3"/>
  <c r="AI10" i="3"/>
  <c r="AI31" i="3"/>
  <c r="AI28" i="3"/>
  <c r="AL106" i="3"/>
  <c r="AL102" i="3"/>
  <c r="AL98" i="3"/>
  <c r="AL94" i="3"/>
  <c r="AL90" i="3"/>
  <c r="AL42" i="3"/>
  <c r="AL105" i="3"/>
  <c r="AL101" i="3"/>
  <c r="AL97" i="3"/>
  <c r="AL93" i="3"/>
  <c r="AL89" i="3"/>
  <c r="AL84" i="3"/>
  <c r="AL80" i="3"/>
  <c r="AL85" i="3"/>
  <c r="AL81" i="3"/>
  <c r="AL77" i="3"/>
  <c r="AL73" i="3"/>
  <c r="AL69" i="3"/>
  <c r="AL56" i="3"/>
  <c r="AL52" i="3"/>
  <c r="AL48" i="3"/>
  <c r="AL65" i="3"/>
  <c r="AL61" i="3"/>
  <c r="AL78" i="3"/>
  <c r="AL74" i="3"/>
  <c r="AL70" i="3"/>
  <c r="AL66" i="3"/>
  <c r="AL62" i="3"/>
  <c r="AL57" i="3"/>
  <c r="AL53" i="3"/>
  <c r="AL49" i="3"/>
  <c r="AL44" i="3"/>
  <c r="AL45" i="3"/>
  <c r="AL111" i="3"/>
  <c r="AL109" i="3"/>
  <c r="AL108" i="3"/>
  <c r="AL104" i="3"/>
  <c r="AL100" i="3"/>
  <c r="AL96" i="3"/>
  <c r="AL92" i="3"/>
  <c r="AL88" i="3"/>
  <c r="AL107" i="3"/>
  <c r="AL103" i="3"/>
  <c r="AL99" i="3"/>
  <c r="AL95" i="3"/>
  <c r="AL91" i="3"/>
  <c r="AL86" i="3"/>
  <c r="AL82" i="3"/>
  <c r="AL87" i="3"/>
  <c r="AL83" i="3"/>
  <c r="AL79" i="3"/>
  <c r="AL75" i="3"/>
  <c r="AL71" i="3"/>
  <c r="AL58" i="3"/>
  <c r="AL54" i="3"/>
  <c r="AL50" i="3"/>
  <c r="AL67" i="3"/>
  <c r="AL63" i="3"/>
  <c r="AL59" i="3"/>
  <c r="AL76" i="3"/>
  <c r="AL72" i="3"/>
  <c r="AL68" i="3"/>
  <c r="AL64" i="3"/>
  <c r="AL60" i="3"/>
  <c r="AL55" i="3"/>
  <c r="AL51" i="3"/>
  <c r="AL46" i="3"/>
  <c r="AL47" i="3"/>
  <c r="AL43" i="3"/>
  <c r="AL112" i="3"/>
  <c r="AN3" i="3"/>
  <c r="AJ129" i="2" a="1"/>
  <c r="AJ129" i="2" s="1"/>
  <c r="AK3" i="2"/>
  <c r="AM108" i="3" s="1"/>
  <c r="AJ131" i="2" a="1"/>
  <c r="AJ131" i="2" s="1"/>
  <c r="AJ126" i="2" a="1"/>
  <c r="AJ126" i="2" s="1"/>
  <c r="AJ125" i="2" a="1"/>
  <c r="AJ125" i="2" s="1"/>
  <c r="AJ124" i="2" a="1"/>
  <c r="AJ124" i="2" s="1"/>
  <c r="AJ123" i="2" a="1"/>
  <c r="AJ123" i="2" s="1"/>
  <c r="AJ122" i="2" a="1"/>
  <c r="AJ122" i="2" s="1"/>
  <c r="AJ121" i="2" a="1"/>
  <c r="AJ121" i="2" s="1"/>
  <c r="AJ118" i="2" a="1"/>
  <c r="AJ118" i="2" s="1"/>
  <c r="AJ117" i="2" a="1"/>
  <c r="AJ117" i="2" s="1"/>
  <c r="AJ116" i="2" a="1"/>
  <c r="AJ116" i="2" s="1"/>
  <c r="AJ114" i="2" a="1"/>
  <c r="AJ114" i="2" s="1"/>
  <c r="AJ112" i="2" a="1"/>
  <c r="AJ112" i="2" s="1"/>
  <c r="AJ105" i="2" a="1"/>
  <c r="AJ105" i="2" s="1"/>
  <c r="AJ104" i="2" a="1"/>
  <c r="AJ104" i="2" s="1"/>
  <c r="AJ103" i="2" a="1"/>
  <c r="AJ103" i="2" s="1"/>
  <c r="AJ102" i="2" a="1"/>
  <c r="AJ102" i="2" s="1"/>
  <c r="AJ101" i="2" a="1"/>
  <c r="AJ101" i="2" s="1"/>
  <c r="AJ115" i="2" a="1"/>
  <c r="AJ115" i="2" s="1"/>
  <c r="AJ113" i="2" a="1"/>
  <c r="AJ113" i="2" s="1"/>
  <c r="AJ111" i="2" a="1"/>
  <c r="AJ111" i="2" s="1"/>
  <c r="AJ110" i="2" a="1"/>
  <c r="AJ110" i="2" s="1"/>
  <c r="AJ109" i="2" a="1"/>
  <c r="AJ109" i="2" s="1"/>
  <c r="AJ108" i="2" a="1"/>
  <c r="AJ108" i="2" s="1"/>
  <c r="AJ100" i="2" a="1"/>
  <c r="AJ100" i="2" s="1"/>
  <c r="AJ98" i="2" a="1"/>
  <c r="AJ98" i="2" s="1"/>
  <c r="AJ97" i="2" a="1"/>
  <c r="AJ97" i="2" s="1"/>
  <c r="AJ96" i="2" a="1"/>
  <c r="AJ96" i="2" s="1"/>
  <c r="AJ90" i="2" a="1"/>
  <c r="AJ90" i="2" s="1"/>
  <c r="AJ99" i="2" a="1"/>
  <c r="AJ99" i="2" s="1"/>
  <c r="AJ95" i="2" a="1"/>
  <c r="AJ95" i="2" s="1"/>
  <c r="AI133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M58" i="2" l="1"/>
  <c r="AM69" i="2"/>
  <c r="AM14" i="2"/>
  <c r="AM25" i="2"/>
  <c r="AM47" i="2"/>
  <c r="AM36" i="2"/>
  <c r="AK92" i="2" a="1"/>
  <c r="AK92" i="2" s="1"/>
  <c r="AK91" i="2" a="1"/>
  <c r="AK91" i="2" s="1"/>
  <c r="AI133" i="2"/>
  <c r="AI137" i="2" s="1"/>
  <c r="AM107" i="3"/>
  <c r="AM99" i="3"/>
  <c r="AM91" i="3"/>
  <c r="AM102" i="3"/>
  <c r="AM94" i="3"/>
  <c r="AM87" i="3"/>
  <c r="AM86" i="3"/>
  <c r="AM78" i="3"/>
  <c r="AM70" i="3"/>
  <c r="AM62" i="3"/>
  <c r="AM53" i="3"/>
  <c r="AM79" i="3"/>
  <c r="AM71" i="3"/>
  <c r="AM63" i="3"/>
  <c r="AM56" i="3"/>
  <c r="AJ28" i="3"/>
  <c r="AJ27" i="3"/>
  <c r="AJ26" i="3"/>
  <c r="AJ25" i="3"/>
  <c r="AJ5" i="3"/>
  <c r="AJ32" i="3"/>
  <c r="AJ31" i="3"/>
  <c r="AJ30" i="3"/>
  <c r="AJ29" i="3"/>
  <c r="AJ4" i="3"/>
  <c r="AJ36" i="3"/>
  <c r="AJ35" i="3"/>
  <c r="AJ18" i="3"/>
  <c r="AJ17" i="3"/>
  <c r="AJ8" i="3"/>
  <c r="AJ40" i="3"/>
  <c r="AJ39" i="3"/>
  <c r="AJ22" i="3"/>
  <c r="AJ21" i="3"/>
  <c r="AM103" i="3"/>
  <c r="AM95" i="3"/>
  <c r="AM106" i="3"/>
  <c r="AM98" i="3"/>
  <c r="AM90" i="3"/>
  <c r="AM83" i="3"/>
  <c r="AM82" i="3"/>
  <c r="AM74" i="3"/>
  <c r="AM66" i="3"/>
  <c r="AM57" i="3"/>
  <c r="AM49" i="3"/>
  <c r="AM75" i="3"/>
  <c r="AM67" i="3"/>
  <c r="AM59" i="3"/>
  <c r="AM52" i="3"/>
  <c r="AJ12" i="3"/>
  <c r="AJ11" i="3"/>
  <c r="AJ10" i="3"/>
  <c r="AJ9" i="3"/>
  <c r="AJ41" i="3"/>
  <c r="AJ16" i="3"/>
  <c r="AJ15" i="3"/>
  <c r="AJ14" i="3"/>
  <c r="AJ13" i="3"/>
  <c r="AJ20" i="3"/>
  <c r="AJ19" i="3"/>
  <c r="AJ7" i="3"/>
  <c r="AJ34" i="3"/>
  <c r="AJ33" i="3"/>
  <c r="AJ24" i="3"/>
  <c r="AJ23" i="3"/>
  <c r="AJ6" i="3"/>
  <c r="AJ38" i="3"/>
  <c r="AJ37" i="3"/>
  <c r="AM42" i="3"/>
  <c r="AM105" i="3"/>
  <c r="AM101" i="3"/>
  <c r="AM97" i="3"/>
  <c r="AM93" i="3"/>
  <c r="AM89" i="3"/>
  <c r="AM104" i="3"/>
  <c r="AM100" i="3"/>
  <c r="AM96" i="3"/>
  <c r="AM92" i="3"/>
  <c r="AM88" i="3"/>
  <c r="AM85" i="3"/>
  <c r="AM81" i="3"/>
  <c r="AM84" i="3"/>
  <c r="AM80" i="3"/>
  <c r="AM76" i="3"/>
  <c r="AM72" i="3"/>
  <c r="AM68" i="3"/>
  <c r="AM64" i="3"/>
  <c r="AM60" i="3"/>
  <c r="AM55" i="3"/>
  <c r="AM51" i="3"/>
  <c r="AM110" i="3"/>
  <c r="AM77" i="3"/>
  <c r="AM73" i="3"/>
  <c r="AM69" i="3"/>
  <c r="AM65" i="3"/>
  <c r="AM61" i="3"/>
  <c r="AM58" i="3"/>
  <c r="AM54" i="3"/>
  <c r="AM50" i="3"/>
  <c r="AM47" i="3"/>
  <c r="AM43" i="3"/>
  <c r="AM44" i="3"/>
  <c r="AM111" i="3"/>
  <c r="AM109" i="3"/>
  <c r="AM48" i="3"/>
  <c r="AM45" i="3"/>
  <c r="AM46" i="3"/>
  <c r="AM112" i="3"/>
  <c r="AO3" i="3"/>
  <c r="AJ119" i="2"/>
  <c r="AJ127" i="2"/>
  <c r="AJ133" i="2" s="1" a="1"/>
  <c r="AJ133" i="2" s="1"/>
  <c r="AK131" i="2" a="1"/>
  <c r="AK131" i="2" s="1"/>
  <c r="AK126" i="2" a="1"/>
  <c r="AK126" i="2" s="1"/>
  <c r="AK125" i="2" a="1"/>
  <c r="AK125" i="2" s="1"/>
  <c r="AK124" i="2" a="1"/>
  <c r="AK124" i="2" s="1"/>
  <c r="AK123" i="2" a="1"/>
  <c r="AK123" i="2" s="1"/>
  <c r="AK122" i="2" a="1"/>
  <c r="AK122" i="2" s="1"/>
  <c r="AK121" i="2" a="1"/>
  <c r="AK121" i="2" s="1"/>
  <c r="AK118" i="2" a="1"/>
  <c r="AK118" i="2" s="1"/>
  <c r="AK117" i="2" a="1"/>
  <c r="AK117" i="2" s="1"/>
  <c r="AK115" i="2" a="1"/>
  <c r="AK115" i="2" s="1"/>
  <c r="AK113" i="2" a="1"/>
  <c r="AK113" i="2" s="1"/>
  <c r="AK111" i="2" a="1"/>
  <c r="AK111" i="2" s="1"/>
  <c r="AK105" i="2" a="1"/>
  <c r="AK105" i="2" s="1"/>
  <c r="AK104" i="2" a="1"/>
  <c r="AK104" i="2" s="1"/>
  <c r="AK103" i="2" a="1"/>
  <c r="AK103" i="2" s="1"/>
  <c r="AK102" i="2" a="1"/>
  <c r="AK102" i="2" s="1"/>
  <c r="AK101" i="2" a="1"/>
  <c r="AK101" i="2" s="1"/>
  <c r="AK116" i="2" a="1"/>
  <c r="AK116" i="2" s="1"/>
  <c r="AK114" i="2" a="1"/>
  <c r="AK114" i="2" s="1"/>
  <c r="AK112" i="2" a="1"/>
  <c r="AK112" i="2" s="1"/>
  <c r="AK110" i="2" a="1"/>
  <c r="AK110" i="2" s="1"/>
  <c r="AK109" i="2" a="1"/>
  <c r="AK109" i="2" s="1"/>
  <c r="AK108" i="2" a="1"/>
  <c r="AK108" i="2" s="1"/>
  <c r="AK99" i="2" a="1"/>
  <c r="AK99" i="2" s="1"/>
  <c r="AK97" i="2" a="1"/>
  <c r="AK97" i="2" s="1"/>
  <c r="AK95" i="2" a="1"/>
  <c r="AK95" i="2" s="1"/>
  <c r="AK100" i="2" a="1"/>
  <c r="AK100" i="2" s="1"/>
  <c r="AK98" i="2" a="1"/>
  <c r="AK98" i="2" s="1"/>
  <c r="AK96" i="2" a="1"/>
  <c r="AK96" i="2" s="1"/>
  <c r="AK90" i="2" a="1"/>
  <c r="AK90" i="2" s="1"/>
  <c r="AJ106" i="2"/>
  <c r="AK129" i="2" a="1"/>
  <c r="AK129" i="2" s="1"/>
  <c r="AL3" i="2"/>
  <c r="AN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N47" i="2" l="1"/>
  <c r="AN14" i="2"/>
  <c r="AN58" i="2"/>
  <c r="AN36" i="2"/>
  <c r="AN69" i="2"/>
  <c r="AN25" i="2"/>
  <c r="AL92" i="2" a="1"/>
  <c r="AL92" i="2" s="1"/>
  <c r="AL91" i="2" a="1"/>
  <c r="AL91" i="2" s="1"/>
  <c r="AK4" i="3"/>
  <c r="AK31" i="3"/>
  <c r="AK30" i="3"/>
  <c r="AK6" i="3"/>
  <c r="AK33" i="3"/>
  <c r="AK32" i="3"/>
  <c r="AK27" i="3"/>
  <c r="AK26" i="3"/>
  <c r="AK13" i="3"/>
  <c r="AK12" i="3"/>
  <c r="AK23" i="3"/>
  <c r="AK22" i="3"/>
  <c r="AK25" i="3"/>
  <c r="AK24" i="3"/>
  <c r="AK5" i="3"/>
  <c r="AK35" i="3"/>
  <c r="AK34" i="3"/>
  <c r="AK21" i="3"/>
  <c r="AK20" i="3"/>
  <c r="AK15" i="3"/>
  <c r="AK14" i="3"/>
  <c r="AK17" i="3"/>
  <c r="AK16" i="3"/>
  <c r="AK11" i="3"/>
  <c r="AK10" i="3"/>
  <c r="AK29" i="3"/>
  <c r="AK28" i="3"/>
  <c r="AK8" i="3"/>
  <c r="AK39" i="3"/>
  <c r="AK38" i="3"/>
  <c r="AK9" i="3"/>
  <c r="AK41" i="3"/>
  <c r="AK40" i="3"/>
  <c r="AK19" i="3"/>
  <c r="AK18" i="3"/>
  <c r="AK7" i="3"/>
  <c r="AK37" i="3"/>
  <c r="AN106" i="3"/>
  <c r="AN102" i="3"/>
  <c r="AN98" i="3"/>
  <c r="AN94" i="3"/>
  <c r="AN90" i="3"/>
  <c r="AN42" i="3"/>
  <c r="AN105" i="3"/>
  <c r="AN101" i="3"/>
  <c r="AN97" i="3"/>
  <c r="AN93" i="3"/>
  <c r="AN89" i="3"/>
  <c r="AN84" i="3"/>
  <c r="AN80" i="3"/>
  <c r="AN77" i="3"/>
  <c r="AN73" i="3"/>
  <c r="AN69" i="3"/>
  <c r="AN85" i="3"/>
  <c r="AN81" i="3"/>
  <c r="AN65" i="3"/>
  <c r="AN61" i="3"/>
  <c r="AN46" i="3"/>
  <c r="AN78" i="3"/>
  <c r="AN74" i="3"/>
  <c r="AN70" i="3"/>
  <c r="AN66" i="3"/>
  <c r="AN62" i="3"/>
  <c r="AN58" i="3"/>
  <c r="AN54" i="3"/>
  <c r="AN50" i="3"/>
  <c r="AN109" i="3"/>
  <c r="AN55" i="3"/>
  <c r="AN51" i="3"/>
  <c r="AN111" i="3"/>
  <c r="AN45" i="3"/>
  <c r="AN112" i="3"/>
  <c r="AN108" i="3"/>
  <c r="AN104" i="3"/>
  <c r="AN100" i="3"/>
  <c r="AN96" i="3"/>
  <c r="AN92" i="3"/>
  <c r="AN88" i="3"/>
  <c r="AN107" i="3"/>
  <c r="AN103" i="3"/>
  <c r="AN99" i="3"/>
  <c r="AN95" i="3"/>
  <c r="AN91" i="3"/>
  <c r="AN86" i="3"/>
  <c r="AN82" i="3"/>
  <c r="AN79" i="3"/>
  <c r="AN75" i="3"/>
  <c r="AN71" i="3"/>
  <c r="AN87" i="3"/>
  <c r="AN83" i="3"/>
  <c r="AN67" i="3"/>
  <c r="AN63" i="3"/>
  <c r="AN59" i="3"/>
  <c r="AN44" i="3"/>
  <c r="AN76" i="3"/>
  <c r="AN72" i="3"/>
  <c r="AN68" i="3"/>
  <c r="AN64" i="3"/>
  <c r="AN60" i="3"/>
  <c r="AN56" i="3"/>
  <c r="AN52" i="3"/>
  <c r="AN48" i="3"/>
  <c r="AN57" i="3"/>
  <c r="AN53" i="3"/>
  <c r="AN49" i="3"/>
  <c r="AN47" i="3"/>
  <c r="AN43" i="3"/>
  <c r="AP3" i="3"/>
  <c r="AJ137" i="2"/>
  <c r="AK119" i="2"/>
  <c r="AK127" i="2"/>
  <c r="AL131" i="2" a="1"/>
  <c r="AL131" i="2" s="1"/>
  <c r="AL126" i="2" a="1"/>
  <c r="AL126" i="2" s="1"/>
  <c r="AL125" i="2" a="1"/>
  <c r="AL125" i="2" s="1"/>
  <c r="AL124" i="2" a="1"/>
  <c r="AL124" i="2" s="1"/>
  <c r="AL123" i="2" a="1"/>
  <c r="AL123" i="2" s="1"/>
  <c r="AL122" i="2" a="1"/>
  <c r="AL122" i="2" s="1"/>
  <c r="AL121" i="2" a="1"/>
  <c r="AL121" i="2" s="1"/>
  <c r="AL118" i="2" a="1"/>
  <c r="AL118" i="2" s="1"/>
  <c r="AL117" i="2" a="1"/>
  <c r="AL117" i="2" s="1"/>
  <c r="AL116" i="2" a="1"/>
  <c r="AL116" i="2" s="1"/>
  <c r="AL114" i="2" a="1"/>
  <c r="AL114" i="2" s="1"/>
  <c r="AL112" i="2" a="1"/>
  <c r="AL112" i="2" s="1"/>
  <c r="AL105" i="2" a="1"/>
  <c r="AL105" i="2" s="1"/>
  <c r="AL104" i="2" a="1"/>
  <c r="AL104" i="2" s="1"/>
  <c r="AL103" i="2" a="1"/>
  <c r="AL103" i="2" s="1"/>
  <c r="AL102" i="2" a="1"/>
  <c r="AL102" i="2" s="1"/>
  <c r="AL101" i="2" a="1"/>
  <c r="AL101" i="2" s="1"/>
  <c r="AL115" i="2" a="1"/>
  <c r="AL115" i="2" s="1"/>
  <c r="AL113" i="2" a="1"/>
  <c r="AL113" i="2" s="1"/>
  <c r="AL111" i="2" a="1"/>
  <c r="AL111" i="2" s="1"/>
  <c r="AL110" i="2" a="1"/>
  <c r="AL110" i="2" s="1"/>
  <c r="AL109" i="2" a="1"/>
  <c r="AL109" i="2" s="1"/>
  <c r="AL108" i="2" a="1"/>
  <c r="AL108" i="2" s="1"/>
  <c r="AL100" i="2" a="1"/>
  <c r="AL100" i="2" s="1"/>
  <c r="AL98" i="2" a="1"/>
  <c r="AL98" i="2" s="1"/>
  <c r="AL97" i="2" a="1"/>
  <c r="AL97" i="2" s="1"/>
  <c r="AL96" i="2" a="1"/>
  <c r="AL96" i="2" s="1"/>
  <c r="AL90" i="2" a="1"/>
  <c r="AL90" i="2" s="1"/>
  <c r="AL99" i="2" a="1"/>
  <c r="AL99" i="2" s="1"/>
  <c r="AL95" i="2" a="1"/>
  <c r="AL95" i="2" s="1"/>
  <c r="AK106" i="2"/>
  <c r="AL129" i="2" a="1"/>
  <c r="AL129" i="2" s="1"/>
  <c r="AM3" i="2"/>
  <c r="AO110" i="3" s="1"/>
  <c r="AK133" i="2" a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O14" i="2" l="1"/>
  <c r="AO36" i="2"/>
  <c r="AO58" i="2"/>
  <c r="AO25" i="2"/>
  <c r="AO47" i="2"/>
  <c r="AO69" i="2"/>
  <c r="AK133" i="2"/>
  <c r="AK137" i="2" s="1"/>
  <c r="AM92" i="2" a="1"/>
  <c r="AM92" i="2" s="1"/>
  <c r="AM91" i="2" a="1"/>
  <c r="AM91" i="2" s="1"/>
  <c r="AL119" i="2"/>
  <c r="AL127" i="2"/>
  <c r="AL106" i="2"/>
  <c r="AL14" i="3"/>
  <c r="AL13" i="3"/>
  <c r="AL5" i="3"/>
  <c r="AL32" i="3"/>
  <c r="AL31" i="3"/>
  <c r="AL26" i="3"/>
  <c r="AL25" i="3"/>
  <c r="AL12" i="3"/>
  <c r="AL11" i="3"/>
  <c r="AL22" i="3"/>
  <c r="AL21" i="3"/>
  <c r="AL8" i="3"/>
  <c r="AL40" i="3"/>
  <c r="AL39" i="3"/>
  <c r="AL7" i="3"/>
  <c r="AL34" i="3"/>
  <c r="AL33" i="3"/>
  <c r="AL20" i="3"/>
  <c r="AL19" i="3"/>
  <c r="AL30" i="3"/>
  <c r="AL29" i="3"/>
  <c r="AL16" i="3"/>
  <c r="AL15" i="3"/>
  <c r="AL10" i="3"/>
  <c r="AL9" i="3"/>
  <c r="AL41" i="3"/>
  <c r="AL28" i="3"/>
  <c r="AL27" i="3"/>
  <c r="AL6" i="3"/>
  <c r="AL38" i="3"/>
  <c r="AL37" i="3"/>
  <c r="AL24" i="3"/>
  <c r="AL23" i="3"/>
  <c r="AL18" i="3"/>
  <c r="AL17" i="3"/>
  <c r="AL4" i="3"/>
  <c r="AL36" i="3"/>
  <c r="AL35" i="3"/>
  <c r="AO42" i="3"/>
  <c r="AO105" i="3"/>
  <c r="AO101" i="3"/>
  <c r="AO97" i="3"/>
  <c r="AO93" i="3"/>
  <c r="AO89" i="3"/>
  <c r="AO104" i="3"/>
  <c r="AO100" i="3"/>
  <c r="AO96" i="3"/>
  <c r="AO92" i="3"/>
  <c r="AO88" i="3"/>
  <c r="AO85" i="3"/>
  <c r="AO81" i="3"/>
  <c r="AO76" i="3"/>
  <c r="AO72" i="3"/>
  <c r="AO68" i="3"/>
  <c r="AO84" i="3"/>
  <c r="AO80" i="3"/>
  <c r="AO64" i="3"/>
  <c r="AO60" i="3"/>
  <c r="AO45" i="3"/>
  <c r="AO108" i="3"/>
  <c r="AO77" i="3"/>
  <c r="AO73" i="3"/>
  <c r="AO69" i="3"/>
  <c r="AO65" i="3"/>
  <c r="AO61" i="3"/>
  <c r="AO57" i="3"/>
  <c r="AO53" i="3"/>
  <c r="AO49" i="3"/>
  <c r="AO56" i="3"/>
  <c r="AO52" i="3"/>
  <c r="AO48" i="3"/>
  <c r="AO46" i="3"/>
  <c r="AO111" i="3"/>
  <c r="AO109" i="3"/>
  <c r="AO107" i="3"/>
  <c r="AO103" i="3"/>
  <c r="AO99" i="3"/>
  <c r="AO95" i="3"/>
  <c r="AO91" i="3"/>
  <c r="AO106" i="3"/>
  <c r="AO102" i="3"/>
  <c r="AO98" i="3"/>
  <c r="AO94" i="3"/>
  <c r="AO90" i="3"/>
  <c r="AO87" i="3"/>
  <c r="AO83" i="3"/>
  <c r="AO78" i="3"/>
  <c r="AO74" i="3"/>
  <c r="AO70" i="3"/>
  <c r="AO86" i="3"/>
  <c r="AO82" i="3"/>
  <c r="AO66" i="3"/>
  <c r="AO62" i="3"/>
  <c r="AO47" i="3"/>
  <c r="AO43" i="3"/>
  <c r="AO79" i="3"/>
  <c r="AO75" i="3"/>
  <c r="AO71" i="3"/>
  <c r="AO67" i="3"/>
  <c r="AO63" i="3"/>
  <c r="AO59" i="3"/>
  <c r="AO55" i="3"/>
  <c r="AO51" i="3"/>
  <c r="AO58" i="3"/>
  <c r="AO54" i="3"/>
  <c r="AO50" i="3"/>
  <c r="AO112" i="3"/>
  <c r="AO44" i="3"/>
  <c r="AQ3" i="3"/>
  <c r="AM131" i="2" a="1"/>
  <c r="AM131" i="2" s="1"/>
  <c r="AM126" i="2" a="1"/>
  <c r="AM126" i="2" s="1"/>
  <c r="AM125" i="2" a="1"/>
  <c r="AM125" i="2" s="1"/>
  <c r="AM124" i="2" a="1"/>
  <c r="AM124" i="2" s="1"/>
  <c r="AM123" i="2" a="1"/>
  <c r="AM123" i="2" s="1"/>
  <c r="AM122" i="2" a="1"/>
  <c r="AM122" i="2" s="1"/>
  <c r="AM121" i="2" a="1"/>
  <c r="AM121" i="2" s="1"/>
  <c r="AM118" i="2" a="1"/>
  <c r="AM118" i="2" s="1"/>
  <c r="AM117" i="2" a="1"/>
  <c r="AM117" i="2" s="1"/>
  <c r="AM116" i="2" a="1"/>
  <c r="AM116" i="2" s="1"/>
  <c r="AM115" i="2" a="1"/>
  <c r="AM115" i="2" s="1"/>
  <c r="AM113" i="2" a="1"/>
  <c r="AM113" i="2" s="1"/>
  <c r="AM111" i="2" a="1"/>
  <c r="AM111" i="2" s="1"/>
  <c r="AM105" i="2" a="1"/>
  <c r="AM105" i="2" s="1"/>
  <c r="AM104" i="2" a="1"/>
  <c r="AM104" i="2" s="1"/>
  <c r="AM103" i="2" a="1"/>
  <c r="AM103" i="2" s="1"/>
  <c r="AM102" i="2" a="1"/>
  <c r="AM102" i="2" s="1"/>
  <c r="AM101" i="2" a="1"/>
  <c r="AM101" i="2" s="1"/>
  <c r="AM114" i="2" a="1"/>
  <c r="AM114" i="2" s="1"/>
  <c r="AM112" i="2" a="1"/>
  <c r="AM112" i="2" s="1"/>
  <c r="AM110" i="2" a="1"/>
  <c r="AM110" i="2" s="1"/>
  <c r="AM109" i="2" a="1"/>
  <c r="AM109" i="2" s="1"/>
  <c r="AM108" i="2" a="1"/>
  <c r="AM108" i="2" s="1"/>
  <c r="AM99" i="2" a="1"/>
  <c r="AM99" i="2" s="1"/>
  <c r="AM97" i="2" a="1"/>
  <c r="AM97" i="2" s="1"/>
  <c r="AM95" i="2" a="1"/>
  <c r="AM95" i="2" s="1"/>
  <c r="AM100" i="2" a="1"/>
  <c r="AM100" i="2" s="1"/>
  <c r="AM98" i="2" a="1"/>
  <c r="AM98" i="2" s="1"/>
  <c r="AM96" i="2" a="1"/>
  <c r="AM96" i="2" s="1"/>
  <c r="AM90" i="2" a="1"/>
  <c r="AM90" i="2" s="1"/>
  <c r="AM129" i="2" a="1"/>
  <c r="AM129" i="2" s="1"/>
  <c r="AN3" i="2"/>
  <c r="AL133" i="2" a="1"/>
  <c r="AL133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O115" i="2" l="1" a="1"/>
  <c r="AO115" i="2" s="1"/>
  <c r="AP110" i="3"/>
  <c r="AO3" i="2"/>
  <c r="AO109" i="2" a="1"/>
  <c r="AO109" i="2" s="1"/>
  <c r="AO117" i="2" a="1"/>
  <c r="AO117" i="2" s="1"/>
  <c r="AO92" i="2" a="1"/>
  <c r="AO92" i="2" s="1"/>
  <c r="AO98" i="2" a="1"/>
  <c r="AO98" i="2" s="1"/>
  <c r="AO102" i="2" a="1"/>
  <c r="AO102" i="2" s="1"/>
  <c r="AO121" i="2" a="1"/>
  <c r="AO121" i="2" s="1"/>
  <c r="AO125" i="2" a="1"/>
  <c r="AO125" i="2" s="1"/>
  <c r="AO112" i="2" a="1"/>
  <c r="AO112" i="2" s="1"/>
  <c r="AO116" i="2" a="1"/>
  <c r="AO116" i="2" s="1"/>
  <c r="AO95" i="2" a="1"/>
  <c r="AO95" i="2" s="1"/>
  <c r="AO99" i="2" a="1"/>
  <c r="AO99" i="2" s="1"/>
  <c r="AO103" i="2" a="1"/>
  <c r="AO103" i="2" s="1"/>
  <c r="AO122" i="2" a="1"/>
  <c r="AO122" i="2" s="1"/>
  <c r="AO126" i="2" a="1"/>
  <c r="AO126" i="2" s="1"/>
  <c r="AO108" i="2" a="1"/>
  <c r="AO108" i="2" s="1"/>
  <c r="AO90" i="2" a="1"/>
  <c r="AO90" i="2" s="1"/>
  <c r="AO96" i="2" a="1"/>
  <c r="AO96" i="2" s="1"/>
  <c r="AO100" i="2" a="1"/>
  <c r="AO100" i="2" s="1"/>
  <c r="AO104" i="2" a="1"/>
  <c r="AO104" i="2" s="1"/>
  <c r="AO123" i="2" a="1"/>
  <c r="AO123" i="2" s="1"/>
  <c r="AO110" i="2" a="1"/>
  <c r="AO110" i="2" s="1"/>
  <c r="AO114" i="2" a="1"/>
  <c r="AO114" i="2" s="1"/>
  <c r="AO118" i="2" a="1"/>
  <c r="AO118" i="2" s="1"/>
  <c r="AO91" i="2" a="1"/>
  <c r="AO91" i="2" s="1"/>
  <c r="AO97" i="2" a="1"/>
  <c r="AO97" i="2" s="1"/>
  <c r="AO101" i="2" a="1"/>
  <c r="AO101" i="2" s="1"/>
  <c r="AO105" i="2" a="1"/>
  <c r="AO105" i="2" s="1"/>
  <c r="AO124" i="2" a="1"/>
  <c r="AO124" i="2" s="1"/>
  <c r="AO113" i="2" a="1"/>
  <c r="AO113" i="2" s="1"/>
  <c r="AO131" i="2" a="1"/>
  <c r="AO131" i="2" s="1"/>
  <c r="AO111" i="2" a="1"/>
  <c r="AO111" i="2" s="1"/>
  <c r="AP69" i="2"/>
  <c r="AP36" i="2"/>
  <c r="AP25" i="2"/>
  <c r="AP14" i="2"/>
  <c r="AP58" i="2"/>
  <c r="AP47" i="2"/>
  <c r="AN91" i="2" a="1"/>
  <c r="AN91" i="2" s="1"/>
  <c r="AN92" i="2" a="1"/>
  <c r="AN92" i="2" s="1"/>
  <c r="AL137" i="2"/>
  <c r="AM21" i="3"/>
  <c r="AM18" i="3"/>
  <c r="AM27" i="3"/>
  <c r="AM24" i="3"/>
  <c r="AM9" i="3"/>
  <c r="AM41" i="3"/>
  <c r="AM38" i="3"/>
  <c r="AM15" i="3"/>
  <c r="AM12" i="3"/>
  <c r="AM13" i="3"/>
  <c r="AM10" i="3"/>
  <c r="AM35" i="3"/>
  <c r="AM32" i="3"/>
  <c r="AM17" i="3"/>
  <c r="AM14" i="3"/>
  <c r="AM23" i="3"/>
  <c r="AM20" i="3"/>
  <c r="AM5" i="3"/>
  <c r="AM37" i="3"/>
  <c r="AM34" i="3"/>
  <c r="AM11" i="3"/>
  <c r="AM8" i="3"/>
  <c r="AM40" i="3"/>
  <c r="AM25" i="3"/>
  <c r="AM22" i="3"/>
  <c r="AM4" i="3"/>
  <c r="AM31" i="3"/>
  <c r="AM28" i="3"/>
  <c r="AM29" i="3"/>
  <c r="AM26" i="3"/>
  <c r="AM19" i="3"/>
  <c r="AM16" i="3"/>
  <c r="AM6" i="3"/>
  <c r="AM33" i="3"/>
  <c r="AM30" i="3"/>
  <c r="AM7" i="3"/>
  <c r="AM39" i="3"/>
  <c r="AP106" i="3"/>
  <c r="AP102" i="3"/>
  <c r="AP98" i="3"/>
  <c r="AP94" i="3"/>
  <c r="AP90" i="3"/>
  <c r="AP42" i="3"/>
  <c r="AP105" i="3"/>
  <c r="AP101" i="3"/>
  <c r="AP97" i="3"/>
  <c r="AP93" i="3"/>
  <c r="AP89" i="3"/>
  <c r="AP84" i="3"/>
  <c r="AP80" i="3"/>
  <c r="AP85" i="3"/>
  <c r="AP81" i="3"/>
  <c r="AP77" i="3"/>
  <c r="AP73" i="3"/>
  <c r="AP69" i="3"/>
  <c r="AP65" i="3"/>
  <c r="AP61" i="3"/>
  <c r="AP58" i="3"/>
  <c r="AP54" i="3"/>
  <c r="AP50" i="3"/>
  <c r="AP78" i="3"/>
  <c r="AP74" i="3"/>
  <c r="AP70" i="3"/>
  <c r="AP66" i="3"/>
  <c r="AP62" i="3"/>
  <c r="AP57" i="3"/>
  <c r="AP53" i="3"/>
  <c r="AP49" i="3"/>
  <c r="AP44" i="3"/>
  <c r="AP45" i="3"/>
  <c r="AP111" i="3"/>
  <c r="AP109" i="3"/>
  <c r="AP108" i="3"/>
  <c r="AP104" i="3"/>
  <c r="AP100" i="3"/>
  <c r="AP96" i="3"/>
  <c r="AP92" i="3"/>
  <c r="AP88" i="3"/>
  <c r="AP107" i="3"/>
  <c r="AP103" i="3"/>
  <c r="AP99" i="3"/>
  <c r="AP95" i="3"/>
  <c r="AP91" i="3"/>
  <c r="AP86" i="3"/>
  <c r="AP82" i="3"/>
  <c r="AP87" i="3"/>
  <c r="AP83" i="3"/>
  <c r="AP79" i="3"/>
  <c r="AP75" i="3"/>
  <c r="AP71" i="3"/>
  <c r="AP67" i="3"/>
  <c r="AP63" i="3"/>
  <c r="AP59" i="3"/>
  <c r="AP56" i="3"/>
  <c r="AP52" i="3"/>
  <c r="AP48" i="3"/>
  <c r="AP76" i="3"/>
  <c r="AP72" i="3"/>
  <c r="AP68" i="3"/>
  <c r="AP64" i="3"/>
  <c r="AP60" i="3"/>
  <c r="AP55" i="3"/>
  <c r="AP51" i="3"/>
  <c r="AP46" i="3"/>
  <c r="AP47" i="3"/>
  <c r="AP43" i="3"/>
  <c r="AP112" i="3"/>
  <c r="AR3" i="3"/>
  <c r="AM119" i="2"/>
  <c r="AM127" i="2"/>
  <c r="AN129" i="2" a="1"/>
  <c r="AN129" i="2" s="1"/>
  <c r="AN131" i="2" a="1"/>
  <c r="AN131" i="2" s="1"/>
  <c r="AN126" i="2" a="1"/>
  <c r="AN126" i="2" s="1"/>
  <c r="AN125" i="2" a="1"/>
  <c r="AN125" i="2" s="1"/>
  <c r="AN124" i="2" a="1"/>
  <c r="AN124" i="2" s="1"/>
  <c r="AN123" i="2" a="1"/>
  <c r="AN123" i="2" s="1"/>
  <c r="AN122" i="2" a="1"/>
  <c r="AN122" i="2" s="1"/>
  <c r="AN121" i="2" a="1"/>
  <c r="AN121" i="2" s="1"/>
  <c r="AN118" i="2" a="1"/>
  <c r="AN118" i="2" s="1"/>
  <c r="AN117" i="2" a="1"/>
  <c r="AN117" i="2" s="1"/>
  <c r="AN116" i="2" a="1"/>
  <c r="AN116" i="2" s="1"/>
  <c r="AN114" i="2" a="1"/>
  <c r="AN114" i="2" s="1"/>
  <c r="AN112" i="2" a="1"/>
  <c r="AN112" i="2" s="1"/>
  <c r="AN105" i="2" a="1"/>
  <c r="AN105" i="2" s="1"/>
  <c r="AN104" i="2" a="1"/>
  <c r="AN104" i="2" s="1"/>
  <c r="AN103" i="2" a="1"/>
  <c r="AN103" i="2" s="1"/>
  <c r="AN102" i="2" a="1"/>
  <c r="AN102" i="2" s="1"/>
  <c r="AN101" i="2" a="1"/>
  <c r="AN101" i="2" s="1"/>
  <c r="AN115" i="2" a="1"/>
  <c r="AN115" i="2" s="1"/>
  <c r="AN113" i="2" a="1"/>
  <c r="AN113" i="2" s="1"/>
  <c r="AN111" i="2" a="1"/>
  <c r="AN111" i="2" s="1"/>
  <c r="AN110" i="2" a="1"/>
  <c r="AN110" i="2" s="1"/>
  <c r="AN109" i="2" a="1"/>
  <c r="AN109" i="2" s="1"/>
  <c r="AN108" i="2" a="1"/>
  <c r="AN108" i="2" s="1"/>
  <c r="AN100" i="2" a="1"/>
  <c r="AN100" i="2" s="1"/>
  <c r="AN98" i="2" a="1"/>
  <c r="AN98" i="2" s="1"/>
  <c r="AN97" i="2" a="1"/>
  <c r="AN97" i="2" s="1"/>
  <c r="AN96" i="2" a="1"/>
  <c r="AN96" i="2" s="1"/>
  <c r="AN90" i="2" a="1"/>
  <c r="AN90" i="2" s="1"/>
  <c r="AN99" i="2" a="1"/>
  <c r="AN99" i="2" s="1"/>
  <c r="AN95" i="2" a="1"/>
  <c r="AN95" i="2" s="1"/>
  <c r="AM106" i="2"/>
  <c r="AM133" i="2" a="1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Q14" i="2" l="1"/>
  <c r="AQ36" i="2"/>
  <c r="AQ47" i="2"/>
  <c r="AQ69" i="2"/>
  <c r="AQ25" i="2"/>
  <c r="AQ91" i="2" s="1" a="1"/>
  <c r="AQ91" i="2" s="1"/>
  <c r="AQ58" i="2"/>
  <c r="AO119" i="2"/>
  <c r="AO106" i="2"/>
  <c r="AO127" i="2"/>
  <c r="AO1" i="2"/>
  <c r="AO129" i="2" a="1"/>
  <c r="AO129" i="2" s="1"/>
  <c r="AM133" i="2"/>
  <c r="AQ108" i="3"/>
  <c r="AN26" i="3"/>
  <c r="AN25" i="3"/>
  <c r="AN8" i="3"/>
  <c r="AN40" i="3"/>
  <c r="AN39" i="3"/>
  <c r="AN30" i="3"/>
  <c r="AN29" i="3"/>
  <c r="AN20" i="3"/>
  <c r="AN19" i="3"/>
  <c r="AN7" i="3"/>
  <c r="AN34" i="3"/>
  <c r="AN33" i="3"/>
  <c r="AN16" i="3"/>
  <c r="AN15" i="3"/>
  <c r="AN22" i="3"/>
  <c r="AN21" i="3"/>
  <c r="AN12" i="3"/>
  <c r="AN11" i="3"/>
  <c r="AN10" i="3"/>
  <c r="AN9" i="3"/>
  <c r="AN41" i="3"/>
  <c r="AN24" i="3"/>
  <c r="AN23" i="3"/>
  <c r="AN14" i="3"/>
  <c r="AN13" i="3"/>
  <c r="AN4" i="3"/>
  <c r="AN36" i="3"/>
  <c r="AN35" i="3"/>
  <c r="AN18" i="3"/>
  <c r="AN17" i="3"/>
  <c r="AN5" i="3"/>
  <c r="AN32" i="3"/>
  <c r="AN31" i="3"/>
  <c r="AN6" i="3"/>
  <c r="AN38" i="3"/>
  <c r="AN37" i="3"/>
  <c r="AN28" i="3"/>
  <c r="AN27" i="3"/>
  <c r="AQ42" i="3"/>
  <c r="AQ105" i="3"/>
  <c r="AQ101" i="3"/>
  <c r="AQ97" i="3"/>
  <c r="AQ93" i="3"/>
  <c r="AQ89" i="3"/>
  <c r="AQ104" i="3"/>
  <c r="AQ100" i="3"/>
  <c r="AQ96" i="3"/>
  <c r="AQ92" i="3"/>
  <c r="AQ88" i="3"/>
  <c r="AQ85" i="3"/>
  <c r="AQ81" i="3"/>
  <c r="AQ84" i="3"/>
  <c r="AQ80" i="3"/>
  <c r="AQ76" i="3"/>
  <c r="AQ72" i="3"/>
  <c r="AQ68" i="3"/>
  <c r="AQ55" i="3"/>
  <c r="AQ51" i="3"/>
  <c r="AQ66" i="3"/>
  <c r="AQ62" i="3"/>
  <c r="AQ79" i="3"/>
  <c r="AQ75" i="3"/>
  <c r="AQ71" i="3"/>
  <c r="AQ67" i="3"/>
  <c r="AQ63" i="3"/>
  <c r="AQ59" i="3"/>
  <c r="AQ56" i="3"/>
  <c r="AQ52" i="3"/>
  <c r="AQ48" i="3"/>
  <c r="AQ45" i="3"/>
  <c r="AQ46" i="3"/>
  <c r="AQ112" i="3"/>
  <c r="AQ111" i="3"/>
  <c r="AQ109" i="3"/>
  <c r="AQ107" i="3"/>
  <c r="AQ103" i="3"/>
  <c r="AQ99" i="3"/>
  <c r="AQ95" i="3"/>
  <c r="AQ91" i="3"/>
  <c r="AQ106" i="3"/>
  <c r="AQ102" i="3"/>
  <c r="AQ98" i="3"/>
  <c r="AQ94" i="3"/>
  <c r="AQ90" i="3"/>
  <c r="AQ87" i="3"/>
  <c r="AQ83" i="3"/>
  <c r="AQ86" i="3"/>
  <c r="AQ82" i="3"/>
  <c r="AQ78" i="3"/>
  <c r="AQ74" i="3"/>
  <c r="AQ70" i="3"/>
  <c r="AQ57" i="3"/>
  <c r="AQ53" i="3"/>
  <c r="AQ49" i="3"/>
  <c r="AQ64" i="3"/>
  <c r="AQ60" i="3"/>
  <c r="AQ77" i="3"/>
  <c r="AQ73" i="3"/>
  <c r="AQ69" i="3"/>
  <c r="AQ65" i="3"/>
  <c r="AQ61" i="3"/>
  <c r="AQ58" i="3"/>
  <c r="AQ54" i="3"/>
  <c r="AQ50" i="3"/>
  <c r="AQ47" i="3"/>
  <c r="AQ43" i="3"/>
  <c r="AQ44" i="3"/>
  <c r="AQ110" i="3"/>
  <c r="AS3" i="3"/>
  <c r="AM137" i="2"/>
  <c r="AN106" i="2"/>
  <c r="AN119" i="2"/>
  <c r="AN127" i="2"/>
  <c r="AN133" i="2" s="1" a="1"/>
  <c r="AN133" i="2" s="1"/>
  <c r="AP3" i="2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R110" i="3" l="1"/>
  <c r="AQ3" i="2"/>
  <c r="AO133" i="2" a="1"/>
  <c r="AO133" i="2" s="1"/>
  <c r="AO137" i="2" s="1"/>
  <c r="AR25" i="2"/>
  <c r="AR58" i="2"/>
  <c r="AQ100" i="2" a="1"/>
  <c r="AQ100" i="2" s="1"/>
  <c r="AQ102" i="2" a="1"/>
  <c r="AQ102" i="2" s="1"/>
  <c r="AQ122" i="2" a="1"/>
  <c r="AQ122" i="2" s="1"/>
  <c r="AQ124" i="2" a="1"/>
  <c r="AQ124" i="2" s="1"/>
  <c r="AQ126" i="2" a="1"/>
  <c r="AQ126" i="2" s="1"/>
  <c r="AR14" i="2"/>
  <c r="AR36" i="2"/>
  <c r="AR47" i="2"/>
  <c r="AR69" i="2"/>
  <c r="AQ90" i="2" a="1"/>
  <c r="AQ90" i="2" s="1"/>
  <c r="AQ92" i="2" a="1"/>
  <c r="AQ92" i="2" s="1"/>
  <c r="AQ96" i="2" a="1"/>
  <c r="AQ96" i="2" s="1"/>
  <c r="AQ98" i="2" a="1"/>
  <c r="AQ98" i="2" s="1"/>
  <c r="AQ103" i="2" a="1"/>
  <c r="AQ103" i="2" s="1"/>
  <c r="AQ104" i="2" a="1"/>
  <c r="AQ104" i="2" s="1"/>
  <c r="AQ105" i="2" a="1"/>
  <c r="AQ105" i="2" s="1"/>
  <c r="AQ118" i="2" a="1"/>
  <c r="AQ118" i="2" s="1"/>
  <c r="AQ121" i="2" a="1"/>
  <c r="AQ121" i="2" s="1"/>
  <c r="AQ123" i="2" a="1"/>
  <c r="AQ123" i="2" s="1"/>
  <c r="AQ125" i="2" a="1"/>
  <c r="AQ125" i="2" s="1"/>
  <c r="AQ131" i="2" a="1"/>
  <c r="AQ131" i="2" s="1"/>
  <c r="AQ110" i="2" a="1"/>
  <c r="AQ110" i="2" s="1"/>
  <c r="AQ114" i="2" a="1"/>
  <c r="AQ114" i="2" s="1"/>
  <c r="AQ95" i="2" a="1"/>
  <c r="AQ95" i="2" s="1"/>
  <c r="AQ99" i="2" a="1"/>
  <c r="AQ99" i="2" s="1"/>
  <c r="AQ109" i="2" a="1"/>
  <c r="AQ109" i="2" s="1"/>
  <c r="AQ113" i="2" a="1"/>
  <c r="AQ113" i="2" s="1"/>
  <c r="AQ117" i="2" a="1"/>
  <c r="AQ117" i="2" s="1"/>
  <c r="AQ108" i="2" a="1"/>
  <c r="AQ108" i="2" s="1"/>
  <c r="AQ112" i="2" a="1"/>
  <c r="AQ112" i="2" s="1"/>
  <c r="AQ116" i="2" a="1"/>
  <c r="AQ116" i="2" s="1"/>
  <c r="AQ97" i="2" a="1"/>
  <c r="AQ97" i="2" s="1"/>
  <c r="AQ101" i="2" a="1"/>
  <c r="AQ101" i="2" s="1"/>
  <c r="AQ111" i="2" a="1"/>
  <c r="AQ111" i="2" s="1"/>
  <c r="AQ115" i="2" a="1"/>
  <c r="AQ115" i="2" s="1"/>
  <c r="AP92" i="2" a="1"/>
  <c r="AP92" i="2" s="1"/>
  <c r="AP91" i="2" a="1"/>
  <c r="AP91" i="2" s="1"/>
  <c r="AO4" i="3"/>
  <c r="AO31" i="3"/>
  <c r="AO30" i="3"/>
  <c r="AO7" i="3"/>
  <c r="AO37" i="3"/>
  <c r="AO36" i="3"/>
  <c r="AO19" i="3"/>
  <c r="AO18" i="3"/>
  <c r="AO17" i="3"/>
  <c r="AO16" i="3"/>
  <c r="AO23" i="3"/>
  <c r="AO22" i="3"/>
  <c r="AO29" i="3"/>
  <c r="AO28" i="3"/>
  <c r="AO27" i="3"/>
  <c r="AO26" i="3"/>
  <c r="AO9" i="3"/>
  <c r="AO41" i="3"/>
  <c r="AO15" i="3"/>
  <c r="AO14" i="3"/>
  <c r="AO21" i="3"/>
  <c r="AO20" i="3"/>
  <c r="AO5" i="3"/>
  <c r="AO35" i="3"/>
  <c r="AO34" i="3"/>
  <c r="AO6" i="3"/>
  <c r="AO33" i="3"/>
  <c r="AO32" i="3"/>
  <c r="AO8" i="3"/>
  <c r="AO39" i="3"/>
  <c r="AO38" i="3"/>
  <c r="AO13" i="3"/>
  <c r="AO12" i="3"/>
  <c r="AO11" i="3"/>
  <c r="AO10" i="3"/>
  <c r="AO25" i="3"/>
  <c r="AO24" i="3"/>
  <c r="AR106" i="3"/>
  <c r="AR102" i="3"/>
  <c r="AR98" i="3"/>
  <c r="AR94" i="3"/>
  <c r="AR90" i="3"/>
  <c r="AR42" i="3"/>
  <c r="AR105" i="3"/>
  <c r="AR101" i="3"/>
  <c r="AR97" i="3"/>
  <c r="AR93" i="3"/>
  <c r="AR89" i="3"/>
  <c r="AR84" i="3"/>
  <c r="AR80" i="3"/>
  <c r="AR77" i="3"/>
  <c r="AR73" i="3"/>
  <c r="AR69" i="3"/>
  <c r="AR87" i="3"/>
  <c r="AR83" i="3"/>
  <c r="AR65" i="3"/>
  <c r="AR61" i="3"/>
  <c r="AR111" i="3"/>
  <c r="AR76" i="3"/>
  <c r="AR72" i="3"/>
  <c r="AR68" i="3"/>
  <c r="AR64" i="3"/>
  <c r="AR60" i="3"/>
  <c r="AR56" i="3"/>
  <c r="AR52" i="3"/>
  <c r="AR48" i="3"/>
  <c r="AR44" i="3"/>
  <c r="AR55" i="3"/>
  <c r="AR51" i="3"/>
  <c r="AR47" i="3"/>
  <c r="AR43" i="3"/>
  <c r="AR112" i="3"/>
  <c r="AR108" i="3"/>
  <c r="AR104" i="3"/>
  <c r="AR100" i="3"/>
  <c r="AR96" i="3"/>
  <c r="AR92" i="3"/>
  <c r="AR88" i="3"/>
  <c r="AR107" i="3"/>
  <c r="AR103" i="3"/>
  <c r="AR99" i="3"/>
  <c r="AR95" i="3"/>
  <c r="AR91" i="3"/>
  <c r="AR86" i="3"/>
  <c r="AR82" i="3"/>
  <c r="AR79" i="3"/>
  <c r="AR75" i="3"/>
  <c r="AR71" i="3"/>
  <c r="AR67" i="3"/>
  <c r="AR85" i="3"/>
  <c r="AR81" i="3"/>
  <c r="AR63" i="3"/>
  <c r="AR59" i="3"/>
  <c r="AR78" i="3"/>
  <c r="AR74" i="3"/>
  <c r="AR70" i="3"/>
  <c r="AR66" i="3"/>
  <c r="AR62" i="3"/>
  <c r="AR58" i="3"/>
  <c r="AR54" i="3"/>
  <c r="AR50" i="3"/>
  <c r="AR46" i="3"/>
  <c r="AR57" i="3"/>
  <c r="AR53" i="3"/>
  <c r="AR49" i="3"/>
  <c r="AR45" i="3"/>
  <c r="AR109" i="3"/>
  <c r="AT3" i="3"/>
  <c r="AN137" i="2"/>
  <c r="AP129" i="2" a="1"/>
  <c r="AP129" i="2" s="1"/>
  <c r="AS110" i="3"/>
  <c r="AP131" i="2" a="1"/>
  <c r="AP131" i="2" s="1"/>
  <c r="AP126" i="2" a="1"/>
  <c r="AP126" i="2" s="1"/>
  <c r="AP125" i="2" a="1"/>
  <c r="AP125" i="2" s="1"/>
  <c r="AP124" i="2" a="1"/>
  <c r="AP124" i="2" s="1"/>
  <c r="AP123" i="2" a="1"/>
  <c r="AP123" i="2" s="1"/>
  <c r="AP122" i="2" a="1"/>
  <c r="AP122" i="2" s="1"/>
  <c r="AP121" i="2" a="1"/>
  <c r="AP121" i="2" s="1"/>
  <c r="AP118" i="2" a="1"/>
  <c r="AP118" i="2" s="1"/>
  <c r="AP117" i="2" a="1"/>
  <c r="AP117" i="2" s="1"/>
  <c r="AP116" i="2" a="1"/>
  <c r="AP116" i="2" s="1"/>
  <c r="AP114" i="2" a="1"/>
  <c r="AP114" i="2" s="1"/>
  <c r="AP112" i="2" a="1"/>
  <c r="AP112" i="2" s="1"/>
  <c r="AP105" i="2" a="1"/>
  <c r="AP105" i="2" s="1"/>
  <c r="AP104" i="2" a="1"/>
  <c r="AP104" i="2" s="1"/>
  <c r="AP103" i="2" a="1"/>
  <c r="AP103" i="2" s="1"/>
  <c r="AP102" i="2" a="1"/>
  <c r="AP102" i="2" s="1"/>
  <c r="AP101" i="2" a="1"/>
  <c r="AP101" i="2" s="1"/>
  <c r="AP115" i="2" a="1"/>
  <c r="AP115" i="2" s="1"/>
  <c r="AP113" i="2" a="1"/>
  <c r="AP113" i="2" s="1"/>
  <c r="AP111" i="2" a="1"/>
  <c r="AP111" i="2" s="1"/>
  <c r="AP110" i="2" a="1"/>
  <c r="AP110" i="2" s="1"/>
  <c r="AP109" i="2" a="1"/>
  <c r="AP109" i="2" s="1"/>
  <c r="AP108" i="2" a="1"/>
  <c r="AP108" i="2" s="1"/>
  <c r="AP100" i="2" a="1"/>
  <c r="AP100" i="2" s="1"/>
  <c r="AP98" i="2" a="1"/>
  <c r="AP98" i="2" s="1"/>
  <c r="AP97" i="2" a="1"/>
  <c r="AP97" i="2" s="1"/>
  <c r="AP96" i="2" a="1"/>
  <c r="AP96" i="2" s="1"/>
  <c r="AP90" i="2" a="1"/>
  <c r="AP90" i="2" s="1"/>
  <c r="AP99" i="2" a="1"/>
  <c r="AP99" i="2" s="1"/>
  <c r="AP95" i="2" a="1"/>
  <c r="AP95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Q106" i="2" l="1"/>
  <c r="AQ127" i="2"/>
  <c r="AS36" i="2"/>
  <c r="AS14" i="2"/>
  <c r="AS47" i="2"/>
  <c r="AS69" i="2"/>
  <c r="AR91" i="2" a="1"/>
  <c r="AR91" i="2" s="1"/>
  <c r="AR95" i="2" a="1"/>
  <c r="AR95" i="2" s="1"/>
  <c r="AR97" i="2" a="1"/>
  <c r="AR97" i="2" s="1"/>
  <c r="AR103" i="2" a="1"/>
  <c r="AR103" i="2" s="1"/>
  <c r="AR104" i="2" a="1"/>
  <c r="AR104" i="2" s="1"/>
  <c r="AR105" i="2" a="1"/>
  <c r="AR105" i="2" s="1"/>
  <c r="AR117" i="2" a="1"/>
  <c r="AR117" i="2" s="1"/>
  <c r="AS25" i="2"/>
  <c r="AS58" i="2"/>
  <c r="AS100" i="2" s="1" a="1"/>
  <c r="AS100" i="2" s="1"/>
  <c r="AR99" i="2" a="1"/>
  <c r="AR99" i="2" s="1"/>
  <c r="AR101" i="2" a="1"/>
  <c r="AR101" i="2" s="1"/>
  <c r="AR121" i="2" a="1"/>
  <c r="AR121" i="2" s="1"/>
  <c r="AR122" i="2" a="1"/>
  <c r="AR122" i="2" s="1"/>
  <c r="AR123" i="2" a="1"/>
  <c r="AR123" i="2" s="1"/>
  <c r="AR124" i="2" a="1"/>
  <c r="AR124" i="2" s="1"/>
  <c r="AR125" i="2" a="1"/>
  <c r="AR125" i="2" s="1"/>
  <c r="AR126" i="2" a="1"/>
  <c r="AR126" i="2" s="1"/>
  <c r="AR131" i="2" a="1"/>
  <c r="AR131" i="2" s="1"/>
  <c r="AR109" i="2" a="1"/>
  <c r="AR109" i="2" s="1"/>
  <c r="AR113" i="2" a="1"/>
  <c r="AR113" i="2" s="1"/>
  <c r="AR92" i="2" a="1"/>
  <c r="AR92" i="2" s="1"/>
  <c r="AR98" i="2" a="1"/>
  <c r="AR98" i="2" s="1"/>
  <c r="AR102" i="2" a="1"/>
  <c r="AR102" i="2" s="1"/>
  <c r="AR110" i="2" a="1"/>
  <c r="AR110" i="2" s="1"/>
  <c r="AR118" i="2" a="1"/>
  <c r="AR118" i="2" s="1"/>
  <c r="AR111" i="2" a="1"/>
  <c r="AR111" i="2" s="1"/>
  <c r="AR115" i="2" a="1"/>
  <c r="AR115" i="2" s="1"/>
  <c r="AR96" i="2" a="1"/>
  <c r="AR96" i="2" s="1"/>
  <c r="AR100" i="2" a="1"/>
  <c r="AR100" i="2" s="1"/>
  <c r="AR108" i="2" a="1"/>
  <c r="AR108" i="2" s="1"/>
  <c r="AR112" i="2" a="1"/>
  <c r="AR112" i="2" s="1"/>
  <c r="AR116" i="2" a="1"/>
  <c r="AR116" i="2" s="1"/>
  <c r="AR90" i="2" a="1"/>
  <c r="AR90" i="2" s="1"/>
  <c r="AR114" i="2" a="1"/>
  <c r="AR114" i="2" s="1"/>
  <c r="AQ119" i="2"/>
  <c r="AR3" i="2"/>
  <c r="AQ129" i="2" a="1"/>
  <c r="AQ129" i="2" s="1"/>
  <c r="AP119" i="2"/>
  <c r="AP127" i="2"/>
  <c r="AP133" i="2" s="1" a="1"/>
  <c r="AP133" i="2" s="1"/>
  <c r="AP24" i="3"/>
  <c r="AP23" i="3"/>
  <c r="AP26" i="3"/>
  <c r="AP25" i="3"/>
  <c r="AP20" i="3"/>
  <c r="AP19" i="3"/>
  <c r="AP14" i="3"/>
  <c r="AP13" i="3"/>
  <c r="AP16" i="3"/>
  <c r="AP15" i="3"/>
  <c r="AP7" i="3"/>
  <c r="AP34" i="3"/>
  <c r="AP33" i="3"/>
  <c r="AP28" i="3"/>
  <c r="AP27" i="3"/>
  <c r="AP22" i="3"/>
  <c r="AP21" i="3"/>
  <c r="AP8" i="3"/>
  <c r="AP40" i="3"/>
  <c r="AP39" i="3"/>
  <c r="AP10" i="3"/>
  <c r="AP9" i="3"/>
  <c r="AP41" i="3"/>
  <c r="AP4" i="3"/>
  <c r="AP36" i="3"/>
  <c r="AP35" i="3"/>
  <c r="AP30" i="3"/>
  <c r="AP29" i="3"/>
  <c r="AP5" i="3"/>
  <c r="AP32" i="3"/>
  <c r="AP31" i="3"/>
  <c r="AP18" i="3"/>
  <c r="AP17" i="3"/>
  <c r="AP12" i="3"/>
  <c r="AP11" i="3"/>
  <c r="AP6" i="3"/>
  <c r="AP38" i="3"/>
  <c r="AP37" i="3"/>
  <c r="AS42" i="3"/>
  <c r="AS105" i="3"/>
  <c r="AS101" i="3"/>
  <c r="AS97" i="3"/>
  <c r="AS93" i="3"/>
  <c r="AS89" i="3"/>
  <c r="AS104" i="3"/>
  <c r="AS100" i="3"/>
  <c r="AS96" i="3"/>
  <c r="AS92" i="3"/>
  <c r="AS88" i="3"/>
  <c r="AS85" i="3"/>
  <c r="AS81" i="3"/>
  <c r="AS76" i="3"/>
  <c r="AS72" i="3"/>
  <c r="AS68" i="3"/>
  <c r="AS84" i="3"/>
  <c r="AS80" i="3"/>
  <c r="AS64" i="3"/>
  <c r="AS60" i="3"/>
  <c r="AS77" i="3"/>
  <c r="AS73" i="3"/>
  <c r="AS69" i="3"/>
  <c r="AS65" i="3"/>
  <c r="AS61" i="3"/>
  <c r="AS57" i="3"/>
  <c r="AS53" i="3"/>
  <c r="AS49" i="3"/>
  <c r="AS45" i="3"/>
  <c r="AS112" i="3"/>
  <c r="AS56" i="3"/>
  <c r="AS52" i="3"/>
  <c r="AS48" i="3"/>
  <c r="AS44" i="3"/>
  <c r="AS111" i="3"/>
  <c r="AS109" i="3"/>
  <c r="AS107" i="3"/>
  <c r="AS103" i="3"/>
  <c r="AS99" i="3"/>
  <c r="AS95" i="3"/>
  <c r="AS91" i="3"/>
  <c r="AS106" i="3"/>
  <c r="AS102" i="3"/>
  <c r="AS98" i="3"/>
  <c r="AS94" i="3"/>
  <c r="AS90" i="3"/>
  <c r="AS87" i="3"/>
  <c r="AS83" i="3"/>
  <c r="AS78" i="3"/>
  <c r="AS74" i="3"/>
  <c r="AS70" i="3"/>
  <c r="AS86" i="3"/>
  <c r="AS82" i="3"/>
  <c r="AS66" i="3"/>
  <c r="AS62" i="3"/>
  <c r="AS79" i="3"/>
  <c r="AS75" i="3"/>
  <c r="AS71" i="3"/>
  <c r="AS67" i="3"/>
  <c r="AS63" i="3"/>
  <c r="AS59" i="3"/>
  <c r="AS55" i="3"/>
  <c r="AS51" i="3"/>
  <c r="AS47" i="3"/>
  <c r="AS43" i="3"/>
  <c r="AS58" i="3"/>
  <c r="AS54" i="3"/>
  <c r="AS50" i="3"/>
  <c r="AS46" i="3"/>
  <c r="AS108" i="3"/>
  <c r="AU3" i="3"/>
  <c r="AP106" i="2"/>
  <c r="AT110" i="3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S3" i="2" l="1"/>
  <c r="AR129" i="2" a="1"/>
  <c r="AR129" i="2" s="1"/>
  <c r="AR119" i="2"/>
  <c r="AR106" i="2"/>
  <c r="AR127" i="2"/>
  <c r="AS98" i="2" a="1"/>
  <c r="AS98" i="2" s="1"/>
  <c r="AS105" i="2" a="1"/>
  <c r="AS105" i="2" s="1"/>
  <c r="AS121" i="2" a="1"/>
  <c r="AS121" i="2" s="1"/>
  <c r="AS96" i="2" a="1"/>
  <c r="AS96" i="2" s="1"/>
  <c r="AT58" i="2"/>
  <c r="AS110" i="2" a="1"/>
  <c r="AS110" i="2" s="1"/>
  <c r="AS114" i="2" a="1"/>
  <c r="AS114" i="2" s="1"/>
  <c r="AT25" i="2"/>
  <c r="AS91" i="2" a="1"/>
  <c r="AS91" i="2" s="1"/>
  <c r="AS97" i="2" a="1"/>
  <c r="AS97" i="2" s="1"/>
  <c r="AS101" i="2" a="1"/>
  <c r="AS101" i="2" s="1"/>
  <c r="AS109" i="2" a="1"/>
  <c r="AS109" i="2" s="1"/>
  <c r="AS113" i="2" a="1"/>
  <c r="AS113" i="2" s="1"/>
  <c r="AS117" i="2" a="1"/>
  <c r="AS117" i="2" s="1"/>
  <c r="AS123" i="2" a="1"/>
  <c r="AS123" i="2" s="1"/>
  <c r="AS103" i="2" a="1"/>
  <c r="AS103" i="2" s="1"/>
  <c r="AS92" i="2" a="1"/>
  <c r="AS92" i="2" s="1"/>
  <c r="AS126" i="2" a="1"/>
  <c r="AS126" i="2" s="1"/>
  <c r="AS122" i="2" a="1"/>
  <c r="AS122" i="2" s="1"/>
  <c r="AS90" i="2" a="1"/>
  <c r="AS90" i="2" s="1"/>
  <c r="AS104" i="2" a="1"/>
  <c r="AS104" i="2" s="1"/>
  <c r="AT14" i="2"/>
  <c r="AS108" i="2" a="1"/>
  <c r="AS108" i="2" s="1"/>
  <c r="AS112" i="2" a="1"/>
  <c r="AS112" i="2" s="1"/>
  <c r="AS116" i="2" a="1"/>
  <c r="AS116" i="2" s="1"/>
  <c r="AT69" i="2"/>
  <c r="AS95" i="2" a="1"/>
  <c r="AS95" i="2" s="1"/>
  <c r="AS99" i="2" a="1"/>
  <c r="AS99" i="2" s="1"/>
  <c r="AT36" i="2"/>
  <c r="AS111" i="2" a="1"/>
  <c r="AS111" i="2" s="1"/>
  <c r="AS115" i="2" a="1"/>
  <c r="AS115" i="2" s="1"/>
  <c r="AS125" i="2" a="1"/>
  <c r="AS125" i="2" s="1"/>
  <c r="AS131" i="2" a="1"/>
  <c r="AS131" i="2" s="1"/>
  <c r="AS102" i="2" a="1"/>
  <c r="AS102" i="2" s="1"/>
  <c r="AS124" i="2" a="1"/>
  <c r="AS124" i="2" s="1"/>
  <c r="AS118" i="2" a="1"/>
  <c r="AS118" i="2" s="1"/>
  <c r="AT47" i="2"/>
  <c r="AQ133" i="2" a="1"/>
  <c r="AQ133" i="2" s="1"/>
  <c r="AQ137" i="2"/>
  <c r="AP137" i="2"/>
  <c r="AQ9" i="3"/>
  <c r="AQ41" i="3"/>
  <c r="AQ38" i="3"/>
  <c r="AQ11" i="3"/>
  <c r="AQ8" i="3"/>
  <c r="AQ40" i="3"/>
  <c r="AQ29" i="3"/>
  <c r="AQ26" i="3"/>
  <c r="AQ31" i="3"/>
  <c r="AQ28" i="3"/>
  <c r="AQ4" i="3"/>
  <c r="AQ33" i="3"/>
  <c r="AQ30" i="3"/>
  <c r="AQ6" i="3"/>
  <c r="AQ35" i="3"/>
  <c r="AQ32" i="3"/>
  <c r="AQ21" i="3"/>
  <c r="AQ18" i="3"/>
  <c r="AQ7" i="3"/>
  <c r="AQ39" i="3"/>
  <c r="AQ25" i="3"/>
  <c r="AQ22" i="3"/>
  <c r="AQ27" i="3"/>
  <c r="AQ24" i="3"/>
  <c r="AQ13" i="3"/>
  <c r="AQ10" i="3"/>
  <c r="AQ15" i="3"/>
  <c r="AQ12" i="3"/>
  <c r="AQ17" i="3"/>
  <c r="AQ14" i="3"/>
  <c r="AQ19" i="3"/>
  <c r="AQ16" i="3"/>
  <c r="AQ5" i="3"/>
  <c r="AQ37" i="3"/>
  <c r="AQ34" i="3"/>
  <c r="AQ23" i="3"/>
  <c r="AQ20" i="3"/>
  <c r="AT106" i="3"/>
  <c r="AT102" i="3"/>
  <c r="AT98" i="3"/>
  <c r="AT94" i="3"/>
  <c r="AT90" i="3"/>
  <c r="AT42" i="3"/>
  <c r="AT105" i="3"/>
  <c r="AT101" i="3"/>
  <c r="AT97" i="3"/>
  <c r="AT93" i="3"/>
  <c r="AT89" i="3"/>
  <c r="AT84" i="3"/>
  <c r="AT80" i="3"/>
  <c r="AT85" i="3"/>
  <c r="AT81" i="3"/>
  <c r="AT77" i="3"/>
  <c r="AT73" i="3"/>
  <c r="AT69" i="3"/>
  <c r="AT56" i="3"/>
  <c r="AT52" i="3"/>
  <c r="AT48" i="3"/>
  <c r="AT65" i="3"/>
  <c r="AT61" i="3"/>
  <c r="AT78" i="3"/>
  <c r="AT74" i="3"/>
  <c r="AT70" i="3"/>
  <c r="AT66" i="3"/>
  <c r="AT62" i="3"/>
  <c r="AT57" i="3"/>
  <c r="AT53" i="3"/>
  <c r="AT49" i="3"/>
  <c r="AT44" i="3"/>
  <c r="AT45" i="3"/>
  <c r="AT111" i="3"/>
  <c r="AT109" i="3"/>
  <c r="AT108" i="3"/>
  <c r="AT104" i="3"/>
  <c r="AT100" i="3"/>
  <c r="AT96" i="3"/>
  <c r="AT92" i="3"/>
  <c r="AT88" i="3"/>
  <c r="AT107" i="3"/>
  <c r="AT103" i="3"/>
  <c r="AT99" i="3"/>
  <c r="AT95" i="3"/>
  <c r="AT91" i="3"/>
  <c r="AT86" i="3"/>
  <c r="AT82" i="3"/>
  <c r="AT87" i="3"/>
  <c r="AT83" i="3"/>
  <c r="AT79" i="3"/>
  <c r="AT75" i="3"/>
  <c r="AT71" i="3"/>
  <c r="AT58" i="3"/>
  <c r="AT54" i="3"/>
  <c r="AT50" i="3"/>
  <c r="AT67" i="3"/>
  <c r="AT63" i="3"/>
  <c r="AT59" i="3"/>
  <c r="AT76" i="3"/>
  <c r="AT72" i="3"/>
  <c r="AT68" i="3"/>
  <c r="AT64" i="3"/>
  <c r="AT60" i="3"/>
  <c r="AT55" i="3"/>
  <c r="AT51" i="3"/>
  <c r="AT46" i="3"/>
  <c r="AT47" i="3"/>
  <c r="AT43" i="3"/>
  <c r="AT112" i="3"/>
  <c r="AV3" i="3"/>
  <c r="AU108" i="3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S106" i="2" l="1"/>
  <c r="AS119" i="2"/>
  <c r="AS127" i="2"/>
  <c r="AU47" i="2"/>
  <c r="AT111" i="2" a="1"/>
  <c r="AT111" i="2" s="1"/>
  <c r="AT115" i="2" a="1"/>
  <c r="AT115" i="2" s="1"/>
  <c r="AU58" i="2"/>
  <c r="AT92" i="2" a="1"/>
  <c r="AT92" i="2" s="1"/>
  <c r="AT98" i="2" a="1"/>
  <c r="AT98" i="2" s="1"/>
  <c r="AT102" i="2" a="1"/>
  <c r="AT102" i="2" s="1"/>
  <c r="AU69" i="2"/>
  <c r="AT110" i="2" a="1"/>
  <c r="AT110" i="2" s="1"/>
  <c r="AT114" i="2" a="1"/>
  <c r="AT114" i="2" s="1"/>
  <c r="AT118" i="2" a="1"/>
  <c r="AT118" i="2" s="1"/>
  <c r="AT95" i="2" a="1"/>
  <c r="AT95" i="2" s="1"/>
  <c r="AT121" i="2" a="1"/>
  <c r="AT121" i="2" s="1"/>
  <c r="AT125" i="2" a="1"/>
  <c r="AT125" i="2" s="1"/>
  <c r="AT104" i="2" a="1"/>
  <c r="AT104" i="2" s="1"/>
  <c r="AT122" i="2" a="1"/>
  <c r="AT122" i="2" s="1"/>
  <c r="AT126" i="2" a="1"/>
  <c r="AT126" i="2" s="1"/>
  <c r="AT103" i="2" a="1"/>
  <c r="AT103" i="2" s="1"/>
  <c r="AT91" i="2" a="1"/>
  <c r="AT91" i="2" s="1"/>
  <c r="AT109" i="2" a="1"/>
  <c r="AT109" i="2" s="1"/>
  <c r="AT113" i="2" a="1"/>
  <c r="AT113" i="2" s="1"/>
  <c r="AU14" i="2"/>
  <c r="AT90" i="2" a="1"/>
  <c r="AT90" i="2" s="1"/>
  <c r="AT96" i="2" a="1"/>
  <c r="AT96" i="2" s="1"/>
  <c r="AT100" i="2" a="1"/>
  <c r="AT100" i="2" s="1"/>
  <c r="AU25" i="2"/>
  <c r="AT108" i="2" a="1"/>
  <c r="AT108" i="2" s="1"/>
  <c r="AT112" i="2" a="1"/>
  <c r="AT112" i="2" s="1"/>
  <c r="AT116" i="2" a="1"/>
  <c r="AT116" i="2" s="1"/>
  <c r="AU36" i="2"/>
  <c r="AT105" i="2" a="1"/>
  <c r="AT105" i="2" s="1"/>
  <c r="AT123" i="2" a="1"/>
  <c r="AT123" i="2" s="1"/>
  <c r="AT101" i="2" a="1"/>
  <c r="AT101" i="2" s="1"/>
  <c r="AT97" i="2" a="1"/>
  <c r="AT97" i="2" s="1"/>
  <c r="AT124" i="2" a="1"/>
  <c r="AT124" i="2" s="1"/>
  <c r="AT99" i="2" a="1"/>
  <c r="AT99" i="2" s="1"/>
  <c r="AT117" i="2" a="1"/>
  <c r="AT117" i="2" s="1"/>
  <c r="AT131" i="2" a="1"/>
  <c r="AT131" i="2" s="1"/>
  <c r="AR133" i="2" a="1"/>
  <c r="AR133" i="2" s="1"/>
  <c r="AR137" i="2" s="1"/>
  <c r="AS129" i="2" a="1"/>
  <c r="AS129" i="2" s="1"/>
  <c r="AT3" i="2"/>
  <c r="AR10" i="3"/>
  <c r="AR9" i="3"/>
  <c r="AR41" i="3"/>
  <c r="AR16" i="3"/>
  <c r="AR15" i="3"/>
  <c r="AR6" i="3"/>
  <c r="AR38" i="3"/>
  <c r="AR37" i="3"/>
  <c r="AR28" i="3"/>
  <c r="AR27" i="3"/>
  <c r="AR7" i="3"/>
  <c r="AR34" i="3"/>
  <c r="AR33" i="3"/>
  <c r="AR24" i="3"/>
  <c r="AR23" i="3"/>
  <c r="AR30" i="3"/>
  <c r="AR29" i="3"/>
  <c r="AR20" i="3"/>
  <c r="AR19" i="3"/>
  <c r="AU107" i="3"/>
  <c r="AR26" i="3"/>
  <c r="AR25" i="3"/>
  <c r="AR5" i="3"/>
  <c r="AR32" i="3"/>
  <c r="AR31" i="3"/>
  <c r="AR22" i="3"/>
  <c r="AR21" i="3"/>
  <c r="AR12" i="3"/>
  <c r="AR11" i="3"/>
  <c r="AR18" i="3"/>
  <c r="AR17" i="3"/>
  <c r="AR8" i="3"/>
  <c r="AR40" i="3"/>
  <c r="AR39" i="3"/>
  <c r="AR14" i="3"/>
  <c r="AR13" i="3"/>
  <c r="AR4" i="3"/>
  <c r="AR36" i="3"/>
  <c r="AR35" i="3"/>
  <c r="AU42" i="3"/>
  <c r="AU105" i="3"/>
  <c r="AU101" i="3"/>
  <c r="AU97" i="3"/>
  <c r="AU93" i="3"/>
  <c r="AU89" i="3"/>
  <c r="AU104" i="3"/>
  <c r="AU100" i="3"/>
  <c r="AU96" i="3"/>
  <c r="AU92" i="3"/>
  <c r="AU88" i="3"/>
  <c r="AU85" i="3"/>
  <c r="AU81" i="3"/>
  <c r="AU84" i="3"/>
  <c r="AU80" i="3"/>
  <c r="AU76" i="3"/>
  <c r="AU72" i="3"/>
  <c r="AU68" i="3"/>
  <c r="AU64" i="3"/>
  <c r="AU60" i="3"/>
  <c r="AU55" i="3"/>
  <c r="AU51" i="3"/>
  <c r="AU79" i="3"/>
  <c r="AU75" i="3"/>
  <c r="AU71" i="3"/>
  <c r="AU67" i="3"/>
  <c r="AU63" i="3"/>
  <c r="AU59" i="3"/>
  <c r="AU56" i="3"/>
  <c r="AU52" i="3"/>
  <c r="AU48" i="3"/>
  <c r="AU45" i="3"/>
  <c r="AU110" i="3"/>
  <c r="AU44" i="3"/>
  <c r="AU111" i="3"/>
  <c r="AU109" i="3"/>
  <c r="AU103" i="3"/>
  <c r="AU99" i="3"/>
  <c r="AU95" i="3"/>
  <c r="AU91" i="3"/>
  <c r="AU106" i="3"/>
  <c r="AU102" i="3"/>
  <c r="AU98" i="3"/>
  <c r="AU94" i="3"/>
  <c r="AU90" i="3"/>
  <c r="AU87" i="3"/>
  <c r="AU83" i="3"/>
  <c r="AU86" i="3"/>
  <c r="AU82" i="3"/>
  <c r="AU78" i="3"/>
  <c r="AU74" i="3"/>
  <c r="AU70" i="3"/>
  <c r="AU66" i="3"/>
  <c r="AU62" i="3"/>
  <c r="AU57" i="3"/>
  <c r="AU53" i="3"/>
  <c r="AU49" i="3"/>
  <c r="AU77" i="3"/>
  <c r="AU73" i="3"/>
  <c r="AU69" i="3"/>
  <c r="AU65" i="3"/>
  <c r="AU61" i="3"/>
  <c r="AU58" i="3"/>
  <c r="AU54" i="3"/>
  <c r="AU50" i="3"/>
  <c r="AU47" i="3"/>
  <c r="AU43" i="3"/>
  <c r="AU46" i="3"/>
  <c r="AU112" i="3"/>
  <c r="AW3" i="3"/>
  <c r="AV108" i="3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T119" i="2" l="1"/>
  <c r="AT127" i="2"/>
  <c r="AU3" i="2"/>
  <c r="AU129" i="2" s="1" a="1"/>
  <c r="AU129" i="2" s="1"/>
  <c r="AT129" i="2" a="1"/>
  <c r="AT129" i="2" s="1"/>
  <c r="AU108" i="2" a="1"/>
  <c r="AU108" i="2" s="1"/>
  <c r="AU112" i="2" a="1"/>
  <c r="AU112" i="2" s="1"/>
  <c r="AU116" i="2" a="1"/>
  <c r="AU116" i="2" s="1"/>
  <c r="AU95" i="2" a="1"/>
  <c r="AU95" i="2" s="1"/>
  <c r="AU99" i="2" a="1"/>
  <c r="AU99" i="2" s="1"/>
  <c r="AU109" i="2" a="1"/>
  <c r="AU109" i="2" s="1"/>
  <c r="AU113" i="2" a="1"/>
  <c r="AU113" i="2" s="1"/>
  <c r="AU117" i="2" a="1"/>
  <c r="AU117" i="2" s="1"/>
  <c r="AU104" i="2" a="1"/>
  <c r="AU104" i="2" s="1"/>
  <c r="AU124" i="2" a="1"/>
  <c r="AU124" i="2" s="1"/>
  <c r="AU100" i="2" a="1"/>
  <c r="AU100" i="2" s="1"/>
  <c r="AU131" i="2" a="1"/>
  <c r="AU131" i="2" s="1"/>
  <c r="AU92" i="2" a="1"/>
  <c r="AU92" i="2" s="1"/>
  <c r="AU121" i="2" a="1"/>
  <c r="AU121" i="2" s="1"/>
  <c r="AU96" i="2" a="1"/>
  <c r="AU96" i="2" s="1"/>
  <c r="AU118" i="2" a="1"/>
  <c r="AU118" i="2" s="1"/>
  <c r="AU110" i="2" a="1"/>
  <c r="AU110" i="2" s="1"/>
  <c r="AU114" i="2" a="1"/>
  <c r="AU114" i="2" s="1"/>
  <c r="AU91" i="2" a="1"/>
  <c r="AU91" i="2" s="1"/>
  <c r="AU97" i="2" a="1"/>
  <c r="AU97" i="2" s="1"/>
  <c r="AU101" i="2" a="1"/>
  <c r="AU101" i="2" s="1"/>
  <c r="AU111" i="2" a="1"/>
  <c r="AU111" i="2" s="1"/>
  <c r="AU115" i="2" a="1"/>
  <c r="AU115" i="2" s="1"/>
  <c r="AU98" i="2" a="1"/>
  <c r="AU98" i="2" s="1"/>
  <c r="AU122" i="2" a="1"/>
  <c r="AU122" i="2" s="1"/>
  <c r="AU126" i="2" a="1"/>
  <c r="AU126" i="2" s="1"/>
  <c r="AU90" i="2" a="1"/>
  <c r="AU90" i="2" s="1"/>
  <c r="AU105" i="2" a="1"/>
  <c r="AU105" i="2" s="1"/>
  <c r="AU125" i="2" a="1"/>
  <c r="AU125" i="2" s="1"/>
  <c r="AU102" i="2" a="1"/>
  <c r="AU102" i="2" s="1"/>
  <c r="AU123" i="2" a="1"/>
  <c r="AU123" i="2" s="1"/>
  <c r="AU103" i="2" a="1"/>
  <c r="AU103" i="2" s="1"/>
  <c r="AT106" i="2"/>
  <c r="AS133" i="2" a="1"/>
  <c r="AS133" i="2" s="1"/>
  <c r="AS137" i="2" s="1"/>
  <c r="AV47" i="2"/>
  <c r="AV58" i="2"/>
  <c r="AV36" i="2"/>
  <c r="AV14" i="2"/>
  <c r="AV69" i="2"/>
  <c r="AV25" i="2"/>
  <c r="AS27" i="3"/>
  <c r="AS26" i="3"/>
  <c r="AS6" i="3"/>
  <c r="AS33" i="3"/>
  <c r="AS32" i="3"/>
  <c r="AS15" i="3"/>
  <c r="AS14" i="3"/>
  <c r="AS29" i="3"/>
  <c r="AS28" i="3"/>
  <c r="AS19" i="3"/>
  <c r="AS18" i="3"/>
  <c r="AS25" i="3"/>
  <c r="AS24" i="3"/>
  <c r="AS8" i="3"/>
  <c r="AS39" i="3"/>
  <c r="AS38" i="3"/>
  <c r="AS7" i="3"/>
  <c r="AS37" i="3"/>
  <c r="AS11" i="3"/>
  <c r="AS10" i="3"/>
  <c r="AS17" i="3"/>
  <c r="AS16" i="3"/>
  <c r="AS4" i="3"/>
  <c r="AS31" i="3"/>
  <c r="AS30" i="3"/>
  <c r="AS13" i="3"/>
  <c r="AS12" i="3"/>
  <c r="AS5" i="3"/>
  <c r="AS35" i="3"/>
  <c r="AS34" i="3"/>
  <c r="AS9" i="3"/>
  <c r="AS41" i="3"/>
  <c r="AS40" i="3"/>
  <c r="AS23" i="3"/>
  <c r="AS22" i="3"/>
  <c r="AS21" i="3"/>
  <c r="AS20" i="3"/>
  <c r="AV104" i="3"/>
  <c r="AV100" i="3"/>
  <c r="AV96" i="3"/>
  <c r="AV92" i="3"/>
  <c r="AV88" i="3"/>
  <c r="AV107" i="3"/>
  <c r="AV103" i="3"/>
  <c r="AV99" i="3"/>
  <c r="AV95" i="3"/>
  <c r="AV91" i="3"/>
  <c r="AV86" i="3"/>
  <c r="AV82" i="3"/>
  <c r="AV79" i="3"/>
  <c r="AV75" i="3"/>
  <c r="AV71" i="3"/>
  <c r="AV87" i="3"/>
  <c r="AV83" i="3"/>
  <c r="AV67" i="3"/>
  <c r="AV63" i="3"/>
  <c r="AV59" i="3"/>
  <c r="AV44" i="3"/>
  <c r="AV76" i="3"/>
  <c r="AV72" i="3"/>
  <c r="AV68" i="3"/>
  <c r="AV64" i="3"/>
  <c r="AV60" i="3"/>
  <c r="AV56" i="3"/>
  <c r="AV52" i="3"/>
  <c r="AV48" i="3"/>
  <c r="AV55" i="3"/>
  <c r="AV51" i="3"/>
  <c r="AV111" i="3"/>
  <c r="AV47" i="3"/>
  <c r="AV43" i="3"/>
  <c r="AV110" i="3"/>
  <c r="AV106" i="3"/>
  <c r="AV102" i="3"/>
  <c r="AV98" i="3"/>
  <c r="AV94" i="3"/>
  <c r="AV90" i="3"/>
  <c r="AV42" i="3"/>
  <c r="AV105" i="3"/>
  <c r="AV101" i="3"/>
  <c r="AV97" i="3"/>
  <c r="AV93" i="3"/>
  <c r="AV89" i="3"/>
  <c r="AV84" i="3"/>
  <c r="AV80" i="3"/>
  <c r="AV77" i="3"/>
  <c r="AV73" i="3"/>
  <c r="AV69" i="3"/>
  <c r="AV85" i="3"/>
  <c r="AV81" i="3"/>
  <c r="AV65" i="3"/>
  <c r="AV61" i="3"/>
  <c r="AV46" i="3"/>
  <c r="AV78" i="3"/>
  <c r="AV74" i="3"/>
  <c r="AV70" i="3"/>
  <c r="AV66" i="3"/>
  <c r="AV62" i="3"/>
  <c r="AV58" i="3"/>
  <c r="AV54" i="3"/>
  <c r="AV50" i="3"/>
  <c r="AV57" i="3"/>
  <c r="AV53" i="3"/>
  <c r="AV49" i="3"/>
  <c r="AV109" i="3"/>
  <c r="AV45" i="3"/>
  <c r="AV112" i="3"/>
  <c r="AX3" i="3"/>
  <c r="AW110" i="3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U127" i="2" l="1"/>
  <c r="AU133" i="2" s="1" a="1"/>
  <c r="AU133" i="2" s="1"/>
  <c r="AU106" i="2"/>
  <c r="AT133" i="2" a="1"/>
  <c r="AT133" i="2" s="1"/>
  <c r="AT137" i="2" s="1"/>
  <c r="AU119" i="2"/>
  <c r="AW36" i="2"/>
  <c r="AW14" i="2"/>
  <c r="AW69" i="2"/>
  <c r="AW47" i="2"/>
  <c r="AW25" i="2"/>
  <c r="AW58" i="2"/>
  <c r="AT30" i="3"/>
  <c r="AT29" i="3"/>
  <c r="AT24" i="3"/>
  <c r="AT23" i="3"/>
  <c r="AT26" i="3"/>
  <c r="AT25" i="3"/>
  <c r="AT4" i="3"/>
  <c r="AT36" i="3"/>
  <c r="AT35" i="3"/>
  <c r="AT22" i="3"/>
  <c r="AT21" i="3"/>
  <c r="AT5" i="3"/>
  <c r="AT32" i="3"/>
  <c r="AT31" i="3"/>
  <c r="AT7" i="3"/>
  <c r="AT34" i="3"/>
  <c r="AT33" i="3"/>
  <c r="AT12" i="3"/>
  <c r="AT11" i="3"/>
  <c r="AT14" i="3"/>
  <c r="AT13" i="3"/>
  <c r="AT8" i="3"/>
  <c r="AT40" i="3"/>
  <c r="AT39" i="3"/>
  <c r="AT10" i="3"/>
  <c r="AT9" i="3"/>
  <c r="AT41" i="3"/>
  <c r="AT20" i="3"/>
  <c r="AT19" i="3"/>
  <c r="AT6" i="3"/>
  <c r="AT38" i="3"/>
  <c r="AT37" i="3"/>
  <c r="AT16" i="3"/>
  <c r="AT15" i="3"/>
  <c r="AT18" i="3"/>
  <c r="AT17" i="3"/>
  <c r="AT28" i="3"/>
  <c r="AT27" i="3"/>
  <c r="AW42" i="3"/>
  <c r="AW105" i="3"/>
  <c r="AW101" i="3"/>
  <c r="AW97" i="3"/>
  <c r="AW93" i="3"/>
  <c r="AW89" i="3"/>
  <c r="AW104" i="3"/>
  <c r="AW100" i="3"/>
  <c r="AW96" i="3"/>
  <c r="AW92" i="3"/>
  <c r="AW88" i="3"/>
  <c r="AW85" i="3"/>
  <c r="AW81" i="3"/>
  <c r="AW76" i="3"/>
  <c r="AW72" i="3"/>
  <c r="AW68" i="3"/>
  <c r="AW84" i="3"/>
  <c r="AW80" i="3"/>
  <c r="AW64" i="3"/>
  <c r="AW60" i="3"/>
  <c r="AW45" i="3"/>
  <c r="AW79" i="3"/>
  <c r="AW75" i="3"/>
  <c r="AW71" i="3"/>
  <c r="AW67" i="3"/>
  <c r="AW63" i="3"/>
  <c r="AW59" i="3"/>
  <c r="AW55" i="3"/>
  <c r="AW51" i="3"/>
  <c r="AW58" i="3"/>
  <c r="AW54" i="3"/>
  <c r="AW50" i="3"/>
  <c r="AW112" i="3"/>
  <c r="AW46" i="3"/>
  <c r="AW111" i="3"/>
  <c r="AW109" i="3"/>
  <c r="AW107" i="3"/>
  <c r="AW103" i="3"/>
  <c r="AW99" i="3"/>
  <c r="AW95" i="3"/>
  <c r="AW91" i="3"/>
  <c r="AW106" i="3"/>
  <c r="AW102" i="3"/>
  <c r="AW98" i="3"/>
  <c r="AW94" i="3"/>
  <c r="AW90" i="3"/>
  <c r="AW87" i="3"/>
  <c r="AW83" i="3"/>
  <c r="AW78" i="3"/>
  <c r="AW74" i="3"/>
  <c r="AW70" i="3"/>
  <c r="AW86" i="3"/>
  <c r="AW82" i="3"/>
  <c r="AW66" i="3"/>
  <c r="AW62" i="3"/>
  <c r="AW47" i="3"/>
  <c r="AW43" i="3"/>
  <c r="AW77" i="3"/>
  <c r="AW73" i="3"/>
  <c r="AW69" i="3"/>
  <c r="AW65" i="3"/>
  <c r="AW61" i="3"/>
  <c r="AW57" i="3"/>
  <c r="AW53" i="3"/>
  <c r="AW49" i="3"/>
  <c r="AW56" i="3"/>
  <c r="AW52" i="3"/>
  <c r="AW48" i="3"/>
  <c r="AW108" i="3"/>
  <c r="AW44" i="3"/>
  <c r="AY3" i="3"/>
  <c r="AV3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U137" i="2" l="1"/>
  <c r="AX69" i="2"/>
  <c r="AX36" i="2"/>
  <c r="AX58" i="2"/>
  <c r="AX47" i="2"/>
  <c r="AX25" i="2"/>
  <c r="AX14" i="2"/>
  <c r="AV91" i="2" a="1"/>
  <c r="AV91" i="2" s="1"/>
  <c r="AV92" i="2" a="1"/>
  <c r="AV92" i="2" s="1"/>
  <c r="AX110" i="3"/>
  <c r="AV1" i="2"/>
  <c r="AU27" i="3"/>
  <c r="AU24" i="3"/>
  <c r="AU17" i="3"/>
  <c r="AU14" i="3"/>
  <c r="AU15" i="3"/>
  <c r="AU12" i="3"/>
  <c r="AU29" i="3"/>
  <c r="AU26" i="3"/>
  <c r="AU35" i="3"/>
  <c r="AU32" i="3"/>
  <c r="AU9" i="3"/>
  <c r="AU41" i="3"/>
  <c r="AU38" i="3"/>
  <c r="AU23" i="3"/>
  <c r="AU20" i="3"/>
  <c r="AU5" i="3"/>
  <c r="AU37" i="3"/>
  <c r="AU11" i="3"/>
  <c r="AU8" i="3"/>
  <c r="AU40" i="3"/>
  <c r="AU6" i="3"/>
  <c r="AU33" i="3"/>
  <c r="AU30" i="3"/>
  <c r="AU4" i="3"/>
  <c r="AU31" i="3"/>
  <c r="AU28" i="3"/>
  <c r="AU13" i="3"/>
  <c r="AU10" i="3"/>
  <c r="AU19" i="3"/>
  <c r="AU16" i="3"/>
  <c r="AU25" i="3"/>
  <c r="AU22" i="3"/>
  <c r="AU7" i="3"/>
  <c r="AU39" i="3"/>
  <c r="AU36" i="3"/>
  <c r="AU21" i="3"/>
  <c r="AU18" i="3"/>
  <c r="AX106" i="3"/>
  <c r="AX102" i="3"/>
  <c r="AX98" i="3"/>
  <c r="AX94" i="3"/>
  <c r="AX90" i="3"/>
  <c r="AX42" i="3"/>
  <c r="AX105" i="3"/>
  <c r="AX101" i="3"/>
  <c r="AX97" i="3"/>
  <c r="AX93" i="3"/>
  <c r="AX89" i="3"/>
  <c r="AX84" i="3"/>
  <c r="AX80" i="3"/>
  <c r="AX85" i="3"/>
  <c r="AX81" i="3"/>
  <c r="AX77" i="3"/>
  <c r="AX73" i="3"/>
  <c r="AX69" i="3"/>
  <c r="AX65" i="3"/>
  <c r="AX61" i="3"/>
  <c r="AX58" i="3"/>
  <c r="AX54" i="3"/>
  <c r="AX50" i="3"/>
  <c r="AX78" i="3"/>
  <c r="AX74" i="3"/>
  <c r="AX70" i="3"/>
  <c r="AX66" i="3"/>
  <c r="AX62" i="3"/>
  <c r="AX57" i="3"/>
  <c r="AX53" i="3"/>
  <c r="AX49" i="3"/>
  <c r="AX44" i="3"/>
  <c r="AX45" i="3"/>
  <c r="AX111" i="3"/>
  <c r="AX109" i="3"/>
  <c r="AX108" i="3"/>
  <c r="AX104" i="3"/>
  <c r="AX100" i="3"/>
  <c r="AX96" i="3"/>
  <c r="AX92" i="3"/>
  <c r="AX88" i="3"/>
  <c r="AX107" i="3"/>
  <c r="AX103" i="3"/>
  <c r="AX99" i="3"/>
  <c r="AX95" i="3"/>
  <c r="AX91" i="3"/>
  <c r="AX86" i="3"/>
  <c r="AX82" i="3"/>
  <c r="AX87" i="3"/>
  <c r="AX83" i="3"/>
  <c r="AX79" i="3"/>
  <c r="AX75" i="3"/>
  <c r="AX71" i="3"/>
  <c r="AX67" i="3"/>
  <c r="AX63" i="3"/>
  <c r="AX59" i="3"/>
  <c r="AX56" i="3"/>
  <c r="AX52" i="3"/>
  <c r="AX48" i="3"/>
  <c r="AX76" i="3"/>
  <c r="AX72" i="3"/>
  <c r="AX68" i="3"/>
  <c r="AX64" i="3"/>
  <c r="AX60" i="3"/>
  <c r="AX55" i="3"/>
  <c r="AX51" i="3"/>
  <c r="AX46" i="3"/>
  <c r="AX47" i="3"/>
  <c r="AX43" i="3"/>
  <c r="AX112" i="3"/>
  <c r="AZ3" i="3"/>
  <c r="AV129" i="2" a="1"/>
  <c r="AV129" i="2" s="1"/>
  <c r="AW3" i="2"/>
  <c r="AY108" i="3" s="1"/>
  <c r="AV126" i="2" a="1"/>
  <c r="AV126" i="2" s="1"/>
  <c r="AV125" i="2" a="1"/>
  <c r="AV125" i="2" s="1"/>
  <c r="AV124" i="2" a="1"/>
  <c r="AV124" i="2" s="1"/>
  <c r="AV123" i="2" a="1"/>
  <c r="AV123" i="2" s="1"/>
  <c r="AV122" i="2" a="1"/>
  <c r="AV122" i="2" s="1"/>
  <c r="AV121" i="2" a="1"/>
  <c r="AV121" i="2" s="1"/>
  <c r="AV118" i="2" a="1"/>
  <c r="AV118" i="2" s="1"/>
  <c r="AV117" i="2" a="1"/>
  <c r="AV117" i="2" s="1"/>
  <c r="AV116" i="2" a="1"/>
  <c r="AV116" i="2" s="1"/>
  <c r="AV131" i="2" a="1"/>
  <c r="AV131" i="2" s="1"/>
  <c r="AV114" i="2" a="1"/>
  <c r="AV114" i="2" s="1"/>
  <c r="AV112" i="2" a="1"/>
  <c r="AV112" i="2" s="1"/>
  <c r="AV105" i="2" a="1"/>
  <c r="AV105" i="2" s="1"/>
  <c r="AV104" i="2" a="1"/>
  <c r="AV104" i="2" s="1"/>
  <c r="AV103" i="2" a="1"/>
  <c r="AV103" i="2" s="1"/>
  <c r="AV102" i="2" a="1"/>
  <c r="AV102" i="2" s="1"/>
  <c r="AV101" i="2" a="1"/>
  <c r="AV101" i="2" s="1"/>
  <c r="AV115" i="2" a="1"/>
  <c r="AV115" i="2" s="1"/>
  <c r="AV113" i="2" a="1"/>
  <c r="AV113" i="2" s="1"/>
  <c r="AV111" i="2" a="1"/>
  <c r="AV111" i="2" s="1"/>
  <c r="AV110" i="2" a="1"/>
  <c r="AV110" i="2" s="1"/>
  <c r="AV109" i="2" a="1"/>
  <c r="AV109" i="2" s="1"/>
  <c r="AV108" i="2" a="1"/>
  <c r="AV108" i="2" s="1"/>
  <c r="AV100" i="2" a="1"/>
  <c r="AV100" i="2" s="1"/>
  <c r="AV98" i="2" a="1"/>
  <c r="AV98" i="2" s="1"/>
  <c r="AV97" i="2" a="1"/>
  <c r="AV97" i="2" s="1"/>
  <c r="AV96" i="2" a="1"/>
  <c r="AV96" i="2" s="1"/>
  <c r="AV90" i="2" a="1"/>
  <c r="AV90" i="2" s="1"/>
  <c r="AV99" i="2" a="1"/>
  <c r="AV99" i="2" s="1"/>
  <c r="AV95" i="2" a="1"/>
  <c r="AV95" i="2" s="1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Y58" i="2" l="1"/>
  <c r="AY69" i="2"/>
  <c r="AY14" i="2"/>
  <c r="AY25" i="2"/>
  <c r="AY47" i="2"/>
  <c r="AY36" i="2"/>
  <c r="AW92" i="2" a="1"/>
  <c r="AW92" i="2" s="1"/>
  <c r="AW91" i="2" a="1"/>
  <c r="AW91" i="2" s="1"/>
  <c r="AV6" i="3"/>
  <c r="AV38" i="3"/>
  <c r="AV37" i="3"/>
  <c r="AV16" i="3"/>
  <c r="AV15" i="3"/>
  <c r="AV18" i="3"/>
  <c r="AV17" i="3"/>
  <c r="AV12" i="3"/>
  <c r="AV11" i="3"/>
  <c r="AV30" i="3"/>
  <c r="AV29" i="3"/>
  <c r="AV8" i="3"/>
  <c r="AV40" i="3"/>
  <c r="AV39" i="3"/>
  <c r="AV10" i="3"/>
  <c r="AV9" i="3"/>
  <c r="AV41" i="3"/>
  <c r="AV20" i="3"/>
  <c r="AV19" i="3"/>
  <c r="AV22" i="3"/>
  <c r="AV21" i="3"/>
  <c r="AV5" i="3"/>
  <c r="AV32" i="3"/>
  <c r="AV31" i="3"/>
  <c r="AV7" i="3"/>
  <c r="AV34" i="3"/>
  <c r="AV33" i="3"/>
  <c r="AV28" i="3"/>
  <c r="AV27" i="3"/>
  <c r="AV14" i="3"/>
  <c r="AV13" i="3"/>
  <c r="AV24" i="3"/>
  <c r="AV23" i="3"/>
  <c r="AV26" i="3"/>
  <c r="AV25" i="3"/>
  <c r="AV4" i="3"/>
  <c r="AV36" i="3"/>
  <c r="AV35" i="3"/>
  <c r="AY42" i="3"/>
  <c r="AY105" i="3"/>
  <c r="AY101" i="3"/>
  <c r="AY97" i="3"/>
  <c r="AY93" i="3"/>
  <c r="AY89" i="3"/>
  <c r="AY104" i="3"/>
  <c r="AY100" i="3"/>
  <c r="AY96" i="3"/>
  <c r="AY92" i="3"/>
  <c r="AY88" i="3"/>
  <c r="AY85" i="3"/>
  <c r="AY81" i="3"/>
  <c r="AY84" i="3"/>
  <c r="AY80" i="3"/>
  <c r="AY76" i="3"/>
  <c r="AY72" i="3"/>
  <c r="AY68" i="3"/>
  <c r="AY55" i="3"/>
  <c r="AY51" i="3"/>
  <c r="AY66" i="3"/>
  <c r="AY62" i="3"/>
  <c r="AY79" i="3"/>
  <c r="AY75" i="3"/>
  <c r="AY71" i="3"/>
  <c r="AY67" i="3"/>
  <c r="AY63" i="3"/>
  <c r="AY59" i="3"/>
  <c r="AY56" i="3"/>
  <c r="AY52" i="3"/>
  <c r="AY48" i="3"/>
  <c r="AY45" i="3"/>
  <c r="AY46" i="3"/>
  <c r="AY112" i="3"/>
  <c r="AY111" i="3"/>
  <c r="AY109" i="3"/>
  <c r="AY107" i="3"/>
  <c r="AY103" i="3"/>
  <c r="AY99" i="3"/>
  <c r="AY95" i="3"/>
  <c r="AY91" i="3"/>
  <c r="AY106" i="3"/>
  <c r="AY102" i="3"/>
  <c r="AY98" i="3"/>
  <c r="AY94" i="3"/>
  <c r="AY90" i="3"/>
  <c r="AY87" i="3"/>
  <c r="AY83" i="3"/>
  <c r="AY86" i="3"/>
  <c r="AY82" i="3"/>
  <c r="AY78" i="3"/>
  <c r="AY74" i="3"/>
  <c r="AY70" i="3"/>
  <c r="AY57" i="3"/>
  <c r="AY53" i="3"/>
  <c r="AY49" i="3"/>
  <c r="AY64" i="3"/>
  <c r="AY60" i="3"/>
  <c r="AY77" i="3"/>
  <c r="AY73" i="3"/>
  <c r="AY69" i="3"/>
  <c r="AY65" i="3"/>
  <c r="AY61" i="3"/>
  <c r="AY58" i="3"/>
  <c r="AY54" i="3"/>
  <c r="AY50" i="3"/>
  <c r="AY47" i="3"/>
  <c r="AY43" i="3"/>
  <c r="AY44" i="3"/>
  <c r="AY110" i="3"/>
  <c r="BA3" i="3"/>
  <c r="AV106" i="2"/>
  <c r="AV119" i="2"/>
  <c r="AW131" i="2" a="1"/>
  <c r="AW131" i="2" s="1"/>
  <c r="AW126" i="2" a="1"/>
  <c r="AW126" i="2" s="1"/>
  <c r="AW125" i="2" a="1"/>
  <c r="AW125" i="2" s="1"/>
  <c r="AW124" i="2" a="1"/>
  <c r="AW124" i="2" s="1"/>
  <c r="AW123" i="2" a="1"/>
  <c r="AW123" i="2" s="1"/>
  <c r="AW122" i="2" a="1"/>
  <c r="AW122" i="2" s="1"/>
  <c r="AW121" i="2" a="1"/>
  <c r="AW121" i="2" s="1"/>
  <c r="AW118" i="2" a="1"/>
  <c r="AW118" i="2" s="1"/>
  <c r="AW117" i="2" a="1"/>
  <c r="AW117" i="2" s="1"/>
  <c r="AW116" i="2" a="1"/>
  <c r="AW116" i="2" s="1"/>
  <c r="AW115" i="2" a="1"/>
  <c r="AW115" i="2" s="1"/>
  <c r="AW113" i="2" a="1"/>
  <c r="AW113" i="2" s="1"/>
  <c r="AW111" i="2" a="1"/>
  <c r="AW111" i="2" s="1"/>
  <c r="AW105" i="2" a="1"/>
  <c r="AW105" i="2" s="1"/>
  <c r="AW104" i="2" a="1"/>
  <c r="AW104" i="2" s="1"/>
  <c r="AW103" i="2" a="1"/>
  <c r="AW103" i="2" s="1"/>
  <c r="AW102" i="2" a="1"/>
  <c r="AW102" i="2" s="1"/>
  <c r="AW101" i="2" a="1"/>
  <c r="AW101" i="2" s="1"/>
  <c r="AW114" i="2" a="1"/>
  <c r="AW114" i="2" s="1"/>
  <c r="AW112" i="2" a="1"/>
  <c r="AW112" i="2" s="1"/>
  <c r="AW110" i="2" a="1"/>
  <c r="AW110" i="2" s="1"/>
  <c r="AW109" i="2" a="1"/>
  <c r="AW109" i="2" s="1"/>
  <c r="AW108" i="2" a="1"/>
  <c r="AW108" i="2" s="1"/>
  <c r="AW99" i="2" a="1"/>
  <c r="AW99" i="2" s="1"/>
  <c r="AW97" i="2" a="1"/>
  <c r="AW97" i="2" s="1"/>
  <c r="AW95" i="2" a="1"/>
  <c r="AW95" i="2" s="1"/>
  <c r="AW100" i="2" a="1"/>
  <c r="AW100" i="2" s="1"/>
  <c r="AW98" i="2" a="1"/>
  <c r="AW98" i="2" s="1"/>
  <c r="AW96" i="2" a="1"/>
  <c r="AW96" i="2" s="1"/>
  <c r="AW90" i="2" a="1"/>
  <c r="AW90" i="2" s="1"/>
  <c r="AV127" i="2"/>
  <c r="AV133" i="2" s="1" a="1"/>
  <c r="AV133" i="2" s="1"/>
  <c r="AW129" i="2" a="1"/>
  <c r="AW129" i="2" s="1"/>
  <c r="AX3" i="2"/>
  <c r="AZ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Z47" i="2" l="1"/>
  <c r="AZ58" i="2"/>
  <c r="AZ36" i="2"/>
  <c r="AZ14" i="2"/>
  <c r="AZ69" i="2"/>
  <c r="AZ25" i="2"/>
  <c r="AX92" i="2" a="1"/>
  <c r="AX92" i="2" s="1"/>
  <c r="AX91" i="2" a="1"/>
  <c r="AX91" i="2" s="1"/>
  <c r="AV137" i="2"/>
  <c r="AW5" i="3"/>
  <c r="AW35" i="3"/>
  <c r="AW34" i="3"/>
  <c r="AW25" i="3"/>
  <c r="AW24" i="3"/>
  <c r="AW4" i="3"/>
  <c r="AW31" i="3"/>
  <c r="AW30" i="3"/>
  <c r="AW13" i="3"/>
  <c r="AW12" i="3"/>
  <c r="AW11" i="3"/>
  <c r="AW10" i="3"/>
  <c r="AW17" i="3"/>
  <c r="AW16" i="3"/>
  <c r="AW8" i="3"/>
  <c r="AW39" i="3"/>
  <c r="AW38" i="3"/>
  <c r="AW7" i="3"/>
  <c r="AW37" i="3"/>
  <c r="AW127" i="2"/>
  <c r="AW133" i="2" s="1" a="1"/>
  <c r="AW19" i="3"/>
  <c r="AW18" i="3"/>
  <c r="AW9" i="3"/>
  <c r="AW41" i="3"/>
  <c r="AW40" i="3"/>
  <c r="AW15" i="3"/>
  <c r="AW14" i="3"/>
  <c r="AW29" i="3"/>
  <c r="AW28" i="3"/>
  <c r="AW27" i="3"/>
  <c r="AW26" i="3"/>
  <c r="AW6" i="3"/>
  <c r="AW33" i="3"/>
  <c r="AW32" i="3"/>
  <c r="AW23" i="3"/>
  <c r="AW22" i="3"/>
  <c r="AW21" i="3"/>
  <c r="AW20" i="3"/>
  <c r="AZ104" i="3"/>
  <c r="AZ100" i="3"/>
  <c r="AZ96" i="3"/>
  <c r="AZ92" i="3"/>
  <c r="AZ88" i="3"/>
  <c r="AZ42" i="3"/>
  <c r="AZ105" i="3"/>
  <c r="AZ101" i="3"/>
  <c r="AZ97" i="3"/>
  <c r="AZ93" i="3"/>
  <c r="AZ89" i="3"/>
  <c r="AZ84" i="3"/>
  <c r="AZ80" i="3"/>
  <c r="AZ77" i="3"/>
  <c r="AZ73" i="3"/>
  <c r="AZ69" i="3"/>
  <c r="AZ87" i="3"/>
  <c r="AZ83" i="3"/>
  <c r="AZ65" i="3"/>
  <c r="AZ61" i="3"/>
  <c r="AZ78" i="3"/>
  <c r="AZ74" i="3"/>
  <c r="AZ70" i="3"/>
  <c r="AZ66" i="3"/>
  <c r="AZ62" i="3"/>
  <c r="AZ58" i="3"/>
  <c r="AZ54" i="3"/>
  <c r="AZ50" i="3"/>
  <c r="AZ46" i="3"/>
  <c r="AZ111" i="3"/>
  <c r="AZ55" i="3"/>
  <c r="AZ51" i="3"/>
  <c r="AZ47" i="3"/>
  <c r="AZ43" i="3"/>
  <c r="AZ112" i="3"/>
  <c r="AZ108" i="3"/>
  <c r="AZ106" i="3"/>
  <c r="AZ102" i="3"/>
  <c r="AZ98" i="3"/>
  <c r="AZ94" i="3"/>
  <c r="AZ90" i="3"/>
  <c r="AZ107" i="3"/>
  <c r="AZ103" i="3"/>
  <c r="AZ99" i="3"/>
  <c r="AZ95" i="3"/>
  <c r="AZ91" i="3"/>
  <c r="AZ86" i="3"/>
  <c r="AZ82" i="3"/>
  <c r="AZ79" i="3"/>
  <c r="AZ75" i="3"/>
  <c r="AZ71" i="3"/>
  <c r="AZ67" i="3"/>
  <c r="AZ85" i="3"/>
  <c r="AZ81" i="3"/>
  <c r="AZ63" i="3"/>
  <c r="AZ59" i="3"/>
  <c r="AZ76" i="3"/>
  <c r="AZ72" i="3"/>
  <c r="AZ68" i="3"/>
  <c r="AZ64" i="3"/>
  <c r="AZ60" i="3"/>
  <c r="AZ56" i="3"/>
  <c r="AZ52" i="3"/>
  <c r="AZ48" i="3"/>
  <c r="AZ44" i="3"/>
  <c r="AZ57" i="3"/>
  <c r="AZ53" i="3"/>
  <c r="AZ49" i="3"/>
  <c r="AZ45" i="3"/>
  <c r="AZ109" i="3"/>
  <c r="BB3" i="3"/>
  <c r="AW119" i="2"/>
  <c r="AX131" i="2" a="1"/>
  <c r="AX131" i="2" s="1"/>
  <c r="AX126" i="2" a="1"/>
  <c r="AX126" i="2" s="1"/>
  <c r="AX125" i="2" a="1"/>
  <c r="AX125" i="2" s="1"/>
  <c r="AX124" i="2" a="1"/>
  <c r="AX124" i="2" s="1"/>
  <c r="AX123" i="2" a="1"/>
  <c r="AX123" i="2" s="1"/>
  <c r="AX122" i="2" a="1"/>
  <c r="AX122" i="2" s="1"/>
  <c r="AX121" i="2" a="1"/>
  <c r="AX121" i="2" s="1"/>
  <c r="AX118" i="2" a="1"/>
  <c r="AX118" i="2" s="1"/>
  <c r="AX117" i="2" a="1"/>
  <c r="AX117" i="2" s="1"/>
  <c r="AX116" i="2" a="1"/>
  <c r="AX116" i="2" s="1"/>
  <c r="AX114" i="2" a="1"/>
  <c r="AX114" i="2" s="1"/>
  <c r="AX112" i="2" a="1"/>
  <c r="AX112" i="2" s="1"/>
  <c r="AX105" i="2" a="1"/>
  <c r="AX105" i="2" s="1"/>
  <c r="AX104" i="2" a="1"/>
  <c r="AX104" i="2" s="1"/>
  <c r="AX103" i="2" a="1"/>
  <c r="AX103" i="2" s="1"/>
  <c r="AX102" i="2" a="1"/>
  <c r="AX102" i="2" s="1"/>
  <c r="AX101" i="2" a="1"/>
  <c r="AX101" i="2" s="1"/>
  <c r="AX115" i="2" a="1"/>
  <c r="AX115" i="2" s="1"/>
  <c r="AX113" i="2" a="1"/>
  <c r="AX113" i="2" s="1"/>
  <c r="AX111" i="2" a="1"/>
  <c r="AX111" i="2" s="1"/>
  <c r="AX110" i="2" a="1"/>
  <c r="AX110" i="2" s="1"/>
  <c r="AX109" i="2" a="1"/>
  <c r="AX109" i="2" s="1"/>
  <c r="AX108" i="2" a="1"/>
  <c r="AX108" i="2" s="1"/>
  <c r="AX100" i="2" a="1"/>
  <c r="AX100" i="2" s="1"/>
  <c r="AX98" i="2" a="1"/>
  <c r="AX98" i="2" s="1"/>
  <c r="AX97" i="2" a="1"/>
  <c r="AX97" i="2" s="1"/>
  <c r="AX96" i="2" a="1"/>
  <c r="AX96" i="2" s="1"/>
  <c r="AX90" i="2" a="1"/>
  <c r="AX90" i="2" s="1"/>
  <c r="AX99" i="2" a="1"/>
  <c r="AX99" i="2" s="1"/>
  <c r="AX95" i="2" a="1"/>
  <c r="AX95" i="2" s="1"/>
  <c r="AW106" i="2"/>
  <c r="AX129" i="2" a="1"/>
  <c r="AX129" i="2" s="1"/>
  <c r="AY3" i="2"/>
  <c r="BA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BA36" i="2" l="1"/>
  <c r="BA14" i="2"/>
  <c r="BA47" i="2"/>
  <c r="BA25" i="2"/>
  <c r="BA69" i="2"/>
  <c r="BA58" i="2"/>
  <c r="AY91" i="2" a="1"/>
  <c r="AY91" i="2" s="1"/>
  <c r="AY92" i="2" a="1"/>
  <c r="AY92" i="2" s="1"/>
  <c r="AW133" i="2"/>
  <c r="AW137" i="2" s="1"/>
  <c r="BA105" i="3"/>
  <c r="BA97" i="3"/>
  <c r="BA89" i="3"/>
  <c r="BA106" i="3"/>
  <c r="BA98" i="3"/>
  <c r="BA90" i="3"/>
  <c r="BA83" i="3"/>
  <c r="BA74" i="3"/>
  <c r="BA86" i="3"/>
  <c r="BA66" i="3"/>
  <c r="BA112" i="3"/>
  <c r="BA73" i="3"/>
  <c r="BA65" i="3"/>
  <c r="BA57" i="3"/>
  <c r="BA49" i="3"/>
  <c r="BA58" i="3"/>
  <c r="BA50" i="3"/>
  <c r="BA108" i="3"/>
  <c r="AX7" i="3"/>
  <c r="AX34" i="3"/>
  <c r="AX33" i="3"/>
  <c r="AX8" i="3"/>
  <c r="AX40" i="3"/>
  <c r="AX39" i="3"/>
  <c r="AX14" i="3"/>
  <c r="AX13" i="3"/>
  <c r="AX28" i="3"/>
  <c r="AX27" i="3"/>
  <c r="AX10" i="3"/>
  <c r="AX9" i="3"/>
  <c r="AX41" i="3"/>
  <c r="AX16" i="3"/>
  <c r="AX15" i="3"/>
  <c r="AX22" i="3"/>
  <c r="AX21" i="3"/>
  <c r="AX20" i="3"/>
  <c r="AX19" i="3"/>
  <c r="BA42" i="3"/>
  <c r="BA101" i="3"/>
  <c r="BA93" i="3"/>
  <c r="BA102" i="3"/>
  <c r="BA94" i="3"/>
  <c r="BA87" i="3"/>
  <c r="BA78" i="3"/>
  <c r="BA70" i="3"/>
  <c r="BA82" i="3"/>
  <c r="BA62" i="3"/>
  <c r="BA77" i="3"/>
  <c r="BA69" i="3"/>
  <c r="BA61" i="3"/>
  <c r="BA53" i="3"/>
  <c r="BA45" i="3"/>
  <c r="BA54" i="3"/>
  <c r="BA46" i="3"/>
  <c r="BA110" i="3"/>
  <c r="AX18" i="3"/>
  <c r="AX17" i="3"/>
  <c r="AX24" i="3"/>
  <c r="AX23" i="3"/>
  <c r="AX30" i="3"/>
  <c r="AX29" i="3"/>
  <c r="AX12" i="3"/>
  <c r="AX11" i="3"/>
  <c r="AX26" i="3"/>
  <c r="AX25" i="3"/>
  <c r="AX5" i="3"/>
  <c r="AX32" i="3"/>
  <c r="AX31" i="3"/>
  <c r="AX6" i="3"/>
  <c r="AX38" i="3"/>
  <c r="AX37" i="3"/>
  <c r="AX4" i="3"/>
  <c r="AX36" i="3"/>
  <c r="AX35" i="3"/>
  <c r="BA107" i="3"/>
  <c r="BA103" i="3"/>
  <c r="BA99" i="3"/>
  <c r="BA95" i="3"/>
  <c r="BA91" i="3"/>
  <c r="BA104" i="3"/>
  <c r="BA100" i="3"/>
  <c r="BA96" i="3"/>
  <c r="BA92" i="3"/>
  <c r="BA88" i="3"/>
  <c r="BA85" i="3"/>
  <c r="BA81" i="3"/>
  <c r="BA76" i="3"/>
  <c r="BA72" i="3"/>
  <c r="BA68" i="3"/>
  <c r="BA84" i="3"/>
  <c r="BA80" i="3"/>
  <c r="BA64" i="3"/>
  <c r="BA60" i="3"/>
  <c r="BA79" i="3"/>
  <c r="BA75" i="3"/>
  <c r="BA71" i="3"/>
  <c r="BA67" i="3"/>
  <c r="BA63" i="3"/>
  <c r="BA59" i="3"/>
  <c r="BA55" i="3"/>
  <c r="BA51" i="3"/>
  <c r="BA47" i="3"/>
  <c r="BA43" i="3"/>
  <c r="BA56" i="3"/>
  <c r="BA52" i="3"/>
  <c r="BA48" i="3"/>
  <c r="BA44" i="3"/>
  <c r="BA111" i="3"/>
  <c r="BC3" i="3"/>
  <c r="AX106" i="2"/>
  <c r="AX119" i="2"/>
  <c r="AX127" i="2"/>
  <c r="AY131" i="2" a="1"/>
  <c r="AY131" i="2" s="1"/>
  <c r="AY126" i="2" a="1"/>
  <c r="AY126" i="2" s="1"/>
  <c r="AY125" i="2" a="1"/>
  <c r="AY125" i="2" s="1"/>
  <c r="AY124" i="2" a="1"/>
  <c r="AY124" i="2" s="1"/>
  <c r="AY123" i="2" a="1"/>
  <c r="AY123" i="2" s="1"/>
  <c r="AY122" i="2" a="1"/>
  <c r="AY122" i="2" s="1"/>
  <c r="AY121" i="2" a="1"/>
  <c r="AY121" i="2" s="1"/>
  <c r="AY118" i="2" a="1"/>
  <c r="AY118" i="2" s="1"/>
  <c r="AY117" i="2" a="1"/>
  <c r="AY117" i="2" s="1"/>
  <c r="AY116" i="2" a="1"/>
  <c r="AY116" i="2" s="1"/>
  <c r="AY115" i="2" a="1"/>
  <c r="AY115" i="2" s="1"/>
  <c r="AY113" i="2" a="1"/>
  <c r="AY113" i="2" s="1"/>
  <c r="AY111" i="2" a="1"/>
  <c r="AY111" i="2" s="1"/>
  <c r="AY105" i="2" a="1"/>
  <c r="AY105" i="2" s="1"/>
  <c r="AY104" i="2" a="1"/>
  <c r="AY104" i="2" s="1"/>
  <c r="AY103" i="2" a="1"/>
  <c r="AY103" i="2" s="1"/>
  <c r="AY102" i="2" a="1"/>
  <c r="AY102" i="2" s="1"/>
  <c r="AY101" i="2" a="1"/>
  <c r="AY101" i="2" s="1"/>
  <c r="AY114" i="2" a="1"/>
  <c r="AY114" i="2" s="1"/>
  <c r="AY112" i="2" a="1"/>
  <c r="AY112" i="2" s="1"/>
  <c r="AY110" i="2" a="1"/>
  <c r="AY110" i="2" s="1"/>
  <c r="AY109" i="2" a="1"/>
  <c r="AY109" i="2" s="1"/>
  <c r="AY108" i="2" a="1"/>
  <c r="AY108" i="2" s="1"/>
  <c r="AY99" i="2" a="1"/>
  <c r="AY99" i="2" s="1"/>
  <c r="AY97" i="2" a="1"/>
  <c r="AY97" i="2" s="1"/>
  <c r="AY95" i="2" a="1"/>
  <c r="AY95" i="2" s="1"/>
  <c r="AY100" i="2" a="1"/>
  <c r="AY100" i="2" s="1"/>
  <c r="AY98" i="2" a="1"/>
  <c r="AY98" i="2" s="1"/>
  <c r="AY96" i="2" a="1"/>
  <c r="AY96" i="2" s="1"/>
  <c r="AY90" i="2" a="1"/>
  <c r="AY90" i="2" s="1"/>
  <c r="AY129" i="2" a="1"/>
  <c r="AY129" i="2" s="1"/>
  <c r="AZ3" i="2"/>
  <c r="BB108" i="3" s="1"/>
  <c r="AX133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BB69" i="2" l="1"/>
  <c r="BB14" i="2"/>
  <c r="BB25" i="2"/>
  <c r="BB36" i="2"/>
  <c r="BB58" i="2"/>
  <c r="BB47" i="2"/>
  <c r="AZ91" i="2" a="1"/>
  <c r="AZ91" i="2" s="1"/>
  <c r="AZ92" i="2" a="1"/>
  <c r="AZ92" i="2" s="1"/>
  <c r="AY17" i="3"/>
  <c r="AY14" i="3"/>
  <c r="AY27" i="3"/>
  <c r="AY24" i="3"/>
  <c r="AY5" i="3"/>
  <c r="AY37" i="3"/>
  <c r="AY34" i="3"/>
  <c r="AY23" i="3"/>
  <c r="AY20" i="3"/>
  <c r="AY9" i="3"/>
  <c r="AY41" i="3"/>
  <c r="AY38" i="3"/>
  <c r="AY6" i="3"/>
  <c r="AY35" i="3"/>
  <c r="AY32" i="3"/>
  <c r="AY13" i="3"/>
  <c r="AY10" i="3"/>
  <c r="AY15" i="3"/>
  <c r="AY12" i="3"/>
  <c r="AY4" i="3"/>
  <c r="AY33" i="3"/>
  <c r="AY30" i="3"/>
  <c r="AY11" i="3"/>
  <c r="AY8" i="3"/>
  <c r="AY40" i="3"/>
  <c r="AY21" i="3"/>
  <c r="AY18" i="3"/>
  <c r="AY7" i="3"/>
  <c r="AY39" i="3"/>
  <c r="AY25" i="3"/>
  <c r="AY22" i="3"/>
  <c r="AY19" i="3"/>
  <c r="AY16" i="3"/>
  <c r="AY29" i="3"/>
  <c r="AY26" i="3"/>
  <c r="AY31" i="3"/>
  <c r="AY28" i="3"/>
  <c r="BB106" i="3"/>
  <c r="BB102" i="3"/>
  <c r="BB98" i="3"/>
  <c r="BB94" i="3"/>
  <c r="BB90" i="3"/>
  <c r="BB107" i="3"/>
  <c r="BB103" i="3"/>
  <c r="BB99" i="3"/>
  <c r="BB95" i="3"/>
  <c r="BB91" i="3"/>
  <c r="BB86" i="3"/>
  <c r="BB82" i="3"/>
  <c r="BB87" i="3"/>
  <c r="BB83" i="3"/>
  <c r="BB79" i="3"/>
  <c r="BB75" i="3"/>
  <c r="BB71" i="3"/>
  <c r="BB58" i="3"/>
  <c r="BB54" i="3"/>
  <c r="BB50" i="3"/>
  <c r="BB67" i="3"/>
  <c r="BB63" i="3"/>
  <c r="BB59" i="3"/>
  <c r="BB76" i="3"/>
  <c r="BB72" i="3"/>
  <c r="BB68" i="3"/>
  <c r="BB64" i="3"/>
  <c r="BB60" i="3"/>
  <c r="BB55" i="3"/>
  <c r="BB51" i="3"/>
  <c r="BB46" i="3"/>
  <c r="BB47" i="3"/>
  <c r="BB43" i="3"/>
  <c r="BB112" i="3"/>
  <c r="BB110" i="3"/>
  <c r="AX133" i="2"/>
  <c r="AX137" i="2" s="1"/>
  <c r="BB104" i="3"/>
  <c r="BB100" i="3"/>
  <c r="BB96" i="3"/>
  <c r="BB92" i="3"/>
  <c r="BB88" i="3"/>
  <c r="BB42" i="3"/>
  <c r="BB105" i="3"/>
  <c r="BB101" i="3"/>
  <c r="BB97" i="3"/>
  <c r="BB93" i="3"/>
  <c r="BB89" i="3"/>
  <c r="BB84" i="3"/>
  <c r="BB80" i="3"/>
  <c r="BB85" i="3"/>
  <c r="BB81" i="3"/>
  <c r="BB77" i="3"/>
  <c r="BB73" i="3"/>
  <c r="BB69" i="3"/>
  <c r="BB56" i="3"/>
  <c r="BB52" i="3"/>
  <c r="BB48" i="3"/>
  <c r="BB65" i="3"/>
  <c r="BB61" i="3"/>
  <c r="BB78" i="3"/>
  <c r="BB74" i="3"/>
  <c r="BB70" i="3"/>
  <c r="BB66" i="3"/>
  <c r="BB62" i="3"/>
  <c r="BB57" i="3"/>
  <c r="BB53" i="3"/>
  <c r="BB49" i="3"/>
  <c r="BB44" i="3"/>
  <c r="BB45" i="3"/>
  <c r="BB111" i="3"/>
  <c r="BB109" i="3"/>
  <c r="BD3" i="3"/>
  <c r="AY119" i="2"/>
  <c r="AY127" i="2"/>
  <c r="AZ129" i="2" a="1"/>
  <c r="AZ129" i="2" s="1"/>
  <c r="BA3" i="2"/>
  <c r="BC109" i="3" s="1"/>
  <c r="AZ126" i="2" a="1"/>
  <c r="AZ126" i="2" s="1"/>
  <c r="AZ125" i="2" a="1"/>
  <c r="AZ125" i="2" s="1"/>
  <c r="AZ131" i="2" a="1"/>
  <c r="AZ131" i="2" s="1"/>
  <c r="AZ124" i="2" a="1"/>
  <c r="AZ124" i="2" s="1"/>
  <c r="AZ123" i="2" a="1"/>
  <c r="AZ123" i="2" s="1"/>
  <c r="AZ122" i="2" a="1"/>
  <c r="AZ122" i="2" s="1"/>
  <c r="AZ121" i="2" a="1"/>
  <c r="AZ121" i="2" s="1"/>
  <c r="AZ118" i="2" a="1"/>
  <c r="AZ118" i="2" s="1"/>
  <c r="AZ117" i="2" a="1"/>
  <c r="AZ117" i="2" s="1"/>
  <c r="AZ116" i="2" a="1"/>
  <c r="AZ116" i="2" s="1"/>
  <c r="AZ114" i="2" a="1"/>
  <c r="AZ114" i="2" s="1"/>
  <c r="AZ112" i="2" a="1"/>
  <c r="AZ112" i="2" s="1"/>
  <c r="AZ110" i="2" a="1"/>
  <c r="AZ110" i="2" s="1"/>
  <c r="AZ105" i="2" a="1"/>
  <c r="AZ105" i="2" s="1"/>
  <c r="AZ104" i="2" a="1"/>
  <c r="AZ104" i="2" s="1"/>
  <c r="AZ103" i="2" a="1"/>
  <c r="AZ103" i="2" s="1"/>
  <c r="AZ102" i="2" a="1"/>
  <c r="AZ102" i="2" s="1"/>
  <c r="AZ101" i="2" a="1"/>
  <c r="AZ101" i="2" s="1"/>
  <c r="AZ115" i="2" a="1"/>
  <c r="AZ115" i="2" s="1"/>
  <c r="AZ113" i="2" a="1"/>
  <c r="AZ113" i="2" s="1"/>
  <c r="AZ111" i="2" a="1"/>
  <c r="AZ111" i="2" s="1"/>
  <c r="AZ109" i="2" a="1"/>
  <c r="AZ109" i="2" s="1"/>
  <c r="AZ108" i="2" a="1"/>
  <c r="AZ108" i="2" s="1"/>
  <c r="AZ100" i="2" a="1"/>
  <c r="AZ100" i="2" s="1"/>
  <c r="AZ98" i="2" a="1"/>
  <c r="AZ98" i="2" s="1"/>
  <c r="AZ97" i="2" a="1"/>
  <c r="AZ97" i="2" s="1"/>
  <c r="AZ96" i="2" a="1"/>
  <c r="AZ96" i="2" s="1"/>
  <c r="AZ90" i="2" a="1"/>
  <c r="AZ90" i="2" s="1"/>
  <c r="AZ99" i="2" a="1"/>
  <c r="AZ99" i="2" s="1"/>
  <c r="AZ95" i="2" a="1"/>
  <c r="AZ95" i="2" s="1"/>
  <c r="AY106" i="2"/>
  <c r="AY133" i="2" a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113" i="4" l="1"/>
  <c r="H107" i="4"/>
  <c r="H103" i="4"/>
  <c r="H75" i="4"/>
  <c r="H71" i="4"/>
  <c r="H68" i="4"/>
  <c r="H64" i="4"/>
  <c r="H112" i="4"/>
  <c r="H105" i="4"/>
  <c r="H43" i="4"/>
  <c r="H56" i="4"/>
  <c r="H51" i="4"/>
  <c r="H46" i="4"/>
  <c r="H100" i="4"/>
  <c r="H85" i="4"/>
  <c r="H50" i="4"/>
  <c r="H78" i="4"/>
  <c r="H47" i="4"/>
  <c r="H69" i="4"/>
  <c r="H66" i="4"/>
  <c r="H62" i="4"/>
  <c r="H106" i="4"/>
  <c r="H91" i="4"/>
  <c r="H86" i="4"/>
  <c r="H60" i="4"/>
  <c r="H90" i="4"/>
  <c r="H83" i="4"/>
  <c r="H79" i="4"/>
  <c r="H76" i="4"/>
  <c r="H72" i="4"/>
  <c r="H44" i="4"/>
  <c r="H96" i="4"/>
  <c r="H101" i="4"/>
  <c r="H81" i="4"/>
  <c r="H65" i="4"/>
  <c r="H55" i="4"/>
  <c r="H108" i="4"/>
  <c r="H97" i="4"/>
  <c r="H84" i="4"/>
  <c r="H54" i="4"/>
  <c r="H48" i="4"/>
  <c r="H111" i="4"/>
  <c r="H94" i="4"/>
  <c r="H57" i="4"/>
  <c r="H70" i="4"/>
  <c r="H109" i="4"/>
  <c r="H110" i="4"/>
  <c r="H99" i="4"/>
  <c r="H95" i="4"/>
  <c r="H67" i="4"/>
  <c r="H63" i="4"/>
  <c r="H59" i="4"/>
  <c r="H87" i="4"/>
  <c r="H52" i="4"/>
  <c r="H80" i="4"/>
  <c r="H49" i="4"/>
  <c r="H45" i="4"/>
  <c r="H92" i="4"/>
  <c r="H89" i="4"/>
  <c r="H77" i="4"/>
  <c r="H74" i="4"/>
  <c r="H104" i="4"/>
  <c r="H93" i="4"/>
  <c r="H73" i="4"/>
  <c r="H61" i="4"/>
  <c r="H53" i="4"/>
  <c r="H102" i="4"/>
  <c r="H98" i="4"/>
  <c r="H82" i="4"/>
  <c r="H88" i="4"/>
  <c r="I82" i="4"/>
  <c r="I53" i="4"/>
  <c r="I102" i="4"/>
  <c r="I49" i="4"/>
  <c r="I94" i="4"/>
  <c r="I98" i="4"/>
  <c r="I103" i="4"/>
  <c r="I65" i="4"/>
  <c r="I88" i="4"/>
  <c r="I60" i="4"/>
  <c r="I47" i="4"/>
  <c r="I52" i="4"/>
  <c r="I89" i="4"/>
  <c r="I105" i="4"/>
  <c r="I107" i="4"/>
  <c r="I91" i="4"/>
  <c r="I63" i="4"/>
  <c r="I100" i="4"/>
  <c r="I85" i="4"/>
  <c r="I108" i="4"/>
  <c r="I55" i="4"/>
  <c r="I87" i="4"/>
  <c r="I48" i="4"/>
  <c r="I69" i="4"/>
  <c r="I62" i="4"/>
  <c r="I59" i="4"/>
  <c r="I50" i="4"/>
  <c r="I79" i="4"/>
  <c r="I64" i="4"/>
  <c r="I61" i="4"/>
  <c r="I78" i="4"/>
  <c r="I54" i="4"/>
  <c r="I110" i="4"/>
  <c r="I56" i="4"/>
  <c r="I97" i="4"/>
  <c r="I104" i="4"/>
  <c r="I96" i="4"/>
  <c r="I106" i="4"/>
  <c r="I92" i="4"/>
  <c r="I109" i="4"/>
  <c r="I71" i="4"/>
  <c r="I76" i="4"/>
  <c r="I95" i="4"/>
  <c r="I66" i="4"/>
  <c r="I73" i="4"/>
  <c r="I75" i="4"/>
  <c r="I67" i="4"/>
  <c r="I77" i="4"/>
  <c r="I80" i="4"/>
  <c r="I57" i="4"/>
  <c r="I44" i="4"/>
  <c r="I46" i="4"/>
  <c r="I99" i="4"/>
  <c r="I113" i="4"/>
  <c r="I70" i="4"/>
  <c r="I83" i="4"/>
  <c r="I68" i="4"/>
  <c r="I90" i="4"/>
  <c r="I112" i="4"/>
  <c r="I72" i="4"/>
  <c r="I84" i="4"/>
  <c r="I74" i="4"/>
  <c r="I51" i="4"/>
  <c r="I43" i="4"/>
  <c r="I93" i="4"/>
  <c r="I45" i="4"/>
  <c r="J112" i="4"/>
  <c r="I81" i="4"/>
  <c r="I86" i="4"/>
  <c r="I111" i="4"/>
  <c r="I101" i="4"/>
  <c r="J66" i="4"/>
  <c r="J113" i="4"/>
  <c r="J104" i="4"/>
  <c r="J109" i="4"/>
  <c r="J80" i="4"/>
  <c r="J60" i="4"/>
  <c r="J71" i="4"/>
  <c r="J48" i="4"/>
  <c r="J64" i="4"/>
  <c r="J75" i="4"/>
  <c r="J98" i="4"/>
  <c r="J68" i="4"/>
  <c r="J79" i="4"/>
  <c r="J67" i="4"/>
  <c r="J103" i="4"/>
  <c r="J52" i="4"/>
  <c r="J85" i="4"/>
  <c r="J107" i="4"/>
  <c r="J86" i="4"/>
  <c r="J89" i="4"/>
  <c r="J90" i="4"/>
  <c r="J91" i="4"/>
  <c r="J110" i="4"/>
  <c r="J105" i="4"/>
  <c r="J77" i="4"/>
  <c r="J111" i="4"/>
  <c r="J70" i="4"/>
  <c r="J88" i="4"/>
  <c r="J108" i="4"/>
  <c r="J59" i="4"/>
  <c r="J96" i="4"/>
  <c r="J44" i="4"/>
  <c r="J72" i="4"/>
  <c r="J82" i="4"/>
  <c r="J106" i="4"/>
  <c r="J76" i="4"/>
  <c r="J56" i="4"/>
  <c r="J43" i="4"/>
  <c r="J62" i="4"/>
  <c r="J53" i="4"/>
  <c r="J61" i="4"/>
  <c r="J74" i="4"/>
  <c r="J57" i="4"/>
  <c r="J87" i="4"/>
  <c r="J101" i="4"/>
  <c r="J50" i="4"/>
  <c r="J83" i="4"/>
  <c r="J46" i="4"/>
  <c r="J84" i="4"/>
  <c r="J49" i="4"/>
  <c r="J78" i="4"/>
  <c r="J97" i="4"/>
  <c r="J69" i="4"/>
  <c r="J65" i="4"/>
  <c r="J93" i="4"/>
  <c r="K111" i="4"/>
  <c r="J81" i="4"/>
  <c r="J100" i="4"/>
  <c r="J51" i="4"/>
  <c r="J94" i="4"/>
  <c r="J95" i="4"/>
  <c r="J55" i="4"/>
  <c r="J63" i="4"/>
  <c r="J99" i="4"/>
  <c r="J45" i="4"/>
  <c r="J102" i="4"/>
  <c r="J54" i="4"/>
  <c r="J73" i="4"/>
  <c r="J92" i="4"/>
  <c r="J47" i="4"/>
  <c r="M113" i="4"/>
  <c r="K53" i="4"/>
  <c r="H36" i="4"/>
  <c r="K63" i="4"/>
  <c r="K105" i="4"/>
  <c r="K52" i="4"/>
  <c r="H31" i="4"/>
  <c r="K107" i="4"/>
  <c r="K85" i="4"/>
  <c r="K83" i="4"/>
  <c r="H12" i="4"/>
  <c r="K92" i="4"/>
  <c r="K90" i="4"/>
  <c r="H34" i="4"/>
  <c r="K73" i="4"/>
  <c r="K76" i="4"/>
  <c r="K74" i="4"/>
  <c r="H15" i="4"/>
  <c r="K97" i="4"/>
  <c r="H13" i="4"/>
  <c r="K96" i="4"/>
  <c r="K70" i="4"/>
  <c r="H16" i="4"/>
  <c r="K79" i="4"/>
  <c r="K65" i="4"/>
  <c r="K44" i="4"/>
  <c r="H42" i="4"/>
  <c r="K91" i="4"/>
  <c r="K43" i="4"/>
  <c r="H23" i="4"/>
  <c r="K89" i="4"/>
  <c r="K87" i="4"/>
  <c r="H11" i="4"/>
  <c r="K72" i="4"/>
  <c r="K69" i="4"/>
  <c r="H39" i="4"/>
  <c r="K49" i="4"/>
  <c r="H22" i="4"/>
  <c r="K67" i="4"/>
  <c r="H27" i="4"/>
  <c r="H40" i="4"/>
  <c r="K45" i="4"/>
  <c r="H5" i="4"/>
  <c r="K99" i="4"/>
  <c r="K62" i="4"/>
  <c r="H26" i="4"/>
  <c r="K71" i="4"/>
  <c r="K46" i="4"/>
  <c r="K95" i="4"/>
  <c r="K93" i="4"/>
  <c r="H20" i="4"/>
  <c r="K68" i="4"/>
  <c r="K66" i="4"/>
  <c r="H25" i="4"/>
  <c r="K75" i="4"/>
  <c r="K112" i="4"/>
  <c r="H30" i="4"/>
  <c r="K61" i="4"/>
  <c r="H8" i="4"/>
  <c r="K48" i="4"/>
  <c r="H32" i="4"/>
  <c r="K94" i="4"/>
  <c r="H7" i="4"/>
  <c r="K80" i="4"/>
  <c r="K102" i="4"/>
  <c r="H33" i="4"/>
  <c r="K88" i="4"/>
  <c r="K86" i="4"/>
  <c r="H37" i="4"/>
  <c r="K64" i="4"/>
  <c r="K81" i="4"/>
  <c r="K108" i="4"/>
  <c r="K106" i="4"/>
  <c r="H14" i="4"/>
  <c r="L110" i="4"/>
  <c r="K59" i="4"/>
  <c r="K57" i="4"/>
  <c r="H35" i="4"/>
  <c r="K47" i="4"/>
  <c r="K103" i="4"/>
  <c r="K101" i="4"/>
  <c r="H10" i="4"/>
  <c r="K100" i="4"/>
  <c r="K98" i="4"/>
  <c r="H24" i="4"/>
  <c r="K84" i="4"/>
  <c r="K82" i="4"/>
  <c r="H38" i="4"/>
  <c r="K113" i="4"/>
  <c r="K60" i="4"/>
  <c r="H21" i="4"/>
  <c r="H17" i="4"/>
  <c r="K77" i="4"/>
  <c r="H29" i="4"/>
  <c r="K56" i="4"/>
  <c r="H28" i="4"/>
  <c r="K54" i="4"/>
  <c r="H18" i="4"/>
  <c r="K110" i="4"/>
  <c r="H41" i="4"/>
  <c r="K51" i="4"/>
  <c r="K50" i="4"/>
  <c r="H9" i="4"/>
  <c r="K109" i="4"/>
  <c r="H19" i="4"/>
  <c r="K104" i="4"/>
  <c r="K78" i="4"/>
  <c r="H6" i="4"/>
  <c r="K55" i="4"/>
  <c r="I33" i="4"/>
  <c r="L97" i="4"/>
  <c r="L102" i="4"/>
  <c r="L49" i="4"/>
  <c r="I6" i="4"/>
  <c r="L57" i="4"/>
  <c r="L52" i="4"/>
  <c r="L79" i="4"/>
  <c r="I7" i="4"/>
  <c r="L100" i="4"/>
  <c r="L72" i="4"/>
  <c r="I29" i="4"/>
  <c r="L85" i="4"/>
  <c r="I25" i="4"/>
  <c r="L73" i="4"/>
  <c r="L91" i="4"/>
  <c r="I39" i="4"/>
  <c r="L50" i="4"/>
  <c r="L82" i="4"/>
  <c r="L103" i="4"/>
  <c r="I26" i="4"/>
  <c r="L51" i="4"/>
  <c r="I42" i="4"/>
  <c r="L81" i="4"/>
  <c r="L99" i="4"/>
  <c r="I12" i="4"/>
  <c r="L64" i="4"/>
  <c r="I11" i="4"/>
  <c r="L77" i="4"/>
  <c r="L87" i="4"/>
  <c r="I24" i="4"/>
  <c r="L108" i="4"/>
  <c r="I22" i="4"/>
  <c r="L48" i="4"/>
  <c r="L63" i="4"/>
  <c r="I34" i="4"/>
  <c r="L105" i="4"/>
  <c r="L43" i="4"/>
  <c r="L53" i="4"/>
  <c r="L98" i="4"/>
  <c r="L109" i="4"/>
  <c r="L68" i="4"/>
  <c r="I36" i="4"/>
  <c r="L104" i="4"/>
  <c r="I35" i="4"/>
  <c r="L70" i="4"/>
  <c r="I40" i="4"/>
  <c r="L61" i="4"/>
  <c r="L83" i="4"/>
  <c r="I9" i="4"/>
  <c r="L113" i="4"/>
  <c r="I20" i="4"/>
  <c r="L65" i="4"/>
  <c r="L45" i="4"/>
  <c r="L86" i="4"/>
  <c r="I14" i="4"/>
  <c r="L44" i="4"/>
  <c r="I13" i="4"/>
  <c r="L55" i="4"/>
  <c r="I30" i="4"/>
  <c r="L69" i="4"/>
  <c r="I15" i="4"/>
  <c r="L89" i="4"/>
  <c r="L107" i="4"/>
  <c r="I23" i="4"/>
  <c r="L74" i="4"/>
  <c r="L75" i="4"/>
  <c r="M111" i="4"/>
  <c r="L56" i="4"/>
  <c r="I19" i="4"/>
  <c r="L101" i="4"/>
  <c r="L67" i="4"/>
  <c r="I8" i="4"/>
  <c r="L93" i="4"/>
  <c r="I37" i="4"/>
  <c r="L96" i="4"/>
  <c r="I17" i="4"/>
  <c r="L62" i="4"/>
  <c r="L71" i="4"/>
  <c r="I5" i="4"/>
  <c r="L92" i="4"/>
  <c r="I18" i="4"/>
  <c r="L66" i="4"/>
  <c r="L60" i="4"/>
  <c r="I38" i="4"/>
  <c r="L88" i="4"/>
  <c r="L94" i="4"/>
  <c r="L111" i="4"/>
  <c r="I27" i="4"/>
  <c r="L46" i="4"/>
  <c r="I16" i="4"/>
  <c r="L54" i="4"/>
  <c r="L95" i="4"/>
  <c r="I41" i="4"/>
  <c r="L47" i="4"/>
  <c r="I32" i="4"/>
  <c r="L112" i="4"/>
  <c r="I21" i="4"/>
  <c r="L78" i="4"/>
  <c r="L90" i="4"/>
  <c r="I31" i="4"/>
  <c r="L59" i="4"/>
  <c r="L80" i="4"/>
  <c r="I28" i="4"/>
  <c r="L84" i="4"/>
  <c r="L106" i="4"/>
  <c r="L76" i="4"/>
  <c r="L36" i="4"/>
  <c r="M96" i="4"/>
  <c r="M92" i="4"/>
  <c r="M62" i="4"/>
  <c r="J34" i="4"/>
  <c r="M85" i="4"/>
  <c r="M94" i="4"/>
  <c r="J42" i="4"/>
  <c r="M90" i="4"/>
  <c r="J28" i="4"/>
  <c r="M112" i="4"/>
  <c r="J21" i="4"/>
  <c r="M79" i="4"/>
  <c r="J33" i="4"/>
  <c r="M84" i="4"/>
  <c r="M68" i="4"/>
  <c r="M51" i="4"/>
  <c r="J30" i="4"/>
  <c r="M86" i="4"/>
  <c r="J38" i="4"/>
  <c r="M77" i="4"/>
  <c r="M73" i="4"/>
  <c r="M67" i="4"/>
  <c r="J16" i="4"/>
  <c r="M88" i="4"/>
  <c r="M75" i="4"/>
  <c r="J20" i="4"/>
  <c r="M71" i="4"/>
  <c r="J5" i="4"/>
  <c r="M97" i="4"/>
  <c r="J32" i="4"/>
  <c r="M63" i="4"/>
  <c r="J11" i="4"/>
  <c r="M59" i="4"/>
  <c r="J40" i="4"/>
  <c r="M55" i="4"/>
  <c r="J39" i="4"/>
  <c r="M70" i="4"/>
  <c r="J6" i="4"/>
  <c r="M100" i="4"/>
  <c r="M44" i="4"/>
  <c r="M107" i="4"/>
  <c r="M50" i="4"/>
  <c r="M103" i="4"/>
  <c r="M87" i="4"/>
  <c r="J9" i="4"/>
  <c r="J23" i="4"/>
  <c r="M106" i="4"/>
  <c r="J14" i="4"/>
  <c r="M69" i="4"/>
  <c r="M98" i="4"/>
  <c r="J10" i="4"/>
  <c r="M80" i="4"/>
  <c r="M76" i="4"/>
  <c r="M54" i="4"/>
  <c r="M99" i="4"/>
  <c r="M65" i="4"/>
  <c r="M78" i="4"/>
  <c r="J19" i="4"/>
  <c r="M74" i="4"/>
  <c r="J15" i="4"/>
  <c r="M56" i="4"/>
  <c r="J36" i="4"/>
  <c r="M81" i="4"/>
  <c r="M82" i="4"/>
  <c r="J37" i="4"/>
  <c r="M66" i="4"/>
  <c r="J7" i="4"/>
  <c r="M53" i="4"/>
  <c r="M83" i="4"/>
  <c r="J24" i="4"/>
  <c r="M61" i="4"/>
  <c r="M57" i="4"/>
  <c r="N112" i="4"/>
  <c r="M104" i="4"/>
  <c r="M49" i="4"/>
  <c r="J26" i="4"/>
  <c r="M45" i="4"/>
  <c r="J25" i="4"/>
  <c r="M60" i="4"/>
  <c r="J12" i="4"/>
  <c r="M64" i="4"/>
  <c r="M93" i="4"/>
  <c r="J27" i="4"/>
  <c r="M48" i="4"/>
  <c r="J31" i="4"/>
  <c r="M110" i="4"/>
  <c r="J22" i="4"/>
  <c r="M72" i="4"/>
  <c r="N109" i="4"/>
  <c r="K7" i="4"/>
  <c r="N72" i="4"/>
  <c r="N57" i="4"/>
  <c r="K30" i="4"/>
  <c r="N78" i="4"/>
  <c r="K24" i="4"/>
  <c r="N104" i="4"/>
  <c r="K41" i="4"/>
  <c r="N56" i="4"/>
  <c r="K17" i="4"/>
  <c r="N52" i="4"/>
  <c r="K16" i="4"/>
  <c r="N81" i="4"/>
  <c r="N60" i="4"/>
  <c r="N86" i="4"/>
  <c r="K33" i="4"/>
  <c r="N96" i="4"/>
  <c r="K35" i="4"/>
  <c r="N47" i="4"/>
  <c r="K36" i="4"/>
  <c r="N59" i="4"/>
  <c r="K26" i="4"/>
  <c r="N65" i="4"/>
  <c r="M95" i="4"/>
  <c r="J35" i="4"/>
  <c r="M52" i="4"/>
  <c r="M89" i="4"/>
  <c r="J8" i="4"/>
  <c r="M101" i="4"/>
  <c r="J17" i="4"/>
  <c r="M105" i="4"/>
  <c r="J18" i="4"/>
  <c r="N83" i="4"/>
  <c r="N100" i="4"/>
  <c r="K40" i="4"/>
  <c r="N82" i="4"/>
  <c r="K32" i="4"/>
  <c r="N97" i="4"/>
  <c r="N67" i="4"/>
  <c r="K23" i="4"/>
  <c r="N88" i="4"/>
  <c r="N84" i="4"/>
  <c r="N62" i="4"/>
  <c r="K12" i="4"/>
  <c r="N93" i="4"/>
  <c r="N54" i="4"/>
  <c r="K31" i="4"/>
  <c r="N113" i="4"/>
  <c r="K25" i="4"/>
  <c r="N87" i="4"/>
  <c r="N77" i="4"/>
  <c r="N53" i="4"/>
  <c r="N102" i="4"/>
  <c r="N49" i="4"/>
  <c r="N106" i="4"/>
  <c r="N63" i="4"/>
  <c r="K22" i="4"/>
  <c r="N51" i="4"/>
  <c r="K37" i="4"/>
  <c r="N64" i="4"/>
  <c r="N90" i="4"/>
  <c r="N70" i="4"/>
  <c r="K18" i="4"/>
  <c r="N66" i="4"/>
  <c r="K13" i="4"/>
  <c r="N95" i="4"/>
  <c r="K14" i="4"/>
  <c r="N74" i="4"/>
  <c r="K19" i="4"/>
  <c r="N73" i="4"/>
  <c r="N101" i="4"/>
  <c r="N46" i="4"/>
  <c r="N43" i="4"/>
  <c r="N50" i="4"/>
  <c r="K6" i="4"/>
  <c r="N71" i="4"/>
  <c r="K42" i="4"/>
  <c r="M43" i="4"/>
  <c r="J29" i="4"/>
  <c r="M47" i="4"/>
  <c r="J13" i="4"/>
  <c r="M102" i="4"/>
  <c r="M108" i="4"/>
  <c r="M91" i="4"/>
  <c r="M46" i="4"/>
  <c r="M109" i="4"/>
  <c r="N75" i="4"/>
  <c r="K10" i="4"/>
  <c r="N105" i="4"/>
  <c r="N69" i="4"/>
  <c r="N92" i="4"/>
  <c r="K34" i="4"/>
  <c r="N76" i="4"/>
  <c r="N103" i="4"/>
  <c r="K28" i="4"/>
  <c r="N99" i="4"/>
  <c r="K15" i="4"/>
  <c r="N48" i="4"/>
  <c r="K27" i="4"/>
  <c r="N107" i="4"/>
  <c r="K29" i="4"/>
  <c r="N55" i="4"/>
  <c r="K5" i="4"/>
  <c r="N68" i="4"/>
  <c r="N79" i="4"/>
  <c r="K11" i="4"/>
  <c r="N91" i="4"/>
  <c r="K8" i="4"/>
  <c r="N111" i="4"/>
  <c r="K39" i="4"/>
  <c r="N11" i="4"/>
  <c r="L31" i="4"/>
  <c r="L10" i="4"/>
  <c r="L41" i="4"/>
  <c r="L8" i="4"/>
  <c r="K9" i="4"/>
  <c r="N108" i="4"/>
  <c r="K21" i="4"/>
  <c r="N89" i="4"/>
  <c r="L26" i="4"/>
  <c r="L17" i="4"/>
  <c r="L33" i="4"/>
  <c r="L30" i="4"/>
  <c r="L18" i="4"/>
  <c r="L20" i="4"/>
  <c r="L39" i="4"/>
  <c r="L38" i="4"/>
  <c r="N80" i="4"/>
  <c r="K38" i="4"/>
  <c r="N110" i="4"/>
  <c r="L34" i="4"/>
  <c r="L5" i="4"/>
  <c r="L13" i="4"/>
  <c r="L7" i="4"/>
  <c r="L23" i="4"/>
  <c r="L9" i="4"/>
  <c r="N94" i="4"/>
  <c r="N45" i="4"/>
  <c r="N61" i="4"/>
  <c r="L21" i="4"/>
  <c r="L15" i="4"/>
  <c r="L14" i="4"/>
  <c r="L22" i="4"/>
  <c r="L25" i="4"/>
  <c r="L35" i="4"/>
  <c r="L6" i="4"/>
  <c r="K20" i="4"/>
  <c r="N85" i="4"/>
  <c r="N98" i="4"/>
  <c r="N44" i="4"/>
  <c r="L32" i="4"/>
  <c r="L12" i="4"/>
  <c r="L27" i="4"/>
  <c r="N28" i="4"/>
  <c r="M20" i="4"/>
  <c r="M39" i="4"/>
  <c r="M14" i="4"/>
  <c r="L11" i="4"/>
  <c r="M11" i="4"/>
  <c r="M24" i="4"/>
  <c r="M29" i="4"/>
  <c r="M7" i="4"/>
  <c r="L40" i="4"/>
  <c r="L24" i="4"/>
  <c r="M17" i="4"/>
  <c r="M35" i="4"/>
  <c r="M26" i="4"/>
  <c r="M28" i="4"/>
  <c r="L28" i="4"/>
  <c r="M22" i="4"/>
  <c r="M13" i="4"/>
  <c r="M38" i="4"/>
  <c r="M23" i="4"/>
  <c r="L19" i="4"/>
  <c r="M32" i="4"/>
  <c r="M16" i="4"/>
  <c r="M33" i="4"/>
  <c r="M42" i="4"/>
  <c r="M40" i="4"/>
  <c r="M25" i="4"/>
  <c r="M10" i="4"/>
  <c r="M34" i="4"/>
  <c r="M8" i="4"/>
  <c r="L42" i="4"/>
  <c r="M21" i="4"/>
  <c r="M15" i="4"/>
  <c r="M5" i="4"/>
  <c r="M31" i="4"/>
  <c r="L29" i="4"/>
  <c r="L16" i="4"/>
  <c r="M41" i="4"/>
  <c r="M9" i="4"/>
  <c r="M27" i="4"/>
  <c r="M19" i="4"/>
  <c r="M12" i="4"/>
  <c r="M37" i="4"/>
  <c r="M30" i="4"/>
  <c r="M36" i="4"/>
  <c r="N30" i="4"/>
  <c r="N38" i="4"/>
  <c r="N31" i="4"/>
  <c r="N29" i="4"/>
  <c r="N32" i="4"/>
  <c r="N13" i="4"/>
  <c r="N26" i="4"/>
  <c r="N7" i="4"/>
  <c r="N39" i="4"/>
  <c r="N15" i="4"/>
  <c r="N9" i="4"/>
  <c r="N14" i="4"/>
  <c r="N17" i="4"/>
  <c r="N12" i="4"/>
  <c r="N21" i="4"/>
  <c r="N33" i="4"/>
  <c r="N6" i="4"/>
  <c r="N25" i="4"/>
  <c r="N42" i="4"/>
  <c r="N35" i="4"/>
  <c r="N5" i="4"/>
  <c r="N40" i="4"/>
  <c r="N20" i="4"/>
  <c r="N16" i="4"/>
  <c r="N19" i="4"/>
  <c r="N10" i="4"/>
  <c r="N18" i="4"/>
  <c r="N34" i="4"/>
  <c r="N27" i="4"/>
  <c r="N8" i="4"/>
  <c r="N24" i="4"/>
  <c r="N23" i="4"/>
  <c r="N36" i="4"/>
  <c r="N41" i="4"/>
  <c r="N22" i="4"/>
  <c r="H26" i="6"/>
  <c r="H27" i="6"/>
  <c r="H25" i="6"/>
  <c r="I134" i="4"/>
  <c r="H144" i="4"/>
  <c r="H143" i="4"/>
  <c r="H119" i="4"/>
  <c r="H151" i="4"/>
  <c r="H142" i="4"/>
  <c r="H131" i="4"/>
  <c r="H141" i="4"/>
  <c r="H135" i="4"/>
  <c r="H136" i="4"/>
  <c r="H150" i="4"/>
  <c r="H140" i="4"/>
  <c r="H124" i="4"/>
  <c r="H128" i="4"/>
  <c r="H146" i="4"/>
  <c r="H126" i="4"/>
  <c r="H117" i="4"/>
  <c r="H116" i="4"/>
  <c r="H121" i="4"/>
  <c r="H139" i="4"/>
  <c r="H138" i="4"/>
  <c r="H145" i="4"/>
  <c r="H125" i="4"/>
  <c r="H123" i="4"/>
  <c r="H118" i="4"/>
  <c r="H114" i="4"/>
  <c r="H147" i="4"/>
  <c r="H130" i="4"/>
  <c r="H133" i="4"/>
  <c r="H134" i="4"/>
  <c r="H132" i="4"/>
  <c r="H122" i="4"/>
  <c r="H129" i="4"/>
  <c r="H127" i="4"/>
  <c r="H115" i="4"/>
  <c r="H149" i="4"/>
  <c r="H148" i="4"/>
  <c r="H120" i="4"/>
  <c r="H137" i="4"/>
  <c r="I135" i="4"/>
  <c r="I120" i="4"/>
  <c r="I116" i="4"/>
  <c r="I129" i="4"/>
  <c r="I122" i="4"/>
  <c r="I148" i="4"/>
  <c r="I126" i="4"/>
  <c r="I131" i="4"/>
  <c r="I150" i="4"/>
  <c r="I119" i="4"/>
  <c r="I138" i="4"/>
  <c r="I115" i="4"/>
  <c r="I121" i="4"/>
  <c r="I143" i="4"/>
  <c r="I136" i="4"/>
  <c r="I127" i="4"/>
  <c r="I123" i="4"/>
  <c r="I141" i="4"/>
  <c r="I147" i="4"/>
  <c r="I132" i="4"/>
  <c r="I145" i="4"/>
  <c r="I142" i="4"/>
  <c r="I137" i="4"/>
  <c r="I140" i="4"/>
  <c r="I151" i="4"/>
  <c r="I124" i="4"/>
  <c r="J116" i="4"/>
  <c r="J128" i="4"/>
  <c r="J117" i="4"/>
  <c r="I118" i="4"/>
  <c r="J131" i="4"/>
  <c r="J130" i="4"/>
  <c r="I114" i="4"/>
  <c r="J129" i="4"/>
  <c r="J141" i="4"/>
  <c r="J139" i="4"/>
  <c r="J143" i="4"/>
  <c r="J132" i="4"/>
  <c r="J149" i="4"/>
  <c r="I133" i="4"/>
  <c r="J147" i="4"/>
  <c r="J148" i="4"/>
  <c r="J122" i="4"/>
  <c r="I144" i="4"/>
  <c r="J120" i="4"/>
  <c r="I146" i="4"/>
  <c r="J126" i="4"/>
  <c r="I125" i="4"/>
  <c r="J124" i="4"/>
  <c r="J135" i="4"/>
  <c r="J146" i="4"/>
  <c r="J151" i="4"/>
  <c r="J137" i="4"/>
  <c r="J138" i="4"/>
  <c r="J118" i="4"/>
  <c r="J133" i="4"/>
  <c r="J145" i="4"/>
  <c r="J127" i="4"/>
  <c r="J123" i="4"/>
  <c r="I139" i="4"/>
  <c r="I130" i="4"/>
  <c r="J114" i="4"/>
  <c r="J115" i="4"/>
  <c r="J121" i="4"/>
  <c r="J136" i="4"/>
  <c r="J119" i="4"/>
  <c r="J144" i="4"/>
  <c r="J140" i="4"/>
  <c r="I149" i="4"/>
  <c r="J150" i="4"/>
  <c r="I117" i="4"/>
  <c r="J142" i="4"/>
  <c r="J134" i="4"/>
  <c r="I128" i="4"/>
  <c r="J125" i="4"/>
  <c r="L134" i="4"/>
  <c r="K126" i="4"/>
  <c r="K122" i="4"/>
  <c r="K134" i="4"/>
  <c r="K135" i="4"/>
  <c r="K141" i="4"/>
  <c r="K149" i="4"/>
  <c r="K123" i="4"/>
  <c r="K131" i="4"/>
  <c r="K119" i="4"/>
  <c r="K124" i="4"/>
  <c r="K145" i="4"/>
  <c r="K137" i="4"/>
  <c r="K142" i="4"/>
  <c r="K143" i="4"/>
  <c r="K139" i="4"/>
  <c r="K150" i="4"/>
  <c r="K132" i="4"/>
  <c r="K130" i="4"/>
  <c r="K125" i="4"/>
  <c r="K116" i="4"/>
  <c r="K136" i="4"/>
  <c r="K133" i="4"/>
  <c r="K117" i="4"/>
  <c r="K120" i="4"/>
  <c r="K114" i="4"/>
  <c r="K144" i="4"/>
  <c r="K121" i="4"/>
  <c r="K129" i="4"/>
  <c r="K147" i="4"/>
  <c r="K128" i="4"/>
  <c r="K151" i="4"/>
  <c r="K118" i="4"/>
  <c r="K146" i="4"/>
  <c r="K115" i="4"/>
  <c r="K140" i="4"/>
  <c r="K148" i="4"/>
  <c r="K138" i="4"/>
  <c r="K127" i="4"/>
  <c r="M140" i="4"/>
  <c r="L142" i="4"/>
  <c r="L124" i="4"/>
  <c r="L125" i="4"/>
  <c r="L127" i="4"/>
  <c r="L143" i="4"/>
  <c r="L138" i="4"/>
  <c r="L120" i="4"/>
  <c r="L141" i="4"/>
  <c r="L151" i="4"/>
  <c r="L148" i="4"/>
  <c r="L133" i="4"/>
  <c r="L136" i="4"/>
  <c r="L129" i="4"/>
  <c r="L135" i="4"/>
  <c r="L117" i="4"/>
  <c r="L137" i="4"/>
  <c r="L131" i="4"/>
  <c r="L122" i="4"/>
  <c r="L130" i="4"/>
  <c r="L126" i="4"/>
  <c r="L139" i="4"/>
  <c r="L146" i="4"/>
  <c r="L149" i="4"/>
  <c r="L116" i="4"/>
  <c r="L147" i="4"/>
  <c r="L118" i="4"/>
  <c r="L114" i="4"/>
  <c r="L150" i="4"/>
  <c r="L121" i="4"/>
  <c r="L115" i="4"/>
  <c r="L119" i="4"/>
  <c r="L123" i="4"/>
  <c r="L128" i="4"/>
  <c r="L140" i="4"/>
  <c r="L132" i="4"/>
  <c r="L145" i="4"/>
  <c r="L144" i="4"/>
  <c r="M117" i="4"/>
  <c r="M151" i="4"/>
  <c r="M119" i="4"/>
  <c r="M124" i="4"/>
  <c r="M147" i="4"/>
  <c r="M137" i="4"/>
  <c r="M142" i="4"/>
  <c r="M122" i="4"/>
  <c r="M129" i="4"/>
  <c r="M130" i="4"/>
  <c r="M141" i="4"/>
  <c r="M126" i="4"/>
  <c r="M148" i="4"/>
  <c r="M121" i="4"/>
  <c r="M149" i="4"/>
  <c r="M134" i="4"/>
  <c r="M123" i="4"/>
  <c r="M114" i="4"/>
  <c r="M120" i="4"/>
  <c r="M150" i="4"/>
  <c r="M132" i="4"/>
  <c r="M125" i="4"/>
  <c r="M136" i="4"/>
  <c r="M131" i="4"/>
  <c r="M133" i="4"/>
  <c r="M138" i="4"/>
  <c r="M135" i="4"/>
  <c r="M128" i="4"/>
  <c r="M116" i="4"/>
  <c r="M127" i="4"/>
  <c r="M146" i="4"/>
  <c r="M115" i="4"/>
  <c r="M145" i="4"/>
  <c r="M118" i="4"/>
  <c r="M143" i="4"/>
  <c r="M144" i="4"/>
  <c r="M139" i="4"/>
  <c r="N122" i="4"/>
  <c r="N147" i="4"/>
  <c r="N149" i="4"/>
  <c r="N138" i="4"/>
  <c r="N133" i="4"/>
  <c r="N139" i="4"/>
  <c r="N140" i="4"/>
  <c r="N130" i="4"/>
  <c r="N125" i="4"/>
  <c r="N146" i="4"/>
  <c r="N135" i="4"/>
  <c r="N119" i="4"/>
  <c r="N116" i="4"/>
  <c r="N145" i="4"/>
  <c r="N127" i="4"/>
  <c r="N126" i="4"/>
  <c r="N143" i="4"/>
  <c r="N150" i="4"/>
  <c r="N124" i="4"/>
  <c r="N132" i="4"/>
  <c r="N131" i="4"/>
  <c r="N115" i="4"/>
  <c r="N134" i="4"/>
  <c r="N144" i="4"/>
  <c r="N148" i="4"/>
  <c r="N129" i="4"/>
  <c r="N117" i="4"/>
  <c r="N128" i="4"/>
  <c r="N121" i="4"/>
  <c r="N120" i="4"/>
  <c r="N151" i="4"/>
  <c r="N142" i="4"/>
  <c r="N141" i="4"/>
  <c r="N118" i="4"/>
  <c r="N137" i="4"/>
  <c r="N123" i="4"/>
  <c r="N114" i="4"/>
  <c r="N136" i="4"/>
  <c r="H19" i="6"/>
  <c r="H21" i="6"/>
  <c r="H20" i="6"/>
  <c r="H23" i="6"/>
  <c r="H22" i="6"/>
  <c r="H24" i="6"/>
  <c r="AY133" i="2"/>
  <c r="H8" i="6"/>
  <c r="H10" i="6"/>
  <c r="H9" i="6"/>
  <c r="H12" i="6"/>
  <c r="H11" i="6"/>
  <c r="H15" i="6"/>
  <c r="H13" i="6"/>
  <c r="H14" i="6"/>
  <c r="H18" i="6"/>
  <c r="H16" i="6"/>
  <c r="H17" i="6"/>
  <c r="BA91" i="2" a="1"/>
  <c r="BA91" i="2" s="1"/>
  <c r="BA92" i="2" a="1"/>
  <c r="BA92" i="2" s="1"/>
  <c r="AY137" i="2"/>
  <c r="AZ119" i="2"/>
  <c r="AZ127" i="2"/>
  <c r="AZ133" i="2" s="1" a="1"/>
  <c r="AZ133" i="2" s="1"/>
  <c r="AZ10" i="3"/>
  <c r="AZ5" i="3"/>
  <c r="AZ37" i="3"/>
  <c r="AZ20" i="3"/>
  <c r="AZ15" i="3"/>
  <c r="AZ6" i="3"/>
  <c r="AZ38" i="3"/>
  <c r="AZ33" i="3"/>
  <c r="AZ32" i="3"/>
  <c r="AZ27" i="3"/>
  <c r="AZ34" i="3"/>
  <c r="AZ29" i="3"/>
  <c r="AZ28" i="3"/>
  <c r="AZ23" i="3"/>
  <c r="AZ14" i="3"/>
  <c r="AZ9" i="3"/>
  <c r="AZ41" i="3"/>
  <c r="AZ24" i="3"/>
  <c r="AZ19" i="3"/>
  <c r="BC107" i="3"/>
  <c r="AZ26" i="3"/>
  <c r="AZ21" i="3"/>
  <c r="AZ4" i="3"/>
  <c r="AZ36" i="3"/>
  <c r="AZ31" i="3"/>
  <c r="AZ22" i="3"/>
  <c r="AZ17" i="3"/>
  <c r="AZ16" i="3"/>
  <c r="AZ11" i="3"/>
  <c r="AZ18" i="3"/>
  <c r="AZ13" i="3"/>
  <c r="AZ12" i="3"/>
  <c r="AZ7" i="3"/>
  <c r="AZ39" i="3"/>
  <c r="AZ30" i="3"/>
  <c r="AZ25" i="3"/>
  <c r="AZ8" i="3"/>
  <c r="AZ40" i="3"/>
  <c r="AZ35" i="3"/>
  <c r="BC42" i="3"/>
  <c r="BC105" i="3"/>
  <c r="BC101" i="3"/>
  <c r="BC97" i="3"/>
  <c r="BC93" i="3"/>
  <c r="BC89" i="3"/>
  <c r="BC106" i="3"/>
  <c r="BC102" i="3"/>
  <c r="BC98" i="3"/>
  <c r="BC94" i="3"/>
  <c r="BC90" i="3"/>
  <c r="BC87" i="3"/>
  <c r="BC83" i="3"/>
  <c r="BC86" i="3"/>
  <c r="BC82" i="3"/>
  <c r="BC78" i="3"/>
  <c r="BC74" i="3"/>
  <c r="BC70" i="3"/>
  <c r="BC66" i="3"/>
  <c r="BC62" i="3"/>
  <c r="BC57" i="3"/>
  <c r="BC53" i="3"/>
  <c r="BC49" i="3"/>
  <c r="BC77" i="3"/>
  <c r="BC73" i="3"/>
  <c r="BC69" i="3"/>
  <c r="BC65" i="3"/>
  <c r="BC61" i="3"/>
  <c r="BC110" i="3"/>
  <c r="BC56" i="3"/>
  <c r="BC52" i="3"/>
  <c r="BC48" i="3"/>
  <c r="BC45" i="3"/>
  <c r="BC46" i="3"/>
  <c r="BC112" i="3"/>
  <c r="BC108" i="3"/>
  <c r="BC103" i="3"/>
  <c r="BC99" i="3"/>
  <c r="BC95" i="3"/>
  <c r="BC91" i="3"/>
  <c r="BC104" i="3"/>
  <c r="BC100" i="3"/>
  <c r="BC96" i="3"/>
  <c r="BC92" i="3"/>
  <c r="BC88" i="3"/>
  <c r="BC85" i="3"/>
  <c r="BC81" i="3"/>
  <c r="BC84" i="3"/>
  <c r="BC80" i="3"/>
  <c r="BC76" i="3"/>
  <c r="BC72" i="3"/>
  <c r="BC68" i="3"/>
  <c r="BC64" i="3"/>
  <c r="BC60" i="3"/>
  <c r="BC55" i="3"/>
  <c r="BC51" i="3"/>
  <c r="BC79" i="3"/>
  <c r="BC75" i="3"/>
  <c r="BC71" i="3"/>
  <c r="BC67" i="3"/>
  <c r="BC63" i="3"/>
  <c r="BC59" i="3"/>
  <c r="BC58" i="3"/>
  <c r="BC54" i="3"/>
  <c r="BC50" i="3"/>
  <c r="BC47" i="3"/>
  <c r="BC43" i="3"/>
  <c r="BC44" i="3"/>
  <c r="BC111" i="3"/>
  <c r="AZ106" i="2"/>
  <c r="BA131" i="2" a="1"/>
  <c r="BA131" i="2" s="1"/>
  <c r="BA126" i="2" a="1"/>
  <c r="BA126" i="2" s="1"/>
  <c r="BA125" i="2" a="1"/>
  <c r="BA125" i="2" s="1"/>
  <c r="BA124" i="2" a="1"/>
  <c r="BA124" i="2" s="1"/>
  <c r="BA123" i="2" a="1"/>
  <c r="BA123" i="2" s="1"/>
  <c r="BA122" i="2" a="1"/>
  <c r="BA122" i="2" s="1"/>
  <c r="BA121" i="2" a="1"/>
  <c r="BA121" i="2" s="1"/>
  <c r="BA118" i="2" a="1"/>
  <c r="BA118" i="2" s="1"/>
  <c r="BA117" i="2" a="1"/>
  <c r="BA117" i="2" s="1"/>
  <c r="BA116" i="2" a="1"/>
  <c r="BA116" i="2" s="1"/>
  <c r="BA115" i="2" a="1"/>
  <c r="BA115" i="2" s="1"/>
  <c r="BA113" i="2" a="1"/>
  <c r="BA113" i="2" s="1"/>
  <c r="BA111" i="2" a="1"/>
  <c r="BA111" i="2" s="1"/>
  <c r="BA105" i="2" a="1"/>
  <c r="BA105" i="2" s="1"/>
  <c r="BA104" i="2" a="1"/>
  <c r="BA104" i="2" s="1"/>
  <c r="BA103" i="2" a="1"/>
  <c r="BA103" i="2" s="1"/>
  <c r="BA102" i="2" a="1"/>
  <c r="BA102" i="2" s="1"/>
  <c r="BA101" i="2" a="1"/>
  <c r="BA101" i="2" s="1"/>
  <c r="BA114" i="2" a="1"/>
  <c r="BA114" i="2" s="1"/>
  <c r="BA112" i="2" a="1"/>
  <c r="BA112" i="2" s="1"/>
  <c r="BA110" i="2" a="1"/>
  <c r="BA110" i="2" s="1"/>
  <c r="BA109" i="2" a="1"/>
  <c r="BA109" i="2" s="1"/>
  <c r="BA108" i="2" a="1"/>
  <c r="BA108" i="2" s="1"/>
  <c r="BA99" i="2" a="1"/>
  <c r="BA99" i="2" s="1"/>
  <c r="BA97" i="2" a="1"/>
  <c r="BA97" i="2" s="1"/>
  <c r="BA95" i="2" a="1"/>
  <c r="BA95" i="2" s="1"/>
  <c r="BA100" i="2" a="1"/>
  <c r="BA100" i="2" s="1"/>
  <c r="BA98" i="2" a="1"/>
  <c r="BA98" i="2" s="1"/>
  <c r="BA96" i="2" a="1"/>
  <c r="BA96" i="2" s="1"/>
  <c r="BA90" i="2" a="1"/>
  <c r="BA90" i="2" s="1"/>
  <c r="BA129" i="2" a="1"/>
  <c r="BA129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V22" i="4" l="1"/>
  <c r="AR22" i="4"/>
  <c r="BT22" i="4"/>
  <c r="BM22" i="4"/>
  <c r="CH22" i="4"/>
  <c r="AD22" i="4"/>
  <c r="CA22" i="4"/>
  <c r="CO22" i="4"/>
  <c r="AK22" i="4"/>
  <c r="AY22" i="4"/>
  <c r="BF22" i="4"/>
  <c r="CA36" i="4"/>
  <c r="AD36" i="4"/>
  <c r="BM36" i="4"/>
  <c r="BT36" i="4"/>
  <c r="CO36" i="4"/>
  <c r="AK36" i="4"/>
  <c r="AR36" i="4"/>
  <c r="CH36" i="4"/>
  <c r="V36" i="4"/>
  <c r="BF36" i="4"/>
  <c r="AY36" i="4"/>
  <c r="BT24" i="4"/>
  <c r="BM24" i="4"/>
  <c r="V24" i="4"/>
  <c r="AY24" i="4"/>
  <c r="CO24" i="4"/>
  <c r="AR24" i="4"/>
  <c r="BF24" i="4"/>
  <c r="AK24" i="4"/>
  <c r="CA24" i="4"/>
  <c r="AD24" i="4"/>
  <c r="CH24" i="4"/>
  <c r="BF27" i="4"/>
  <c r="AR27" i="4"/>
  <c r="BM27" i="4"/>
  <c r="CO27" i="4"/>
  <c r="AY27" i="4"/>
  <c r="BT27" i="4"/>
  <c r="CA27" i="4"/>
  <c r="V27" i="4"/>
  <c r="AD27" i="4"/>
  <c r="CH27" i="4"/>
  <c r="AK27" i="4"/>
  <c r="AY18" i="4"/>
  <c r="AR18" i="4"/>
  <c r="CH18" i="4"/>
  <c r="AD18" i="4"/>
  <c r="CA18" i="4"/>
  <c r="BT18" i="4"/>
  <c r="BM18" i="4"/>
  <c r="V18" i="4"/>
  <c r="BF18" i="4"/>
  <c r="CO18" i="4"/>
  <c r="AK18" i="4"/>
  <c r="AK19" i="4"/>
  <c r="BF19" i="4"/>
  <c r="V19" i="4"/>
  <c r="AY19" i="4"/>
  <c r="BT19" i="4"/>
  <c r="BM19" i="4"/>
  <c r="CH19" i="4"/>
  <c r="AD19" i="4"/>
  <c r="CA19" i="4"/>
  <c r="CO19" i="4"/>
  <c r="AR19" i="4"/>
  <c r="CH20" i="4"/>
  <c r="CO20" i="4"/>
  <c r="BF20" i="4"/>
  <c r="AK20" i="4"/>
  <c r="AR20" i="4"/>
  <c r="V20" i="4"/>
  <c r="BM20" i="4"/>
  <c r="BT20" i="4"/>
  <c r="AY20" i="4"/>
  <c r="CA20" i="4"/>
  <c r="AD20" i="4"/>
  <c r="BF5" i="4"/>
  <c r="CH5" i="4"/>
  <c r="V5" i="4"/>
  <c r="AY5" i="4"/>
  <c r="BM5" i="4"/>
  <c r="CA5" i="4"/>
  <c r="AD5" i="4"/>
  <c r="AR5" i="4"/>
  <c r="BT5" i="4"/>
  <c r="CO5" i="4"/>
  <c r="AK5" i="4"/>
  <c r="AY42" i="4"/>
  <c r="AK42" i="4"/>
  <c r="CH42" i="4"/>
  <c r="AD42" i="4"/>
  <c r="CA42" i="4"/>
  <c r="BT42" i="4"/>
  <c r="BM42" i="4"/>
  <c r="V42" i="4"/>
  <c r="BF42" i="4"/>
  <c r="CO42" i="4"/>
  <c r="AR42" i="4"/>
  <c r="V6" i="4"/>
  <c r="AY6" i="4"/>
  <c r="BT6" i="4"/>
  <c r="BM6" i="4"/>
  <c r="CH6" i="4"/>
  <c r="AD6" i="4"/>
  <c r="CA6" i="4"/>
  <c r="CO6" i="4"/>
  <c r="AR6" i="4"/>
  <c r="AK6" i="4"/>
  <c r="BF6" i="4"/>
  <c r="AY21" i="4"/>
  <c r="CA21" i="4"/>
  <c r="V21" i="4"/>
  <c r="BF21" i="4"/>
  <c r="BM21" i="4"/>
  <c r="CH21" i="4"/>
  <c r="AD21" i="4"/>
  <c r="AK21" i="4"/>
  <c r="BT21" i="4"/>
  <c r="CO21" i="4"/>
  <c r="AR21" i="4"/>
  <c r="AR17" i="4"/>
  <c r="AY17" i="4"/>
  <c r="V17" i="4"/>
  <c r="BF17" i="4"/>
  <c r="CA17" i="4"/>
  <c r="BM17" i="4"/>
  <c r="CH17" i="4"/>
  <c r="AD17" i="4"/>
  <c r="BT17" i="4"/>
  <c r="CO17" i="4"/>
  <c r="AK17" i="4"/>
  <c r="CH9" i="4"/>
  <c r="AD9" i="4"/>
  <c r="AY9" i="4"/>
  <c r="BT9" i="4"/>
  <c r="CO9" i="4"/>
  <c r="AK9" i="4"/>
  <c r="BF9" i="4"/>
  <c r="CA9" i="4"/>
  <c r="V9" i="4"/>
  <c r="AR9" i="4"/>
  <c r="BM9" i="4"/>
  <c r="CA39" i="4"/>
  <c r="CO39" i="4"/>
  <c r="AK39" i="4"/>
  <c r="AY39" i="4"/>
  <c r="BF39" i="4"/>
  <c r="V39" i="4"/>
  <c r="AR39" i="4"/>
  <c r="BT39" i="4"/>
  <c r="BM39" i="4"/>
  <c r="CH39" i="4"/>
  <c r="AD39" i="4"/>
  <c r="BT26" i="4"/>
  <c r="CO26" i="4"/>
  <c r="AR26" i="4"/>
  <c r="BF26" i="4"/>
  <c r="CA26" i="4"/>
  <c r="V26" i="4"/>
  <c r="AK26" i="4"/>
  <c r="BM26" i="4"/>
  <c r="CH26" i="4"/>
  <c r="AD26" i="4"/>
  <c r="AY26" i="4"/>
  <c r="BF32" i="4"/>
  <c r="CO32" i="4"/>
  <c r="AY32" i="4"/>
  <c r="CH32" i="4"/>
  <c r="BT32" i="4"/>
  <c r="V32" i="4"/>
  <c r="AK32" i="4"/>
  <c r="CA32" i="4"/>
  <c r="AD32" i="4"/>
  <c r="AR32" i="4"/>
  <c r="BM32" i="4"/>
  <c r="BT31" i="4"/>
  <c r="CO31" i="4"/>
  <c r="AD31" i="4"/>
  <c r="BF31" i="4"/>
  <c r="CA31" i="4"/>
  <c r="V31" i="4"/>
  <c r="AR31" i="4"/>
  <c r="BM31" i="4"/>
  <c r="CH31" i="4"/>
  <c r="AK31" i="4"/>
  <c r="AY31" i="4"/>
  <c r="V30" i="4"/>
  <c r="AY30" i="4"/>
  <c r="CH30" i="4"/>
  <c r="AD30" i="4"/>
  <c r="AK30" i="4"/>
  <c r="AR30" i="4"/>
  <c r="BM30" i="4"/>
  <c r="CO30" i="4"/>
  <c r="BF30" i="4"/>
  <c r="BT30" i="4"/>
  <c r="CA30" i="4"/>
  <c r="BZ30" i="4"/>
  <c r="BS30" i="4"/>
  <c r="U30" i="4"/>
  <c r="AJ30" i="4"/>
  <c r="CG30" i="4"/>
  <c r="AC30" i="4"/>
  <c r="AX30" i="4"/>
  <c r="AQ30" i="4"/>
  <c r="BL30" i="4"/>
  <c r="CN30" i="4"/>
  <c r="BE30" i="4"/>
  <c r="AX12" i="4"/>
  <c r="BZ12" i="4"/>
  <c r="U12" i="4"/>
  <c r="BE12" i="4"/>
  <c r="BL12" i="4"/>
  <c r="CG12" i="4"/>
  <c r="AC12" i="4"/>
  <c r="BS12" i="4"/>
  <c r="CN12" i="4"/>
  <c r="AQ12" i="4"/>
  <c r="AJ12" i="4"/>
  <c r="CG27" i="4"/>
  <c r="CN27" i="4"/>
  <c r="BE27" i="4"/>
  <c r="AJ27" i="4"/>
  <c r="AQ27" i="4"/>
  <c r="U27" i="4"/>
  <c r="BS27" i="4"/>
  <c r="AX27" i="4"/>
  <c r="BZ27" i="4"/>
  <c r="AC27" i="4"/>
  <c r="BL27" i="4"/>
  <c r="BS41" i="4"/>
  <c r="CN41" i="4"/>
  <c r="AQ41" i="4"/>
  <c r="BE41" i="4"/>
  <c r="BZ41" i="4"/>
  <c r="U41" i="4"/>
  <c r="AJ41" i="4"/>
  <c r="BL41" i="4"/>
  <c r="CG41" i="4"/>
  <c r="AC41" i="4"/>
  <c r="AX41" i="4"/>
  <c r="BR29" i="4"/>
  <c r="CM29" i="4"/>
  <c r="AP29" i="4"/>
  <c r="BD29" i="4"/>
  <c r="BY29" i="4"/>
  <c r="T29" i="4"/>
  <c r="AB29" i="4"/>
  <c r="BK29" i="4"/>
  <c r="CF29" i="4"/>
  <c r="AI29" i="4"/>
  <c r="AW29" i="4"/>
  <c r="AX5" i="4"/>
  <c r="BE5" i="4"/>
  <c r="BL5" i="4"/>
  <c r="CN5" i="4"/>
  <c r="AQ5" i="4"/>
  <c r="BS5" i="4"/>
  <c r="U5" i="4"/>
  <c r="AJ5" i="4"/>
  <c r="CG5" i="4"/>
  <c r="AC5" i="4"/>
  <c r="BZ5" i="4"/>
  <c r="CN21" i="4"/>
  <c r="AJ21" i="4"/>
  <c r="AQ21" i="4"/>
  <c r="AX21" i="4"/>
  <c r="CG21" i="4"/>
  <c r="AC21" i="4"/>
  <c r="BS21" i="4"/>
  <c r="BZ21" i="4"/>
  <c r="U21" i="4"/>
  <c r="BE21" i="4"/>
  <c r="BL21" i="4"/>
  <c r="BL8" i="4"/>
  <c r="CG8" i="4"/>
  <c r="AC8" i="4"/>
  <c r="BZ8" i="4"/>
  <c r="CN8" i="4"/>
  <c r="AQ8" i="4"/>
  <c r="AJ8" i="4"/>
  <c r="AX8" i="4"/>
  <c r="U8" i="4"/>
  <c r="BE8" i="4"/>
  <c r="BS8" i="4"/>
  <c r="BS10" i="4"/>
  <c r="CN10" i="4"/>
  <c r="AJ10" i="4"/>
  <c r="BE10" i="4"/>
  <c r="BZ10" i="4"/>
  <c r="U10" i="4"/>
  <c r="AQ10" i="4"/>
  <c r="BL10" i="4"/>
  <c r="CG10" i="4"/>
  <c r="AC10" i="4"/>
  <c r="AX10" i="4"/>
  <c r="CG40" i="4"/>
  <c r="AC40" i="4"/>
  <c r="BZ40" i="4"/>
  <c r="CN40" i="4"/>
  <c r="AQ40" i="4"/>
  <c r="AJ40" i="4"/>
  <c r="BS40" i="4"/>
  <c r="U40" i="4"/>
  <c r="BE40" i="4"/>
  <c r="BL40" i="4"/>
  <c r="AX40" i="4"/>
  <c r="AX33" i="4"/>
  <c r="AJ33" i="4"/>
  <c r="BL33" i="4"/>
  <c r="CN33" i="4"/>
  <c r="BE33" i="4"/>
  <c r="BZ33" i="4"/>
  <c r="BS33" i="4"/>
  <c r="U33" i="4"/>
  <c r="AQ33" i="4"/>
  <c r="CG33" i="4"/>
  <c r="AC33" i="4"/>
  <c r="BS32" i="4"/>
  <c r="BL32" i="4"/>
  <c r="U32" i="4"/>
  <c r="BE32" i="4"/>
  <c r="CN32" i="4"/>
  <c r="AX32" i="4"/>
  <c r="AQ32" i="4"/>
  <c r="AJ32" i="4"/>
  <c r="CG32" i="4"/>
  <c r="BZ32" i="4"/>
  <c r="AC32" i="4"/>
  <c r="CN23" i="4"/>
  <c r="BL23" i="4"/>
  <c r="AJ23" i="4"/>
  <c r="AX23" i="4"/>
  <c r="U23" i="4"/>
  <c r="AQ23" i="4"/>
  <c r="BS23" i="4"/>
  <c r="BE23" i="4"/>
  <c r="BZ23" i="4"/>
  <c r="AC23" i="4"/>
  <c r="CG23" i="4"/>
  <c r="AC13" i="4"/>
  <c r="BE13" i="4"/>
  <c r="U13" i="4"/>
  <c r="AX13" i="4"/>
  <c r="BS13" i="4"/>
  <c r="CG13" i="4"/>
  <c r="AJ13" i="4"/>
  <c r="BZ13" i="4"/>
  <c r="CN13" i="4"/>
  <c r="AQ13" i="4"/>
  <c r="BL13" i="4"/>
  <c r="AI28" i="4"/>
  <c r="BR28" i="4"/>
  <c r="CM28" i="4"/>
  <c r="AW28" i="4"/>
  <c r="BD28" i="4"/>
  <c r="BY28" i="4"/>
  <c r="T28" i="4"/>
  <c r="AP28" i="4"/>
  <c r="BK28" i="4"/>
  <c r="CF28" i="4"/>
  <c r="AB28" i="4"/>
  <c r="AQ26" i="4"/>
  <c r="AJ26" i="4"/>
  <c r="CG26" i="4"/>
  <c r="AC26" i="4"/>
  <c r="BZ26" i="4"/>
  <c r="BS26" i="4"/>
  <c r="BL26" i="4"/>
  <c r="U26" i="4"/>
  <c r="BE26" i="4"/>
  <c r="AX26" i="4"/>
  <c r="CN26" i="4"/>
  <c r="U17" i="4"/>
  <c r="BS17" i="4"/>
  <c r="CG17" i="4"/>
  <c r="AC17" i="4"/>
  <c r="AQ17" i="4"/>
  <c r="AJ17" i="4"/>
  <c r="BE17" i="4"/>
  <c r="CN17" i="4"/>
  <c r="AX17" i="4"/>
  <c r="BZ17" i="4"/>
  <c r="BL17" i="4"/>
  <c r="AW40" i="4"/>
  <c r="BK40" i="4"/>
  <c r="CM40" i="4"/>
  <c r="BD40" i="4"/>
  <c r="BY40" i="4"/>
  <c r="BR40" i="4"/>
  <c r="T40" i="4"/>
  <c r="AI40" i="4"/>
  <c r="CF40" i="4"/>
  <c r="AB40" i="4"/>
  <c r="AP40" i="4"/>
  <c r="BS29" i="4"/>
  <c r="CN29" i="4"/>
  <c r="AX29" i="4"/>
  <c r="BE29" i="4"/>
  <c r="BZ29" i="4"/>
  <c r="U29" i="4"/>
  <c r="BL29" i="4"/>
  <c r="CG29" i="4"/>
  <c r="AC29" i="4"/>
  <c r="AQ29" i="4"/>
  <c r="AJ29" i="4"/>
  <c r="U11" i="4"/>
  <c r="BL11" i="4"/>
  <c r="CN11" i="4"/>
  <c r="BE11" i="4"/>
  <c r="AX11" i="4"/>
  <c r="AJ11" i="4"/>
  <c r="BZ11" i="4"/>
  <c r="AC11" i="4"/>
  <c r="CG11" i="4"/>
  <c r="BS11" i="4"/>
  <c r="AQ11" i="4"/>
  <c r="U14" i="4"/>
  <c r="AQ14" i="4"/>
  <c r="BS14" i="4"/>
  <c r="BL14" i="4"/>
  <c r="CG14" i="4"/>
  <c r="AC14" i="4"/>
  <c r="BZ14" i="4"/>
  <c r="CN14" i="4"/>
  <c r="AJ14" i="4"/>
  <c r="AX14" i="4"/>
  <c r="BE14" i="4"/>
  <c r="AJ20" i="4"/>
  <c r="AX20" i="4"/>
  <c r="U20" i="4"/>
  <c r="BE20" i="4"/>
  <c r="BS20" i="4"/>
  <c r="BL20" i="4"/>
  <c r="CG20" i="4"/>
  <c r="AC20" i="4"/>
  <c r="BZ20" i="4"/>
  <c r="CN20" i="4"/>
  <c r="AQ20" i="4"/>
  <c r="BK27" i="4"/>
  <c r="CF27" i="4"/>
  <c r="AB27" i="4"/>
  <c r="BY27" i="4"/>
  <c r="CM27" i="4"/>
  <c r="AP27" i="4"/>
  <c r="AI27" i="4"/>
  <c r="AW27" i="4"/>
  <c r="T27" i="4"/>
  <c r="BD27" i="4"/>
  <c r="BR27" i="4"/>
  <c r="CF32" i="4"/>
  <c r="AB32" i="4"/>
  <c r="BY32" i="4"/>
  <c r="BR32" i="4"/>
  <c r="BK32" i="4"/>
  <c r="T32" i="4"/>
  <c r="BD32" i="4"/>
  <c r="CM32" i="4"/>
  <c r="AI32" i="4"/>
  <c r="AW32" i="4"/>
  <c r="AP32" i="4"/>
  <c r="AY98" i="4"/>
  <c r="V98" i="4"/>
  <c r="AD98" i="4"/>
  <c r="CO98" i="4"/>
  <c r="BF98" i="4"/>
  <c r="CA98" i="4"/>
  <c r="BT98" i="4"/>
  <c r="BM98" i="4"/>
  <c r="AR98" i="4"/>
  <c r="AK98" i="4"/>
  <c r="CH98" i="4"/>
  <c r="AA20" i="4"/>
  <c r="CE20" i="4"/>
  <c r="BX20" i="4"/>
  <c r="AV20" i="4"/>
  <c r="AH20" i="4"/>
  <c r="BQ20" i="4"/>
  <c r="CL20" i="4"/>
  <c r="BC20" i="4"/>
  <c r="BJ20" i="4"/>
  <c r="AO20" i="4"/>
  <c r="S20" i="4"/>
  <c r="BR35" i="4"/>
  <c r="T35" i="4"/>
  <c r="AB35" i="4"/>
  <c r="CF35" i="4"/>
  <c r="AP35" i="4"/>
  <c r="BD35" i="4"/>
  <c r="AI35" i="4"/>
  <c r="BK35" i="4"/>
  <c r="CM35" i="4"/>
  <c r="AW35" i="4"/>
  <c r="BY35" i="4"/>
  <c r="BK22" i="4"/>
  <c r="BY22" i="4"/>
  <c r="BD22" i="4"/>
  <c r="AP22" i="4"/>
  <c r="BR22" i="4"/>
  <c r="CM22" i="4"/>
  <c r="AB22" i="4"/>
  <c r="AW22" i="4"/>
  <c r="CF22" i="4"/>
  <c r="T22" i="4"/>
  <c r="AI22" i="4"/>
  <c r="BY15" i="4"/>
  <c r="CM15" i="4"/>
  <c r="AP15" i="4"/>
  <c r="AW15" i="4"/>
  <c r="BR15" i="4"/>
  <c r="T15" i="4"/>
  <c r="AI15" i="4"/>
  <c r="BK15" i="4"/>
  <c r="CF15" i="4"/>
  <c r="AB15" i="4"/>
  <c r="BD15" i="4"/>
  <c r="AD61" i="4"/>
  <c r="V61" i="4"/>
  <c r="AR61" i="4"/>
  <c r="CH61" i="4"/>
  <c r="AK61" i="4"/>
  <c r="BT61" i="4"/>
  <c r="CA61" i="4"/>
  <c r="AY61" i="4"/>
  <c r="CO61" i="4"/>
  <c r="BM61" i="4"/>
  <c r="BF61" i="4"/>
  <c r="CA94" i="4"/>
  <c r="CH94" i="4"/>
  <c r="AK94" i="4"/>
  <c r="BT94" i="4"/>
  <c r="CO94" i="4"/>
  <c r="AD94" i="4"/>
  <c r="AR94" i="4"/>
  <c r="BF94" i="4"/>
  <c r="V94" i="4"/>
  <c r="BM94" i="4"/>
  <c r="AY94" i="4"/>
  <c r="CF23" i="4"/>
  <c r="AB23" i="4"/>
  <c r="BY23" i="4"/>
  <c r="CM23" i="4"/>
  <c r="AP23" i="4"/>
  <c r="AI23" i="4"/>
  <c r="BD23" i="4"/>
  <c r="T23" i="4"/>
  <c r="AW23" i="4"/>
  <c r="BR23" i="4"/>
  <c r="BK23" i="4"/>
  <c r="CM13" i="4"/>
  <c r="AW13" i="4"/>
  <c r="AI13" i="4"/>
  <c r="AP13" i="4"/>
  <c r="CF13" i="4"/>
  <c r="AB13" i="4"/>
  <c r="BY13" i="4"/>
  <c r="BR13" i="4"/>
  <c r="BK13" i="4"/>
  <c r="T13" i="4"/>
  <c r="BD13" i="4"/>
  <c r="BD34" i="4"/>
  <c r="AW34" i="4"/>
  <c r="CM34" i="4"/>
  <c r="AP34" i="4"/>
  <c r="CF34" i="4"/>
  <c r="BR34" i="4"/>
  <c r="T34" i="4"/>
  <c r="AI34" i="4"/>
  <c r="BY34" i="4"/>
  <c r="AB34" i="4"/>
  <c r="BK34" i="4"/>
  <c r="S38" i="4"/>
  <c r="BC38" i="4"/>
  <c r="BJ38" i="4"/>
  <c r="BQ38" i="4"/>
  <c r="CE38" i="4"/>
  <c r="AA38" i="4"/>
  <c r="BX38" i="4"/>
  <c r="CL38" i="4"/>
  <c r="AO38" i="4"/>
  <c r="AH38" i="4"/>
  <c r="AV38" i="4"/>
  <c r="BY38" i="4"/>
  <c r="AB38" i="4"/>
  <c r="AP38" i="4"/>
  <c r="BR38" i="4"/>
  <c r="CM38" i="4"/>
  <c r="AI38" i="4"/>
  <c r="AW38" i="4"/>
  <c r="CF38" i="4"/>
  <c r="T38" i="4"/>
  <c r="BD38" i="4"/>
  <c r="BK38" i="4"/>
  <c r="T20" i="4"/>
  <c r="AP20" i="4"/>
  <c r="BR20" i="4"/>
  <c r="BK20" i="4"/>
  <c r="CF20" i="4"/>
  <c r="AI20" i="4"/>
  <c r="BY20" i="4"/>
  <c r="CM20" i="4"/>
  <c r="AW20" i="4"/>
  <c r="AB20" i="4"/>
  <c r="BD20" i="4"/>
  <c r="CF30" i="4"/>
  <c r="BR30" i="4"/>
  <c r="T30" i="4"/>
  <c r="AI30" i="4"/>
  <c r="BY30" i="4"/>
  <c r="AB30" i="4"/>
  <c r="AP30" i="4"/>
  <c r="BK30" i="4"/>
  <c r="BD30" i="4"/>
  <c r="CM30" i="4"/>
  <c r="AW30" i="4"/>
  <c r="CF17" i="4"/>
  <c r="AB17" i="4"/>
  <c r="BY17" i="4"/>
  <c r="BR17" i="4"/>
  <c r="BK17" i="4"/>
  <c r="T17" i="4"/>
  <c r="BD17" i="4"/>
  <c r="CM17" i="4"/>
  <c r="AW17" i="4"/>
  <c r="AP17" i="4"/>
  <c r="AI17" i="4"/>
  <c r="CO89" i="4"/>
  <c r="BT89" i="4"/>
  <c r="AD89" i="4"/>
  <c r="BF89" i="4"/>
  <c r="V89" i="4"/>
  <c r="AR89" i="4"/>
  <c r="AK89" i="4"/>
  <c r="CA89" i="4"/>
  <c r="BM89" i="4"/>
  <c r="AY89" i="4"/>
  <c r="CH89" i="4"/>
  <c r="AR108" i="4"/>
  <c r="V108" i="4"/>
  <c r="AD108" i="4"/>
  <c r="BM108" i="4"/>
  <c r="AY108" i="4"/>
  <c r="BF108" i="4"/>
  <c r="CA108" i="4"/>
  <c r="CH108" i="4"/>
  <c r="CO108" i="4"/>
  <c r="BT108" i="4"/>
  <c r="AK108" i="4"/>
  <c r="T8" i="4"/>
  <c r="AP8" i="4"/>
  <c r="BK8" i="4"/>
  <c r="CF8" i="4"/>
  <c r="AB8" i="4"/>
  <c r="AW8" i="4"/>
  <c r="BR8" i="4"/>
  <c r="CM8" i="4"/>
  <c r="AI8" i="4"/>
  <c r="BD8" i="4"/>
  <c r="BY8" i="4"/>
  <c r="T10" i="4"/>
  <c r="AP10" i="4"/>
  <c r="BR10" i="4"/>
  <c r="BK10" i="4"/>
  <c r="CF10" i="4"/>
  <c r="AB10" i="4"/>
  <c r="BY10" i="4"/>
  <c r="CM10" i="4"/>
  <c r="AW10" i="4"/>
  <c r="AI10" i="4"/>
  <c r="BD10" i="4"/>
  <c r="BT11" i="4"/>
  <c r="V11" i="4"/>
  <c r="AK11" i="4"/>
  <c r="BF11" i="4"/>
  <c r="CA11" i="4"/>
  <c r="CO11" i="4"/>
  <c r="AR11" i="4"/>
  <c r="BM11" i="4"/>
  <c r="CH11" i="4"/>
  <c r="AD11" i="4"/>
  <c r="AY11" i="4"/>
  <c r="CA111" i="4"/>
  <c r="CO111" i="4"/>
  <c r="AK111" i="4"/>
  <c r="AR111" i="4"/>
  <c r="BF111" i="4"/>
  <c r="CH111" i="4"/>
  <c r="V111" i="4"/>
  <c r="BT111" i="4"/>
  <c r="BM111" i="4"/>
  <c r="AY111" i="4"/>
  <c r="AD111" i="4"/>
  <c r="AY91" i="4"/>
  <c r="V91" i="4"/>
  <c r="BT91" i="4"/>
  <c r="BF91" i="4"/>
  <c r="CH91" i="4"/>
  <c r="AR91" i="4"/>
  <c r="AK91" i="4"/>
  <c r="CA91" i="4"/>
  <c r="CO91" i="4"/>
  <c r="AD91" i="4"/>
  <c r="BM91" i="4"/>
  <c r="BF79" i="4"/>
  <c r="BT79" i="4"/>
  <c r="AR79" i="4"/>
  <c r="AK79" i="4"/>
  <c r="BM79" i="4"/>
  <c r="CA79" i="4"/>
  <c r="V79" i="4"/>
  <c r="AY79" i="4"/>
  <c r="CO79" i="4"/>
  <c r="CH79" i="4"/>
  <c r="AD79" i="4"/>
  <c r="S5" i="4"/>
  <c r="AH5" i="4"/>
  <c r="AH6" i="4" s="1"/>
  <c r="S6" i="4" s="1"/>
  <c r="BJ5" i="4"/>
  <c r="CE5" i="4"/>
  <c r="AA5" i="4"/>
  <c r="AV5" i="4"/>
  <c r="BQ5" i="4"/>
  <c r="CL5" i="4"/>
  <c r="AO5" i="4"/>
  <c r="BC5" i="4"/>
  <c r="BX5" i="4"/>
  <c r="AO29" i="4"/>
  <c r="CL29" i="4"/>
  <c r="AH29" i="4"/>
  <c r="BC29" i="4"/>
  <c r="AA29" i="4"/>
  <c r="BQ29" i="4"/>
  <c r="S29" i="4"/>
  <c r="BJ29" i="4"/>
  <c r="AV29" i="4"/>
  <c r="BX29" i="4"/>
  <c r="CE29" i="4"/>
  <c r="CL27" i="4"/>
  <c r="AV27" i="4"/>
  <c r="AO27" i="4"/>
  <c r="BC27" i="4"/>
  <c r="CE27" i="4"/>
  <c r="S27" i="4"/>
  <c r="BJ27" i="4"/>
  <c r="BX27" i="4"/>
  <c r="BQ27" i="4"/>
  <c r="AH27" i="4"/>
  <c r="AA27" i="4"/>
  <c r="BC15" i="4"/>
  <c r="CL15" i="4"/>
  <c r="AV15" i="4"/>
  <c r="BX15" i="4"/>
  <c r="BJ15" i="4"/>
  <c r="S15" i="4"/>
  <c r="AH15" i="4"/>
  <c r="CE15" i="4"/>
  <c r="AA15" i="4"/>
  <c r="BQ15" i="4"/>
  <c r="AO15" i="4"/>
  <c r="BX28" i="4"/>
  <c r="BQ28" i="4"/>
  <c r="BJ28" i="4"/>
  <c r="S28" i="4"/>
  <c r="BC28" i="4"/>
  <c r="CL28" i="4"/>
  <c r="AV28" i="4"/>
  <c r="AO28" i="4"/>
  <c r="AH28" i="4"/>
  <c r="CE28" i="4"/>
  <c r="AA28" i="4"/>
  <c r="CH76" i="4"/>
  <c r="CA76" i="4"/>
  <c r="BF76" i="4"/>
  <c r="AY76" i="4"/>
  <c r="CO76" i="4"/>
  <c r="AD76" i="4"/>
  <c r="BT76" i="4"/>
  <c r="AK76" i="4"/>
  <c r="V76" i="4"/>
  <c r="BM76" i="4"/>
  <c r="AR76" i="4"/>
  <c r="CA92" i="4"/>
  <c r="BM92" i="4"/>
  <c r="AK92" i="4"/>
  <c r="BF92" i="4"/>
  <c r="AY92" i="4"/>
  <c r="CO92" i="4"/>
  <c r="AD92" i="4"/>
  <c r="CH92" i="4"/>
  <c r="AR92" i="4"/>
  <c r="V92" i="4"/>
  <c r="BT92" i="4"/>
  <c r="BF105" i="4"/>
  <c r="V105" i="4"/>
  <c r="AK105" i="4"/>
  <c r="AD105" i="4"/>
  <c r="BT105" i="4"/>
  <c r="BM105" i="4"/>
  <c r="AR105" i="4"/>
  <c r="CA105" i="4"/>
  <c r="CO105" i="4"/>
  <c r="AY105" i="4"/>
  <c r="CH105" i="4"/>
  <c r="AY75" i="4"/>
  <c r="AD75" i="4"/>
  <c r="CA75" i="4"/>
  <c r="AR75" i="4"/>
  <c r="BF75" i="4"/>
  <c r="BT75" i="4"/>
  <c r="AK75" i="4"/>
  <c r="V75" i="4"/>
  <c r="CH75" i="4"/>
  <c r="CO75" i="4"/>
  <c r="BM75" i="4"/>
  <c r="CN46" i="4"/>
  <c r="AJ46" i="4"/>
  <c r="BZ46" i="4"/>
  <c r="U46" i="4"/>
  <c r="BS46" i="4"/>
  <c r="AC46" i="4"/>
  <c r="BE46" i="4"/>
  <c r="AX46" i="4"/>
  <c r="BL46" i="4"/>
  <c r="AQ46" i="4"/>
  <c r="CG46" i="4"/>
  <c r="AC108" i="4"/>
  <c r="U108" i="4"/>
  <c r="BS108" i="4"/>
  <c r="AJ108" i="4"/>
  <c r="CG108" i="4"/>
  <c r="CN108" i="4"/>
  <c r="AX108" i="4"/>
  <c r="BE108" i="4"/>
  <c r="BZ108" i="4"/>
  <c r="AQ108" i="4"/>
  <c r="BL108" i="4"/>
  <c r="R13" i="4"/>
  <c r="BB13" i="4"/>
  <c r="BP13" i="4"/>
  <c r="BI13" i="4"/>
  <c r="CD13" i="4"/>
  <c r="Z13" i="4"/>
  <c r="BW13" i="4"/>
  <c r="CK13" i="4"/>
  <c r="AG13" i="4"/>
  <c r="AN13" i="4"/>
  <c r="AU13" i="4"/>
  <c r="R29" i="4"/>
  <c r="BI29" i="4"/>
  <c r="BP29" i="4"/>
  <c r="CD29" i="4"/>
  <c r="Z29" i="4"/>
  <c r="BB29" i="4"/>
  <c r="CK29" i="4"/>
  <c r="AG29" i="4"/>
  <c r="AN29" i="4"/>
  <c r="AU29" i="4"/>
  <c r="BW29" i="4"/>
  <c r="CE42" i="4"/>
  <c r="BX42" i="4"/>
  <c r="BQ42" i="4"/>
  <c r="BJ42" i="4"/>
  <c r="CL42" i="4"/>
  <c r="AV42" i="4"/>
  <c r="BC42" i="4"/>
  <c r="AO42" i="4"/>
  <c r="AH42" i="4"/>
  <c r="AA42" i="4"/>
  <c r="S42" i="4" s="1"/>
  <c r="BQ6" i="4"/>
  <c r="BX6" i="4"/>
  <c r="BJ6" i="4"/>
  <c r="CL6" i="4"/>
  <c r="AV6" i="4"/>
  <c r="BC6" i="4"/>
  <c r="AO6" i="4"/>
  <c r="AA6" i="4"/>
  <c r="CE6" i="4"/>
  <c r="AD43" i="4"/>
  <c r="CO43" i="4"/>
  <c r="AK43" i="4"/>
  <c r="AR43" i="4"/>
  <c r="BM43" i="4"/>
  <c r="V43" i="4"/>
  <c r="CA43" i="4"/>
  <c r="BT43" i="4"/>
  <c r="AY43" i="4"/>
  <c r="BF43" i="4"/>
  <c r="CH43" i="4"/>
  <c r="AR101" i="4"/>
  <c r="AK101" i="4"/>
  <c r="CO101" i="4"/>
  <c r="BM101" i="4"/>
  <c r="AY101" i="4"/>
  <c r="BT101" i="4"/>
  <c r="V101" i="4"/>
  <c r="BF101" i="4"/>
  <c r="AD101" i="4"/>
  <c r="CH101" i="4"/>
  <c r="CA101" i="4"/>
  <c r="CE19" i="4"/>
  <c r="CL19" i="4"/>
  <c r="AO19" i="4"/>
  <c r="AA19" i="4"/>
  <c r="AV19" i="4"/>
  <c r="S19" i="4"/>
  <c r="BC19" i="4"/>
  <c r="BX19" i="4"/>
  <c r="BQ19" i="4"/>
  <c r="BJ19" i="4"/>
  <c r="AH19" i="4"/>
  <c r="BQ14" i="4"/>
  <c r="BJ14" i="4"/>
  <c r="CE14" i="4"/>
  <c r="BX14" i="4"/>
  <c r="AO14" i="4"/>
  <c r="S14" i="4"/>
  <c r="CL14" i="4"/>
  <c r="AH14" i="4"/>
  <c r="BC14" i="4"/>
  <c r="AV14" i="4"/>
  <c r="AA14" i="4"/>
  <c r="AV13" i="4"/>
  <c r="CL13" i="4"/>
  <c r="AA13" i="4"/>
  <c r="AH13" i="4"/>
  <c r="BC13" i="4"/>
  <c r="CE13" i="4"/>
  <c r="S13" i="4"/>
  <c r="BJ13" i="4"/>
  <c r="AO13" i="4"/>
  <c r="BX13" i="4"/>
  <c r="BQ13" i="4"/>
  <c r="AA18" i="4"/>
  <c r="CE18" i="4"/>
  <c r="CL18" i="4"/>
  <c r="BC18" i="4"/>
  <c r="BQ18" i="4"/>
  <c r="BJ18" i="4"/>
  <c r="AV18" i="4"/>
  <c r="BX18" i="4"/>
  <c r="AH18" i="4"/>
  <c r="AO18" i="4"/>
  <c r="S18" i="4" s="1"/>
  <c r="AY90" i="4"/>
  <c r="V90" i="4"/>
  <c r="BM90" i="4"/>
  <c r="CA90" i="4"/>
  <c r="CH90" i="4"/>
  <c r="AK90" i="4"/>
  <c r="BT90" i="4"/>
  <c r="AD90" i="4"/>
  <c r="CO90" i="4"/>
  <c r="BF90" i="4"/>
  <c r="AR90" i="4"/>
  <c r="AV37" i="4"/>
  <c r="CE37" i="4"/>
  <c r="S37" i="4"/>
  <c r="BJ37" i="4"/>
  <c r="BC37" i="4"/>
  <c r="BX37" i="4"/>
  <c r="AA37" i="4"/>
  <c r="AO37" i="4"/>
  <c r="BQ37" i="4"/>
  <c r="CL37" i="4"/>
  <c r="AH37" i="4"/>
  <c r="BX22" i="4"/>
  <c r="BJ22" i="4"/>
  <c r="S22" i="4"/>
  <c r="AO22" i="4"/>
  <c r="CE22" i="4"/>
  <c r="AA22" i="4"/>
  <c r="BC22" i="4"/>
  <c r="AH22" i="4"/>
  <c r="AV22" i="4"/>
  <c r="CL22" i="4"/>
  <c r="BQ22" i="4"/>
  <c r="AY106" i="4"/>
  <c r="BM106" i="4"/>
  <c r="AR106" i="4"/>
  <c r="CA106" i="4"/>
  <c r="CH106" i="4"/>
  <c r="CO106" i="4"/>
  <c r="BF106" i="4"/>
  <c r="AD106" i="4"/>
  <c r="AK106" i="4"/>
  <c r="V106" i="4"/>
  <c r="BT106" i="4"/>
  <c r="BT102" i="4"/>
  <c r="AR102" i="4"/>
  <c r="AD102" i="4"/>
  <c r="CA102" i="4"/>
  <c r="AY102" i="4"/>
  <c r="CO102" i="4"/>
  <c r="CH102" i="4"/>
  <c r="AK102" i="4"/>
  <c r="BM102" i="4"/>
  <c r="V102" i="4"/>
  <c r="BF102" i="4"/>
  <c r="CO77" i="4"/>
  <c r="CA77" i="4"/>
  <c r="AK77" i="4"/>
  <c r="BT77" i="4"/>
  <c r="V77" i="4"/>
  <c r="AR77" i="4"/>
  <c r="AD77" i="4"/>
  <c r="CH77" i="4"/>
  <c r="AY77" i="4"/>
  <c r="BF77" i="4"/>
  <c r="BM77" i="4"/>
  <c r="BX25" i="4"/>
  <c r="AA25" i="4"/>
  <c r="CE25" i="4"/>
  <c r="CL25" i="4"/>
  <c r="BC25" i="4"/>
  <c r="AH25" i="4"/>
  <c r="AO25" i="4"/>
  <c r="S25" i="4"/>
  <c r="BJ25" i="4"/>
  <c r="BQ25" i="4"/>
  <c r="AV25" i="4"/>
  <c r="CE31" i="4"/>
  <c r="AA31" i="4"/>
  <c r="AV31" i="4"/>
  <c r="BQ31" i="4"/>
  <c r="CL31" i="4"/>
  <c r="AO31" i="4"/>
  <c r="BC31" i="4"/>
  <c r="BX31" i="4"/>
  <c r="S31" i="4"/>
  <c r="AH31" i="4"/>
  <c r="BJ31" i="4"/>
  <c r="AR93" i="4"/>
  <c r="AK93" i="4"/>
  <c r="AY93" i="4"/>
  <c r="CA93" i="4"/>
  <c r="AD93" i="4"/>
  <c r="BM93" i="4"/>
  <c r="CH93" i="4"/>
  <c r="V93" i="4"/>
  <c r="BF93" i="4"/>
  <c r="CO93" i="4"/>
  <c r="BT93" i="4"/>
  <c r="CA62" i="4"/>
  <c r="V62" i="4"/>
  <c r="BF62" i="4"/>
  <c r="BM62" i="4"/>
  <c r="AK62" i="4"/>
  <c r="BT62" i="4"/>
  <c r="AD62" i="4"/>
  <c r="AY62" i="4"/>
  <c r="CO62" i="4"/>
  <c r="AR62" i="4"/>
  <c r="CH62" i="4"/>
  <c r="BT88" i="4"/>
  <c r="AY88" i="4"/>
  <c r="CO88" i="4"/>
  <c r="BM88" i="4"/>
  <c r="CA88" i="4"/>
  <c r="AR88" i="4"/>
  <c r="V88" i="4"/>
  <c r="CH88" i="4"/>
  <c r="AK88" i="4"/>
  <c r="BF88" i="4"/>
  <c r="AD88" i="4"/>
  <c r="CO67" i="4"/>
  <c r="AD67" i="4"/>
  <c r="BF67" i="4"/>
  <c r="CH67" i="4"/>
  <c r="V67" i="4"/>
  <c r="BM67" i="4"/>
  <c r="CA67" i="4"/>
  <c r="AR67" i="4"/>
  <c r="AK67" i="4"/>
  <c r="BT67" i="4"/>
  <c r="AY67" i="4"/>
  <c r="S32" i="4"/>
  <c r="AO32" i="4"/>
  <c r="CE32" i="4"/>
  <c r="AH32" i="4"/>
  <c r="AA32" i="4"/>
  <c r="BJ32" i="4"/>
  <c r="BQ32" i="4"/>
  <c r="CL32" i="4"/>
  <c r="AV32" i="4"/>
  <c r="BC32" i="4"/>
  <c r="BX32" i="4"/>
  <c r="S40" i="4"/>
  <c r="AO40" i="4"/>
  <c r="BQ40" i="4"/>
  <c r="BJ40" i="4"/>
  <c r="CE40" i="4"/>
  <c r="AA40" i="4"/>
  <c r="BX40" i="4"/>
  <c r="CL40" i="4"/>
  <c r="AV40" i="4"/>
  <c r="AH40" i="4"/>
  <c r="BC40" i="4"/>
  <c r="BM83" i="4"/>
  <c r="CO83" i="4"/>
  <c r="CA83" i="4"/>
  <c r="BT83" i="4"/>
  <c r="AK83" i="4"/>
  <c r="V83" i="4"/>
  <c r="BF83" i="4"/>
  <c r="AR83" i="4"/>
  <c r="AD83" i="4"/>
  <c r="AY83" i="4"/>
  <c r="CH83" i="4"/>
  <c r="AJ105" i="4"/>
  <c r="BE105" i="4"/>
  <c r="U105" i="4"/>
  <c r="BS105" i="4"/>
  <c r="BL105" i="4"/>
  <c r="CN105" i="4"/>
  <c r="AC105" i="4"/>
  <c r="AX105" i="4"/>
  <c r="AQ105" i="4"/>
  <c r="CG105" i="4"/>
  <c r="BZ105" i="4"/>
  <c r="U101" i="4"/>
  <c r="AJ101" i="4"/>
  <c r="BS101" i="4"/>
  <c r="BL101" i="4"/>
  <c r="BE101" i="4"/>
  <c r="CN101" i="4"/>
  <c r="AQ101" i="4"/>
  <c r="AC101" i="4"/>
  <c r="BZ101" i="4"/>
  <c r="CG101" i="4"/>
  <c r="AX101" i="4"/>
  <c r="CG89" i="4"/>
  <c r="BL89" i="4"/>
  <c r="BE89" i="4"/>
  <c r="AJ89" i="4"/>
  <c r="BS89" i="4"/>
  <c r="CN89" i="4"/>
  <c r="AQ89" i="4"/>
  <c r="AC89" i="4"/>
  <c r="U89" i="4"/>
  <c r="AX89" i="4"/>
  <c r="BZ89" i="4"/>
  <c r="BI35" i="4"/>
  <c r="BW35" i="4"/>
  <c r="BP35" i="4"/>
  <c r="AG35" i="4"/>
  <c r="Z35" i="4"/>
  <c r="R35" i="4" s="1"/>
  <c r="CK35" i="4"/>
  <c r="AU35" i="4"/>
  <c r="AN35" i="4"/>
  <c r="BB35" i="4"/>
  <c r="CD35" i="4"/>
  <c r="CA65" i="4"/>
  <c r="AD65" i="4"/>
  <c r="AY65" i="4"/>
  <c r="BM65" i="4"/>
  <c r="AK65" i="4"/>
  <c r="CH65" i="4"/>
  <c r="CO65" i="4"/>
  <c r="BF65" i="4"/>
  <c r="V65" i="4"/>
  <c r="BT65" i="4"/>
  <c r="AR65" i="4"/>
  <c r="CO59" i="4"/>
  <c r="AR59" i="4"/>
  <c r="BT59" i="4"/>
  <c r="BM59" i="4"/>
  <c r="V59" i="4"/>
  <c r="CA59" i="4"/>
  <c r="BF59" i="4"/>
  <c r="AK59" i="4"/>
  <c r="AD59" i="4"/>
  <c r="AY59" i="4"/>
  <c r="CH59" i="4"/>
  <c r="BM47" i="4"/>
  <c r="BF47" i="4"/>
  <c r="AR47" i="4"/>
  <c r="AK47" i="4"/>
  <c r="BT47" i="4"/>
  <c r="CO47" i="4"/>
  <c r="AD47" i="4"/>
  <c r="AY47" i="4"/>
  <c r="CH47" i="4"/>
  <c r="V47" i="4"/>
  <c r="CA47" i="4"/>
  <c r="BM96" i="4"/>
  <c r="BT96" i="4"/>
  <c r="CA96" i="4"/>
  <c r="CH96" i="4"/>
  <c r="AK96" i="4"/>
  <c r="CO96" i="4"/>
  <c r="BF96" i="4"/>
  <c r="AR96" i="4"/>
  <c r="AY96" i="4"/>
  <c r="V96" i="4"/>
  <c r="AD96" i="4"/>
  <c r="CO86" i="4"/>
  <c r="AD86" i="4"/>
  <c r="BM86" i="4"/>
  <c r="BF86" i="4"/>
  <c r="CA86" i="4"/>
  <c r="AK86" i="4"/>
  <c r="AR86" i="4"/>
  <c r="BT86" i="4"/>
  <c r="AY86" i="4"/>
  <c r="V86" i="4"/>
  <c r="CH86" i="4"/>
  <c r="CO81" i="4"/>
  <c r="AY81" i="4"/>
  <c r="BM81" i="4"/>
  <c r="AR81" i="4"/>
  <c r="AK81" i="4"/>
  <c r="BT81" i="4"/>
  <c r="AD81" i="4"/>
  <c r="CH81" i="4"/>
  <c r="BF81" i="4"/>
  <c r="V81" i="4"/>
  <c r="CA81" i="4"/>
  <c r="AR52" i="4"/>
  <c r="V52" i="4"/>
  <c r="CA52" i="4"/>
  <c r="BM52" i="4"/>
  <c r="CH52" i="4"/>
  <c r="AK52" i="4"/>
  <c r="AY52" i="4"/>
  <c r="BT52" i="4"/>
  <c r="CO52" i="4"/>
  <c r="BF52" i="4"/>
  <c r="AD52" i="4"/>
  <c r="AR56" i="4"/>
  <c r="CA56" i="4"/>
  <c r="AK56" i="4"/>
  <c r="AD56" i="4"/>
  <c r="BM56" i="4"/>
  <c r="CH56" i="4"/>
  <c r="AY56" i="4"/>
  <c r="V56" i="4"/>
  <c r="BF56" i="4"/>
  <c r="CO56" i="4"/>
  <c r="BT56" i="4"/>
  <c r="AK104" i="4"/>
  <c r="V104" i="4"/>
  <c r="CH104" i="4"/>
  <c r="CO104" i="4"/>
  <c r="AD104" i="4"/>
  <c r="BF104" i="4"/>
  <c r="AY104" i="4"/>
  <c r="CA104" i="4"/>
  <c r="AR104" i="4"/>
  <c r="BM104" i="4"/>
  <c r="BT104" i="4"/>
  <c r="AD78" i="4"/>
  <c r="CA78" i="4"/>
  <c r="CH78" i="4"/>
  <c r="AY78" i="4"/>
  <c r="AR78" i="4"/>
  <c r="CO78" i="4"/>
  <c r="BT78" i="4"/>
  <c r="BM78" i="4"/>
  <c r="BF78" i="4"/>
  <c r="V78" i="4"/>
  <c r="AK78" i="4"/>
  <c r="CA57" i="4"/>
  <c r="BF57" i="4"/>
  <c r="CO57" i="4"/>
  <c r="AD57" i="4"/>
  <c r="AK57" i="4"/>
  <c r="CH57" i="4"/>
  <c r="V57" i="4"/>
  <c r="AY57" i="4"/>
  <c r="BM57" i="4"/>
  <c r="BT57" i="4"/>
  <c r="AR57" i="4"/>
  <c r="CL7" i="4"/>
  <c r="BC7" i="4"/>
  <c r="BQ7" i="4"/>
  <c r="AA7" i="4"/>
  <c r="BJ7" i="4"/>
  <c r="S7" i="4"/>
  <c r="CE7" i="4"/>
  <c r="AO7" i="4"/>
  <c r="AH7" i="4"/>
  <c r="BX7" i="4"/>
  <c r="AV7" i="4"/>
  <c r="AJ72" i="4"/>
  <c r="AQ72" i="4"/>
  <c r="CN72" i="4"/>
  <c r="BL72" i="4"/>
  <c r="AC72" i="4"/>
  <c r="AX72" i="4"/>
  <c r="BZ72" i="4"/>
  <c r="U72" i="4"/>
  <c r="CG72" i="4"/>
  <c r="BS72" i="4"/>
  <c r="BE72" i="4"/>
  <c r="CN110" i="4"/>
  <c r="CG110" i="4"/>
  <c r="BZ110" i="4"/>
  <c r="AC110" i="4"/>
  <c r="AQ110" i="4"/>
  <c r="BL110" i="4"/>
  <c r="AJ110" i="4"/>
  <c r="U110" i="4"/>
  <c r="AX110" i="4"/>
  <c r="BE110" i="4"/>
  <c r="BS110" i="4"/>
  <c r="AX48" i="4"/>
  <c r="U48" i="4"/>
  <c r="AQ48" i="4"/>
  <c r="CG48" i="4"/>
  <c r="BZ48" i="4"/>
  <c r="BS48" i="4"/>
  <c r="AC48" i="4"/>
  <c r="CN48" i="4"/>
  <c r="AJ48" i="4"/>
  <c r="BL48" i="4"/>
  <c r="BE48" i="4"/>
  <c r="BS93" i="4"/>
  <c r="U93" i="4"/>
  <c r="BZ93" i="4"/>
  <c r="AC93" i="4"/>
  <c r="AJ93" i="4"/>
  <c r="AX93" i="4"/>
  <c r="CG93" i="4"/>
  <c r="CN93" i="4"/>
  <c r="BL93" i="4"/>
  <c r="BE93" i="4"/>
  <c r="AQ93" i="4"/>
  <c r="R12" i="4"/>
  <c r="CD12" i="4"/>
  <c r="BB12" i="4"/>
  <c r="AN12" i="4"/>
  <c r="BI12" i="4"/>
  <c r="AG12" i="4"/>
  <c r="CK12" i="4"/>
  <c r="AU12" i="4"/>
  <c r="Z12" i="4"/>
  <c r="BW12" i="4"/>
  <c r="BP12" i="4"/>
  <c r="CK25" i="4"/>
  <c r="AG25" i="4"/>
  <c r="BB25" i="4"/>
  <c r="CD25" i="4"/>
  <c r="BP25" i="4"/>
  <c r="R25" i="4"/>
  <c r="BI25" i="4"/>
  <c r="BW25" i="4"/>
  <c r="AN25" i="4"/>
  <c r="Z25" i="4"/>
  <c r="AU25" i="4"/>
  <c r="AU26" i="4"/>
  <c r="CD26" i="4"/>
  <c r="AG26" i="4"/>
  <c r="BW26" i="4"/>
  <c r="BP26" i="4"/>
  <c r="CK26" i="4"/>
  <c r="BB26" i="4"/>
  <c r="Z26" i="4"/>
  <c r="BI26" i="4"/>
  <c r="AN26" i="4"/>
  <c r="R26" i="4" s="1"/>
  <c r="CN104" i="4"/>
  <c r="BZ104" i="4"/>
  <c r="BL104" i="4"/>
  <c r="U104" i="4"/>
  <c r="AQ104" i="4"/>
  <c r="CG104" i="4"/>
  <c r="BS104" i="4"/>
  <c r="AJ104" i="4"/>
  <c r="BE104" i="4"/>
  <c r="AC104" i="4"/>
  <c r="AX104" i="4"/>
  <c r="BZ57" i="4"/>
  <c r="U57" i="4"/>
  <c r="BS57" i="4"/>
  <c r="AQ57" i="4"/>
  <c r="AJ57" i="4"/>
  <c r="AC57" i="4"/>
  <c r="BE57" i="4"/>
  <c r="CN57" i="4"/>
  <c r="BL57" i="4"/>
  <c r="CG57" i="4"/>
  <c r="AX57" i="4"/>
  <c r="CD24" i="4"/>
  <c r="Z24" i="4"/>
  <c r="AU24" i="4"/>
  <c r="BP24" i="4"/>
  <c r="BI24" i="4"/>
  <c r="R24" i="4"/>
  <c r="BB24" i="4"/>
  <c r="BW24" i="4"/>
  <c r="CK24" i="4"/>
  <c r="AN24" i="4"/>
  <c r="AG24" i="4"/>
  <c r="CN53" i="4"/>
  <c r="AX53" i="4"/>
  <c r="AC53" i="4"/>
  <c r="BE53" i="4"/>
  <c r="AQ53" i="4"/>
  <c r="U53" i="4"/>
  <c r="BL53" i="4"/>
  <c r="BZ53" i="4"/>
  <c r="BS53" i="4"/>
  <c r="AJ53" i="4"/>
  <c r="CG53" i="4"/>
  <c r="U66" i="4"/>
  <c r="CG66" i="4"/>
  <c r="AX66" i="4"/>
  <c r="AC66" i="4"/>
  <c r="BE66" i="4"/>
  <c r="CN66" i="4"/>
  <c r="AJ66" i="4"/>
  <c r="BL66" i="4"/>
  <c r="BZ66" i="4"/>
  <c r="BS66" i="4"/>
  <c r="AQ66" i="4"/>
  <c r="BL82" i="4"/>
  <c r="CN82" i="4"/>
  <c r="AQ82" i="4"/>
  <c r="CG82" i="4"/>
  <c r="AX82" i="4"/>
  <c r="BE82" i="4"/>
  <c r="U82" i="4"/>
  <c r="AJ82" i="4"/>
  <c r="BZ82" i="4"/>
  <c r="BS82" i="4"/>
  <c r="AC82" i="4"/>
  <c r="BP36" i="4"/>
  <c r="CD36" i="4"/>
  <c r="BI36" i="4"/>
  <c r="BW36" i="4"/>
  <c r="AG36" i="4"/>
  <c r="R36" i="4" s="1"/>
  <c r="CK36" i="4"/>
  <c r="AN36" i="4"/>
  <c r="BB36" i="4"/>
  <c r="Z36" i="4"/>
  <c r="AU36" i="4"/>
  <c r="CD15" i="4"/>
  <c r="Z15" i="4"/>
  <c r="BP15" i="4"/>
  <c r="BI15" i="4"/>
  <c r="AG15" i="4"/>
  <c r="CK15" i="4"/>
  <c r="BB15" i="4"/>
  <c r="R15" i="4"/>
  <c r="AN15" i="4"/>
  <c r="AU15" i="4"/>
  <c r="BW15" i="4"/>
  <c r="R19" i="4"/>
  <c r="BI19" i="4"/>
  <c r="BW19" i="4"/>
  <c r="BP19" i="4"/>
  <c r="AN19" i="4"/>
  <c r="AG19" i="4"/>
  <c r="CK19" i="4"/>
  <c r="Z19" i="4"/>
  <c r="AU19" i="4"/>
  <c r="BB19" i="4"/>
  <c r="CD19" i="4"/>
  <c r="BZ65" i="4"/>
  <c r="AJ65" i="4"/>
  <c r="CN65" i="4"/>
  <c r="BL65" i="4"/>
  <c r="AX65" i="4"/>
  <c r="AC65" i="4"/>
  <c r="CG65" i="4"/>
  <c r="U65" i="4"/>
  <c r="BS65" i="4"/>
  <c r="BE65" i="4"/>
  <c r="AQ65" i="4"/>
  <c r="AJ54" i="4"/>
  <c r="CN54" i="4"/>
  <c r="BL54" i="4"/>
  <c r="AC54" i="4"/>
  <c r="BZ54" i="4"/>
  <c r="AQ54" i="4"/>
  <c r="U54" i="4"/>
  <c r="BE54" i="4"/>
  <c r="AX54" i="4"/>
  <c r="CG54" i="4"/>
  <c r="BS54" i="4"/>
  <c r="AX80" i="4"/>
  <c r="CN80" i="4"/>
  <c r="BL80" i="4"/>
  <c r="BS80" i="4"/>
  <c r="AJ80" i="4"/>
  <c r="CG80" i="4"/>
  <c r="U80" i="4"/>
  <c r="AC80" i="4"/>
  <c r="BE80" i="4"/>
  <c r="AQ80" i="4"/>
  <c r="BZ80" i="4"/>
  <c r="CN98" i="4"/>
  <c r="BL98" i="4"/>
  <c r="AX98" i="4"/>
  <c r="BZ98" i="4"/>
  <c r="BE98" i="4"/>
  <c r="U98" i="4"/>
  <c r="CG98" i="4"/>
  <c r="AC98" i="4"/>
  <c r="AJ98" i="4"/>
  <c r="AQ98" i="4"/>
  <c r="BS98" i="4"/>
  <c r="CK14" i="4"/>
  <c r="BB14" i="4"/>
  <c r="BP14" i="4"/>
  <c r="BI14" i="4"/>
  <c r="AN14" i="4"/>
  <c r="R14" i="4"/>
  <c r="CD14" i="4"/>
  <c r="AG14" i="4"/>
  <c r="Z14" i="4"/>
  <c r="AU14" i="4"/>
  <c r="BW14" i="4"/>
  <c r="CK23" i="4"/>
  <c r="BI23" i="4"/>
  <c r="BW23" i="4"/>
  <c r="AN23" i="4"/>
  <c r="AG23" i="4"/>
  <c r="AU23" i="4"/>
  <c r="R23" i="4"/>
  <c r="Z23" i="4"/>
  <c r="BB23" i="4"/>
  <c r="CD23" i="4"/>
  <c r="BP23" i="4"/>
  <c r="BS87" i="4"/>
  <c r="U87" i="4"/>
  <c r="CG87" i="4"/>
  <c r="BE87" i="4"/>
  <c r="BL87" i="4"/>
  <c r="AQ87" i="4"/>
  <c r="AC87" i="4"/>
  <c r="CN87" i="4"/>
  <c r="AX87" i="4"/>
  <c r="BZ87" i="4"/>
  <c r="AJ87" i="4"/>
  <c r="CN50" i="4"/>
  <c r="AX50" i="4"/>
  <c r="AQ50" i="4"/>
  <c r="AC50" i="4"/>
  <c r="AJ50" i="4"/>
  <c r="U50" i="4"/>
  <c r="CG50" i="4"/>
  <c r="BE50" i="4"/>
  <c r="BL50" i="4"/>
  <c r="BS50" i="4"/>
  <c r="BZ50" i="4"/>
  <c r="CN44" i="4"/>
  <c r="BZ44" i="4"/>
  <c r="BS44" i="4"/>
  <c r="U44" i="4"/>
  <c r="AJ44" i="4"/>
  <c r="AX44" i="4"/>
  <c r="CG44" i="4"/>
  <c r="BL44" i="4"/>
  <c r="AQ44" i="4"/>
  <c r="BE44" i="4"/>
  <c r="AC44" i="4"/>
  <c r="R6" i="4"/>
  <c r="CD6" i="4"/>
  <c r="Z6" i="4"/>
  <c r="AU6" i="4"/>
  <c r="AN6" i="4"/>
  <c r="AG6" i="4"/>
  <c r="CK6" i="4"/>
  <c r="BB6" i="4"/>
  <c r="BW6" i="4"/>
  <c r="BP6" i="4"/>
  <c r="BI6" i="4"/>
  <c r="CD39" i="4"/>
  <c r="Z39" i="4"/>
  <c r="CK39" i="4"/>
  <c r="AG39" i="4"/>
  <c r="BI39" i="4"/>
  <c r="R39" i="4"/>
  <c r="BB39" i="4"/>
  <c r="BP39" i="4"/>
  <c r="BW39" i="4"/>
  <c r="AN39" i="4"/>
  <c r="AU39" i="4"/>
  <c r="CD40" i="4"/>
  <c r="CK40" i="4"/>
  <c r="AN40" i="4"/>
  <c r="AG40" i="4"/>
  <c r="BB40" i="4"/>
  <c r="R40" i="4"/>
  <c r="AU40" i="4"/>
  <c r="BP40" i="4"/>
  <c r="BI40" i="4"/>
  <c r="BW40" i="4"/>
  <c r="Z40" i="4"/>
  <c r="CK11" i="4"/>
  <c r="AN11" i="4"/>
  <c r="Z11" i="4"/>
  <c r="BB11" i="4"/>
  <c r="AU11" i="4"/>
  <c r="R11" i="4"/>
  <c r="BP11" i="4"/>
  <c r="BI11" i="4"/>
  <c r="CD11" i="4"/>
  <c r="BW11" i="4"/>
  <c r="AG11" i="4"/>
  <c r="BW32" i="4"/>
  <c r="Z32" i="4"/>
  <c r="AU32" i="4"/>
  <c r="CD32" i="4"/>
  <c r="BP32" i="4"/>
  <c r="CK32" i="4"/>
  <c r="AN32" i="4"/>
  <c r="R32" i="4"/>
  <c r="BI32" i="4"/>
  <c r="BB32" i="4"/>
  <c r="AG32" i="4"/>
  <c r="CK5" i="4"/>
  <c r="AG5" i="4"/>
  <c r="R5" i="4" s="1"/>
  <c r="AN5" i="4"/>
  <c r="Z5" i="4"/>
  <c r="AU5" i="4"/>
  <c r="BI5" i="4"/>
  <c r="CD5" i="4"/>
  <c r="BW5" i="4"/>
  <c r="BP5" i="4"/>
  <c r="BB5" i="4"/>
  <c r="CK20" i="4"/>
  <c r="Z20" i="4"/>
  <c r="AN20" i="4"/>
  <c r="BW20" i="4"/>
  <c r="AU20" i="4"/>
  <c r="BI20" i="4"/>
  <c r="CD20" i="4"/>
  <c r="BB20" i="4"/>
  <c r="BP20" i="4"/>
  <c r="AG20" i="4"/>
  <c r="R20" i="4" s="1"/>
  <c r="AQ88" i="4"/>
  <c r="U88" i="4"/>
  <c r="AC88" i="4"/>
  <c r="BS88" i="4"/>
  <c r="BZ88" i="4"/>
  <c r="BE88" i="4"/>
  <c r="CG88" i="4"/>
  <c r="CN88" i="4"/>
  <c r="AX88" i="4"/>
  <c r="BL88" i="4"/>
  <c r="AJ88" i="4"/>
  <c r="BS67" i="4"/>
  <c r="BL67" i="4"/>
  <c r="AQ67" i="4"/>
  <c r="CG67" i="4"/>
  <c r="BZ67" i="4"/>
  <c r="CN67" i="4"/>
  <c r="AJ67" i="4"/>
  <c r="AX67" i="4"/>
  <c r="U67" i="4"/>
  <c r="AC67" i="4"/>
  <c r="BE67" i="4"/>
  <c r="AJ77" i="4"/>
  <c r="AX77" i="4"/>
  <c r="U77" i="4"/>
  <c r="AQ77" i="4"/>
  <c r="BS77" i="4"/>
  <c r="CN77" i="4"/>
  <c r="BZ77" i="4"/>
  <c r="CG77" i="4"/>
  <c r="BL77" i="4"/>
  <c r="AC77" i="4"/>
  <c r="BE77" i="4"/>
  <c r="U86" i="4"/>
  <c r="BL86" i="4"/>
  <c r="AC86" i="4"/>
  <c r="AQ86" i="4"/>
  <c r="AX86" i="4"/>
  <c r="CN86" i="4"/>
  <c r="BE86" i="4"/>
  <c r="BS86" i="4"/>
  <c r="AJ86" i="4"/>
  <c r="BZ86" i="4"/>
  <c r="CG86" i="4"/>
  <c r="CN51" i="4"/>
  <c r="AX51" i="4"/>
  <c r="CG51" i="4"/>
  <c r="AJ51" i="4"/>
  <c r="BZ51" i="4"/>
  <c r="AC51" i="4"/>
  <c r="U51" i="4"/>
  <c r="AQ51" i="4"/>
  <c r="BL51" i="4"/>
  <c r="BE51" i="4"/>
  <c r="BS51" i="4"/>
  <c r="CN84" i="4"/>
  <c r="CG84" i="4"/>
  <c r="BE84" i="4"/>
  <c r="AX84" i="4"/>
  <c r="BS84" i="4"/>
  <c r="AQ84" i="4"/>
  <c r="U84" i="4"/>
  <c r="AJ84" i="4"/>
  <c r="BL84" i="4"/>
  <c r="BZ84" i="4"/>
  <c r="AC84" i="4"/>
  <c r="BL79" i="4"/>
  <c r="CN79" i="4"/>
  <c r="AC79" i="4"/>
  <c r="BZ79" i="4"/>
  <c r="AX79" i="4"/>
  <c r="AQ79" i="4"/>
  <c r="U79" i="4"/>
  <c r="AJ79" i="4"/>
  <c r="BE79" i="4"/>
  <c r="CG79" i="4"/>
  <c r="BS79" i="4"/>
  <c r="U112" i="4"/>
  <c r="AX112" i="4"/>
  <c r="BL112" i="4"/>
  <c r="AJ112" i="4"/>
  <c r="BS112" i="4"/>
  <c r="CN112" i="4"/>
  <c r="AQ112" i="4"/>
  <c r="AC112" i="4"/>
  <c r="CG112" i="4"/>
  <c r="BZ112" i="4"/>
  <c r="BE112" i="4"/>
  <c r="AJ90" i="4"/>
  <c r="AQ90" i="4"/>
  <c r="BZ90" i="4"/>
  <c r="BS90" i="4"/>
  <c r="CG90" i="4"/>
  <c r="CN90" i="4"/>
  <c r="AX90" i="4"/>
  <c r="BE90" i="4"/>
  <c r="U90" i="4"/>
  <c r="BL90" i="4"/>
  <c r="AC90" i="4"/>
  <c r="BS94" i="4"/>
  <c r="AC94" i="4"/>
  <c r="BE94" i="4"/>
  <c r="AJ94" i="4"/>
  <c r="AQ94" i="4"/>
  <c r="U94" i="4"/>
  <c r="AX94" i="4"/>
  <c r="BZ94" i="4"/>
  <c r="CN94" i="4"/>
  <c r="BL94" i="4"/>
  <c r="CG94" i="4"/>
  <c r="CD34" i="4"/>
  <c r="Z34" i="4"/>
  <c r="AN34" i="4"/>
  <c r="BP34" i="4"/>
  <c r="BI34" i="4"/>
  <c r="R34" i="4"/>
  <c r="BB34" i="4"/>
  <c r="BW34" i="4"/>
  <c r="CK34" i="4"/>
  <c r="AG34" i="4"/>
  <c r="AU34" i="4"/>
  <c r="CN92" i="4"/>
  <c r="BZ92" i="4"/>
  <c r="CG92" i="4"/>
  <c r="U92" i="4"/>
  <c r="AC92" i="4"/>
  <c r="AQ92" i="4"/>
  <c r="AX92" i="4"/>
  <c r="BS92" i="4"/>
  <c r="BL92" i="4"/>
  <c r="AJ92" i="4"/>
  <c r="BE92" i="4"/>
  <c r="CF36" i="4"/>
  <c r="AB36" i="4"/>
  <c r="BY36" i="4"/>
  <c r="BR36" i="4"/>
  <c r="BK36" i="4"/>
  <c r="T36" i="4"/>
  <c r="BD36" i="4"/>
  <c r="CM36" i="4"/>
  <c r="AW36" i="4"/>
  <c r="AP36" i="4"/>
  <c r="AI36" i="4"/>
  <c r="BK106" i="4"/>
  <c r="AW106" i="4"/>
  <c r="BD106" i="4"/>
  <c r="BY106" i="4"/>
  <c r="CF106" i="4"/>
  <c r="CM106" i="4"/>
  <c r="BR106" i="4"/>
  <c r="AI106" i="4"/>
  <c r="AP106" i="4"/>
  <c r="T106" i="4"/>
  <c r="AB106" i="4"/>
  <c r="Q28" i="4"/>
  <c r="AF28" i="4"/>
  <c r="AT28" i="4"/>
  <c r="BA28" i="4"/>
  <c r="CC28" i="4"/>
  <c r="CJ28" i="4"/>
  <c r="BH28" i="4"/>
  <c r="BV28" i="4"/>
  <c r="BO28" i="4"/>
  <c r="AM28" i="4"/>
  <c r="Y28" i="4"/>
  <c r="AB59" i="4"/>
  <c r="AP59" i="4"/>
  <c r="CM59" i="4"/>
  <c r="AW59" i="4"/>
  <c r="CF59" i="4"/>
  <c r="BD59" i="4"/>
  <c r="BK59" i="4"/>
  <c r="BY59" i="4"/>
  <c r="BR59" i="4"/>
  <c r="BR90" i="4"/>
  <c r="CF90" i="4"/>
  <c r="BD90" i="4"/>
  <c r="AB90" i="4"/>
  <c r="BK90" i="4"/>
  <c r="CM90" i="4"/>
  <c r="AW90" i="4"/>
  <c r="BY90" i="4"/>
  <c r="AP90" i="4"/>
  <c r="T90" i="4" s="1"/>
  <c r="AI90" i="4"/>
  <c r="Q21" i="4"/>
  <c r="AM21" i="4"/>
  <c r="BV21" i="4"/>
  <c r="BO21" i="4"/>
  <c r="AT21" i="4"/>
  <c r="Y21" i="4"/>
  <c r="BH21" i="4"/>
  <c r="CJ21" i="4"/>
  <c r="AF21" i="4"/>
  <c r="BA21" i="4"/>
  <c r="CC21" i="4"/>
  <c r="Q32" i="4"/>
  <c r="BA32" i="4"/>
  <c r="AF32" i="4"/>
  <c r="Y32" i="4"/>
  <c r="AT32" i="4"/>
  <c r="CJ32" i="4"/>
  <c r="BV32" i="4"/>
  <c r="BH32" i="4"/>
  <c r="CC32" i="4"/>
  <c r="BO32" i="4"/>
  <c r="AM32" i="4"/>
  <c r="CJ41" i="4"/>
  <c r="BH41" i="4"/>
  <c r="BV41" i="4"/>
  <c r="BO41" i="4"/>
  <c r="AM41" i="4"/>
  <c r="Y41" i="4"/>
  <c r="Q41" i="4"/>
  <c r="AF41" i="4"/>
  <c r="AT41" i="4"/>
  <c r="BA41" i="4"/>
  <c r="CC41" i="4"/>
  <c r="BK54" i="4"/>
  <c r="BR54" i="4"/>
  <c r="AI54" i="4"/>
  <c r="BY54" i="4"/>
  <c r="AW54" i="4"/>
  <c r="T54" i="4"/>
  <c r="CF54" i="4"/>
  <c r="CM54" i="4"/>
  <c r="AB54" i="4"/>
  <c r="BD54" i="4"/>
  <c r="AP54" i="4"/>
  <c r="AW46" i="4"/>
  <c r="AB46" i="4"/>
  <c r="CM46" i="4"/>
  <c r="CF46" i="4"/>
  <c r="BK46" i="4"/>
  <c r="AP46" i="4"/>
  <c r="T46" i="4"/>
  <c r="AI46" i="4"/>
  <c r="BY46" i="4"/>
  <c r="BR46" i="4"/>
  <c r="BD46" i="4"/>
  <c r="CM111" i="4"/>
  <c r="AP111" i="4"/>
  <c r="AW111" i="4"/>
  <c r="AB111" i="4"/>
  <c r="BY111" i="4"/>
  <c r="BD111" i="4"/>
  <c r="AI111" i="4"/>
  <c r="T111" i="4"/>
  <c r="BK111" i="4"/>
  <c r="CF111" i="4"/>
  <c r="BR111" i="4"/>
  <c r="CF88" i="4"/>
  <c r="BY88" i="4"/>
  <c r="CM88" i="4"/>
  <c r="AW88" i="4"/>
  <c r="AB88" i="4"/>
  <c r="BD88" i="4"/>
  <c r="T88" i="4"/>
  <c r="AP88" i="4"/>
  <c r="BR88" i="4"/>
  <c r="BK88" i="4"/>
  <c r="AI88" i="4"/>
  <c r="BK60" i="4"/>
  <c r="CM60" i="4"/>
  <c r="BY60" i="4"/>
  <c r="BR60" i="4"/>
  <c r="AP60" i="4"/>
  <c r="AW60" i="4"/>
  <c r="AB60" i="4"/>
  <c r="CF60" i="4"/>
  <c r="BD60" i="4"/>
  <c r="AI60" i="4"/>
  <c r="T60" i="4" s="1"/>
  <c r="BO18" i="4"/>
  <c r="CC18" i="4"/>
  <c r="BV18" i="4"/>
  <c r="AT18" i="4"/>
  <c r="CJ18" i="4"/>
  <c r="AM18" i="4"/>
  <c r="BA18" i="4"/>
  <c r="BH18" i="4"/>
  <c r="Y18" i="4"/>
  <c r="BO5" i="4"/>
  <c r="CJ5" i="4"/>
  <c r="AM5" i="4"/>
  <c r="CC5" i="4"/>
  <c r="BA5" i="4"/>
  <c r="Q5" i="4"/>
  <c r="AT5" i="4"/>
  <c r="BV5" i="4"/>
  <c r="Y5" i="4"/>
  <c r="BH5" i="4"/>
  <c r="AF5" i="4"/>
  <c r="BK62" i="4"/>
  <c r="AW62" i="4"/>
  <c r="AB62" i="4"/>
  <c r="BY62" i="4"/>
  <c r="BR62" i="4"/>
  <c r="CM62" i="4"/>
  <c r="BD62" i="4"/>
  <c r="CF62" i="4"/>
  <c r="AP62" i="4"/>
  <c r="AI62" i="4"/>
  <c r="T62" i="4" s="1"/>
  <c r="AB96" i="4"/>
  <c r="BY96" i="4"/>
  <c r="BR96" i="4"/>
  <c r="AW96" i="4"/>
  <c r="BD96" i="4"/>
  <c r="BK96" i="4"/>
  <c r="AI96" i="4"/>
  <c r="T96" i="4"/>
  <c r="AP96" i="4"/>
  <c r="CM96" i="4"/>
  <c r="CF96" i="4"/>
  <c r="AI93" i="4"/>
  <c r="AW93" i="4"/>
  <c r="T93" i="4"/>
  <c r="AB93" i="4"/>
  <c r="BD93" i="4"/>
  <c r="BR93" i="4"/>
  <c r="BK93" i="4"/>
  <c r="AP93" i="4"/>
  <c r="CF93" i="4"/>
  <c r="BY93" i="4"/>
  <c r="CM93" i="4"/>
  <c r="CM67" i="4"/>
  <c r="BK67" i="4"/>
  <c r="CF67" i="4"/>
  <c r="BR67" i="4"/>
  <c r="BD67" i="4"/>
  <c r="BY67" i="4"/>
  <c r="AP67" i="4"/>
  <c r="AW67" i="4"/>
  <c r="AB67" i="4"/>
  <c r="Q19" i="4"/>
  <c r="Y19" i="4"/>
  <c r="AM19" i="4"/>
  <c r="BV19" i="4"/>
  <c r="BO19" i="4"/>
  <c r="AF19" i="4"/>
  <c r="BA19" i="4"/>
  <c r="CC19" i="4"/>
  <c r="BH19" i="4"/>
  <c r="CJ19" i="4"/>
  <c r="AT19" i="4"/>
  <c r="AX111" i="4"/>
  <c r="CN111" i="4"/>
  <c r="AJ111" i="4"/>
  <c r="AQ111" i="4"/>
  <c r="AC111" i="4"/>
  <c r="CG111" i="4"/>
  <c r="U111" i="4"/>
  <c r="BE111" i="4"/>
  <c r="BL111" i="4"/>
  <c r="BS111" i="4"/>
  <c r="BZ111" i="4"/>
  <c r="AP74" i="4"/>
  <c r="CF74" i="4"/>
  <c r="CM74" i="4"/>
  <c r="AI74" i="4"/>
  <c r="BD74" i="4"/>
  <c r="AW74" i="4"/>
  <c r="T74" i="4"/>
  <c r="BY74" i="4"/>
  <c r="BR74" i="4"/>
  <c r="BK74" i="4"/>
  <c r="AB74" i="4"/>
  <c r="BD107" i="4"/>
  <c r="BY107" i="4"/>
  <c r="BK107" i="4"/>
  <c r="CM107" i="4"/>
  <c r="CF107" i="4"/>
  <c r="AB107" i="4"/>
  <c r="AW107" i="4"/>
  <c r="T107" i="4"/>
  <c r="BR107" i="4"/>
  <c r="AI107" i="4"/>
  <c r="AP107" i="4"/>
  <c r="Q15" i="4"/>
  <c r="BO15" i="4"/>
  <c r="BH15" i="4"/>
  <c r="CC15" i="4"/>
  <c r="Y15" i="4"/>
  <c r="AM15" i="4"/>
  <c r="CJ15" i="4"/>
  <c r="AT15" i="4"/>
  <c r="AF15" i="4"/>
  <c r="BA15" i="4"/>
  <c r="BV15" i="4"/>
  <c r="Q30" i="4"/>
  <c r="CC30" i="4"/>
  <c r="Y30" i="4"/>
  <c r="AM30" i="4"/>
  <c r="BO30" i="4"/>
  <c r="BA30" i="4"/>
  <c r="CJ30" i="4"/>
  <c r="AT30" i="4"/>
  <c r="BV30" i="4"/>
  <c r="AF30" i="4"/>
  <c r="BH30" i="4"/>
  <c r="CJ13" i="4"/>
  <c r="AT13" i="4"/>
  <c r="Q13" i="4"/>
  <c r="AM13" i="4"/>
  <c r="BO13" i="4"/>
  <c r="BV13" i="4"/>
  <c r="CC13" i="4"/>
  <c r="Y13" i="4"/>
  <c r="BH13" i="4"/>
  <c r="BA13" i="4"/>
  <c r="AF13" i="4"/>
  <c r="Q14" i="4"/>
  <c r="BH14" i="4"/>
  <c r="BV14" i="4"/>
  <c r="AM14" i="4"/>
  <c r="Y14" i="4"/>
  <c r="BA14" i="4"/>
  <c r="CJ14" i="4"/>
  <c r="AF14" i="4"/>
  <c r="AT14" i="4"/>
  <c r="CC14" i="4"/>
  <c r="BO14" i="4"/>
  <c r="CM45" i="4"/>
  <c r="CF45" i="4"/>
  <c r="AB45" i="4"/>
  <c r="BK45" i="4"/>
  <c r="AP45" i="4"/>
  <c r="BY45" i="4"/>
  <c r="BR45" i="4"/>
  <c r="AW45" i="4"/>
  <c r="T45" i="4"/>
  <c r="BD45" i="4"/>
  <c r="AI45" i="4"/>
  <c r="AI59" i="4" s="1"/>
  <c r="T59" i="4" s="1"/>
  <c r="CJ20" i="4"/>
  <c r="BA20" i="4"/>
  <c r="AM20" i="4"/>
  <c r="Y20" i="4"/>
  <c r="AT20" i="4"/>
  <c r="BV20" i="4"/>
  <c r="BH20" i="4"/>
  <c r="BO20" i="4"/>
  <c r="CC20" i="4"/>
  <c r="Q9" i="4"/>
  <c r="AT9" i="4"/>
  <c r="AF9" i="4"/>
  <c r="Y9" i="4"/>
  <c r="BA9" i="4"/>
  <c r="CJ9" i="4"/>
  <c r="BV9" i="4"/>
  <c r="BH9" i="4"/>
  <c r="CC9" i="4"/>
  <c r="BO9" i="4"/>
  <c r="AM9" i="4"/>
  <c r="BD61" i="4"/>
  <c r="CF61" i="4"/>
  <c r="AW61" i="4"/>
  <c r="BK61" i="4"/>
  <c r="AP61" i="4"/>
  <c r="T61" i="4" s="1"/>
  <c r="BY61" i="4"/>
  <c r="BR61" i="4"/>
  <c r="CM61" i="4"/>
  <c r="AB61" i="4"/>
  <c r="AI61" i="4"/>
  <c r="BY70" i="4"/>
  <c r="AW70" i="4"/>
  <c r="CF70" i="4"/>
  <c r="AB70" i="4"/>
  <c r="BR70" i="4"/>
  <c r="CM70" i="4"/>
  <c r="BK70" i="4"/>
  <c r="BD70" i="4"/>
  <c r="AP70" i="4"/>
  <c r="T70" i="4" s="1"/>
  <c r="AI70" i="4"/>
  <c r="CM104" i="4"/>
  <c r="CF104" i="4"/>
  <c r="AB104" i="4"/>
  <c r="AP104" i="4"/>
  <c r="BD104" i="4"/>
  <c r="BK104" i="4"/>
  <c r="BY104" i="4"/>
  <c r="AW104" i="4"/>
  <c r="BR104" i="4"/>
  <c r="BD68" i="4"/>
  <c r="AW68" i="4"/>
  <c r="CM68" i="4"/>
  <c r="CF68" i="4"/>
  <c r="AP68" i="4"/>
  <c r="BR68" i="4"/>
  <c r="T68" i="4"/>
  <c r="AB68" i="4"/>
  <c r="BK68" i="4"/>
  <c r="BY68" i="4"/>
  <c r="AI68" i="4"/>
  <c r="T98" i="4"/>
  <c r="BY98" i="4"/>
  <c r="BR98" i="4"/>
  <c r="BD98" i="4"/>
  <c r="AI98" i="4"/>
  <c r="AB98" i="4"/>
  <c r="AW98" i="4"/>
  <c r="CM98" i="4"/>
  <c r="BK98" i="4"/>
  <c r="AP98" i="4"/>
  <c r="CF98" i="4"/>
  <c r="CF43" i="4"/>
  <c r="CM43" i="4"/>
  <c r="AP43" i="4"/>
  <c r="AB43" i="4"/>
  <c r="BR43" i="4"/>
  <c r="BK43" i="4"/>
  <c r="BY43" i="4"/>
  <c r="AI43" i="4"/>
  <c r="T43" i="4" s="1"/>
  <c r="AW43" i="4"/>
  <c r="BD43" i="4"/>
  <c r="CJ34" i="4"/>
  <c r="BH34" i="4"/>
  <c r="BV34" i="4"/>
  <c r="BO34" i="4"/>
  <c r="AM34" i="4"/>
  <c r="AF34" i="4"/>
  <c r="Q34" i="4"/>
  <c r="Y34" i="4"/>
  <c r="AT34" i="4"/>
  <c r="BA34" i="4"/>
  <c r="CC34" i="4"/>
  <c r="CM48" i="4"/>
  <c r="BK48" i="4"/>
  <c r="BR48" i="4"/>
  <c r="BY48" i="4"/>
  <c r="T48" i="4"/>
  <c r="AW48" i="4"/>
  <c r="BD48" i="4"/>
  <c r="AB48" i="4"/>
  <c r="AP48" i="4"/>
  <c r="AI48" i="4"/>
  <c r="CF48" i="4"/>
  <c r="CM108" i="4"/>
  <c r="AB108" i="4"/>
  <c r="AI108" i="4"/>
  <c r="CF108" i="4"/>
  <c r="T108" i="4"/>
  <c r="AW108" i="4"/>
  <c r="BK108" i="4"/>
  <c r="BR108" i="4"/>
  <c r="AP108" i="4"/>
  <c r="BY108" i="4"/>
  <c r="BD108" i="4"/>
  <c r="T87" i="4"/>
  <c r="BK87" i="4"/>
  <c r="AW87" i="4"/>
  <c r="BD87" i="4"/>
  <c r="AB87" i="4"/>
  <c r="CM87" i="4"/>
  <c r="BR87" i="4"/>
  <c r="CF87" i="4"/>
  <c r="BY87" i="4"/>
  <c r="AP87" i="4"/>
  <c r="AI87" i="4"/>
  <c r="CJ11" i="4"/>
  <c r="AT11" i="4"/>
  <c r="BH11" i="4"/>
  <c r="BV11" i="4"/>
  <c r="AM11" i="4"/>
  <c r="AF11" i="4"/>
  <c r="CC11" i="4"/>
  <c r="Q11" i="4"/>
  <c r="Y11" i="4"/>
  <c r="BO11" i="4"/>
  <c r="BA11" i="4"/>
  <c r="CJ12" i="4"/>
  <c r="AM12" i="4"/>
  <c r="BA12" i="4"/>
  <c r="BV12" i="4"/>
  <c r="AT12" i="4"/>
  <c r="Q12" i="4"/>
  <c r="BO12" i="4"/>
  <c r="CC12" i="4"/>
  <c r="Y12" i="4"/>
  <c r="BH12" i="4"/>
  <c r="AF12" i="4"/>
  <c r="BR81" i="4"/>
  <c r="BY81" i="4"/>
  <c r="BK81" i="4"/>
  <c r="CM81" i="4"/>
  <c r="AB81" i="4"/>
  <c r="AW81" i="4"/>
  <c r="AP81" i="4"/>
  <c r="T81" i="4"/>
  <c r="BD81" i="4"/>
  <c r="CF81" i="4"/>
  <c r="AI81" i="4"/>
  <c r="BY51" i="4"/>
  <c r="CF51" i="4"/>
  <c r="BR51" i="4"/>
  <c r="AW51" i="4"/>
  <c r="CM51" i="4"/>
  <c r="AB51" i="4"/>
  <c r="AP51" i="4"/>
  <c r="BD51" i="4"/>
  <c r="T51" i="4"/>
  <c r="BK51" i="4"/>
  <c r="AI51" i="4"/>
  <c r="AP103" i="4"/>
  <c r="T103" i="4"/>
  <c r="CF103" i="4"/>
  <c r="AW103" i="4"/>
  <c r="BR103" i="4"/>
  <c r="AB103" i="4"/>
  <c r="AI103" i="4"/>
  <c r="BY103" i="4"/>
  <c r="CM103" i="4"/>
  <c r="BD103" i="4"/>
  <c r="BK103" i="4"/>
  <c r="T50" i="4"/>
  <c r="CF50" i="4"/>
  <c r="AI50" i="4"/>
  <c r="BY50" i="4"/>
  <c r="AW50" i="4"/>
  <c r="AP50" i="4"/>
  <c r="CM50" i="4"/>
  <c r="AB50" i="4"/>
  <c r="BR50" i="4"/>
  <c r="BK50" i="4"/>
  <c r="BD50" i="4"/>
  <c r="AB91" i="4"/>
  <c r="T91" i="4"/>
  <c r="BY91" i="4"/>
  <c r="CF91" i="4"/>
  <c r="BD91" i="4"/>
  <c r="CM91" i="4"/>
  <c r="AP91" i="4"/>
  <c r="BR91" i="4"/>
  <c r="AW91" i="4"/>
  <c r="BK91" i="4"/>
  <c r="AI91" i="4"/>
  <c r="CJ25" i="4"/>
  <c r="AF25" i="4"/>
  <c r="BA25" i="4"/>
  <c r="BV25" i="4"/>
  <c r="AM25" i="4"/>
  <c r="Q25" i="4"/>
  <c r="BO25" i="4"/>
  <c r="CC25" i="4"/>
  <c r="Y25" i="4"/>
  <c r="BH25" i="4"/>
  <c r="AT25" i="4"/>
  <c r="BV29" i="4"/>
  <c r="Q29" i="4"/>
  <c r="AM29" i="4"/>
  <c r="AF29" i="4"/>
  <c r="Y29" i="4"/>
  <c r="CJ29" i="4"/>
  <c r="AT29" i="4"/>
  <c r="BH29" i="4"/>
  <c r="BA29" i="4"/>
  <c r="CC29" i="4"/>
  <c r="BO29" i="4"/>
  <c r="AB100" i="4"/>
  <c r="BY100" i="4"/>
  <c r="T100" i="4"/>
  <c r="AP100" i="4"/>
  <c r="CM100" i="4"/>
  <c r="AI100" i="4"/>
  <c r="BR100" i="4"/>
  <c r="BK100" i="4"/>
  <c r="CF100" i="4"/>
  <c r="AW100" i="4"/>
  <c r="BD100" i="4"/>
  <c r="AB79" i="4"/>
  <c r="CM79" i="4"/>
  <c r="CF79" i="4"/>
  <c r="BY79" i="4"/>
  <c r="BK79" i="4"/>
  <c r="T79" i="4"/>
  <c r="AW79" i="4"/>
  <c r="BR79" i="4"/>
  <c r="AP79" i="4"/>
  <c r="AI79" i="4"/>
  <c r="BD79" i="4"/>
  <c r="CM57" i="4"/>
  <c r="CF57" i="4"/>
  <c r="AB57" i="4"/>
  <c r="BR57" i="4"/>
  <c r="T57" i="4"/>
  <c r="AW57" i="4"/>
  <c r="BK57" i="4"/>
  <c r="AI57" i="4"/>
  <c r="BY57" i="4"/>
  <c r="BD57" i="4"/>
  <c r="AP57" i="4"/>
  <c r="T49" i="4"/>
  <c r="BK49" i="4"/>
  <c r="CM49" i="4"/>
  <c r="AI49" i="4"/>
  <c r="BD49" i="4"/>
  <c r="AB49" i="4"/>
  <c r="BY49" i="4"/>
  <c r="CF49" i="4"/>
  <c r="AP49" i="4"/>
  <c r="BR49" i="4"/>
  <c r="AW49" i="4"/>
  <c r="BY97" i="4"/>
  <c r="T97" i="4"/>
  <c r="CF97" i="4"/>
  <c r="BK97" i="4"/>
  <c r="AB97" i="4"/>
  <c r="BD97" i="4"/>
  <c r="AI97" i="4"/>
  <c r="CM97" i="4"/>
  <c r="BR97" i="4"/>
  <c r="AP97" i="4"/>
  <c r="AW97" i="4"/>
  <c r="AA55" i="4"/>
  <c r="S55" i="4"/>
  <c r="BC55" i="4"/>
  <c r="AH55" i="4"/>
  <c r="BQ55" i="4"/>
  <c r="BJ55" i="4"/>
  <c r="CL55" i="4"/>
  <c r="BX55" i="4"/>
  <c r="AO55" i="4"/>
  <c r="AV55" i="4"/>
  <c r="CE55" i="4"/>
  <c r="AH78" i="4"/>
  <c r="BQ78" i="4"/>
  <c r="AO78" i="4"/>
  <c r="CE78" i="4"/>
  <c r="AV78" i="4"/>
  <c r="CL78" i="4"/>
  <c r="BJ78" i="4"/>
  <c r="AA78" i="4"/>
  <c r="BX78" i="4"/>
  <c r="S78" i="4"/>
  <c r="BC78" i="4"/>
  <c r="BG19" i="4"/>
  <c r="CB19" i="4"/>
  <c r="BU19" i="4"/>
  <c r="AL19" i="4"/>
  <c r="P19" i="4"/>
  <c r="AZ19" i="4"/>
  <c r="CI19" i="4"/>
  <c r="AS19" i="4"/>
  <c r="X19" i="4"/>
  <c r="BN19" i="4"/>
  <c r="CB9" i="4"/>
  <c r="X9" i="4"/>
  <c r="BU9" i="4"/>
  <c r="CI9" i="4"/>
  <c r="AS9" i="4"/>
  <c r="AL9" i="4"/>
  <c r="AZ9" i="4"/>
  <c r="P9" i="4"/>
  <c r="AE9" i="4"/>
  <c r="BN9" i="4"/>
  <c r="BG9" i="4"/>
  <c r="BJ51" i="4"/>
  <c r="CL51" i="4"/>
  <c r="AH51" i="4"/>
  <c r="AA51" i="4"/>
  <c r="AO51" i="4"/>
  <c r="S51" i="4"/>
  <c r="BC51" i="4"/>
  <c r="BX51" i="4"/>
  <c r="BQ51" i="4"/>
  <c r="CE51" i="4"/>
  <c r="AV51" i="4"/>
  <c r="S110" i="4"/>
  <c r="BQ110" i="4"/>
  <c r="AH110" i="4"/>
  <c r="AO110" i="4"/>
  <c r="BJ110" i="4"/>
  <c r="BC110" i="4"/>
  <c r="CE110" i="4"/>
  <c r="BX110" i="4"/>
  <c r="AA110" i="4"/>
  <c r="CL110" i="4"/>
  <c r="AV110" i="4"/>
  <c r="CE54" i="4"/>
  <c r="S54" i="4"/>
  <c r="AV54" i="4"/>
  <c r="AO54" i="4"/>
  <c r="BJ54" i="4"/>
  <c r="BC54" i="4"/>
  <c r="BX54" i="4"/>
  <c r="AA54" i="4"/>
  <c r="AH54" i="4"/>
  <c r="CL54" i="4"/>
  <c r="BQ54" i="4"/>
  <c r="CL56" i="4"/>
  <c r="BJ56" i="4"/>
  <c r="AH56" i="4"/>
  <c r="BQ56" i="4"/>
  <c r="AV56" i="4"/>
  <c r="CE56" i="4"/>
  <c r="S56" i="4"/>
  <c r="BC56" i="4"/>
  <c r="AA56" i="4"/>
  <c r="BX56" i="4"/>
  <c r="AO56" i="4"/>
  <c r="AO77" i="4"/>
  <c r="S77" i="4"/>
  <c r="BQ77" i="4"/>
  <c r="CL77" i="4"/>
  <c r="AA77" i="4"/>
  <c r="BC77" i="4"/>
  <c r="BJ77" i="4"/>
  <c r="BX77" i="4"/>
  <c r="CE77" i="4"/>
  <c r="AH77" i="4"/>
  <c r="AV77" i="4"/>
  <c r="BU21" i="4"/>
  <c r="P21" i="4"/>
  <c r="AE21" i="4"/>
  <c r="CB21" i="4"/>
  <c r="X21" i="4"/>
  <c r="AZ21" i="4"/>
  <c r="AL21" i="4"/>
  <c r="BG21" i="4"/>
  <c r="CI21" i="4"/>
  <c r="AS21" i="4"/>
  <c r="BN21" i="4"/>
  <c r="S113" i="4"/>
  <c r="CE113" i="4"/>
  <c r="BJ113" i="4"/>
  <c r="AO113" i="4"/>
  <c r="BQ113" i="4"/>
  <c r="BC113" i="4"/>
  <c r="AH113" i="4"/>
  <c r="CL113" i="4"/>
  <c r="AA113" i="4"/>
  <c r="BX113" i="4"/>
  <c r="AV113" i="4"/>
  <c r="CE82" i="4"/>
  <c r="BQ82" i="4"/>
  <c r="BJ82" i="4"/>
  <c r="CL82" i="4"/>
  <c r="BC82" i="4"/>
  <c r="S82" i="4"/>
  <c r="AV82" i="4"/>
  <c r="AA82" i="4"/>
  <c r="BX82" i="4"/>
  <c r="AO82" i="4"/>
  <c r="AH82" i="4"/>
  <c r="CB24" i="4"/>
  <c r="X24" i="4"/>
  <c r="AE24" i="4"/>
  <c r="AL24" i="4"/>
  <c r="BG24" i="4"/>
  <c r="CI24" i="4"/>
  <c r="AZ24" i="4"/>
  <c r="BU24" i="4"/>
  <c r="BN24" i="4"/>
  <c r="P24" i="4"/>
  <c r="AS24" i="4"/>
  <c r="S100" i="4"/>
  <c r="BQ100" i="4"/>
  <c r="AO100" i="4"/>
  <c r="AH100" i="4"/>
  <c r="AV100" i="4"/>
  <c r="BX100" i="4"/>
  <c r="AA100" i="4"/>
  <c r="BJ100" i="4"/>
  <c r="CL100" i="4"/>
  <c r="CE100" i="4"/>
  <c r="BC100" i="4"/>
  <c r="CL101" i="4"/>
  <c r="CE101" i="4"/>
  <c r="AA101" i="4"/>
  <c r="BQ101" i="4"/>
  <c r="S101" i="4"/>
  <c r="AO101" i="4"/>
  <c r="BJ101" i="4"/>
  <c r="AH101" i="4"/>
  <c r="BX101" i="4"/>
  <c r="AV101" i="4"/>
  <c r="BC101" i="4"/>
  <c r="BC47" i="4"/>
  <c r="BQ47" i="4"/>
  <c r="S47" i="4"/>
  <c r="AV47" i="4"/>
  <c r="CL47" i="4"/>
  <c r="AO47" i="4"/>
  <c r="BX47" i="4"/>
  <c r="AH47" i="4"/>
  <c r="BJ47" i="4"/>
  <c r="AA47" i="4"/>
  <c r="CE47" i="4"/>
  <c r="BX57" i="4"/>
  <c r="S57" i="4"/>
  <c r="CE57" i="4"/>
  <c r="AV57" i="4"/>
  <c r="AH57" i="4"/>
  <c r="AO57" i="4"/>
  <c r="BC57" i="4"/>
  <c r="BQ57" i="4"/>
  <c r="BJ57" i="4"/>
  <c r="CL57" i="4"/>
  <c r="AA57" i="4"/>
  <c r="BR110" i="4"/>
  <c r="AW110" i="4"/>
  <c r="BD110" i="4"/>
  <c r="BK110" i="4"/>
  <c r="CF110" i="4"/>
  <c r="CM110" i="4"/>
  <c r="AB110" i="4"/>
  <c r="AI110" i="4"/>
  <c r="AP110" i="4"/>
  <c r="T110" i="4"/>
  <c r="BY110" i="4"/>
  <c r="AA106" i="4"/>
  <c r="S106" i="4"/>
  <c r="BC106" i="4"/>
  <c r="AO106" i="4"/>
  <c r="BJ106" i="4"/>
  <c r="CL106" i="4"/>
  <c r="BX106" i="4"/>
  <c r="BQ106" i="4"/>
  <c r="AV106" i="4"/>
  <c r="AH106" i="4"/>
  <c r="CE106" i="4"/>
  <c r="AO81" i="4"/>
  <c r="CL81" i="4"/>
  <c r="BX81" i="4"/>
  <c r="BC81" i="4"/>
  <c r="BJ81" i="4"/>
  <c r="S81" i="4"/>
  <c r="AA81" i="4"/>
  <c r="BQ81" i="4"/>
  <c r="CE81" i="4"/>
  <c r="AV81" i="4"/>
  <c r="AH81" i="4"/>
  <c r="CB37" i="4"/>
  <c r="X37" i="4"/>
  <c r="BN37" i="4"/>
  <c r="CI37" i="4"/>
  <c r="AZ37" i="4"/>
  <c r="AL37" i="4"/>
  <c r="AS37" i="4"/>
  <c r="P37" i="4"/>
  <c r="AE37" i="4"/>
  <c r="BG37" i="4"/>
  <c r="BU37" i="4"/>
  <c r="BX88" i="4"/>
  <c r="BJ88" i="4"/>
  <c r="CE88" i="4"/>
  <c r="AA88" i="4"/>
  <c r="BC88" i="4"/>
  <c r="BQ88" i="4"/>
  <c r="CL88" i="4"/>
  <c r="AV88" i="4"/>
  <c r="AH88" i="4"/>
  <c r="AO88" i="4"/>
  <c r="S88" i="4" s="1"/>
  <c r="CL102" i="4"/>
  <c r="AV102" i="4"/>
  <c r="CE102" i="4"/>
  <c r="BC102" i="4"/>
  <c r="BX102" i="4"/>
  <c r="BJ102" i="4"/>
  <c r="AA102" i="4"/>
  <c r="BQ102" i="4"/>
  <c r="AO102" i="4"/>
  <c r="AH102" i="4"/>
  <c r="S102" i="4" s="1"/>
  <c r="BU7" i="4"/>
  <c r="CI7" i="4"/>
  <c r="AE7" i="4"/>
  <c r="BG7" i="4"/>
  <c r="AS7" i="4"/>
  <c r="AS18" i="4" s="1"/>
  <c r="P7" i="4"/>
  <c r="AL7" i="4"/>
  <c r="BN7" i="4"/>
  <c r="AZ7" i="4"/>
  <c r="CB7" i="4"/>
  <c r="X7" i="4"/>
  <c r="BN32" i="4"/>
  <c r="BG32" i="4"/>
  <c r="P32" i="4"/>
  <c r="AZ32" i="4"/>
  <c r="CI32" i="4"/>
  <c r="AL32" i="4"/>
  <c r="AE32" i="4"/>
  <c r="AS32" i="4"/>
  <c r="CB32" i="4"/>
  <c r="X32" i="4"/>
  <c r="BU32" i="4"/>
  <c r="AL8" i="4"/>
  <c r="CB8" i="4"/>
  <c r="X8" i="4"/>
  <c r="BN8" i="4"/>
  <c r="BU8" i="4"/>
  <c r="BG8" i="4"/>
  <c r="P8" i="4"/>
  <c r="AZ8" i="4"/>
  <c r="CI8" i="4"/>
  <c r="AS8" i="4"/>
  <c r="AE8" i="4"/>
  <c r="CB30" i="4"/>
  <c r="BN30" i="4"/>
  <c r="AS30" i="4"/>
  <c r="P30" i="4"/>
  <c r="X30" i="4"/>
  <c r="CI30" i="4"/>
  <c r="BG30" i="4"/>
  <c r="AZ30" i="4"/>
  <c r="AE30" i="4"/>
  <c r="AL30" i="4"/>
  <c r="BU30" i="4"/>
  <c r="BJ75" i="4"/>
  <c r="AO75" i="4"/>
  <c r="AH75" i="4"/>
  <c r="CL75" i="4"/>
  <c r="BX75" i="4"/>
  <c r="BQ75" i="4"/>
  <c r="S75" i="4"/>
  <c r="CE75" i="4"/>
  <c r="AA75" i="4"/>
  <c r="AV75" i="4"/>
  <c r="BC75" i="4"/>
  <c r="BX66" i="4"/>
  <c r="AA66" i="4"/>
  <c r="BQ66" i="4"/>
  <c r="CE66" i="4"/>
  <c r="CL66" i="4"/>
  <c r="BJ66" i="4"/>
  <c r="BC66" i="4"/>
  <c r="AV66" i="4"/>
  <c r="AO66" i="4"/>
  <c r="S66" i="4" s="1"/>
  <c r="BU20" i="4"/>
  <c r="CI20" i="4"/>
  <c r="AL20" i="4"/>
  <c r="CB20" i="4"/>
  <c r="AS20" i="4"/>
  <c r="BN20" i="4"/>
  <c r="BG20" i="4"/>
  <c r="AZ20" i="4"/>
  <c r="BQ95" i="4"/>
  <c r="S95" i="4"/>
  <c r="AV95" i="4"/>
  <c r="AO95" i="4"/>
  <c r="AH95" i="4"/>
  <c r="CL95" i="4"/>
  <c r="BX95" i="4"/>
  <c r="BC95" i="4"/>
  <c r="CE95" i="4"/>
  <c r="AA95" i="4"/>
  <c r="BJ95" i="4"/>
  <c r="BJ71" i="4"/>
  <c r="S71" i="4"/>
  <c r="AV71" i="4"/>
  <c r="BX71" i="4"/>
  <c r="AA71" i="4"/>
  <c r="CL71" i="4"/>
  <c r="AO71" i="4"/>
  <c r="BQ71" i="4"/>
  <c r="BC71" i="4"/>
  <c r="CE71" i="4"/>
  <c r="AH71" i="4"/>
  <c r="AA62" i="4"/>
  <c r="BQ62" i="4"/>
  <c r="CE62" i="4"/>
  <c r="S62" i="4"/>
  <c r="BX62" i="4"/>
  <c r="CL62" i="4"/>
  <c r="BJ62" i="4"/>
  <c r="AV62" i="4"/>
  <c r="AO62" i="4"/>
  <c r="BC62" i="4"/>
  <c r="AH62" i="4"/>
  <c r="BU5" i="4"/>
  <c r="CI5" i="4"/>
  <c r="AS5" i="4"/>
  <c r="BN5" i="4"/>
  <c r="P5" i="4"/>
  <c r="AL5" i="4"/>
  <c r="AZ5" i="4"/>
  <c r="CB5" i="4"/>
  <c r="BG5" i="4"/>
  <c r="AS40" i="4"/>
  <c r="BU40" i="4"/>
  <c r="CI40" i="4"/>
  <c r="AE40" i="4"/>
  <c r="AZ40" i="4"/>
  <c r="BN40" i="4"/>
  <c r="P40" i="4"/>
  <c r="AL40" i="4"/>
  <c r="BG40" i="4"/>
  <c r="CB40" i="4"/>
  <c r="X40" i="4"/>
  <c r="CE67" i="4"/>
  <c r="BC67" i="4"/>
  <c r="CL67" i="4"/>
  <c r="AV67" i="4"/>
  <c r="BQ67" i="4"/>
  <c r="AO67" i="4"/>
  <c r="BJ67" i="4"/>
  <c r="AA67" i="4"/>
  <c r="BX67" i="4"/>
  <c r="AH67" i="4"/>
  <c r="S67" i="4"/>
  <c r="CE49" i="4"/>
  <c r="BX49" i="4"/>
  <c r="CL49" i="4"/>
  <c r="AH49" i="4"/>
  <c r="S49" i="4"/>
  <c r="AO49" i="4"/>
  <c r="BC49" i="4"/>
  <c r="AV49" i="4"/>
  <c r="BJ49" i="4"/>
  <c r="BQ49" i="4"/>
  <c r="AA49" i="4"/>
  <c r="CE69" i="4"/>
  <c r="AA69" i="4"/>
  <c r="BX69" i="4"/>
  <c r="BC69" i="4"/>
  <c r="AV69" i="4"/>
  <c r="CL69" i="4"/>
  <c r="BQ69" i="4"/>
  <c r="BJ69" i="4"/>
  <c r="AH69" i="4"/>
  <c r="AO69" i="4"/>
  <c r="S69" i="4"/>
  <c r="CB11" i="4"/>
  <c r="X11" i="4"/>
  <c r="BN11" i="4"/>
  <c r="BU11" i="4"/>
  <c r="P11" i="4"/>
  <c r="CI11" i="4"/>
  <c r="AS11" i="4"/>
  <c r="BG11" i="4"/>
  <c r="AZ11" i="4"/>
  <c r="AL11" i="4"/>
  <c r="AE11" i="4"/>
  <c r="S89" i="4"/>
  <c r="CE89" i="4"/>
  <c r="BX89" i="4"/>
  <c r="AO89" i="4"/>
  <c r="BQ89" i="4"/>
  <c r="BJ89" i="4"/>
  <c r="CL89" i="4"/>
  <c r="AA89" i="4"/>
  <c r="AV89" i="4"/>
  <c r="BC89" i="4"/>
  <c r="AH89" i="4"/>
  <c r="CE43" i="4"/>
  <c r="BC43" i="4"/>
  <c r="CL43" i="4"/>
  <c r="BX43" i="4"/>
  <c r="BQ43" i="4"/>
  <c r="AV43" i="4"/>
  <c r="BJ43" i="4"/>
  <c r="AO43" i="4"/>
  <c r="AA43" i="4"/>
  <c r="AH43" i="4"/>
  <c r="S43" i="4"/>
  <c r="BN42" i="4"/>
  <c r="BU42" i="4"/>
  <c r="CI42" i="4"/>
  <c r="BG42" i="4"/>
  <c r="AS42" i="4"/>
  <c r="AL42" i="4"/>
  <c r="AE42" i="4"/>
  <c r="AZ42" i="4"/>
  <c r="CB42" i="4"/>
  <c r="CL65" i="4"/>
  <c r="BX65" i="4"/>
  <c r="AA65" i="4"/>
  <c r="AV65" i="4"/>
  <c r="BJ65" i="4"/>
  <c r="CE65" i="4"/>
  <c r="AH65" i="4"/>
  <c r="BQ65" i="4"/>
  <c r="BC65" i="4"/>
  <c r="AO65" i="4"/>
  <c r="S65" i="4"/>
  <c r="BU16" i="4"/>
  <c r="CI16" i="4"/>
  <c r="AL16" i="4"/>
  <c r="X16" i="4"/>
  <c r="AZ16" i="4"/>
  <c r="P16" i="4"/>
  <c r="AS16" i="4"/>
  <c r="BN16" i="4"/>
  <c r="BG16" i="4"/>
  <c r="CB16" i="4"/>
  <c r="AE16" i="4"/>
  <c r="BX96" i="4"/>
  <c r="BC96" i="4"/>
  <c r="CE96" i="4"/>
  <c r="AA96" i="4"/>
  <c r="AV96" i="4"/>
  <c r="AH96" i="4"/>
  <c r="BJ96" i="4"/>
  <c r="BQ96" i="4"/>
  <c r="CL96" i="4"/>
  <c r="AO96" i="4"/>
  <c r="S96" i="4"/>
  <c r="CL97" i="4"/>
  <c r="CE97" i="4"/>
  <c r="BX97" i="4"/>
  <c r="AA97" i="4"/>
  <c r="BJ97" i="4"/>
  <c r="S97" i="4"/>
  <c r="AO97" i="4"/>
  <c r="AH97" i="4"/>
  <c r="BC97" i="4"/>
  <c r="BQ97" i="4"/>
  <c r="AV97" i="4"/>
  <c r="BJ74" i="4"/>
  <c r="CL74" i="4"/>
  <c r="CE74" i="4"/>
  <c r="AH74" i="4"/>
  <c r="AA74" i="4"/>
  <c r="S74" i="4"/>
  <c r="AV74" i="4"/>
  <c r="BC74" i="4"/>
  <c r="BX74" i="4"/>
  <c r="AO74" i="4"/>
  <c r="BQ74" i="4"/>
  <c r="BC73" i="4"/>
  <c r="AA73" i="4"/>
  <c r="BQ73" i="4"/>
  <c r="CE73" i="4"/>
  <c r="AH73" i="4"/>
  <c r="AO73" i="4"/>
  <c r="BX73" i="4"/>
  <c r="BJ73" i="4"/>
  <c r="AV73" i="4"/>
  <c r="S73" i="4"/>
  <c r="CL73" i="4"/>
  <c r="CL90" i="4"/>
  <c r="BJ90" i="4"/>
  <c r="BQ90" i="4"/>
  <c r="CE90" i="4"/>
  <c r="BC90" i="4"/>
  <c r="S90" i="4"/>
  <c r="AO90" i="4"/>
  <c r="BX90" i="4"/>
  <c r="AA90" i="4"/>
  <c r="AV90" i="4"/>
  <c r="CI12" i="4"/>
  <c r="X12" i="4"/>
  <c r="AZ12" i="4"/>
  <c r="BU12" i="4"/>
  <c r="P12" i="4"/>
  <c r="AL12" i="4"/>
  <c r="BG12" i="4"/>
  <c r="CB12" i="4"/>
  <c r="AE12" i="4"/>
  <c r="AS12" i="4"/>
  <c r="BN12" i="4"/>
  <c r="CL85" i="4"/>
  <c r="BC85" i="4"/>
  <c r="CE85" i="4"/>
  <c r="AV85" i="4"/>
  <c r="BQ85" i="4"/>
  <c r="S85" i="4"/>
  <c r="AO85" i="4"/>
  <c r="BJ85" i="4"/>
  <c r="AA85" i="4"/>
  <c r="BX85" i="4"/>
  <c r="AH85" i="4"/>
  <c r="AZ31" i="4"/>
  <c r="AL31" i="4"/>
  <c r="CB31" i="4"/>
  <c r="X31" i="4"/>
  <c r="BU31" i="4"/>
  <c r="BN31" i="4"/>
  <c r="BG31" i="4"/>
  <c r="P31" i="4"/>
  <c r="AS31" i="4"/>
  <c r="CI31" i="4"/>
  <c r="AE31" i="4"/>
  <c r="BJ105" i="4"/>
  <c r="S105" i="4"/>
  <c r="BC105" i="4"/>
  <c r="AO105" i="4"/>
  <c r="BX105" i="4"/>
  <c r="AA105" i="4"/>
  <c r="AV105" i="4"/>
  <c r="BQ105" i="4"/>
  <c r="AH105" i="4"/>
  <c r="CL105" i="4"/>
  <c r="CE105" i="4"/>
  <c r="CI36" i="4"/>
  <c r="AL36" i="4"/>
  <c r="AS36" i="4"/>
  <c r="AZ36" i="4"/>
  <c r="P36" i="4"/>
  <c r="AE36" i="4"/>
  <c r="BN36" i="4"/>
  <c r="BG36" i="4"/>
  <c r="CB36" i="4"/>
  <c r="X36" i="4"/>
  <c r="BU36" i="4"/>
  <c r="CN113" i="4"/>
  <c r="AJ113" i="4"/>
  <c r="BL113" i="4"/>
  <c r="BZ113" i="4"/>
  <c r="BS113" i="4"/>
  <c r="CG113" i="4"/>
  <c r="AX113" i="4"/>
  <c r="BE113" i="4"/>
  <c r="U113" i="4"/>
  <c r="AC113" i="4"/>
  <c r="AQ113" i="4"/>
  <c r="BP92" i="4"/>
  <c r="CK92" i="4"/>
  <c r="AN92" i="4"/>
  <c r="BW92" i="4"/>
  <c r="BI92" i="4"/>
  <c r="R92" i="4"/>
  <c r="Z92" i="4"/>
  <c r="BB92" i="4"/>
  <c r="CD92" i="4"/>
  <c r="AU92" i="4"/>
  <c r="AG92" i="4"/>
  <c r="R54" i="4"/>
  <c r="BI54" i="4"/>
  <c r="AG54" i="4"/>
  <c r="BB54" i="4"/>
  <c r="BW54" i="4"/>
  <c r="CD54" i="4"/>
  <c r="AN54" i="4"/>
  <c r="CK54" i="4"/>
  <c r="AU54" i="4"/>
  <c r="Z54" i="4"/>
  <c r="BP54" i="4"/>
  <c r="CD45" i="4"/>
  <c r="CK45" i="4"/>
  <c r="BP45" i="4"/>
  <c r="BI45" i="4"/>
  <c r="AN45" i="4"/>
  <c r="R45" i="4"/>
  <c r="BB45" i="4"/>
  <c r="BW45" i="4"/>
  <c r="AU45" i="4"/>
  <c r="Z45" i="4"/>
  <c r="AG45" i="4"/>
  <c r="Z63" i="4"/>
  <c r="AN63" i="4"/>
  <c r="BI63" i="4"/>
  <c r="CD63" i="4"/>
  <c r="AU63" i="4"/>
  <c r="BP63" i="4"/>
  <c r="CK63" i="4"/>
  <c r="BB63" i="4"/>
  <c r="BW63" i="4"/>
  <c r="AG63" i="4"/>
  <c r="R63" i="4"/>
  <c r="CK95" i="4"/>
  <c r="CD95" i="4"/>
  <c r="AU95" i="4"/>
  <c r="BW95" i="4"/>
  <c r="BB95" i="4"/>
  <c r="BP95" i="4"/>
  <c r="AG95" i="4"/>
  <c r="BI95" i="4"/>
  <c r="R95" i="4"/>
  <c r="Z95" i="4"/>
  <c r="AN95" i="4"/>
  <c r="R51" i="4"/>
  <c r="BB51" i="4"/>
  <c r="BP51" i="4"/>
  <c r="AU51" i="4"/>
  <c r="AG51" i="4"/>
  <c r="BW51" i="4"/>
  <c r="Z51" i="4"/>
  <c r="CK51" i="4"/>
  <c r="CD51" i="4"/>
  <c r="AN51" i="4"/>
  <c r="BI51" i="4"/>
  <c r="BW81" i="4"/>
  <c r="CK81" i="4"/>
  <c r="BB81" i="4"/>
  <c r="BP81" i="4"/>
  <c r="CD81" i="4"/>
  <c r="R81" i="4"/>
  <c r="BI81" i="4"/>
  <c r="AN81" i="4"/>
  <c r="Z81" i="4"/>
  <c r="AU81" i="4"/>
  <c r="AG81" i="4"/>
  <c r="CK93" i="4"/>
  <c r="AU93" i="4"/>
  <c r="R93" i="4"/>
  <c r="AG93" i="4"/>
  <c r="BP93" i="4"/>
  <c r="BW93" i="4"/>
  <c r="AN93" i="4"/>
  <c r="BI93" i="4"/>
  <c r="Z93" i="4"/>
  <c r="BB93" i="4"/>
  <c r="CD93" i="4"/>
  <c r="BI69" i="4"/>
  <c r="Z69" i="4"/>
  <c r="BW69" i="4"/>
  <c r="CK69" i="4"/>
  <c r="BP69" i="4"/>
  <c r="BB69" i="4"/>
  <c r="AN69" i="4"/>
  <c r="CD69" i="4"/>
  <c r="AU69" i="4"/>
  <c r="AG69" i="4"/>
  <c r="R69" i="4" s="1"/>
  <c r="AU78" i="4"/>
  <c r="CK78" i="4"/>
  <c r="AN78" i="4"/>
  <c r="BB78" i="4"/>
  <c r="BP78" i="4"/>
  <c r="BW78" i="4"/>
  <c r="Z78" i="4"/>
  <c r="CD78" i="4"/>
  <c r="R78" i="4"/>
  <c r="AG78" i="4"/>
  <c r="BI78" i="4"/>
  <c r="BI84" i="4"/>
  <c r="CK84" i="4"/>
  <c r="BP84" i="4"/>
  <c r="BB84" i="4"/>
  <c r="BW84" i="4"/>
  <c r="AN84" i="4"/>
  <c r="R84" i="4"/>
  <c r="CD84" i="4"/>
  <c r="AU84" i="4"/>
  <c r="Z84" i="4"/>
  <c r="AG84" i="4"/>
  <c r="BI83" i="4"/>
  <c r="CD83" i="4"/>
  <c r="R83" i="4"/>
  <c r="BW83" i="4"/>
  <c r="BP83" i="4"/>
  <c r="CK83" i="4"/>
  <c r="BB83" i="4"/>
  <c r="AN83" i="4"/>
  <c r="AU83" i="4"/>
  <c r="Z83" i="4"/>
  <c r="AG83" i="4"/>
  <c r="Z101" i="4"/>
  <c r="CD101" i="4"/>
  <c r="R101" i="4"/>
  <c r="BP101" i="4"/>
  <c r="AN101" i="4"/>
  <c r="CK101" i="4"/>
  <c r="AU101" i="4"/>
  <c r="BI101" i="4"/>
  <c r="BB101" i="4"/>
  <c r="BW101" i="4"/>
  <c r="AG101" i="4"/>
  <c r="AG102" i="4" s="1"/>
  <c r="CK57" i="4"/>
  <c r="BB57" i="4"/>
  <c r="AU57" i="4"/>
  <c r="Z57" i="4"/>
  <c r="R57" i="4"/>
  <c r="AN57" i="4"/>
  <c r="CD57" i="4"/>
  <c r="BI57" i="4"/>
  <c r="AG57" i="4"/>
  <c r="BP57" i="4"/>
  <c r="BW57" i="4"/>
  <c r="BB61" i="4"/>
  <c r="BI61" i="4"/>
  <c r="CD61" i="4"/>
  <c r="Z61" i="4"/>
  <c r="CK61" i="4"/>
  <c r="AN61" i="4"/>
  <c r="BW61" i="4"/>
  <c r="AU61" i="4"/>
  <c r="BP61" i="4"/>
  <c r="AG61" i="4"/>
  <c r="R61" i="4" s="1"/>
  <c r="BW62" i="4"/>
  <c r="BP62" i="4"/>
  <c r="AN62" i="4"/>
  <c r="AU62" i="4"/>
  <c r="CK62" i="4"/>
  <c r="Z62" i="4"/>
  <c r="BI62" i="4"/>
  <c r="CD62" i="4"/>
  <c r="BB62" i="4"/>
  <c r="AG62" i="4"/>
  <c r="R62" i="4"/>
  <c r="CK56" i="4"/>
  <c r="BW56" i="4"/>
  <c r="AN56" i="4"/>
  <c r="AU56" i="4"/>
  <c r="AG56" i="4"/>
  <c r="R56" i="4"/>
  <c r="CD56" i="4"/>
  <c r="BP56" i="4"/>
  <c r="BB56" i="4"/>
  <c r="BI56" i="4"/>
  <c r="Z56" i="4"/>
  <c r="CD106" i="4"/>
  <c r="AN106" i="4"/>
  <c r="Z106" i="4"/>
  <c r="BW106" i="4"/>
  <c r="BB106" i="4"/>
  <c r="CK106" i="4"/>
  <c r="BP106" i="4"/>
  <c r="BI106" i="4"/>
  <c r="AU106" i="4"/>
  <c r="AG106" i="4"/>
  <c r="R106" i="4"/>
  <c r="CK72" i="4"/>
  <c r="Z72" i="4"/>
  <c r="AU72" i="4"/>
  <c r="BW72" i="4"/>
  <c r="BP72" i="4"/>
  <c r="BI72" i="4"/>
  <c r="BB72" i="4"/>
  <c r="AN72" i="4"/>
  <c r="CD72" i="4"/>
  <c r="R72" i="4"/>
  <c r="AG72" i="4"/>
  <c r="CK96" i="4"/>
  <c r="BB96" i="4"/>
  <c r="Z96" i="4"/>
  <c r="CD96" i="4"/>
  <c r="AU96" i="4"/>
  <c r="AG96" i="4"/>
  <c r="BI96" i="4"/>
  <c r="BP96" i="4"/>
  <c r="BW96" i="4"/>
  <c r="AN96" i="4"/>
  <c r="R96" i="4" s="1"/>
  <c r="AG108" i="4"/>
  <c r="R108" i="4"/>
  <c r="CD108" i="4"/>
  <c r="AN108" i="4"/>
  <c r="BI108" i="4"/>
  <c r="AU108" i="4"/>
  <c r="BP108" i="4"/>
  <c r="CK108" i="4"/>
  <c r="BW108" i="4"/>
  <c r="BB108" i="4"/>
  <c r="Z108" i="4"/>
  <c r="BI70" i="4"/>
  <c r="BB70" i="4"/>
  <c r="Z70" i="4"/>
  <c r="CD70" i="4"/>
  <c r="BP70" i="4"/>
  <c r="CK70" i="4"/>
  <c r="BW70" i="4"/>
  <c r="AU70" i="4"/>
  <c r="AN70" i="4"/>
  <c r="AG70" i="4"/>
  <c r="R70" i="4"/>
  <c r="CK77" i="4"/>
  <c r="AG77" i="4"/>
  <c r="AN77" i="4"/>
  <c r="Z77" i="4"/>
  <c r="CD77" i="4"/>
  <c r="BB77" i="4"/>
  <c r="R77" i="4"/>
  <c r="BW77" i="4"/>
  <c r="AU77" i="4"/>
  <c r="BI77" i="4"/>
  <c r="BP77" i="4"/>
  <c r="AN110" i="4"/>
  <c r="R110" i="4"/>
  <c r="CD110" i="4"/>
  <c r="BB110" i="4"/>
  <c r="BI110" i="4"/>
  <c r="AU110" i="4"/>
  <c r="AG110" i="4"/>
  <c r="BP110" i="4"/>
  <c r="CK110" i="4"/>
  <c r="Z110" i="4"/>
  <c r="BW110" i="4"/>
  <c r="R90" i="4"/>
  <c r="BI90" i="4"/>
  <c r="Z90" i="4"/>
  <c r="BW90" i="4"/>
  <c r="BB90" i="4"/>
  <c r="AN90" i="4"/>
  <c r="CK90" i="4"/>
  <c r="AU90" i="4"/>
  <c r="BP90" i="4"/>
  <c r="CD90" i="4"/>
  <c r="AG90" i="4"/>
  <c r="CK86" i="4"/>
  <c r="BI86" i="4"/>
  <c r="CD86" i="4"/>
  <c r="AG86" i="4"/>
  <c r="AU86" i="4"/>
  <c r="BP86" i="4"/>
  <c r="BW86" i="4"/>
  <c r="BB86" i="4"/>
  <c r="Z86" i="4"/>
  <c r="CK85" i="4"/>
  <c r="BP85" i="4"/>
  <c r="Z85" i="4"/>
  <c r="BB85" i="4"/>
  <c r="CD85" i="4"/>
  <c r="R85" i="4"/>
  <c r="BW85" i="4"/>
  <c r="AN85" i="4"/>
  <c r="AU85" i="4"/>
  <c r="BI85" i="4"/>
  <c r="AG85" i="4"/>
  <c r="BB103" i="4"/>
  <c r="CK103" i="4"/>
  <c r="AN103" i="4"/>
  <c r="AU103" i="4"/>
  <c r="BW103" i="4"/>
  <c r="R103" i="4"/>
  <c r="Z103" i="4"/>
  <c r="CD103" i="4"/>
  <c r="BP103" i="4"/>
  <c r="BI103" i="4"/>
  <c r="AG103" i="4"/>
  <c r="AU79" i="4"/>
  <c r="CK79" i="4"/>
  <c r="BP79" i="4"/>
  <c r="BI79" i="4"/>
  <c r="CD79" i="4"/>
  <c r="R79" i="4"/>
  <c r="BW79" i="4"/>
  <c r="AN79" i="4"/>
  <c r="AG79" i="4"/>
  <c r="BB79" i="4"/>
  <c r="Z79" i="4"/>
  <c r="AN98" i="4"/>
  <c r="CD98" i="4"/>
  <c r="CK98" i="4"/>
  <c r="BP98" i="4"/>
  <c r="Z98" i="4"/>
  <c r="AG98" i="4"/>
  <c r="R98" i="4"/>
  <c r="AU98" i="4"/>
  <c r="BB98" i="4"/>
  <c r="BI98" i="4"/>
  <c r="BW98" i="4"/>
  <c r="BI64" i="4"/>
  <c r="BP64" i="4"/>
  <c r="AN64" i="4"/>
  <c r="BW64" i="4"/>
  <c r="CK64" i="4"/>
  <c r="AU64" i="4"/>
  <c r="BB64" i="4"/>
  <c r="CD64" i="4"/>
  <c r="Z64" i="4"/>
  <c r="BP71" i="4"/>
  <c r="CK71" i="4"/>
  <c r="BI71" i="4"/>
  <c r="AU71" i="4"/>
  <c r="Z71" i="4"/>
  <c r="BW71" i="4"/>
  <c r="CD71" i="4"/>
  <c r="BB71" i="4"/>
  <c r="AG71" i="4"/>
  <c r="BP80" i="4"/>
  <c r="R80" i="4"/>
  <c r="BI80" i="4"/>
  <c r="AU80" i="4"/>
  <c r="AN80" i="4"/>
  <c r="Z80" i="4"/>
  <c r="BW80" i="4"/>
  <c r="CK80" i="4"/>
  <c r="BB80" i="4"/>
  <c r="CD80" i="4"/>
  <c r="AG80" i="4"/>
  <c r="AN104" i="4"/>
  <c r="AU104" i="4"/>
  <c r="BB104" i="4"/>
  <c r="BP104" i="4"/>
  <c r="CD104" i="4"/>
  <c r="Z104" i="4"/>
  <c r="BW104" i="4"/>
  <c r="CK104" i="4"/>
  <c r="BI104" i="4"/>
  <c r="CK66" i="4"/>
  <c r="BB66" i="4"/>
  <c r="BI66" i="4"/>
  <c r="CD66" i="4"/>
  <c r="BP66" i="4"/>
  <c r="AU66" i="4"/>
  <c r="Z66" i="4"/>
  <c r="BW66" i="4"/>
  <c r="AN66" i="4"/>
  <c r="R66" i="4" s="1"/>
  <c r="AG66" i="4"/>
  <c r="BV111" i="4"/>
  <c r="CC111" i="4"/>
  <c r="CJ111" i="4"/>
  <c r="Q111" i="4"/>
  <c r="BH111" i="4"/>
  <c r="AT111" i="4"/>
  <c r="BA111" i="4"/>
  <c r="AM111" i="4"/>
  <c r="Y111" i="4"/>
  <c r="BO111" i="4"/>
  <c r="AF111" i="4"/>
  <c r="Q81" i="4"/>
  <c r="AM81" i="4"/>
  <c r="Y81" i="4"/>
  <c r="BH81" i="4"/>
  <c r="BO81" i="4"/>
  <c r="AT81" i="4"/>
  <c r="BA81" i="4"/>
  <c r="CC81" i="4"/>
  <c r="BV81" i="4"/>
  <c r="CJ81" i="4"/>
  <c r="AF81" i="4"/>
  <c r="Q45" i="4"/>
  <c r="AT45" i="4"/>
  <c r="CC45" i="4"/>
  <c r="BA45" i="4"/>
  <c r="BV45" i="4"/>
  <c r="CJ45" i="4"/>
  <c r="Y45" i="4"/>
  <c r="BO45" i="4"/>
  <c r="AM45" i="4"/>
  <c r="BH45" i="4"/>
  <c r="BV43" i="4"/>
  <c r="CC43" i="4"/>
  <c r="BO43" i="4"/>
  <c r="Y43" i="4"/>
  <c r="CJ43" i="4"/>
  <c r="BA43" i="4"/>
  <c r="BH43" i="4"/>
  <c r="AT43" i="4"/>
  <c r="AF43" i="4"/>
  <c r="CJ74" i="4"/>
  <c r="BH74" i="4"/>
  <c r="Y74" i="4"/>
  <c r="AM74" i="4"/>
  <c r="BO74" i="4"/>
  <c r="CC74" i="4"/>
  <c r="BA74" i="4"/>
  <c r="BV74" i="4"/>
  <c r="AT74" i="4"/>
  <c r="CJ72" i="4"/>
  <c r="CC72" i="4"/>
  <c r="BH72" i="4"/>
  <c r="AM72" i="4"/>
  <c r="AT72" i="4"/>
  <c r="BO72" i="4"/>
  <c r="AF72" i="4"/>
  <c r="BA72" i="4"/>
  <c r="BV72" i="4"/>
  <c r="Q72" i="4"/>
  <c r="Y72" i="4"/>
  <c r="CC90" i="4"/>
  <c r="BV90" i="4"/>
  <c r="BH90" i="4"/>
  <c r="AT90" i="4"/>
  <c r="CJ90" i="4"/>
  <c r="AM90" i="4"/>
  <c r="Y90" i="4"/>
  <c r="BO90" i="4"/>
  <c r="BA90" i="4"/>
  <c r="AF90" i="4"/>
  <c r="Q90" i="4" s="1"/>
  <c r="Q83" i="4"/>
  <c r="BH83" i="4"/>
  <c r="AT83" i="4"/>
  <c r="Y83" i="4"/>
  <c r="CC83" i="4"/>
  <c r="CJ83" i="4"/>
  <c r="BO83" i="4"/>
  <c r="AM83" i="4"/>
  <c r="BA83" i="4"/>
  <c r="BV83" i="4"/>
  <c r="AF83" i="4"/>
  <c r="CJ113" i="4"/>
  <c r="BA113" i="4"/>
  <c r="BH113" i="4"/>
  <c r="Q113" i="4"/>
  <c r="CC113" i="4"/>
  <c r="Y113" i="4"/>
  <c r="BO113" i="4"/>
  <c r="AM113" i="4"/>
  <c r="AT113" i="4"/>
  <c r="BV113" i="4"/>
  <c r="AF113" i="4"/>
  <c r="CJ46" i="4"/>
  <c r="AT46" i="4"/>
  <c r="Y46" i="4"/>
  <c r="CC46" i="4"/>
  <c r="BH46" i="4"/>
  <c r="AM46" i="4"/>
  <c r="BV46" i="4"/>
  <c r="BO46" i="4"/>
  <c r="BA46" i="4"/>
  <c r="AF57" i="4"/>
  <c r="Q57" i="4"/>
  <c r="AM57" i="4"/>
  <c r="BO57" i="4"/>
  <c r="BH57" i="4"/>
  <c r="Y57" i="4"/>
  <c r="BA57" i="4"/>
  <c r="CJ57" i="4"/>
  <c r="CC57" i="4"/>
  <c r="BV57" i="4"/>
  <c r="AT57" i="4"/>
  <c r="CJ77" i="4"/>
  <c r="AT77" i="4"/>
  <c r="BO77" i="4"/>
  <c r="AM77" i="4"/>
  <c r="BA77" i="4"/>
  <c r="Q77" i="4"/>
  <c r="Y77" i="4"/>
  <c r="AF77" i="4"/>
  <c r="BV77" i="4"/>
  <c r="CC77" i="4"/>
  <c r="BH77" i="4"/>
  <c r="BH75" i="4"/>
  <c r="CJ75" i="4"/>
  <c r="BV75" i="4"/>
  <c r="AF75" i="4"/>
  <c r="BA75" i="4"/>
  <c r="CC75" i="4"/>
  <c r="AT75" i="4"/>
  <c r="AM75" i="4"/>
  <c r="Q75" i="4"/>
  <c r="BO75" i="4"/>
  <c r="Y75" i="4"/>
  <c r="CJ66" i="4"/>
  <c r="BA66" i="4"/>
  <c r="BO66" i="4"/>
  <c r="CC66" i="4"/>
  <c r="BH66" i="4"/>
  <c r="Y66" i="4"/>
  <c r="AT66" i="4"/>
  <c r="BV66" i="4"/>
  <c r="AM66" i="4"/>
  <c r="Q66" i="4" s="1"/>
  <c r="AF66" i="4"/>
  <c r="CC76" i="4"/>
  <c r="CJ76" i="4"/>
  <c r="AM76" i="4"/>
  <c r="AT76" i="4"/>
  <c r="BH76" i="4"/>
  <c r="Q76" i="4"/>
  <c r="Y76" i="4"/>
  <c r="AF76" i="4"/>
  <c r="BV76" i="4"/>
  <c r="BO76" i="4"/>
  <c r="BA76" i="4"/>
  <c r="CC109" i="4"/>
  <c r="CJ109" i="4"/>
  <c r="BH109" i="4"/>
  <c r="BV109" i="4"/>
  <c r="BO109" i="4"/>
  <c r="Y109" i="4"/>
  <c r="Q109" i="4"/>
  <c r="AM109" i="4"/>
  <c r="AT109" i="4"/>
  <c r="BA109" i="4"/>
  <c r="AT106" i="4"/>
  <c r="BO106" i="4"/>
  <c r="BV106" i="4"/>
  <c r="BA106" i="4"/>
  <c r="BH106" i="4"/>
  <c r="AM106" i="4"/>
  <c r="Y106" i="4"/>
  <c r="CC106" i="4"/>
  <c r="CJ106" i="4"/>
  <c r="Q106" i="4" s="1"/>
  <c r="AF106" i="4"/>
  <c r="AF109" i="4" s="1"/>
  <c r="AT104" i="4"/>
  <c r="Y104" i="4"/>
  <c r="BH104" i="4"/>
  <c r="CC104" i="4"/>
  <c r="CJ104" i="4"/>
  <c r="BV104" i="4"/>
  <c r="AM104" i="4"/>
  <c r="BA104" i="4"/>
  <c r="BO104" i="4"/>
  <c r="BH56" i="4"/>
  <c r="BA56" i="4"/>
  <c r="BO56" i="4"/>
  <c r="Y56" i="4"/>
  <c r="CJ56" i="4"/>
  <c r="Q56" i="4" s="1"/>
  <c r="CC56" i="4"/>
  <c r="AM56" i="4"/>
  <c r="BV56" i="4"/>
  <c r="AT56" i="4"/>
  <c r="AF56" i="4"/>
  <c r="Q54" i="4"/>
  <c r="AF54" i="4"/>
  <c r="BA54" i="4"/>
  <c r="CC54" i="4"/>
  <c r="Y54" i="4"/>
  <c r="AM54" i="4"/>
  <c r="CJ54" i="4"/>
  <c r="BO54" i="4"/>
  <c r="BH54" i="4"/>
  <c r="BV54" i="4"/>
  <c r="AT54" i="4"/>
  <c r="BA61" i="4"/>
  <c r="CC61" i="4"/>
  <c r="BH61" i="4"/>
  <c r="Y61" i="4"/>
  <c r="AM61" i="4"/>
  <c r="AT61" i="4"/>
  <c r="BV61" i="4"/>
  <c r="BO61" i="4"/>
  <c r="Q79" i="4"/>
  <c r="BV79" i="4"/>
  <c r="AT79" i="4"/>
  <c r="AF79" i="4"/>
  <c r="AM79" i="4"/>
  <c r="Y79" i="4"/>
  <c r="BO79" i="4"/>
  <c r="BH79" i="4"/>
  <c r="BA79" i="4"/>
  <c r="CC79" i="4"/>
  <c r="CJ79" i="4"/>
  <c r="CJ59" i="4"/>
  <c r="BA59" i="4"/>
  <c r="BH59" i="4"/>
  <c r="AT59" i="4"/>
  <c r="CC59" i="4"/>
  <c r="BV59" i="4"/>
  <c r="Y59" i="4"/>
  <c r="BO59" i="4"/>
  <c r="AM59" i="4"/>
  <c r="AF59" i="4"/>
  <c r="Q59" i="4" s="1"/>
  <c r="AT69" i="4"/>
  <c r="CC69" i="4"/>
  <c r="BH69" i="4"/>
  <c r="BA69" i="4"/>
  <c r="AM69" i="4"/>
  <c r="CJ69" i="4"/>
  <c r="BV69" i="4"/>
  <c r="Q69" i="4"/>
  <c r="Y69" i="4"/>
  <c r="BO69" i="4"/>
  <c r="AF69" i="4"/>
  <c r="CJ87" i="4"/>
  <c r="AT87" i="4"/>
  <c r="BO87" i="4"/>
  <c r="BV87" i="4"/>
  <c r="AM87" i="4"/>
  <c r="BH87" i="4"/>
  <c r="CC87" i="4"/>
  <c r="BA87" i="4"/>
  <c r="Q87" i="4"/>
  <c r="Y87" i="4"/>
  <c r="AF87" i="4"/>
  <c r="CJ108" i="4"/>
  <c r="BA108" i="4"/>
  <c r="Y108" i="4"/>
  <c r="AF108" i="4"/>
  <c r="BO108" i="4"/>
  <c r="BV108" i="4"/>
  <c r="Q108" i="4"/>
  <c r="CC108" i="4"/>
  <c r="AM108" i="4"/>
  <c r="AT108" i="4"/>
  <c r="BH108" i="4"/>
  <c r="Q100" i="4"/>
  <c r="BH100" i="4"/>
  <c r="AF100" i="4"/>
  <c r="AT100" i="4"/>
  <c r="BV100" i="4"/>
  <c r="BA100" i="4"/>
  <c r="CJ100" i="4"/>
  <c r="CC100" i="4"/>
  <c r="Y100" i="4"/>
  <c r="BO100" i="4"/>
  <c r="AM100" i="4"/>
  <c r="Q91" i="4"/>
  <c r="BV91" i="4"/>
  <c r="BO91" i="4"/>
  <c r="AM91" i="4"/>
  <c r="AT91" i="4"/>
  <c r="CJ91" i="4"/>
  <c r="BA91" i="4"/>
  <c r="CC91" i="4"/>
  <c r="Y91" i="4"/>
  <c r="BH91" i="4"/>
  <c r="AF91" i="4"/>
  <c r="CJ105" i="4"/>
  <c r="BO105" i="4"/>
  <c r="AM105" i="4"/>
  <c r="BV105" i="4"/>
  <c r="AT105" i="4"/>
  <c r="BH105" i="4"/>
  <c r="CC105" i="4"/>
  <c r="Y105" i="4"/>
  <c r="BA105" i="4"/>
  <c r="AF105" i="4"/>
  <c r="Q105" i="4" s="1"/>
  <c r="CJ52" i="4"/>
  <c r="BO52" i="4"/>
  <c r="Y52" i="4"/>
  <c r="BA52" i="4"/>
  <c r="AM52" i="4"/>
  <c r="BH52" i="4"/>
  <c r="BV52" i="4"/>
  <c r="AT52" i="4"/>
  <c r="Q52" i="4"/>
  <c r="CC52" i="4"/>
  <c r="AF52" i="4"/>
  <c r="BV60" i="4"/>
  <c r="BH60" i="4"/>
  <c r="Y60" i="4"/>
  <c r="AT60" i="4"/>
  <c r="BO60" i="4"/>
  <c r="BA60" i="4"/>
  <c r="CJ60" i="4"/>
  <c r="CC60" i="4"/>
  <c r="AF60" i="4"/>
  <c r="AF61" i="4" s="1"/>
  <c r="AF62" i="4" s="1"/>
  <c r="AM65" i="4"/>
  <c r="AT65" i="4"/>
  <c r="BV65" i="4"/>
  <c r="BH65" i="4"/>
  <c r="AF65" i="4"/>
  <c r="Y65" i="4"/>
  <c r="CC65" i="4"/>
  <c r="BA65" i="4"/>
  <c r="BO65" i="4"/>
  <c r="CJ98" i="4"/>
  <c r="AF98" i="4"/>
  <c r="Y98" i="4"/>
  <c r="BV98" i="4"/>
  <c r="AM98" i="4"/>
  <c r="CC98" i="4"/>
  <c r="BH98" i="4"/>
  <c r="AT98" i="4"/>
  <c r="Q98" i="4"/>
  <c r="BO98" i="4"/>
  <c r="BA98" i="4"/>
  <c r="BH49" i="4"/>
  <c r="AT49" i="4"/>
  <c r="CJ49" i="4"/>
  <c r="AF49" i="4"/>
  <c r="AM49" i="4"/>
  <c r="BO49" i="4"/>
  <c r="Y49" i="4"/>
  <c r="BA49" i="4"/>
  <c r="BV49" i="4"/>
  <c r="Q49" i="4"/>
  <c r="CC49" i="4"/>
  <c r="CJ53" i="4"/>
  <c r="Y53" i="4"/>
  <c r="AT53" i="4"/>
  <c r="BV53" i="4"/>
  <c r="AM53" i="4"/>
  <c r="BO53" i="4"/>
  <c r="AF53" i="4"/>
  <c r="BA53" i="4"/>
  <c r="BH53" i="4"/>
  <c r="CC53" i="4"/>
  <c r="Q53" i="4"/>
  <c r="CB88" i="4"/>
  <c r="BN88" i="4"/>
  <c r="CI88" i="4"/>
  <c r="AZ88" i="4"/>
  <c r="BG88" i="4"/>
  <c r="BU88" i="4"/>
  <c r="X88" i="4"/>
  <c r="AS88" i="4"/>
  <c r="CI98" i="4"/>
  <c r="CB98" i="4"/>
  <c r="BG98" i="4"/>
  <c r="AL98" i="4"/>
  <c r="AZ98" i="4"/>
  <c r="P98" i="4"/>
  <c r="AS98" i="4"/>
  <c r="X98" i="4"/>
  <c r="AE98" i="4"/>
  <c r="BN98" i="4"/>
  <c r="BU98" i="4"/>
  <c r="CI53" i="4"/>
  <c r="AZ53" i="4"/>
  <c r="AS53" i="4"/>
  <c r="CB53" i="4"/>
  <c r="AL53" i="4"/>
  <c r="P53" i="4"/>
  <c r="BG53" i="4"/>
  <c r="AE53" i="4"/>
  <c r="BU53" i="4"/>
  <c r="X53" i="4"/>
  <c r="BN53" i="4"/>
  <c r="P73" i="4"/>
  <c r="AE73" i="4"/>
  <c r="AZ73" i="4"/>
  <c r="AS73" i="4"/>
  <c r="AL73" i="4"/>
  <c r="CB73" i="4"/>
  <c r="CI73" i="4"/>
  <c r="X73" i="4"/>
  <c r="BU73" i="4"/>
  <c r="BN73" i="4"/>
  <c r="BG73" i="4"/>
  <c r="BG104" i="4"/>
  <c r="AL104" i="4"/>
  <c r="BU104" i="4"/>
  <c r="AZ104" i="4"/>
  <c r="BN104" i="4"/>
  <c r="AS104" i="4"/>
  <c r="CI104" i="4"/>
  <c r="CB104" i="4"/>
  <c r="X104" i="4"/>
  <c r="P77" i="4"/>
  <c r="X77" i="4"/>
  <c r="BG77" i="4"/>
  <c r="BN77" i="4"/>
  <c r="AL77" i="4"/>
  <c r="AZ77" i="4"/>
  <c r="AS77" i="4"/>
  <c r="CI77" i="4"/>
  <c r="BU77" i="4"/>
  <c r="CB77" i="4"/>
  <c r="AE77" i="4"/>
  <c r="BU92" i="4"/>
  <c r="AS92" i="4"/>
  <c r="CI92" i="4"/>
  <c r="BN92" i="4"/>
  <c r="AL92" i="4"/>
  <c r="CB92" i="4"/>
  <c r="P92" i="4"/>
  <c r="AZ92" i="4"/>
  <c r="BG92" i="4"/>
  <c r="X92" i="4"/>
  <c r="CI49" i="4"/>
  <c r="AS49" i="4"/>
  <c r="BG49" i="4"/>
  <c r="AZ49" i="4"/>
  <c r="AE49" i="4"/>
  <c r="P49" i="4"/>
  <c r="BN49" i="4"/>
  <c r="AL49" i="4"/>
  <c r="BU49" i="4"/>
  <c r="X49" i="4"/>
  <c r="CB49" i="4"/>
  <c r="AZ52" i="4"/>
  <c r="CI52" i="4"/>
  <c r="BU52" i="4"/>
  <c r="BN52" i="4"/>
  <c r="X52" i="4"/>
  <c r="P52" i="4"/>
  <c r="AL52" i="4"/>
  <c r="AE52" i="4"/>
  <c r="CB52" i="4"/>
  <c r="BG52" i="4"/>
  <c r="AS52" i="4"/>
  <c r="P59" i="4"/>
  <c r="CI59" i="4"/>
  <c r="CB59" i="4"/>
  <c r="AL59" i="4"/>
  <c r="AZ59" i="4"/>
  <c r="BN59" i="4"/>
  <c r="BU59" i="4"/>
  <c r="BG59" i="4"/>
  <c r="X59" i="4"/>
  <c r="AS59" i="4"/>
  <c r="CI67" i="4"/>
  <c r="X67" i="4"/>
  <c r="CB67" i="4"/>
  <c r="BU67" i="4"/>
  <c r="AZ67" i="4"/>
  <c r="P67" i="4"/>
  <c r="BG67" i="4"/>
  <c r="AL67" i="4"/>
  <c r="BN67" i="4"/>
  <c r="AS67" i="4"/>
  <c r="CB99" i="4"/>
  <c r="P99" i="4"/>
  <c r="AL99" i="4"/>
  <c r="AE99" i="4"/>
  <c r="X99" i="4"/>
  <c r="CI99" i="4"/>
  <c r="BU99" i="4"/>
  <c r="BG99" i="4"/>
  <c r="BN99" i="4"/>
  <c r="AS99" i="4"/>
  <c r="AZ99" i="4"/>
  <c r="CI109" i="4"/>
  <c r="X109" i="4"/>
  <c r="BN109" i="4"/>
  <c r="AS109" i="4"/>
  <c r="BG109" i="4"/>
  <c r="BU109" i="4"/>
  <c r="CB109" i="4"/>
  <c r="AL109" i="4"/>
  <c r="AZ109" i="4"/>
  <c r="CI57" i="4"/>
  <c r="BN57" i="4"/>
  <c r="AZ57" i="4"/>
  <c r="X57" i="4"/>
  <c r="CB57" i="4"/>
  <c r="P57" i="4"/>
  <c r="AS57" i="4"/>
  <c r="AL57" i="4"/>
  <c r="AE57" i="4"/>
  <c r="BG57" i="4"/>
  <c r="BU57" i="4"/>
  <c r="CI111" i="4"/>
  <c r="AZ111" i="4"/>
  <c r="AL111" i="4"/>
  <c r="BG111" i="4"/>
  <c r="BU111" i="4"/>
  <c r="CB111" i="4"/>
  <c r="AE111" i="4"/>
  <c r="P111" i="4"/>
  <c r="X111" i="4"/>
  <c r="BN111" i="4"/>
  <c r="AS111" i="4"/>
  <c r="CI54" i="4"/>
  <c r="AZ54" i="4"/>
  <c r="AE54" i="4"/>
  <c r="BU54" i="4"/>
  <c r="BG54" i="4"/>
  <c r="CB54" i="4"/>
  <c r="P54" i="4"/>
  <c r="X54" i="4"/>
  <c r="BN54" i="4"/>
  <c r="AS54" i="4"/>
  <c r="AL54" i="4"/>
  <c r="P97" i="4"/>
  <c r="CB97" i="4"/>
  <c r="BU97" i="4"/>
  <c r="AZ97" i="4"/>
  <c r="BG97" i="4"/>
  <c r="CI97" i="4"/>
  <c r="BN97" i="4"/>
  <c r="AL97" i="4"/>
  <c r="X97" i="4"/>
  <c r="AE97" i="4"/>
  <c r="AS97" i="4"/>
  <c r="CI55" i="4"/>
  <c r="BG55" i="4"/>
  <c r="X55" i="4"/>
  <c r="CB55" i="4"/>
  <c r="AL55" i="4"/>
  <c r="AZ55" i="4"/>
  <c r="AS55" i="4"/>
  <c r="BU55" i="4"/>
  <c r="BN55" i="4"/>
  <c r="P55" i="4"/>
  <c r="CI81" i="4"/>
  <c r="BN81" i="4"/>
  <c r="BG81" i="4"/>
  <c r="X81" i="4"/>
  <c r="AZ81" i="4"/>
  <c r="P81" i="4"/>
  <c r="CB81" i="4"/>
  <c r="BU81" i="4"/>
  <c r="AL81" i="4"/>
  <c r="AS81" i="4"/>
  <c r="CI96" i="4"/>
  <c r="AL96" i="4"/>
  <c r="CB96" i="4"/>
  <c r="X96" i="4"/>
  <c r="BN96" i="4"/>
  <c r="BU96" i="4"/>
  <c r="AS96" i="4"/>
  <c r="BG96" i="4"/>
  <c r="AE96" i="4"/>
  <c r="P96" i="4"/>
  <c r="AZ96" i="4"/>
  <c r="P72" i="4"/>
  <c r="AS72" i="4"/>
  <c r="CB72" i="4"/>
  <c r="AE72" i="4"/>
  <c r="BN72" i="4"/>
  <c r="BG72" i="4"/>
  <c r="BU72" i="4"/>
  <c r="CI72" i="4"/>
  <c r="AZ72" i="4"/>
  <c r="AL72" i="4"/>
  <c r="X72" i="4"/>
  <c r="CI79" i="4"/>
  <c r="BN79" i="4"/>
  <c r="CB79" i="4"/>
  <c r="BG79" i="4"/>
  <c r="AL79" i="4"/>
  <c r="P79" i="4"/>
  <c r="AS79" i="4"/>
  <c r="AZ79" i="4"/>
  <c r="AE79" i="4"/>
  <c r="BU79" i="4"/>
  <c r="X79" i="4"/>
  <c r="P90" i="4"/>
  <c r="AZ90" i="4"/>
  <c r="AS90" i="4"/>
  <c r="X90" i="4"/>
  <c r="CB90" i="4"/>
  <c r="CI90" i="4"/>
  <c r="BU90" i="4"/>
  <c r="AL90" i="4"/>
  <c r="BN90" i="4"/>
  <c r="BG90" i="4"/>
  <c r="P86" i="4"/>
  <c r="BG86" i="4"/>
  <c r="AS86" i="4"/>
  <c r="BN86" i="4"/>
  <c r="X86" i="4"/>
  <c r="BU86" i="4"/>
  <c r="CI86" i="4"/>
  <c r="AZ86" i="4"/>
  <c r="AE86" i="4"/>
  <c r="AL86" i="4"/>
  <c r="CB86" i="4"/>
  <c r="P106" i="4"/>
  <c r="AL106" i="4"/>
  <c r="CB106" i="4"/>
  <c r="BU106" i="4"/>
  <c r="AS106" i="4"/>
  <c r="CI106" i="4"/>
  <c r="AZ106" i="4"/>
  <c r="BG106" i="4"/>
  <c r="BN106" i="4"/>
  <c r="X106" i="4"/>
  <c r="CI66" i="4"/>
  <c r="AS66" i="4"/>
  <c r="BN66" i="4"/>
  <c r="BG66" i="4"/>
  <c r="BU66" i="4"/>
  <c r="AL66" i="4"/>
  <c r="CB66" i="4"/>
  <c r="AZ66" i="4"/>
  <c r="X66" i="4"/>
  <c r="CB47" i="4"/>
  <c r="P47" i="4"/>
  <c r="BG47" i="4"/>
  <c r="BN47" i="4"/>
  <c r="AL47" i="4"/>
  <c r="AE47" i="4"/>
  <c r="BU47" i="4"/>
  <c r="CI47" i="4"/>
  <c r="AZ47" i="4"/>
  <c r="X47" i="4"/>
  <c r="AS47" i="4"/>
  <c r="CI50" i="4"/>
  <c r="BU50" i="4"/>
  <c r="CB50" i="4"/>
  <c r="AZ50" i="4"/>
  <c r="AS50" i="4"/>
  <c r="P50" i="4"/>
  <c r="BN50" i="4"/>
  <c r="AL50" i="4"/>
  <c r="BG50" i="4"/>
  <c r="X50" i="4"/>
  <c r="AE50" i="4"/>
  <c r="AS100" i="4"/>
  <c r="BG100" i="4"/>
  <c r="AL100" i="4"/>
  <c r="CB100" i="4"/>
  <c r="CI100" i="4"/>
  <c r="BN100" i="4"/>
  <c r="X100" i="4"/>
  <c r="AZ100" i="4"/>
  <c r="BU100" i="4"/>
  <c r="P51" i="4"/>
  <c r="AE51" i="4"/>
  <c r="AZ51" i="4"/>
  <c r="AS51" i="4"/>
  <c r="AL51" i="4"/>
  <c r="X51" i="4"/>
  <c r="CI51" i="4"/>
  <c r="BN51" i="4"/>
  <c r="BU51" i="4"/>
  <c r="BG51" i="4"/>
  <c r="CB51" i="4"/>
  <c r="BU43" i="4"/>
  <c r="CB43" i="4"/>
  <c r="AL43" i="4"/>
  <c r="AZ43" i="4"/>
  <c r="CI43" i="4"/>
  <c r="X43" i="4"/>
  <c r="AS43" i="4"/>
  <c r="BN43" i="4"/>
  <c r="BG43" i="4"/>
  <c r="CI112" i="4"/>
  <c r="CB112" i="4"/>
  <c r="X112" i="4"/>
  <c r="BG112" i="4"/>
  <c r="BU112" i="4"/>
  <c r="AZ112" i="4"/>
  <c r="AS112" i="4"/>
  <c r="BN112" i="4"/>
  <c r="AL112" i="4"/>
  <c r="CB68" i="4"/>
  <c r="P68" i="4"/>
  <c r="AZ68" i="4"/>
  <c r="X68" i="4"/>
  <c r="BU68" i="4"/>
  <c r="BG68" i="4"/>
  <c r="BN68" i="4"/>
  <c r="AS68" i="4"/>
  <c r="CI68" i="4"/>
  <c r="AL68" i="4"/>
  <c r="CI75" i="4"/>
  <c r="BG75" i="4"/>
  <c r="P75" i="4"/>
  <c r="AZ75" i="4"/>
  <c r="AL75" i="4"/>
  <c r="BU75" i="4"/>
  <c r="AE75" i="4"/>
  <c r="CB75" i="4"/>
  <c r="BN75" i="4"/>
  <c r="AS75" i="4"/>
  <c r="X75" i="4"/>
  <c r="CI107" i="4"/>
  <c r="BN107" i="4"/>
  <c r="BU107" i="4"/>
  <c r="AL107" i="4"/>
  <c r="X107" i="4"/>
  <c r="CB107" i="4"/>
  <c r="AE107" i="4"/>
  <c r="P107" i="4"/>
  <c r="BG107" i="4"/>
  <c r="AZ107" i="4"/>
  <c r="AS107" i="4"/>
  <c r="AR41" i="4"/>
  <c r="AD41" i="4"/>
  <c r="CH41" i="4"/>
  <c r="AK41" i="4"/>
  <c r="CA41" i="4"/>
  <c r="BT41" i="4"/>
  <c r="BM41" i="4"/>
  <c r="V41" i="4"/>
  <c r="BF41" i="4"/>
  <c r="CO41" i="4"/>
  <c r="AY41" i="4"/>
  <c r="CH23" i="4"/>
  <c r="AD23" i="4"/>
  <c r="AY23" i="4"/>
  <c r="BT23" i="4"/>
  <c r="CO23" i="4"/>
  <c r="AK23" i="4"/>
  <c r="BF23" i="4"/>
  <c r="CA23" i="4"/>
  <c r="V23" i="4"/>
  <c r="AR23" i="4"/>
  <c r="BM23" i="4"/>
  <c r="CA8" i="4"/>
  <c r="AK8" i="4"/>
  <c r="AY8" i="4"/>
  <c r="BT8" i="4"/>
  <c r="CO8" i="4"/>
  <c r="AD8" i="4"/>
  <c r="AR8" i="4"/>
  <c r="CH8" i="4"/>
  <c r="V8" i="4"/>
  <c r="BF8" i="4"/>
  <c r="BM8" i="4"/>
  <c r="V34" i="4"/>
  <c r="AK34" i="4"/>
  <c r="BT34" i="4"/>
  <c r="BM34" i="4"/>
  <c r="CH34" i="4"/>
  <c r="AD34" i="4"/>
  <c r="CA34" i="4"/>
  <c r="CO34" i="4"/>
  <c r="AY34" i="4"/>
  <c r="AR34" i="4"/>
  <c r="BF34" i="4"/>
  <c r="AK10" i="4"/>
  <c r="BT10" i="4"/>
  <c r="V10" i="4"/>
  <c r="AY10" i="4"/>
  <c r="BM10" i="4"/>
  <c r="BF10" i="4"/>
  <c r="CH10" i="4"/>
  <c r="AD10" i="4"/>
  <c r="CA10" i="4"/>
  <c r="CO10" i="4"/>
  <c r="AR10" i="4"/>
  <c r="CH16" i="4"/>
  <c r="BT16" i="4"/>
  <c r="V16" i="4"/>
  <c r="BM16" i="4"/>
  <c r="CA16" i="4"/>
  <c r="AD16" i="4"/>
  <c r="AY16" i="4"/>
  <c r="AK16" i="4"/>
  <c r="BF16" i="4"/>
  <c r="CO16" i="4"/>
  <c r="AR16" i="4"/>
  <c r="V40" i="4"/>
  <c r="BF40" i="4"/>
  <c r="CA40" i="4"/>
  <c r="AD40" i="4"/>
  <c r="AR40" i="4"/>
  <c r="AK40" i="4"/>
  <c r="BM40" i="4"/>
  <c r="CO40" i="4"/>
  <c r="AY40" i="4"/>
  <c r="BT40" i="4"/>
  <c r="CH40" i="4"/>
  <c r="V35" i="4"/>
  <c r="AR35" i="4"/>
  <c r="BT35" i="4"/>
  <c r="BM35" i="4"/>
  <c r="CH35" i="4"/>
  <c r="AD35" i="4"/>
  <c r="CA35" i="4"/>
  <c r="CO35" i="4"/>
  <c r="AY35" i="4"/>
  <c r="AK35" i="4"/>
  <c r="BF35" i="4"/>
  <c r="AR25" i="4"/>
  <c r="AK25" i="4"/>
  <c r="CH25" i="4"/>
  <c r="AD25" i="4"/>
  <c r="CA25" i="4"/>
  <c r="BT25" i="4"/>
  <c r="BM25" i="4"/>
  <c r="V25" i="4"/>
  <c r="BF25" i="4"/>
  <c r="CO25" i="4"/>
  <c r="AY25" i="4"/>
  <c r="V33" i="4"/>
  <c r="AR33" i="4"/>
  <c r="CH33" i="4"/>
  <c r="AD33" i="4"/>
  <c r="BF33" i="4"/>
  <c r="AK33" i="4"/>
  <c r="AY33" i="4"/>
  <c r="CO33" i="4"/>
  <c r="BT33" i="4"/>
  <c r="CA33" i="4"/>
  <c r="BM33" i="4"/>
  <c r="AY12" i="4"/>
  <c r="AK12" i="4"/>
  <c r="CH12" i="4"/>
  <c r="AD12" i="4"/>
  <c r="CA12" i="4"/>
  <c r="BT12" i="4"/>
  <c r="BM12" i="4"/>
  <c r="V12" i="4"/>
  <c r="BF12" i="4"/>
  <c r="CO12" i="4"/>
  <c r="AR12" i="4"/>
  <c r="CH14" i="4"/>
  <c r="AD14" i="4"/>
  <c r="AY14" i="4"/>
  <c r="BM14" i="4"/>
  <c r="CO14" i="4"/>
  <c r="AK14" i="4"/>
  <c r="BF14" i="4"/>
  <c r="CA14" i="4"/>
  <c r="V14" i="4"/>
  <c r="AR14" i="4"/>
  <c r="BT14" i="4"/>
  <c r="V15" i="4"/>
  <c r="AK15" i="4"/>
  <c r="BM15" i="4"/>
  <c r="CH15" i="4"/>
  <c r="AD15" i="4"/>
  <c r="AY15" i="4"/>
  <c r="BT15" i="4"/>
  <c r="CO15" i="4"/>
  <c r="AR15" i="4"/>
  <c r="BF15" i="4"/>
  <c r="CA15" i="4"/>
  <c r="V7" i="4"/>
  <c r="AD7" i="4"/>
  <c r="CH7" i="4"/>
  <c r="AY7" i="4"/>
  <c r="AK7" i="4"/>
  <c r="AR7" i="4"/>
  <c r="BM7" i="4"/>
  <c r="CO7" i="4"/>
  <c r="BF7" i="4"/>
  <c r="CA7" i="4"/>
  <c r="BT7" i="4"/>
  <c r="V13" i="4"/>
  <c r="BF13" i="4"/>
  <c r="CO13" i="4"/>
  <c r="AY13" i="4"/>
  <c r="AK13" i="4"/>
  <c r="AR13" i="4"/>
  <c r="CH13" i="4"/>
  <c r="AD13" i="4"/>
  <c r="CA13" i="4"/>
  <c r="BT13" i="4"/>
  <c r="BM13" i="4"/>
  <c r="AY29" i="4"/>
  <c r="CA29" i="4"/>
  <c r="V29" i="4"/>
  <c r="AR29" i="4"/>
  <c r="BM29" i="4"/>
  <c r="CH29" i="4"/>
  <c r="AD29" i="4"/>
  <c r="BF29" i="4"/>
  <c r="BT29" i="4"/>
  <c r="CO29" i="4"/>
  <c r="AK29" i="4"/>
  <c r="V38" i="4"/>
  <c r="AK38" i="4"/>
  <c r="CH38" i="4"/>
  <c r="AD38" i="4"/>
  <c r="AY38" i="4"/>
  <c r="AR38" i="4"/>
  <c r="BM38" i="4"/>
  <c r="CO38" i="4"/>
  <c r="BF38" i="4"/>
  <c r="CA38" i="4"/>
  <c r="BT38" i="4"/>
  <c r="AQ36" i="4"/>
  <c r="AC36" i="4"/>
  <c r="CG36" i="4"/>
  <c r="AJ36" i="4"/>
  <c r="BZ36" i="4"/>
  <c r="BS36" i="4"/>
  <c r="BL36" i="4"/>
  <c r="U36" i="4"/>
  <c r="AX36" i="4"/>
  <c r="CN36" i="4"/>
  <c r="BE36" i="4"/>
  <c r="U37" i="4"/>
  <c r="BE37" i="4"/>
  <c r="CN37" i="4"/>
  <c r="AX37" i="4"/>
  <c r="AJ37" i="4"/>
  <c r="AQ37" i="4"/>
  <c r="AC37" i="4"/>
  <c r="BS37" i="4"/>
  <c r="CG37" i="4"/>
  <c r="BZ37" i="4"/>
  <c r="BL37" i="4"/>
  <c r="CG19" i="4"/>
  <c r="AC19" i="4"/>
  <c r="AX19" i="4"/>
  <c r="AQ19" i="4"/>
  <c r="BL19" i="4"/>
  <c r="BE19" i="4"/>
  <c r="BZ19" i="4"/>
  <c r="BS19" i="4"/>
  <c r="U19" i="4"/>
  <c r="AJ19" i="4"/>
  <c r="CN19" i="4"/>
  <c r="BE9" i="4"/>
  <c r="U9" i="4"/>
  <c r="AX9" i="4"/>
  <c r="BS9" i="4"/>
  <c r="BL9" i="4"/>
  <c r="CG9" i="4"/>
  <c r="BZ9" i="4"/>
  <c r="CN9" i="4"/>
  <c r="AJ9" i="4"/>
  <c r="AQ9" i="4"/>
  <c r="AC9" i="4"/>
  <c r="BR16" i="4"/>
  <c r="BK16" i="4"/>
  <c r="CF16" i="4"/>
  <c r="AI16" i="4"/>
  <c r="BY16" i="4"/>
  <c r="CM16" i="4"/>
  <c r="AP16" i="4"/>
  <c r="AB16" i="4"/>
  <c r="BD16" i="4"/>
  <c r="T16" i="4"/>
  <c r="AW16" i="4"/>
  <c r="CG31" i="4"/>
  <c r="BS31" i="4"/>
  <c r="U31" i="4"/>
  <c r="AC31" i="4"/>
  <c r="BZ31" i="4"/>
  <c r="BE31" i="4"/>
  <c r="AQ31" i="4"/>
  <c r="AJ31" i="4"/>
  <c r="BL31" i="4"/>
  <c r="CN31" i="4"/>
  <c r="AX31" i="4"/>
  <c r="BZ15" i="4"/>
  <c r="AC15" i="4"/>
  <c r="CG15" i="4"/>
  <c r="BS15" i="4"/>
  <c r="BL15" i="4"/>
  <c r="AQ15" i="4"/>
  <c r="CN15" i="4"/>
  <c r="AJ15" i="4"/>
  <c r="BE15" i="4"/>
  <c r="U15" i="4"/>
  <c r="AX15" i="4"/>
  <c r="AI42" i="4"/>
  <c r="BD42" i="4"/>
  <c r="T42" i="4"/>
  <c r="AW42" i="4"/>
  <c r="BY42" i="4"/>
  <c r="BK42" i="4"/>
  <c r="CF42" i="4"/>
  <c r="AB42" i="4"/>
  <c r="BR42" i="4"/>
  <c r="CM42" i="4"/>
  <c r="AP42" i="4"/>
  <c r="AQ34" i="4"/>
  <c r="AJ34" i="4"/>
  <c r="BL34" i="4"/>
  <c r="CN34" i="4"/>
  <c r="AX34" i="4"/>
  <c r="BZ34" i="4"/>
  <c r="BS34" i="4"/>
  <c r="U34" i="4"/>
  <c r="AC34" i="4"/>
  <c r="CG34" i="4"/>
  <c r="BE34" i="4"/>
  <c r="U25" i="4"/>
  <c r="BE25" i="4"/>
  <c r="CN25" i="4"/>
  <c r="AJ25" i="4"/>
  <c r="AX25" i="4"/>
  <c r="AQ25" i="4"/>
  <c r="CG25" i="4"/>
  <c r="AC25" i="4"/>
  <c r="BZ25" i="4"/>
  <c r="BL25" i="4"/>
  <c r="BS25" i="4"/>
  <c r="BL42" i="4"/>
  <c r="CG42" i="4"/>
  <c r="AC42" i="4"/>
  <c r="BZ42" i="4"/>
  <c r="CN42" i="4"/>
  <c r="AX42" i="4"/>
  <c r="BE42" i="4"/>
  <c r="U42" i="4"/>
  <c r="AQ42" i="4"/>
  <c r="BS42" i="4"/>
  <c r="AJ42" i="4"/>
  <c r="AQ16" i="4"/>
  <c r="BL16" i="4"/>
  <c r="CN16" i="4"/>
  <c r="BE16" i="4"/>
  <c r="BZ16" i="4"/>
  <c r="BS16" i="4"/>
  <c r="AJ16" i="4"/>
  <c r="AC16" i="4"/>
  <c r="AX16" i="4"/>
  <c r="U16" i="4"/>
  <c r="CG16" i="4"/>
  <c r="BD19" i="4"/>
  <c r="AP19" i="4"/>
  <c r="CF19" i="4"/>
  <c r="CM19" i="4"/>
  <c r="AB19" i="4"/>
  <c r="BR19" i="4"/>
  <c r="BK19" i="4"/>
  <c r="T19" i="4"/>
  <c r="AW19" i="4"/>
  <c r="BY19" i="4"/>
  <c r="U38" i="4"/>
  <c r="BE38" i="4"/>
  <c r="CN38" i="4"/>
  <c r="AJ38" i="4"/>
  <c r="AX38" i="4"/>
  <c r="AC38" i="4"/>
  <c r="AQ38" i="4"/>
  <c r="BZ38" i="4"/>
  <c r="BS38" i="4"/>
  <c r="BL38" i="4"/>
  <c r="CG38" i="4"/>
  <c r="U22" i="4"/>
  <c r="AQ22" i="4"/>
  <c r="BL22" i="4"/>
  <c r="CG22" i="4"/>
  <c r="AJ22" i="4"/>
  <c r="AX22" i="4"/>
  <c r="BS22" i="4"/>
  <c r="CN22" i="4"/>
  <c r="AC22" i="4"/>
  <c r="BE22" i="4"/>
  <c r="BZ22" i="4"/>
  <c r="U28" i="4"/>
  <c r="AQ28" i="4"/>
  <c r="CG28" i="4"/>
  <c r="AC28" i="4"/>
  <c r="AJ28" i="4"/>
  <c r="BE28" i="4"/>
  <c r="BL28" i="4"/>
  <c r="AX28" i="4"/>
  <c r="BZ28" i="4"/>
  <c r="BS28" i="4"/>
  <c r="CN28" i="4"/>
  <c r="AJ35" i="4"/>
  <c r="BE35" i="4"/>
  <c r="U35" i="4"/>
  <c r="AX35" i="4"/>
  <c r="BS35" i="4"/>
  <c r="BL35" i="4"/>
  <c r="BZ35" i="4"/>
  <c r="AC35" i="4"/>
  <c r="CN35" i="4"/>
  <c r="AQ35" i="4"/>
  <c r="CG35" i="4"/>
  <c r="AP24" i="4"/>
  <c r="BD24" i="4"/>
  <c r="T24" i="4"/>
  <c r="AW24" i="4"/>
  <c r="BR24" i="4"/>
  <c r="BK24" i="4"/>
  <c r="CF24" i="4"/>
  <c r="AB24" i="4"/>
  <c r="BY24" i="4"/>
  <c r="CM24" i="4"/>
  <c r="AI24" i="4"/>
  <c r="U7" i="4"/>
  <c r="AC7" i="4"/>
  <c r="BZ7" i="4"/>
  <c r="AJ7" i="4"/>
  <c r="AQ7" i="4"/>
  <c r="AX7" i="4"/>
  <c r="BL7" i="4"/>
  <c r="CN7" i="4"/>
  <c r="BE7" i="4"/>
  <c r="CG7" i="4"/>
  <c r="BS7" i="4"/>
  <c r="BL24" i="4"/>
  <c r="AX24" i="4"/>
  <c r="BZ24" i="4"/>
  <c r="U24" i="4"/>
  <c r="BS24" i="4"/>
  <c r="BE24" i="4"/>
  <c r="AJ24" i="4"/>
  <c r="AQ24" i="4"/>
  <c r="CG24" i="4"/>
  <c r="CN24" i="4"/>
  <c r="AC24" i="4"/>
  <c r="CM11" i="4"/>
  <c r="AP11" i="4"/>
  <c r="BD11" i="4"/>
  <c r="BY11" i="4"/>
  <c r="T11" i="4"/>
  <c r="AI11" i="4"/>
  <c r="BK11" i="4"/>
  <c r="CF11" i="4"/>
  <c r="AB11" i="4"/>
  <c r="AW11" i="4"/>
  <c r="BR11" i="4"/>
  <c r="CG39" i="4"/>
  <c r="BS39" i="4"/>
  <c r="U39" i="4"/>
  <c r="BL39" i="4"/>
  <c r="BZ39" i="4"/>
  <c r="AC39" i="4"/>
  <c r="AJ39" i="4"/>
  <c r="BE39" i="4"/>
  <c r="CN39" i="4"/>
  <c r="AX39" i="4"/>
  <c r="AQ39" i="4"/>
  <c r="CH28" i="4"/>
  <c r="CO28" i="4"/>
  <c r="AR28" i="4"/>
  <c r="AK28" i="4"/>
  <c r="BF28" i="4"/>
  <c r="V28" i="4"/>
  <c r="AY28" i="4"/>
  <c r="BT28" i="4"/>
  <c r="BM28" i="4"/>
  <c r="CA28" i="4"/>
  <c r="AD28" i="4"/>
  <c r="CF12" i="4"/>
  <c r="AI12" i="4"/>
  <c r="BK12" i="4"/>
  <c r="CM12" i="4"/>
  <c r="AP12" i="4"/>
  <c r="AB12" i="4"/>
  <c r="BY12" i="4"/>
  <c r="T12" i="4"/>
  <c r="AW12" i="4"/>
  <c r="BR12" i="4"/>
  <c r="BD12" i="4"/>
  <c r="CO44" i="4"/>
  <c r="AY44" i="4"/>
  <c r="AR44" i="4"/>
  <c r="BM44" i="4"/>
  <c r="V44" i="4"/>
  <c r="CH44" i="4"/>
  <c r="CA44" i="4"/>
  <c r="AD44" i="4"/>
  <c r="BT44" i="4"/>
  <c r="BF44" i="4"/>
  <c r="AK44" i="4"/>
  <c r="V85" i="4"/>
  <c r="CH85" i="4"/>
  <c r="AY85" i="4"/>
  <c r="BM85" i="4"/>
  <c r="BT85" i="4"/>
  <c r="BF85" i="4"/>
  <c r="AR85" i="4"/>
  <c r="CO85" i="4"/>
  <c r="AK85" i="4"/>
  <c r="AD85" i="4"/>
  <c r="CA85" i="4"/>
  <c r="BR6" i="4"/>
  <c r="CM6" i="4"/>
  <c r="AP6" i="4"/>
  <c r="AW6" i="4"/>
  <c r="AB6" i="4"/>
  <c r="BD6" i="4"/>
  <c r="BY6" i="4"/>
  <c r="CF6" i="4"/>
  <c r="BK6" i="4"/>
  <c r="BK25" i="4"/>
  <c r="CF25" i="4"/>
  <c r="BD25" i="4"/>
  <c r="AP25" i="4"/>
  <c r="BR25" i="4"/>
  <c r="CM25" i="4"/>
  <c r="AB25" i="4"/>
  <c r="AW25" i="4"/>
  <c r="BY25" i="4"/>
  <c r="T25" i="4"/>
  <c r="AI25" i="4"/>
  <c r="BD14" i="4"/>
  <c r="BY14" i="4"/>
  <c r="AB14" i="4"/>
  <c r="BR14" i="4"/>
  <c r="CM14" i="4"/>
  <c r="AI14" i="4"/>
  <c r="BK14" i="4"/>
  <c r="AP14" i="4"/>
  <c r="T14" i="4"/>
  <c r="AW14" i="4"/>
  <c r="CF14" i="4"/>
  <c r="T21" i="4"/>
  <c r="AP21" i="4"/>
  <c r="BK21" i="4"/>
  <c r="CF21" i="4"/>
  <c r="AB21" i="4"/>
  <c r="AW21" i="4"/>
  <c r="BR21" i="4"/>
  <c r="CM21" i="4"/>
  <c r="AI21" i="4"/>
  <c r="BD21" i="4"/>
  <c r="BY21" i="4"/>
  <c r="CA45" i="4"/>
  <c r="CH45" i="4"/>
  <c r="AR45" i="4"/>
  <c r="BT45" i="4"/>
  <c r="CO45" i="4"/>
  <c r="AD45" i="4"/>
  <c r="AY45" i="4"/>
  <c r="BF45" i="4"/>
  <c r="V45" i="4"/>
  <c r="BM45" i="4"/>
  <c r="AK45" i="4"/>
  <c r="AP9" i="4"/>
  <c r="CF9" i="4"/>
  <c r="AB9" i="4"/>
  <c r="BK9" i="4"/>
  <c r="BR9" i="4"/>
  <c r="BY9" i="4"/>
  <c r="CM9" i="4"/>
  <c r="AI9" i="4"/>
  <c r="T9" i="4"/>
  <c r="BD9" i="4"/>
  <c r="AW9" i="4"/>
  <c r="BY7" i="4"/>
  <c r="BR7" i="4"/>
  <c r="BK7" i="4"/>
  <c r="T7" i="4"/>
  <c r="BD7" i="4"/>
  <c r="CM7" i="4"/>
  <c r="AW7" i="4"/>
  <c r="AP7" i="4"/>
  <c r="AI7" i="4"/>
  <c r="CF7" i="4"/>
  <c r="AB7" i="4"/>
  <c r="BY5" i="4"/>
  <c r="BR5" i="4"/>
  <c r="T5" i="4"/>
  <c r="AP5" i="4"/>
  <c r="CF5" i="4"/>
  <c r="AB5" i="4"/>
  <c r="BD5" i="4"/>
  <c r="AI5" i="4"/>
  <c r="AI6" i="4" s="1"/>
  <c r="T6" i="4" s="1"/>
  <c r="BK5" i="4"/>
  <c r="CM5" i="4"/>
  <c r="AW5" i="4"/>
  <c r="CO110" i="4"/>
  <c r="AY110" i="4"/>
  <c r="AK110" i="4"/>
  <c r="BF110" i="4"/>
  <c r="V110" i="4"/>
  <c r="BM110" i="4"/>
  <c r="AD110" i="4"/>
  <c r="CA110" i="4"/>
  <c r="CH110" i="4"/>
  <c r="BT110" i="4"/>
  <c r="AR110" i="4"/>
  <c r="AK80" i="4"/>
  <c r="V80" i="4"/>
  <c r="BF80" i="4"/>
  <c r="AR80" i="4"/>
  <c r="CA80" i="4"/>
  <c r="CH80" i="4"/>
  <c r="AY80" i="4"/>
  <c r="BM80" i="4"/>
  <c r="CO80" i="4"/>
  <c r="AD80" i="4"/>
  <c r="BT80" i="4"/>
  <c r="AW39" i="4"/>
  <c r="BR39" i="4"/>
  <c r="CM39" i="4"/>
  <c r="AB39" i="4"/>
  <c r="BD39" i="4"/>
  <c r="BY39" i="4"/>
  <c r="T39" i="4"/>
  <c r="AP39" i="4"/>
  <c r="BK39" i="4"/>
  <c r="CF39" i="4"/>
  <c r="AI39" i="4"/>
  <c r="BK18" i="4"/>
  <c r="BD18" i="4"/>
  <c r="AW18" i="4"/>
  <c r="CM18" i="4"/>
  <c r="AP18" i="4"/>
  <c r="CF18" i="4"/>
  <c r="BR18" i="4"/>
  <c r="T18" i="4"/>
  <c r="AB18" i="4"/>
  <c r="BY18" i="4"/>
  <c r="AI18" i="4"/>
  <c r="AI19" i="4" s="1"/>
  <c r="CM33" i="4"/>
  <c r="AI33" i="4"/>
  <c r="BD33" i="4"/>
  <c r="AW33" i="4"/>
  <c r="AP33" i="4"/>
  <c r="BK33" i="4"/>
  <c r="CF33" i="4"/>
  <c r="BY33" i="4"/>
  <c r="BR33" i="4"/>
  <c r="AB33" i="4"/>
  <c r="T33" i="4" s="1"/>
  <c r="CF26" i="4"/>
  <c r="BR26" i="4"/>
  <c r="BK26" i="4"/>
  <c r="T26" i="4"/>
  <c r="BD26" i="4"/>
  <c r="CM26" i="4"/>
  <c r="AW26" i="4"/>
  <c r="AP26" i="4"/>
  <c r="AI26" i="4"/>
  <c r="BY26" i="4"/>
  <c r="AB26" i="4"/>
  <c r="BJ21" i="4"/>
  <c r="AH21" i="4"/>
  <c r="BX21" i="4"/>
  <c r="AA21" i="4"/>
  <c r="CE21" i="4"/>
  <c r="BQ21" i="4"/>
  <c r="BC21" i="4"/>
  <c r="S21" i="4"/>
  <c r="AV21" i="4"/>
  <c r="CL21" i="4"/>
  <c r="AO21" i="4"/>
  <c r="AO9" i="4"/>
  <c r="CL9" i="4"/>
  <c r="BJ9" i="4"/>
  <c r="CE9" i="4"/>
  <c r="BQ9" i="4"/>
  <c r="S9" i="4"/>
  <c r="AA9" i="4"/>
  <c r="BX9" i="4"/>
  <c r="AH9" i="4"/>
  <c r="BC9" i="4"/>
  <c r="AV9" i="4"/>
  <c r="CF41" i="4"/>
  <c r="AB41" i="4"/>
  <c r="BY41" i="4"/>
  <c r="T41" i="4"/>
  <c r="AI41" i="4"/>
  <c r="AP41" i="4"/>
  <c r="BD41" i="4"/>
  <c r="CM41" i="4"/>
  <c r="AW41" i="4"/>
  <c r="BR41" i="4"/>
  <c r="BK41" i="4"/>
  <c r="CM31" i="4"/>
  <c r="BD31" i="4"/>
  <c r="AI31" i="4"/>
  <c r="AP31" i="4"/>
  <c r="CF31" i="4"/>
  <c r="AB31" i="4"/>
  <c r="BY31" i="4"/>
  <c r="BK31" i="4"/>
  <c r="AW31" i="4"/>
  <c r="T31" i="4"/>
  <c r="BR31" i="4"/>
  <c r="CL39" i="4"/>
  <c r="AO39" i="4"/>
  <c r="AV39" i="4"/>
  <c r="CE39" i="4"/>
  <c r="BQ39" i="4"/>
  <c r="S39" i="4"/>
  <c r="BJ39" i="4"/>
  <c r="BX39" i="4"/>
  <c r="AH39" i="4"/>
  <c r="AA39" i="4"/>
  <c r="BC39" i="4"/>
  <c r="BJ8" i="4"/>
  <c r="CE8" i="4"/>
  <c r="AA8" i="4"/>
  <c r="BX8" i="4"/>
  <c r="CL8" i="4"/>
  <c r="AO8" i="4"/>
  <c r="AH8" i="4"/>
  <c r="BC8" i="4"/>
  <c r="S8" i="4"/>
  <c r="AV8" i="4"/>
  <c r="BQ8" i="4"/>
  <c r="BJ11" i="4"/>
  <c r="CE11" i="4"/>
  <c r="AH11" i="4"/>
  <c r="BX11" i="4"/>
  <c r="CL11" i="4"/>
  <c r="AO11" i="4"/>
  <c r="AA11" i="4"/>
  <c r="BC11" i="4"/>
  <c r="S11" i="4"/>
  <c r="AV11" i="4"/>
  <c r="BQ11" i="4"/>
  <c r="AK68" i="4"/>
  <c r="BM68" i="4"/>
  <c r="V68" i="4"/>
  <c r="AY68" i="4"/>
  <c r="CA68" i="4"/>
  <c r="BT68" i="4"/>
  <c r="CH68" i="4"/>
  <c r="AR68" i="4"/>
  <c r="BF68" i="4"/>
  <c r="CO68" i="4"/>
  <c r="AD68" i="4"/>
  <c r="CO55" i="4"/>
  <c r="AR55" i="4"/>
  <c r="AK55" i="4"/>
  <c r="BF55" i="4"/>
  <c r="V55" i="4"/>
  <c r="CA55" i="4"/>
  <c r="AD55" i="4"/>
  <c r="CH55" i="4"/>
  <c r="AY55" i="4"/>
  <c r="BT55" i="4"/>
  <c r="BM55" i="4"/>
  <c r="BF107" i="4"/>
  <c r="AY107" i="4"/>
  <c r="V107" i="4"/>
  <c r="CH107" i="4"/>
  <c r="BM107" i="4"/>
  <c r="CA107" i="4"/>
  <c r="BT107" i="4"/>
  <c r="AD107" i="4"/>
  <c r="AK107" i="4"/>
  <c r="CO107" i="4"/>
  <c r="AR107" i="4"/>
  <c r="CO48" i="4"/>
  <c r="AK48" i="4"/>
  <c r="CH48" i="4"/>
  <c r="BM48" i="4"/>
  <c r="V48" i="4"/>
  <c r="AY48" i="4"/>
  <c r="AD48" i="4"/>
  <c r="CA48" i="4"/>
  <c r="BT48" i="4"/>
  <c r="BF48" i="4"/>
  <c r="AR48" i="4"/>
  <c r="CO99" i="4"/>
  <c r="BT99" i="4"/>
  <c r="AD99" i="4"/>
  <c r="BF99" i="4"/>
  <c r="V99" i="4"/>
  <c r="AK99" i="4"/>
  <c r="AY99" i="4"/>
  <c r="CA99" i="4"/>
  <c r="AR99" i="4"/>
  <c r="BM99" i="4"/>
  <c r="CH99" i="4"/>
  <c r="AY103" i="4"/>
  <c r="CA103" i="4"/>
  <c r="BF103" i="4"/>
  <c r="CO103" i="4"/>
  <c r="BM103" i="4"/>
  <c r="V103" i="4"/>
  <c r="AR103" i="4"/>
  <c r="BT103" i="4"/>
  <c r="AD103" i="4"/>
  <c r="CH103" i="4"/>
  <c r="AK103" i="4"/>
  <c r="S34" i="4"/>
  <c r="BC34" i="4"/>
  <c r="BQ34" i="4"/>
  <c r="BJ34" i="4"/>
  <c r="CE34" i="4"/>
  <c r="AA34" i="4"/>
  <c r="BX34" i="4"/>
  <c r="CL34" i="4"/>
  <c r="AO34" i="4"/>
  <c r="AH34" i="4"/>
  <c r="AV34" i="4"/>
  <c r="BM69" i="4"/>
  <c r="AY69" i="4"/>
  <c r="AR69" i="4"/>
  <c r="BF69" i="4"/>
  <c r="AD69" i="4"/>
  <c r="CO69" i="4"/>
  <c r="CA69" i="4"/>
  <c r="CH69" i="4"/>
  <c r="AK69" i="4"/>
  <c r="V69" i="4"/>
  <c r="BT69" i="4"/>
  <c r="BX10" i="4"/>
  <c r="S10" i="4"/>
  <c r="AO10" i="4"/>
  <c r="BC10" i="4"/>
  <c r="AV10" i="4"/>
  <c r="CL10" i="4"/>
  <c r="AH10" i="4"/>
  <c r="BJ10" i="4"/>
  <c r="CE10" i="4"/>
  <c r="BQ10" i="4"/>
  <c r="AA10" i="4"/>
  <c r="BE109" i="4"/>
  <c r="CN109" i="4"/>
  <c r="AQ109" i="4"/>
  <c r="CG109" i="4"/>
  <c r="AC109" i="4"/>
  <c r="AX109" i="4"/>
  <c r="U109" i="4"/>
  <c r="AJ109" i="4"/>
  <c r="BZ109" i="4"/>
  <c r="BS109" i="4"/>
  <c r="BL109" i="4"/>
  <c r="AQ91" i="4"/>
  <c r="BL91" i="4"/>
  <c r="U91" i="4"/>
  <c r="CG91" i="4"/>
  <c r="BS91" i="4"/>
  <c r="CN91" i="4"/>
  <c r="AJ91" i="4"/>
  <c r="BE91" i="4"/>
  <c r="BZ91" i="4"/>
  <c r="AX91" i="4"/>
  <c r="AC91" i="4"/>
  <c r="AC102" i="4"/>
  <c r="CN102" i="4"/>
  <c r="BE102" i="4"/>
  <c r="CG102" i="4"/>
  <c r="BS102" i="4"/>
  <c r="AX102" i="4"/>
  <c r="U102" i="4"/>
  <c r="AJ102" i="4"/>
  <c r="BL102" i="4"/>
  <c r="BZ102" i="4"/>
  <c r="AQ102" i="4"/>
  <c r="AC47" i="4"/>
  <c r="CN47" i="4"/>
  <c r="AJ47" i="4"/>
  <c r="BZ47" i="4"/>
  <c r="BS47" i="4"/>
  <c r="BE47" i="4"/>
  <c r="U47" i="4"/>
  <c r="AQ47" i="4"/>
  <c r="CG47" i="4"/>
  <c r="BL47" i="4"/>
  <c r="AX47" i="4"/>
  <c r="BL43" i="4"/>
  <c r="U43" i="4"/>
  <c r="AQ43" i="4"/>
  <c r="BE43" i="4"/>
  <c r="AJ43" i="4"/>
  <c r="AC43" i="4"/>
  <c r="BZ43" i="4"/>
  <c r="CN43" i="4"/>
  <c r="AX43" i="4"/>
  <c r="CG43" i="4"/>
  <c r="BS43" i="4"/>
  <c r="CH71" i="4"/>
  <c r="AD71" i="4"/>
  <c r="AR71" i="4"/>
  <c r="BM71" i="4"/>
  <c r="BF71" i="4"/>
  <c r="CO71" i="4"/>
  <c r="BT71" i="4"/>
  <c r="AY71" i="4"/>
  <c r="CA71" i="4"/>
  <c r="V71" i="4"/>
  <c r="AK71" i="4"/>
  <c r="AD50" i="4"/>
  <c r="CH50" i="4"/>
  <c r="AK50" i="4"/>
  <c r="CA50" i="4"/>
  <c r="BM50" i="4"/>
  <c r="CO50" i="4"/>
  <c r="AY50" i="4"/>
  <c r="AR50" i="4"/>
  <c r="BF50" i="4"/>
  <c r="V50" i="4"/>
  <c r="BT50" i="4"/>
  <c r="BF46" i="4"/>
  <c r="V46" i="4"/>
  <c r="AR46" i="4"/>
  <c r="AY46" i="4"/>
  <c r="CH46" i="4"/>
  <c r="BT46" i="4"/>
  <c r="AD46" i="4"/>
  <c r="CA46" i="4"/>
  <c r="CO46" i="4"/>
  <c r="AK46" i="4"/>
  <c r="BM46" i="4"/>
  <c r="AD73" i="4"/>
  <c r="V73" i="4"/>
  <c r="BT73" i="4"/>
  <c r="AY73" i="4"/>
  <c r="AK73" i="4"/>
  <c r="BF73" i="4"/>
  <c r="AR73" i="4"/>
  <c r="CA73" i="4"/>
  <c r="CO73" i="4"/>
  <c r="CH73" i="4"/>
  <c r="BM73" i="4"/>
  <c r="CH74" i="4"/>
  <c r="BF74" i="4"/>
  <c r="BM74" i="4"/>
  <c r="AK74" i="4"/>
  <c r="CA74" i="4"/>
  <c r="CO74" i="4"/>
  <c r="AR74" i="4"/>
  <c r="AY74" i="4"/>
  <c r="AD74" i="4"/>
  <c r="V74" i="4"/>
  <c r="BT74" i="4"/>
  <c r="V95" i="4"/>
  <c r="AK95" i="4"/>
  <c r="BF95" i="4"/>
  <c r="CH95" i="4"/>
  <c r="BT95" i="4"/>
  <c r="AY95" i="4"/>
  <c r="BM95" i="4"/>
  <c r="CO95" i="4"/>
  <c r="AR95" i="4"/>
  <c r="CA95" i="4"/>
  <c r="AD95" i="4"/>
  <c r="CO66" i="4"/>
  <c r="AK66" i="4"/>
  <c r="BT66" i="4"/>
  <c r="BM66" i="4"/>
  <c r="CH66" i="4"/>
  <c r="AR66" i="4"/>
  <c r="BF66" i="4"/>
  <c r="AD66" i="4"/>
  <c r="CA66" i="4"/>
  <c r="V66" i="4"/>
  <c r="AY66" i="4"/>
  <c r="CA70" i="4"/>
  <c r="BM70" i="4"/>
  <c r="AY70" i="4"/>
  <c r="AK70" i="4"/>
  <c r="CH70" i="4"/>
  <c r="BF70" i="4"/>
  <c r="V70" i="4"/>
  <c r="AD70" i="4"/>
  <c r="CO70" i="4"/>
  <c r="BT70" i="4"/>
  <c r="AR70" i="4"/>
  <c r="AK64" i="4"/>
  <c r="CO64" i="4"/>
  <c r="AD64" i="4"/>
  <c r="BF64" i="4"/>
  <c r="AR64" i="4"/>
  <c r="V64" i="4"/>
  <c r="AY64" i="4"/>
  <c r="CA64" i="4"/>
  <c r="BT64" i="4"/>
  <c r="CH64" i="4"/>
  <c r="BM64" i="4"/>
  <c r="AY51" i="4"/>
  <c r="CO51" i="4"/>
  <c r="BF51" i="4"/>
  <c r="AR51" i="4"/>
  <c r="CH51" i="4"/>
  <c r="V51" i="4"/>
  <c r="AD51" i="4"/>
  <c r="BM51" i="4"/>
  <c r="AK51" i="4"/>
  <c r="BT51" i="4"/>
  <c r="CA51" i="4"/>
  <c r="CO63" i="4"/>
  <c r="CA63" i="4"/>
  <c r="BT63" i="4"/>
  <c r="AR63" i="4"/>
  <c r="V63" i="4"/>
  <c r="AD63" i="4"/>
  <c r="AK63" i="4"/>
  <c r="BF63" i="4"/>
  <c r="AY63" i="4"/>
  <c r="CH63" i="4"/>
  <c r="BM63" i="4"/>
  <c r="AK49" i="4"/>
  <c r="V49" i="4"/>
  <c r="CH49" i="4"/>
  <c r="AR49" i="4"/>
  <c r="BM49" i="4"/>
  <c r="AD49" i="4"/>
  <c r="BT49" i="4"/>
  <c r="AY49" i="4"/>
  <c r="CO49" i="4"/>
  <c r="BF49" i="4"/>
  <c r="CA49" i="4"/>
  <c r="BM53" i="4"/>
  <c r="CA53" i="4"/>
  <c r="AK53" i="4"/>
  <c r="BF53" i="4"/>
  <c r="BT53" i="4"/>
  <c r="AD53" i="4"/>
  <c r="V53" i="4"/>
  <c r="AY53" i="4"/>
  <c r="CO53" i="4"/>
  <c r="AR53" i="4"/>
  <c r="CH53" i="4"/>
  <c r="CA87" i="4"/>
  <c r="AY87" i="4"/>
  <c r="CO87" i="4"/>
  <c r="AR87" i="4"/>
  <c r="BF87" i="4"/>
  <c r="CH87" i="4"/>
  <c r="V87" i="4"/>
  <c r="AK87" i="4"/>
  <c r="BT87" i="4"/>
  <c r="BM87" i="4"/>
  <c r="AD87" i="4"/>
  <c r="BF113" i="4"/>
  <c r="V113" i="4"/>
  <c r="AY113" i="4"/>
  <c r="BM113" i="4"/>
  <c r="CH113" i="4"/>
  <c r="AK113" i="4"/>
  <c r="BT113" i="4"/>
  <c r="AD113" i="4"/>
  <c r="CO113" i="4"/>
  <c r="AR113" i="4"/>
  <c r="CA113" i="4"/>
  <c r="CH54" i="4"/>
  <c r="AK54" i="4"/>
  <c r="AD54" i="4"/>
  <c r="CA54" i="4"/>
  <c r="CO54" i="4"/>
  <c r="BM54" i="4"/>
  <c r="BT54" i="4"/>
  <c r="BF54" i="4"/>
  <c r="V54" i="4"/>
  <c r="AR54" i="4"/>
  <c r="AY54" i="4"/>
  <c r="BC12" i="4"/>
  <c r="BX12" i="4"/>
  <c r="S12" i="4"/>
  <c r="AH12" i="4"/>
  <c r="BJ12" i="4"/>
  <c r="CE12" i="4"/>
  <c r="AA12" i="4"/>
  <c r="AO12" i="4"/>
  <c r="BQ12" i="4"/>
  <c r="CL12" i="4"/>
  <c r="AV12" i="4"/>
  <c r="AR84" i="4"/>
  <c r="V84" i="4"/>
  <c r="AY84" i="4"/>
  <c r="BM84" i="4"/>
  <c r="AD84" i="4"/>
  <c r="AK84" i="4"/>
  <c r="CH84" i="4"/>
  <c r="CA84" i="4"/>
  <c r="CO84" i="4"/>
  <c r="BF84" i="4"/>
  <c r="BT84" i="4"/>
  <c r="CE23" i="4"/>
  <c r="AA23" i="4"/>
  <c r="AH23" i="4"/>
  <c r="BQ23" i="4"/>
  <c r="CL23" i="4"/>
  <c r="AO23" i="4"/>
  <c r="BC23" i="4"/>
  <c r="BX23" i="4"/>
  <c r="S23" i="4"/>
  <c r="AV23" i="4"/>
  <c r="BJ23" i="4"/>
  <c r="BT97" i="4"/>
  <c r="AD97" i="4"/>
  <c r="AR97" i="4"/>
  <c r="CH97" i="4"/>
  <c r="BF97" i="4"/>
  <c r="CA97" i="4"/>
  <c r="V97" i="4"/>
  <c r="AY97" i="4"/>
  <c r="CO97" i="4"/>
  <c r="AK97" i="4"/>
  <c r="BM97" i="4"/>
  <c r="BM82" i="4"/>
  <c r="AR82" i="4"/>
  <c r="BF82" i="4"/>
  <c r="CA82" i="4"/>
  <c r="AY82" i="4"/>
  <c r="CO82" i="4"/>
  <c r="AD82" i="4"/>
  <c r="AK82" i="4"/>
  <c r="CH82" i="4"/>
  <c r="V82" i="4"/>
  <c r="BT82" i="4"/>
  <c r="BT100" i="4"/>
  <c r="AR100" i="4"/>
  <c r="V100" i="4"/>
  <c r="BF100" i="4"/>
  <c r="CO100" i="4"/>
  <c r="CH100" i="4"/>
  <c r="AK100" i="4"/>
  <c r="AY100" i="4"/>
  <c r="CA100" i="4"/>
  <c r="AD100" i="4"/>
  <c r="BM100" i="4"/>
  <c r="CK18" i="4"/>
  <c r="CD18" i="4"/>
  <c r="BW18" i="4"/>
  <c r="BP18" i="4"/>
  <c r="Z18" i="4"/>
  <c r="BI18" i="4"/>
  <c r="BB18" i="4"/>
  <c r="AN18" i="4"/>
  <c r="AU18" i="4"/>
  <c r="AG18" i="4"/>
  <c r="R18" i="4" s="1"/>
  <c r="CK17" i="4"/>
  <c r="BB17" i="4"/>
  <c r="AG17" i="4"/>
  <c r="Z17" i="4"/>
  <c r="AU17" i="4"/>
  <c r="R17" i="4"/>
  <c r="BW17" i="4"/>
  <c r="BP17" i="4"/>
  <c r="BI17" i="4"/>
  <c r="CD17" i="4"/>
  <c r="AN17" i="4"/>
  <c r="R8" i="4"/>
  <c r="Z8" i="4"/>
  <c r="BB8" i="4"/>
  <c r="BW8" i="4"/>
  <c r="CK8" i="4"/>
  <c r="AU8" i="4"/>
  <c r="BI8" i="4"/>
  <c r="CD8" i="4"/>
  <c r="AG8" i="4"/>
  <c r="AN8" i="4"/>
  <c r="BP8" i="4"/>
  <c r="CN52" i="4"/>
  <c r="AX52" i="4"/>
  <c r="AJ52" i="4"/>
  <c r="BZ52" i="4"/>
  <c r="CG52" i="4"/>
  <c r="AC52" i="4"/>
  <c r="U52" i="4"/>
  <c r="BL52" i="4"/>
  <c r="AQ52" i="4"/>
  <c r="BS52" i="4"/>
  <c r="BE52" i="4"/>
  <c r="AC95" i="4"/>
  <c r="CN95" i="4"/>
  <c r="CG95" i="4"/>
  <c r="BE95" i="4"/>
  <c r="BL95" i="4"/>
  <c r="AQ95" i="4"/>
  <c r="U95" i="4"/>
  <c r="AJ95" i="4"/>
  <c r="BS95" i="4"/>
  <c r="AX95" i="4"/>
  <c r="BZ95" i="4"/>
  <c r="S26" i="4"/>
  <c r="BQ26" i="4"/>
  <c r="CE26" i="4"/>
  <c r="AO26" i="4"/>
  <c r="AA26" i="4"/>
  <c r="BJ26" i="4"/>
  <c r="CL26" i="4"/>
  <c r="AH26" i="4"/>
  <c r="AV26" i="4"/>
  <c r="BC26" i="4"/>
  <c r="BX26" i="4"/>
  <c r="CL36" i="4"/>
  <c r="AA36" i="4"/>
  <c r="BC36" i="4"/>
  <c r="AV36" i="4"/>
  <c r="BJ36" i="4"/>
  <c r="S36" i="4"/>
  <c r="BQ36" i="4"/>
  <c r="CE36" i="4"/>
  <c r="AH36" i="4"/>
  <c r="BX36" i="4"/>
  <c r="AO36" i="4"/>
  <c r="BQ35" i="4"/>
  <c r="BJ35" i="4"/>
  <c r="CL35" i="4"/>
  <c r="BC35" i="4"/>
  <c r="AV35" i="4"/>
  <c r="AH35" i="4"/>
  <c r="AO35" i="4"/>
  <c r="CE35" i="4"/>
  <c r="BX35" i="4"/>
  <c r="AA35" i="4"/>
  <c r="S35" i="4" s="1"/>
  <c r="BQ33" i="4"/>
  <c r="BJ33" i="4"/>
  <c r="S33" i="4"/>
  <c r="BC33" i="4"/>
  <c r="CL33" i="4"/>
  <c r="AV33" i="4"/>
  <c r="AO33" i="4"/>
  <c r="AH33" i="4"/>
  <c r="BX33" i="4"/>
  <c r="AA33" i="4"/>
  <c r="CE33" i="4"/>
  <c r="BM60" i="4"/>
  <c r="CO60" i="4"/>
  <c r="AD60" i="4"/>
  <c r="AK60" i="4"/>
  <c r="CH60" i="4"/>
  <c r="V60" i="4"/>
  <c r="BF60" i="4"/>
  <c r="AY60" i="4"/>
  <c r="BT60" i="4"/>
  <c r="CA60" i="4"/>
  <c r="AR60" i="4"/>
  <c r="CL16" i="4"/>
  <c r="BC16" i="4"/>
  <c r="CE16" i="4"/>
  <c r="AA16" i="4"/>
  <c r="AO16" i="4"/>
  <c r="AH16" i="4"/>
  <c r="BJ16" i="4"/>
  <c r="S16" i="4"/>
  <c r="AV16" i="4"/>
  <c r="BX16" i="4"/>
  <c r="BQ16" i="4"/>
  <c r="AV17" i="4"/>
  <c r="CL17" i="4"/>
  <c r="BC17" i="4"/>
  <c r="BX17" i="4"/>
  <c r="AO17" i="4"/>
  <c r="BQ17" i="4"/>
  <c r="S17" i="4"/>
  <c r="CE17" i="4"/>
  <c r="AA17" i="4"/>
  <c r="BJ17" i="4"/>
  <c r="AH17" i="4"/>
  <c r="BX41" i="4"/>
  <c r="AV41" i="4"/>
  <c r="S41" i="4"/>
  <c r="AO41" i="4"/>
  <c r="CL41" i="4"/>
  <c r="BJ41" i="4"/>
  <c r="BC41" i="4"/>
  <c r="AH41" i="4"/>
  <c r="CE41" i="4"/>
  <c r="AA41" i="4"/>
  <c r="BQ41" i="4"/>
  <c r="S24" i="4"/>
  <c r="AH24" i="4"/>
  <c r="CE24" i="4"/>
  <c r="AA24" i="4"/>
  <c r="AV24" i="4"/>
  <c r="AO24" i="4"/>
  <c r="BJ24" i="4"/>
  <c r="CL24" i="4"/>
  <c r="BC24" i="4"/>
  <c r="BX24" i="4"/>
  <c r="BQ24" i="4"/>
  <c r="CE30" i="4"/>
  <c r="AA30" i="4"/>
  <c r="CL30" i="4"/>
  <c r="AO30" i="4"/>
  <c r="AV30" i="4"/>
  <c r="BX30" i="4"/>
  <c r="BC30" i="4"/>
  <c r="S30" i="4"/>
  <c r="BQ30" i="4"/>
  <c r="BJ30" i="4"/>
  <c r="AH30" i="4"/>
  <c r="V72" i="4"/>
  <c r="CH72" i="4"/>
  <c r="BT72" i="4"/>
  <c r="BF72" i="4"/>
  <c r="AK72" i="4"/>
  <c r="AY72" i="4"/>
  <c r="AR72" i="4"/>
  <c r="CO72" i="4"/>
  <c r="CA72" i="4"/>
  <c r="BM72" i="4"/>
  <c r="AD72" i="4"/>
  <c r="AD109" i="4"/>
  <c r="CO109" i="4"/>
  <c r="CH109" i="4"/>
  <c r="BF109" i="4"/>
  <c r="AY109" i="4"/>
  <c r="V109" i="4"/>
  <c r="BT109" i="4"/>
  <c r="CA109" i="4"/>
  <c r="AR109" i="4"/>
  <c r="AK109" i="4"/>
  <c r="BM109" i="4"/>
  <c r="R22" i="4"/>
  <c r="AU22" i="4"/>
  <c r="AG22" i="4"/>
  <c r="AN22" i="4"/>
  <c r="BB22" i="4"/>
  <c r="CK22" i="4"/>
  <c r="BW22" i="4"/>
  <c r="BP22" i="4"/>
  <c r="BI22" i="4"/>
  <c r="CD22" i="4"/>
  <c r="Z22" i="4"/>
  <c r="R31" i="4"/>
  <c r="BW31" i="4"/>
  <c r="BI31" i="4"/>
  <c r="BB31" i="4"/>
  <c r="CD31" i="4"/>
  <c r="BP31" i="4"/>
  <c r="CK31" i="4"/>
  <c r="AU31" i="4"/>
  <c r="AG31" i="4"/>
  <c r="AN31" i="4"/>
  <c r="Z31" i="4"/>
  <c r="R27" i="4"/>
  <c r="AN27" i="4"/>
  <c r="BB27" i="4"/>
  <c r="BW27" i="4"/>
  <c r="BP27" i="4"/>
  <c r="CK27" i="4"/>
  <c r="BI27" i="4"/>
  <c r="CD27" i="4"/>
  <c r="AG27" i="4"/>
  <c r="AU27" i="4"/>
  <c r="Z27" i="4"/>
  <c r="AC64" i="4"/>
  <c r="AJ64" i="4"/>
  <c r="AQ64" i="4"/>
  <c r="BZ64" i="4"/>
  <c r="BL64" i="4"/>
  <c r="CN64" i="4"/>
  <c r="AX64" i="4"/>
  <c r="BE64" i="4"/>
  <c r="U64" i="4"/>
  <c r="BS64" i="4"/>
  <c r="CG64" i="4"/>
  <c r="BE60" i="4"/>
  <c r="AC60" i="4"/>
  <c r="U60" i="4"/>
  <c r="BZ60" i="4"/>
  <c r="AX60" i="4"/>
  <c r="CN60" i="4"/>
  <c r="BS60" i="4"/>
  <c r="AQ60" i="4"/>
  <c r="CG60" i="4"/>
  <c r="AJ60" i="4"/>
  <c r="BL60" i="4"/>
  <c r="AJ45" i="4"/>
  <c r="U45" i="4"/>
  <c r="BE45" i="4"/>
  <c r="AC45" i="4"/>
  <c r="BZ45" i="4"/>
  <c r="BL45" i="4"/>
  <c r="AX45" i="4"/>
  <c r="CN45" i="4"/>
  <c r="BS45" i="4"/>
  <c r="AQ45" i="4"/>
  <c r="CG45" i="4"/>
  <c r="BL49" i="4"/>
  <c r="BS49" i="4"/>
  <c r="BE49" i="4"/>
  <c r="CG49" i="4"/>
  <c r="AX49" i="4"/>
  <c r="CN49" i="4"/>
  <c r="AC49" i="4"/>
  <c r="BZ49" i="4"/>
  <c r="U49" i="4"/>
  <c r="AJ49" i="4"/>
  <c r="AQ49" i="4"/>
  <c r="CO112" i="4"/>
  <c r="AK112" i="4"/>
  <c r="BT112" i="4"/>
  <c r="AY112" i="4"/>
  <c r="V112" i="4"/>
  <c r="AD112" i="4"/>
  <c r="BM112" i="4"/>
  <c r="BF112" i="4"/>
  <c r="CA112" i="4"/>
  <c r="CH112" i="4"/>
  <c r="AR112" i="4"/>
  <c r="U61" i="4"/>
  <c r="BZ61" i="4"/>
  <c r="AJ61" i="4"/>
  <c r="AC61" i="4"/>
  <c r="BL61" i="4"/>
  <c r="BE61" i="4"/>
  <c r="CN61" i="4"/>
  <c r="CG61" i="4"/>
  <c r="AX61" i="4"/>
  <c r="BS61" i="4"/>
  <c r="AQ61" i="4"/>
  <c r="CN83" i="4"/>
  <c r="AC83" i="4"/>
  <c r="CG83" i="4"/>
  <c r="AJ83" i="4"/>
  <c r="AQ83" i="4"/>
  <c r="AX83" i="4"/>
  <c r="BE83" i="4"/>
  <c r="BL83" i="4"/>
  <c r="U83" i="4"/>
  <c r="BZ83" i="4"/>
  <c r="BS83" i="4"/>
  <c r="R7" i="4"/>
  <c r="BI7" i="4"/>
  <c r="CD7" i="4"/>
  <c r="BB7" i="4"/>
  <c r="Z7" i="4"/>
  <c r="BP7" i="4"/>
  <c r="CK7" i="4"/>
  <c r="AN7" i="4"/>
  <c r="AG7" i="4"/>
  <c r="AU7" i="4"/>
  <c r="BW7" i="4"/>
  <c r="BB37" i="4"/>
  <c r="BP37" i="4"/>
  <c r="Z37" i="4"/>
  <c r="BI37" i="4"/>
  <c r="AG37" i="4"/>
  <c r="R37" i="4"/>
  <c r="CD37" i="4"/>
  <c r="CK37" i="4"/>
  <c r="AN37" i="4"/>
  <c r="BW37" i="4"/>
  <c r="AU37" i="4"/>
  <c r="BS81" i="4"/>
  <c r="BZ81" i="4"/>
  <c r="AX81" i="4"/>
  <c r="AQ81" i="4"/>
  <c r="CG81" i="4"/>
  <c r="CN81" i="4"/>
  <c r="AC81" i="4"/>
  <c r="BE81" i="4"/>
  <c r="U81" i="4"/>
  <c r="AJ81" i="4"/>
  <c r="BL81" i="4"/>
  <c r="CN56" i="4"/>
  <c r="CG56" i="4"/>
  <c r="AX56" i="4"/>
  <c r="AJ56" i="4"/>
  <c r="BZ56" i="4"/>
  <c r="BL56" i="4"/>
  <c r="BE56" i="4"/>
  <c r="AQ56" i="4"/>
  <c r="U56" i="4"/>
  <c r="AC56" i="4"/>
  <c r="BS56" i="4"/>
  <c r="AQ74" i="4"/>
  <c r="AC74" i="4"/>
  <c r="CN74" i="4"/>
  <c r="BZ74" i="4"/>
  <c r="BE74" i="4"/>
  <c r="BL74" i="4"/>
  <c r="BS74" i="4"/>
  <c r="U74" i="4"/>
  <c r="CG74" i="4"/>
  <c r="AX74" i="4"/>
  <c r="AJ74" i="4"/>
  <c r="CN78" i="4"/>
  <c r="BL78" i="4"/>
  <c r="BZ78" i="4"/>
  <c r="U78" i="4"/>
  <c r="AJ78" i="4"/>
  <c r="AX78" i="4"/>
  <c r="CG78" i="4"/>
  <c r="AC78" i="4"/>
  <c r="BS78" i="4"/>
  <c r="BE78" i="4"/>
  <c r="AQ78" i="4"/>
  <c r="CG99" i="4"/>
  <c r="AX99" i="4"/>
  <c r="AC99" i="4"/>
  <c r="BZ99" i="4"/>
  <c r="AQ99" i="4"/>
  <c r="CN99" i="4"/>
  <c r="BL99" i="4"/>
  <c r="BS99" i="4"/>
  <c r="U99" i="4"/>
  <c r="BE99" i="4"/>
  <c r="AJ99" i="4"/>
  <c r="AQ76" i="4"/>
  <c r="U76" i="4"/>
  <c r="AX76" i="4"/>
  <c r="CG76" i="4"/>
  <c r="BZ76" i="4"/>
  <c r="AC76" i="4"/>
  <c r="BL76" i="4"/>
  <c r="CN76" i="4"/>
  <c r="BE76" i="4"/>
  <c r="AJ76" i="4"/>
  <c r="BS76" i="4"/>
  <c r="R10" i="4"/>
  <c r="AG10" i="4"/>
  <c r="CD10" i="4"/>
  <c r="Z10" i="4"/>
  <c r="AN10" i="4"/>
  <c r="BP10" i="4"/>
  <c r="BI10" i="4"/>
  <c r="CK10" i="4"/>
  <c r="BB10" i="4"/>
  <c r="AU10" i="4"/>
  <c r="BW10" i="4"/>
  <c r="CN69" i="4"/>
  <c r="BE69" i="4"/>
  <c r="BL69" i="4"/>
  <c r="AQ69" i="4"/>
  <c r="BZ69" i="4"/>
  <c r="BS69" i="4"/>
  <c r="U69" i="4"/>
  <c r="AX69" i="4"/>
  <c r="AC69" i="4"/>
  <c r="AJ69" i="4"/>
  <c r="CG69" i="4"/>
  <c r="CG106" i="4"/>
  <c r="U106" i="4"/>
  <c r="BZ106" i="4"/>
  <c r="BE106" i="4"/>
  <c r="AQ106" i="4"/>
  <c r="AX106" i="4"/>
  <c r="BL106" i="4"/>
  <c r="CN106" i="4"/>
  <c r="BS106" i="4"/>
  <c r="AJ106" i="4"/>
  <c r="AC106" i="4"/>
  <c r="CK9" i="4"/>
  <c r="AN9" i="4"/>
  <c r="BB9" i="4"/>
  <c r="AU9" i="4"/>
  <c r="BW9" i="4"/>
  <c r="R9" i="4"/>
  <c r="BP9" i="4"/>
  <c r="CD9" i="4"/>
  <c r="Z9" i="4"/>
  <c r="AG9" i="4"/>
  <c r="BI9" i="4"/>
  <c r="U103" i="4"/>
  <c r="BZ103" i="4"/>
  <c r="AJ103" i="4"/>
  <c r="BE103" i="4"/>
  <c r="AX103" i="4"/>
  <c r="AC103" i="4"/>
  <c r="CN103" i="4"/>
  <c r="CG103" i="4"/>
  <c r="BS103" i="4"/>
  <c r="BL103" i="4"/>
  <c r="AQ103" i="4"/>
  <c r="CG107" i="4"/>
  <c r="U107" i="4"/>
  <c r="AX107" i="4"/>
  <c r="AC107" i="4"/>
  <c r="BL107" i="4"/>
  <c r="BE107" i="4"/>
  <c r="BS107" i="4"/>
  <c r="CN107" i="4"/>
  <c r="AJ107" i="4"/>
  <c r="BZ107" i="4"/>
  <c r="AQ107" i="4"/>
  <c r="CN100" i="4"/>
  <c r="BS100" i="4"/>
  <c r="AC100" i="4"/>
  <c r="BL100" i="4"/>
  <c r="BE100" i="4"/>
  <c r="AX100" i="4"/>
  <c r="U100" i="4"/>
  <c r="CG100" i="4"/>
  <c r="AJ100" i="4"/>
  <c r="BZ100" i="4"/>
  <c r="AQ100" i="4"/>
  <c r="AJ70" i="4"/>
  <c r="BZ70" i="4"/>
  <c r="U70" i="4"/>
  <c r="AC70" i="4"/>
  <c r="AQ70" i="4"/>
  <c r="CN70" i="4"/>
  <c r="CG70" i="4"/>
  <c r="BE70" i="4"/>
  <c r="AX70" i="4"/>
  <c r="BS70" i="4"/>
  <c r="BL70" i="4"/>
  <c r="AC55" i="4"/>
  <c r="BS55" i="4"/>
  <c r="BE55" i="4"/>
  <c r="BL55" i="4"/>
  <c r="AQ55" i="4"/>
  <c r="CN55" i="4"/>
  <c r="CG55" i="4"/>
  <c r="BZ55" i="4"/>
  <c r="U55" i="4"/>
  <c r="AX55" i="4"/>
  <c r="AJ55" i="4"/>
  <c r="AJ59" i="4"/>
  <c r="AC59" i="4"/>
  <c r="BL59" i="4"/>
  <c r="BE59" i="4"/>
  <c r="BS59" i="4"/>
  <c r="CN59" i="4"/>
  <c r="AQ59" i="4"/>
  <c r="AX59" i="4"/>
  <c r="U59" i="4"/>
  <c r="CG59" i="4"/>
  <c r="BZ59" i="4"/>
  <c r="CN63" i="4"/>
  <c r="AC63" i="4"/>
  <c r="AJ63" i="4"/>
  <c r="BS63" i="4"/>
  <c r="AX63" i="4"/>
  <c r="BE63" i="4"/>
  <c r="U63" i="4"/>
  <c r="AQ63" i="4"/>
  <c r="CG63" i="4"/>
  <c r="BZ63" i="4"/>
  <c r="BL63" i="4"/>
  <c r="BE97" i="4"/>
  <c r="U97" i="4"/>
  <c r="AJ97" i="4"/>
  <c r="BS97" i="4"/>
  <c r="BL97" i="4"/>
  <c r="AC97" i="4"/>
  <c r="CG97" i="4"/>
  <c r="CN97" i="4"/>
  <c r="AX97" i="4"/>
  <c r="BZ97" i="4"/>
  <c r="AQ97" i="4"/>
  <c r="U71" i="4"/>
  <c r="AQ71" i="4"/>
  <c r="BZ71" i="4"/>
  <c r="BS71" i="4"/>
  <c r="AX71" i="4"/>
  <c r="BL71" i="4"/>
  <c r="CN71" i="4"/>
  <c r="CG71" i="4"/>
  <c r="AC71" i="4"/>
  <c r="AJ71" i="4"/>
  <c r="BE71" i="4"/>
  <c r="AX75" i="4"/>
  <c r="U75" i="4"/>
  <c r="BZ75" i="4"/>
  <c r="BE75" i="4"/>
  <c r="AC75" i="4"/>
  <c r="BS75" i="4"/>
  <c r="CG75" i="4"/>
  <c r="CN75" i="4"/>
  <c r="AJ75" i="4"/>
  <c r="BL75" i="4"/>
  <c r="AQ75" i="4"/>
  <c r="R16" i="4"/>
  <c r="BB16" i="4"/>
  <c r="AN16" i="4"/>
  <c r="BW16" i="4"/>
  <c r="BP16" i="4"/>
  <c r="AU16" i="4"/>
  <c r="CD16" i="4"/>
  <c r="CK16" i="4"/>
  <c r="AG16" i="4"/>
  <c r="Z16" i="4"/>
  <c r="BI16" i="4"/>
  <c r="CG73" i="4"/>
  <c r="AJ73" i="4"/>
  <c r="BE73" i="4"/>
  <c r="BZ73" i="4"/>
  <c r="BS73" i="4"/>
  <c r="CN73" i="4"/>
  <c r="AQ73" i="4"/>
  <c r="AC73" i="4"/>
  <c r="U73" i="4"/>
  <c r="BL73" i="4"/>
  <c r="AX73" i="4"/>
  <c r="CD38" i="4"/>
  <c r="BW38" i="4"/>
  <c r="BP38" i="4"/>
  <c r="BI38" i="4"/>
  <c r="CK38" i="4"/>
  <c r="BB38" i="4"/>
  <c r="AN38" i="4"/>
  <c r="AU38" i="4"/>
  <c r="AG38" i="4"/>
  <c r="Z38" i="4"/>
  <c r="R38" i="4"/>
  <c r="CK30" i="4"/>
  <c r="AG30" i="4"/>
  <c r="AN30" i="4"/>
  <c r="AU30" i="4"/>
  <c r="Z30" i="4"/>
  <c r="R30" i="4"/>
  <c r="BW30" i="4"/>
  <c r="BI30" i="4"/>
  <c r="BB30" i="4"/>
  <c r="CD30" i="4"/>
  <c r="BP30" i="4"/>
  <c r="U68" i="4"/>
  <c r="AC68" i="4"/>
  <c r="BE68" i="4"/>
  <c r="BZ68" i="4"/>
  <c r="AQ68" i="4"/>
  <c r="CG68" i="4"/>
  <c r="CN68" i="4"/>
  <c r="AX68" i="4"/>
  <c r="AJ68" i="4"/>
  <c r="BS68" i="4"/>
  <c r="BL68" i="4"/>
  <c r="CD33" i="4"/>
  <c r="Z33" i="4"/>
  <c r="CK33" i="4"/>
  <c r="BW33" i="4"/>
  <c r="BP33" i="4"/>
  <c r="BI33" i="4"/>
  <c r="AU33" i="4"/>
  <c r="R33" i="4"/>
  <c r="BB33" i="4"/>
  <c r="AG33" i="4"/>
  <c r="AN33" i="4"/>
  <c r="CK21" i="4"/>
  <c r="BB21" i="4"/>
  <c r="R21" i="4"/>
  <c r="AN21" i="4"/>
  <c r="BW21" i="4"/>
  <c r="AU21" i="4"/>
  <c r="CD21" i="4"/>
  <c r="Z21" i="4"/>
  <c r="BP21" i="4"/>
  <c r="AG21" i="4"/>
  <c r="BI21" i="4"/>
  <c r="BP28" i="4"/>
  <c r="R28" i="4"/>
  <c r="CD28" i="4"/>
  <c r="BB28" i="4"/>
  <c r="AU28" i="4"/>
  <c r="AN28" i="4"/>
  <c r="BI28" i="4"/>
  <c r="CK28" i="4"/>
  <c r="AG28" i="4"/>
  <c r="Z28" i="4"/>
  <c r="BW28" i="4"/>
  <c r="BI42" i="4"/>
  <c r="CK42" i="4"/>
  <c r="AU42" i="4"/>
  <c r="CD42" i="4"/>
  <c r="BP42" i="4"/>
  <c r="R42" i="4"/>
  <c r="AG42" i="4"/>
  <c r="BW42" i="4"/>
  <c r="AN42" i="4"/>
  <c r="Z42" i="4"/>
  <c r="BB42" i="4"/>
  <c r="CG85" i="4"/>
  <c r="BL85" i="4"/>
  <c r="AX85" i="4"/>
  <c r="AJ85" i="4"/>
  <c r="BS85" i="4"/>
  <c r="CN85" i="4"/>
  <c r="BE85" i="4"/>
  <c r="AC85" i="4"/>
  <c r="U85" i="4"/>
  <c r="AQ85" i="4"/>
  <c r="BZ85" i="4"/>
  <c r="CG62" i="4"/>
  <c r="U62" i="4"/>
  <c r="BZ62" i="4"/>
  <c r="AX62" i="4"/>
  <c r="AQ62" i="4"/>
  <c r="BE62" i="4"/>
  <c r="BL62" i="4"/>
  <c r="CN62" i="4"/>
  <c r="BS62" i="4"/>
  <c r="AJ62" i="4"/>
  <c r="AC62" i="4"/>
  <c r="BS96" i="4"/>
  <c r="U96" i="4"/>
  <c r="BZ96" i="4"/>
  <c r="BE96" i="4"/>
  <c r="AJ96" i="4"/>
  <c r="AQ96" i="4"/>
  <c r="BL96" i="4"/>
  <c r="CN96" i="4"/>
  <c r="CG96" i="4"/>
  <c r="AC96" i="4"/>
  <c r="AX96" i="4"/>
  <c r="AW76" i="4"/>
  <c r="BK76" i="4"/>
  <c r="AI76" i="4"/>
  <c r="T76" i="4"/>
  <c r="AP76" i="4"/>
  <c r="BD76" i="4"/>
  <c r="AB76" i="4"/>
  <c r="CF76" i="4"/>
  <c r="CM76" i="4"/>
  <c r="BY76" i="4"/>
  <c r="BR76" i="4"/>
  <c r="AW84" i="4"/>
  <c r="BK84" i="4"/>
  <c r="CF84" i="4"/>
  <c r="CM84" i="4"/>
  <c r="BR84" i="4"/>
  <c r="AB84" i="4"/>
  <c r="BY84" i="4"/>
  <c r="T84" i="4"/>
  <c r="AP84" i="4"/>
  <c r="BD84" i="4"/>
  <c r="AI84" i="4"/>
  <c r="T80" i="4"/>
  <c r="BD80" i="4"/>
  <c r="CF80" i="4"/>
  <c r="AW80" i="4"/>
  <c r="AB80" i="4"/>
  <c r="BK80" i="4"/>
  <c r="CM80" i="4"/>
  <c r="BY80" i="4"/>
  <c r="AP80" i="4"/>
  <c r="BR80" i="4"/>
  <c r="AI80" i="4"/>
  <c r="CJ31" i="4"/>
  <c r="BH31" i="4"/>
  <c r="BV31" i="4"/>
  <c r="Y31" i="4"/>
  <c r="AT31" i="4"/>
  <c r="AM31" i="4"/>
  <c r="Q31" i="4"/>
  <c r="AF31" i="4"/>
  <c r="BA31" i="4"/>
  <c r="CC31" i="4"/>
  <c r="BO31" i="4"/>
  <c r="AI78" i="4"/>
  <c r="AW78" i="4"/>
  <c r="CM78" i="4"/>
  <c r="AB78" i="4"/>
  <c r="BK78" i="4"/>
  <c r="CF78" i="4"/>
  <c r="BD78" i="4"/>
  <c r="BY78" i="4"/>
  <c r="AP78" i="4"/>
  <c r="T78" i="4"/>
  <c r="BR78" i="4"/>
  <c r="T112" i="4"/>
  <c r="AB112" i="4"/>
  <c r="CM112" i="4"/>
  <c r="BR112" i="4"/>
  <c r="AP112" i="4"/>
  <c r="BY112" i="4"/>
  <c r="BK112" i="4"/>
  <c r="BD112" i="4"/>
  <c r="AI112" i="4"/>
  <c r="CF112" i="4"/>
  <c r="AW112" i="4"/>
  <c r="BR47" i="4"/>
  <c r="AI47" i="4"/>
  <c r="CM47" i="4"/>
  <c r="CF47" i="4"/>
  <c r="BD47" i="4"/>
  <c r="T47" i="4"/>
  <c r="BY47" i="4"/>
  <c r="AB47" i="4"/>
  <c r="BK47" i="4"/>
  <c r="AW47" i="4"/>
  <c r="AP47" i="4"/>
  <c r="CM95" i="4"/>
  <c r="BY95" i="4"/>
  <c r="AW95" i="4"/>
  <c r="CF95" i="4"/>
  <c r="AB95" i="4"/>
  <c r="BD95" i="4"/>
  <c r="BR95" i="4"/>
  <c r="AP95" i="4"/>
  <c r="BK95" i="4"/>
  <c r="T95" i="4"/>
  <c r="AI95" i="4"/>
  <c r="Q16" i="4"/>
  <c r="BA16" i="4"/>
  <c r="BO16" i="4"/>
  <c r="AM16" i="4"/>
  <c r="BH16" i="4"/>
  <c r="CJ16" i="4"/>
  <c r="CC16" i="4"/>
  <c r="Y16" i="4"/>
  <c r="AF16" i="4"/>
  <c r="BV16" i="4"/>
  <c r="AT16" i="4"/>
  <c r="CJ27" i="4"/>
  <c r="BA27" i="4"/>
  <c r="Y27" i="4"/>
  <c r="BO27" i="4"/>
  <c r="AF27" i="4"/>
  <c r="CC27" i="4"/>
  <c r="BH27" i="4"/>
  <c r="BV27" i="4"/>
  <c r="AT27" i="4"/>
  <c r="AW94" i="4"/>
  <c r="BD94" i="4"/>
  <c r="T94" i="4"/>
  <c r="BR94" i="4"/>
  <c r="BK94" i="4"/>
  <c r="AI94" i="4"/>
  <c r="AB94" i="4"/>
  <c r="CM94" i="4"/>
  <c r="BY94" i="4"/>
  <c r="AP94" i="4"/>
  <c r="CF94" i="4"/>
  <c r="CC38" i="4"/>
  <c r="BV38" i="4"/>
  <c r="BO38" i="4"/>
  <c r="BH38" i="4"/>
  <c r="CJ38" i="4"/>
  <c r="BA38" i="4"/>
  <c r="AM38" i="4"/>
  <c r="AT38" i="4"/>
  <c r="Y38" i="4"/>
  <c r="BD66" i="4"/>
  <c r="BK66" i="4"/>
  <c r="BY66" i="4"/>
  <c r="AW66" i="4"/>
  <c r="CM66" i="4"/>
  <c r="BR66" i="4"/>
  <c r="AB66" i="4"/>
  <c r="CF66" i="4"/>
  <c r="AP66" i="4"/>
  <c r="CF92" i="4"/>
  <c r="T92" i="4"/>
  <c r="AW92" i="4"/>
  <c r="BY92" i="4"/>
  <c r="BD92" i="4"/>
  <c r="AP92" i="4"/>
  <c r="AB92" i="4"/>
  <c r="BK92" i="4"/>
  <c r="CM92" i="4"/>
  <c r="BR92" i="4"/>
  <c r="AI92" i="4"/>
  <c r="BD71" i="4"/>
  <c r="CF71" i="4"/>
  <c r="BR71" i="4"/>
  <c r="AB71" i="4"/>
  <c r="CM71" i="4"/>
  <c r="AP71" i="4"/>
  <c r="BY71" i="4"/>
  <c r="AW71" i="4"/>
  <c r="BK71" i="4"/>
  <c r="AI71" i="4"/>
  <c r="T71" i="4" s="1"/>
  <c r="CJ17" i="4"/>
  <c r="AT17" i="4"/>
  <c r="AM17" i="4"/>
  <c r="Y17" i="4"/>
  <c r="BA17" i="4"/>
  <c r="Q17" i="4"/>
  <c r="BV17" i="4"/>
  <c r="BH17" i="4"/>
  <c r="BO17" i="4"/>
  <c r="CC17" i="4"/>
  <c r="AF17" i="4"/>
  <c r="BH37" i="4"/>
  <c r="BV37" i="4"/>
  <c r="BO37" i="4"/>
  <c r="BA37" i="4"/>
  <c r="CC37" i="4"/>
  <c r="AF37" i="4"/>
  <c r="AF38" i="4" s="1"/>
  <c r="Q38" i="4" s="1"/>
  <c r="Q37" i="4"/>
  <c r="Y37" i="4"/>
  <c r="AT37" i="4"/>
  <c r="CJ37" i="4"/>
  <c r="AM37" i="4"/>
  <c r="BV8" i="4"/>
  <c r="Q8" i="4"/>
  <c r="Y8" i="4"/>
  <c r="AM8" i="4"/>
  <c r="CC8" i="4"/>
  <c r="CJ8" i="4"/>
  <c r="BO8" i="4"/>
  <c r="BH8" i="4"/>
  <c r="AT8" i="4"/>
  <c r="BA8" i="4"/>
  <c r="AF8" i="4"/>
  <c r="AB101" i="4"/>
  <c r="BK101" i="4"/>
  <c r="AI101" i="4"/>
  <c r="CF101" i="4"/>
  <c r="AW101" i="4"/>
  <c r="BR101" i="4"/>
  <c r="T101" i="4"/>
  <c r="BD101" i="4"/>
  <c r="CM101" i="4"/>
  <c r="AP101" i="4"/>
  <c r="BY101" i="4"/>
  <c r="AW56" i="4"/>
  <c r="BR56" i="4"/>
  <c r="AB56" i="4"/>
  <c r="AI56" i="4"/>
  <c r="CM56" i="4"/>
  <c r="BD56" i="4"/>
  <c r="BY56" i="4"/>
  <c r="AP56" i="4"/>
  <c r="T56" i="4"/>
  <c r="CF56" i="4"/>
  <c r="BK56" i="4"/>
  <c r="AI75" i="4"/>
  <c r="CF75" i="4"/>
  <c r="AW75" i="4"/>
  <c r="BR75" i="4"/>
  <c r="AB75" i="4"/>
  <c r="CM75" i="4"/>
  <c r="BK75" i="4"/>
  <c r="T75" i="4"/>
  <c r="AP75" i="4"/>
  <c r="BD75" i="4"/>
  <c r="BY75" i="4"/>
  <c r="CJ23" i="4"/>
  <c r="CC23" i="4"/>
  <c r="AT23" i="4"/>
  <c r="AM23" i="4"/>
  <c r="BV23" i="4"/>
  <c r="BO23" i="4"/>
  <c r="Q23" i="4"/>
  <c r="BH23" i="4"/>
  <c r="AF23" i="4"/>
  <c r="BA23" i="4"/>
  <c r="Y23" i="4"/>
  <c r="AW89" i="4"/>
  <c r="T89" i="4"/>
  <c r="BD89" i="4"/>
  <c r="BR89" i="4"/>
  <c r="CF89" i="4"/>
  <c r="AP89" i="4"/>
  <c r="CM89" i="4"/>
  <c r="BK89" i="4"/>
  <c r="AB89" i="4"/>
  <c r="BY89" i="4"/>
  <c r="AI89" i="4"/>
  <c r="AB69" i="4"/>
  <c r="CM69" i="4"/>
  <c r="BK69" i="4"/>
  <c r="CF69" i="4"/>
  <c r="BR69" i="4"/>
  <c r="BY69" i="4"/>
  <c r="BD69" i="4"/>
  <c r="AW69" i="4"/>
  <c r="AI69" i="4"/>
  <c r="BK55" i="4"/>
  <c r="AI55" i="4"/>
  <c r="CM55" i="4"/>
  <c r="AW55" i="4"/>
  <c r="T55" i="4"/>
  <c r="CF55" i="4"/>
  <c r="AB55" i="4"/>
  <c r="BY55" i="4"/>
  <c r="BR55" i="4"/>
  <c r="BD55" i="4"/>
  <c r="AP55" i="4"/>
  <c r="BY44" i="4"/>
  <c r="AW44" i="4"/>
  <c r="CF44" i="4"/>
  <c r="BD44" i="4"/>
  <c r="AI44" i="4"/>
  <c r="CM44" i="4"/>
  <c r="AB44" i="4"/>
  <c r="AP44" i="4"/>
  <c r="BK44" i="4"/>
  <c r="BR44" i="4"/>
  <c r="T44" i="4"/>
  <c r="CM86" i="4"/>
  <c r="BD86" i="4"/>
  <c r="BY86" i="4"/>
  <c r="AP86" i="4"/>
  <c r="BK86" i="4"/>
  <c r="CF86" i="4"/>
  <c r="AW86" i="4"/>
  <c r="T86" i="4"/>
  <c r="AB86" i="4"/>
  <c r="BR86" i="4"/>
  <c r="AI86" i="4"/>
  <c r="BR65" i="4"/>
  <c r="CM65" i="4"/>
  <c r="BK65" i="4"/>
  <c r="AW65" i="4"/>
  <c r="AP65" i="4"/>
  <c r="CF65" i="4"/>
  <c r="BD65" i="4"/>
  <c r="BY65" i="4"/>
  <c r="AB65" i="4"/>
  <c r="AI65" i="4"/>
  <c r="T65" i="4" s="1"/>
  <c r="AI113" i="4"/>
  <c r="T113" i="4"/>
  <c r="CF113" i="4"/>
  <c r="BD113" i="4"/>
  <c r="BR113" i="4"/>
  <c r="AP113" i="4"/>
  <c r="AB113" i="4"/>
  <c r="BY113" i="4"/>
  <c r="CM113" i="4"/>
  <c r="BK113" i="4"/>
  <c r="AW113" i="4"/>
  <c r="AW83" i="4"/>
  <c r="CM83" i="4"/>
  <c r="BR83" i="4"/>
  <c r="AP83" i="4"/>
  <c r="BY83" i="4"/>
  <c r="T83" i="4"/>
  <c r="BD83" i="4"/>
  <c r="AB83" i="4"/>
  <c r="BK83" i="4"/>
  <c r="CF83" i="4"/>
  <c r="AI83" i="4"/>
  <c r="Q40" i="4"/>
  <c r="AF40" i="4"/>
  <c r="AT40" i="4"/>
  <c r="BA40" i="4"/>
  <c r="AM40" i="4"/>
  <c r="Y40" i="4"/>
  <c r="BH40" i="4"/>
  <c r="CJ40" i="4"/>
  <c r="CC40" i="4"/>
  <c r="BV40" i="4"/>
  <c r="BO40" i="4"/>
  <c r="Q35" i="4"/>
  <c r="AT35" i="4"/>
  <c r="CJ35" i="4"/>
  <c r="AF35" i="4"/>
  <c r="CC35" i="4"/>
  <c r="AM35" i="4"/>
  <c r="BV35" i="4"/>
  <c r="BH35" i="4"/>
  <c r="BO35" i="4"/>
  <c r="Y35" i="4"/>
  <c r="BA35" i="4"/>
  <c r="BV36" i="4"/>
  <c r="BH36" i="4"/>
  <c r="AT36" i="4"/>
  <c r="CC36" i="4"/>
  <c r="AF36" i="4"/>
  <c r="Q36" i="4" s="1"/>
  <c r="CJ36" i="4"/>
  <c r="BO36" i="4"/>
  <c r="AM36" i="4"/>
  <c r="Y36" i="4"/>
  <c r="BA36" i="4"/>
  <c r="CM109" i="4"/>
  <c r="BR109" i="4"/>
  <c r="BD109" i="4"/>
  <c r="BK109" i="4"/>
  <c r="AW109" i="4"/>
  <c r="T109" i="4"/>
  <c r="AI109" i="4"/>
  <c r="CF109" i="4"/>
  <c r="AB109" i="4"/>
  <c r="AP109" i="4"/>
  <c r="BY109" i="4"/>
  <c r="BR53" i="4"/>
  <c r="BY53" i="4"/>
  <c r="AB53" i="4"/>
  <c r="CF53" i="4"/>
  <c r="BK53" i="4"/>
  <c r="T53" i="4"/>
  <c r="CM53" i="4"/>
  <c r="AI53" i="4"/>
  <c r="BD53" i="4"/>
  <c r="AP53" i="4"/>
  <c r="AW53" i="4"/>
  <c r="AI105" i="4"/>
  <c r="BR105" i="4"/>
  <c r="BK105" i="4"/>
  <c r="CF105" i="4"/>
  <c r="AW105" i="4"/>
  <c r="T105" i="4"/>
  <c r="BY105" i="4"/>
  <c r="CM105" i="4"/>
  <c r="BD105" i="4"/>
  <c r="AP105" i="4"/>
  <c r="AB105" i="4"/>
  <c r="BR63" i="4"/>
  <c r="BK63" i="4"/>
  <c r="CM63" i="4"/>
  <c r="AW63" i="4"/>
  <c r="T63" i="4"/>
  <c r="CF63" i="4"/>
  <c r="BD63" i="4"/>
  <c r="BY63" i="4"/>
  <c r="AB63" i="4"/>
  <c r="AP63" i="4"/>
  <c r="AI63" i="4"/>
  <c r="AI64" i="4" s="1"/>
  <c r="CC22" i="4"/>
  <c r="BV22" i="4"/>
  <c r="BO22" i="4"/>
  <c r="BH22" i="4"/>
  <c r="Y22" i="4"/>
  <c r="Q22" i="4" s="1"/>
  <c r="CJ22" i="4"/>
  <c r="BA22" i="4"/>
  <c r="AT22" i="4"/>
  <c r="AM22" i="4"/>
  <c r="AF22" i="4"/>
  <c r="CJ24" i="4"/>
  <c r="AF24" i="4"/>
  <c r="CC24" i="4"/>
  <c r="BV24" i="4"/>
  <c r="BH24" i="4"/>
  <c r="AT24" i="4"/>
  <c r="BO24" i="4"/>
  <c r="Q24" i="4"/>
  <c r="BA24" i="4"/>
  <c r="AM24" i="4"/>
  <c r="Y24" i="4"/>
  <c r="BK77" i="4"/>
  <c r="T77" i="4"/>
  <c r="AP77" i="4"/>
  <c r="BR77" i="4"/>
  <c r="BY77" i="4"/>
  <c r="AW77" i="4"/>
  <c r="AB77" i="4"/>
  <c r="BD77" i="4"/>
  <c r="CM77" i="4"/>
  <c r="CF77" i="4"/>
  <c r="AI77" i="4"/>
  <c r="T64" i="4"/>
  <c r="CF64" i="4"/>
  <c r="BR64" i="4"/>
  <c r="AP64" i="4"/>
  <c r="BY64" i="4"/>
  <c r="AW64" i="4"/>
  <c r="CM64" i="4"/>
  <c r="BK64" i="4"/>
  <c r="BD64" i="4"/>
  <c r="AB64" i="4"/>
  <c r="AW99" i="4"/>
  <c r="T99" i="4"/>
  <c r="AI99" i="4"/>
  <c r="BK99" i="4"/>
  <c r="AB99" i="4"/>
  <c r="BR99" i="4"/>
  <c r="CM99" i="4"/>
  <c r="BD99" i="4"/>
  <c r="AP99" i="4"/>
  <c r="CF99" i="4"/>
  <c r="BY99" i="4"/>
  <c r="CJ42" i="4"/>
  <c r="Y42" i="4"/>
  <c r="BA42" i="4"/>
  <c r="BH42" i="4"/>
  <c r="AT42" i="4"/>
  <c r="Q42" i="4"/>
  <c r="BO42" i="4"/>
  <c r="CC42" i="4"/>
  <c r="BV42" i="4"/>
  <c r="AF42" i="4"/>
  <c r="AM42" i="4"/>
  <c r="BO26" i="4"/>
  <c r="Q26" i="4"/>
  <c r="BA26" i="4"/>
  <c r="BV26" i="4"/>
  <c r="AT26" i="4"/>
  <c r="CJ26" i="4"/>
  <c r="AM26" i="4"/>
  <c r="CC26" i="4"/>
  <c r="Y26" i="4"/>
  <c r="BH26" i="4"/>
  <c r="AF26" i="4"/>
  <c r="T82" i="4"/>
  <c r="AB82" i="4"/>
  <c r="BY82" i="4"/>
  <c r="BK82" i="4"/>
  <c r="AW82" i="4"/>
  <c r="AP82" i="4"/>
  <c r="BR82" i="4"/>
  <c r="CF82" i="4"/>
  <c r="CM82" i="4"/>
  <c r="BD82" i="4"/>
  <c r="AI82" i="4"/>
  <c r="CJ39" i="4"/>
  <c r="BA39" i="4"/>
  <c r="AM39" i="4"/>
  <c r="BH39" i="4"/>
  <c r="CC39" i="4"/>
  <c r="Q39" i="4"/>
  <c r="BO39" i="4"/>
  <c r="BV39" i="4"/>
  <c r="Y39" i="4"/>
  <c r="AF39" i="4"/>
  <c r="AT39" i="4"/>
  <c r="AI73" i="4"/>
  <c r="BY73" i="4"/>
  <c r="CF73" i="4"/>
  <c r="BK73" i="4"/>
  <c r="BR73" i="4"/>
  <c r="CM73" i="4"/>
  <c r="AP73" i="4"/>
  <c r="AW73" i="4"/>
  <c r="BD73" i="4"/>
  <c r="T73" i="4"/>
  <c r="AB73" i="4"/>
  <c r="AW85" i="4"/>
  <c r="T85" i="4"/>
  <c r="BR85" i="4"/>
  <c r="BY85" i="4"/>
  <c r="BD85" i="4"/>
  <c r="CM85" i="4"/>
  <c r="AP85" i="4"/>
  <c r="CF85" i="4"/>
  <c r="AB85" i="4"/>
  <c r="BK85" i="4"/>
  <c r="AI85" i="4"/>
  <c r="CF72" i="4"/>
  <c r="CM72" i="4"/>
  <c r="AB72" i="4"/>
  <c r="BR72" i="4"/>
  <c r="BD72" i="4"/>
  <c r="T72" i="4"/>
  <c r="AP72" i="4"/>
  <c r="BK72" i="4"/>
  <c r="AI72" i="4"/>
  <c r="BY72" i="4"/>
  <c r="AW72" i="4"/>
  <c r="CJ7" i="4"/>
  <c r="AM7" i="4"/>
  <c r="BH7" i="4"/>
  <c r="BO7" i="4"/>
  <c r="Y7" i="4"/>
  <c r="Q7" i="4"/>
  <c r="BV7" i="4"/>
  <c r="AF7" i="4"/>
  <c r="AT7" i="4"/>
  <c r="BA7" i="4"/>
  <c r="CC7" i="4"/>
  <c r="BY52" i="4"/>
  <c r="CF52" i="4"/>
  <c r="AB52" i="4"/>
  <c r="BR52" i="4"/>
  <c r="CM52" i="4"/>
  <c r="AI52" i="4"/>
  <c r="AW52" i="4"/>
  <c r="BK52" i="4"/>
  <c r="BD52" i="4"/>
  <c r="T52" i="4"/>
  <c r="AP52" i="4"/>
  <c r="CJ6" i="4"/>
  <c r="BA6" i="4"/>
  <c r="BV6" i="4"/>
  <c r="BO6" i="4"/>
  <c r="BH6" i="4"/>
  <c r="Q6" i="4"/>
  <c r="CC6" i="4"/>
  <c r="Y6" i="4"/>
  <c r="AT6" i="4"/>
  <c r="AM6" i="4"/>
  <c r="AF6" i="4"/>
  <c r="CM102" i="4"/>
  <c r="BD102" i="4"/>
  <c r="CF102" i="4"/>
  <c r="BR102" i="4"/>
  <c r="AW102" i="4"/>
  <c r="AB102" i="4"/>
  <c r="BK102" i="4"/>
  <c r="BY102" i="4"/>
  <c r="AI102" i="4"/>
  <c r="Q33" i="4"/>
  <c r="AM33" i="4"/>
  <c r="AT33" i="4"/>
  <c r="BA33" i="4"/>
  <c r="BV33" i="4"/>
  <c r="CJ33" i="4"/>
  <c r="BO33" i="4"/>
  <c r="BH33" i="4"/>
  <c r="CC33" i="4"/>
  <c r="Y33" i="4"/>
  <c r="AF33" i="4"/>
  <c r="CB6" i="4"/>
  <c r="AE6" i="4"/>
  <c r="AL6" i="4"/>
  <c r="BN6" i="4"/>
  <c r="CI6" i="4"/>
  <c r="X6" i="4"/>
  <c r="AZ6" i="4"/>
  <c r="BU6" i="4"/>
  <c r="P6" i="4"/>
  <c r="AS6" i="4"/>
  <c r="BG6" i="4"/>
  <c r="CL104" i="4"/>
  <c r="BQ104" i="4"/>
  <c r="BC104" i="4"/>
  <c r="AA104" i="4"/>
  <c r="BX104" i="4"/>
  <c r="AO104" i="4"/>
  <c r="BJ104" i="4"/>
  <c r="CE104" i="4"/>
  <c r="AV104" i="4"/>
  <c r="AH104" i="4"/>
  <c r="S104" i="4" s="1"/>
  <c r="CL109" i="4"/>
  <c r="CE109" i="4"/>
  <c r="AA109" i="4"/>
  <c r="BQ109" i="4"/>
  <c r="BJ109" i="4"/>
  <c r="BC109" i="4"/>
  <c r="AO109" i="4"/>
  <c r="AH109" i="4"/>
  <c r="S109" i="4"/>
  <c r="AV109" i="4"/>
  <c r="BX109" i="4"/>
  <c r="AO50" i="4"/>
  <c r="CE50" i="4"/>
  <c r="AV50" i="4"/>
  <c r="S50" i="4"/>
  <c r="AA50" i="4"/>
  <c r="CL50" i="4"/>
  <c r="BQ50" i="4"/>
  <c r="BC50" i="4"/>
  <c r="AH50" i="4"/>
  <c r="BJ50" i="4"/>
  <c r="BX50" i="4"/>
  <c r="BG41" i="4"/>
  <c r="CI41" i="4"/>
  <c r="AZ41" i="4"/>
  <c r="AE41" i="4"/>
  <c r="AL41" i="4"/>
  <c r="AS41" i="4"/>
  <c r="CB41" i="4"/>
  <c r="BU41" i="4"/>
  <c r="BN41" i="4"/>
  <c r="CI18" i="4"/>
  <c r="BU18" i="4"/>
  <c r="CB18" i="4"/>
  <c r="P18" i="4"/>
  <c r="X18" i="4"/>
  <c r="BG18" i="4"/>
  <c r="AL18" i="4"/>
  <c r="AZ18" i="4"/>
  <c r="BN18" i="4"/>
  <c r="AZ28" i="4"/>
  <c r="P28" i="4"/>
  <c r="AE28" i="4"/>
  <c r="BN28" i="4"/>
  <c r="BG28" i="4"/>
  <c r="CB28" i="4"/>
  <c r="X28" i="4"/>
  <c r="BU28" i="4"/>
  <c r="CI28" i="4"/>
  <c r="AS28" i="4"/>
  <c r="AL28" i="4"/>
  <c r="CI29" i="4"/>
  <c r="AS29" i="4"/>
  <c r="AL29" i="4"/>
  <c r="AE29" i="4"/>
  <c r="CB29" i="4"/>
  <c r="X29" i="4"/>
  <c r="BU29" i="4"/>
  <c r="BN29" i="4"/>
  <c r="BG29" i="4"/>
  <c r="P29" i="4"/>
  <c r="AZ29" i="4"/>
  <c r="CI17" i="4"/>
  <c r="AE17" i="4"/>
  <c r="AS17" i="4"/>
  <c r="AZ17" i="4"/>
  <c r="P17" i="4"/>
  <c r="AL17" i="4"/>
  <c r="BN17" i="4"/>
  <c r="BG17" i="4"/>
  <c r="CB17" i="4"/>
  <c r="X17" i="4"/>
  <c r="BU17" i="4"/>
  <c r="AO60" i="4"/>
  <c r="CL60" i="4"/>
  <c r="BX60" i="4"/>
  <c r="AV60" i="4"/>
  <c r="BQ60" i="4"/>
  <c r="BJ60" i="4"/>
  <c r="AA60" i="4"/>
  <c r="S60" i="4"/>
  <c r="CE60" i="4"/>
  <c r="BC60" i="4"/>
  <c r="BG38" i="4"/>
  <c r="P38" i="4"/>
  <c r="AZ38" i="4"/>
  <c r="CI38" i="4"/>
  <c r="AS38" i="4"/>
  <c r="AL38" i="4"/>
  <c r="AE38" i="4"/>
  <c r="BU38" i="4"/>
  <c r="X38" i="4"/>
  <c r="CB38" i="4"/>
  <c r="BN38" i="4"/>
  <c r="CL84" i="4"/>
  <c r="BJ84" i="4"/>
  <c r="BQ84" i="4"/>
  <c r="CE84" i="4"/>
  <c r="AV84" i="4"/>
  <c r="BX84" i="4"/>
  <c r="S84" i="4"/>
  <c r="AO84" i="4"/>
  <c r="AA84" i="4"/>
  <c r="BC84" i="4"/>
  <c r="AH84" i="4"/>
  <c r="AV98" i="4"/>
  <c r="BQ98" i="4"/>
  <c r="AA98" i="4"/>
  <c r="CL98" i="4"/>
  <c r="AO98" i="4"/>
  <c r="BX98" i="4"/>
  <c r="S98" i="4"/>
  <c r="BJ98" i="4"/>
  <c r="BC98" i="4"/>
  <c r="AH98" i="4"/>
  <c r="CE98" i="4"/>
  <c r="AE10" i="4"/>
  <c r="AL10" i="4"/>
  <c r="P10" i="4"/>
  <c r="AS10" i="4"/>
  <c r="BN10" i="4"/>
  <c r="AZ10" i="4"/>
  <c r="BU10" i="4"/>
  <c r="X10" i="4"/>
  <c r="CB10" i="4"/>
  <c r="CI10" i="4"/>
  <c r="BG10" i="4"/>
  <c r="CL103" i="4"/>
  <c r="AA103" i="4"/>
  <c r="AV103" i="4"/>
  <c r="AH103" i="4"/>
  <c r="BX103" i="4"/>
  <c r="S103" i="4"/>
  <c r="AO103" i="4"/>
  <c r="BQ103" i="4"/>
  <c r="BC103" i="4"/>
  <c r="CE103" i="4"/>
  <c r="BJ103" i="4"/>
  <c r="BU35" i="4"/>
  <c r="BN35" i="4"/>
  <c r="P35" i="4"/>
  <c r="AE35" i="4"/>
  <c r="CB35" i="4"/>
  <c r="X35" i="4"/>
  <c r="AS35" i="4"/>
  <c r="AL35" i="4"/>
  <c r="BG35" i="4"/>
  <c r="CI35" i="4"/>
  <c r="AZ35" i="4"/>
  <c r="BC59" i="4"/>
  <c r="BX59" i="4"/>
  <c r="AV59" i="4"/>
  <c r="AA59" i="4"/>
  <c r="CL59" i="4"/>
  <c r="BJ59" i="4"/>
  <c r="BQ59" i="4"/>
  <c r="CE59" i="4"/>
  <c r="BN14" i="4"/>
  <c r="P14" i="4"/>
  <c r="AE14" i="4"/>
  <c r="BU14" i="4"/>
  <c r="X14" i="4"/>
  <c r="CB14" i="4"/>
  <c r="AS14" i="4"/>
  <c r="AL14" i="4"/>
  <c r="CI14" i="4"/>
  <c r="BG14" i="4"/>
  <c r="AZ14" i="4"/>
  <c r="S108" i="4"/>
  <c r="BJ108" i="4"/>
  <c r="AH108" i="4"/>
  <c r="BX108" i="4"/>
  <c r="BQ108" i="4"/>
  <c r="AO108" i="4"/>
  <c r="BC108" i="4"/>
  <c r="CL108" i="4"/>
  <c r="AV108" i="4"/>
  <c r="AA108" i="4"/>
  <c r="CE108" i="4"/>
  <c r="S64" i="4"/>
  <c r="AA64" i="4"/>
  <c r="BX64" i="4"/>
  <c r="BJ64" i="4"/>
  <c r="AV64" i="4"/>
  <c r="BQ64" i="4"/>
  <c r="CL64" i="4"/>
  <c r="CE64" i="4"/>
  <c r="BC64" i="4"/>
  <c r="AO64" i="4"/>
  <c r="AH64" i="4"/>
  <c r="AH66" i="4" s="1"/>
  <c r="S86" i="4"/>
  <c r="CE86" i="4"/>
  <c r="AH86" i="4"/>
  <c r="AA86" i="4"/>
  <c r="BC86" i="4"/>
  <c r="BX86" i="4"/>
  <c r="BJ86" i="4"/>
  <c r="AO86" i="4"/>
  <c r="CL86" i="4"/>
  <c r="AV86" i="4"/>
  <c r="BQ86" i="4"/>
  <c r="CI33" i="4"/>
  <c r="AZ33" i="4"/>
  <c r="BU33" i="4"/>
  <c r="BN33" i="4"/>
  <c r="P33" i="4"/>
  <c r="AE33" i="4"/>
  <c r="CB33" i="4"/>
  <c r="X33" i="4"/>
  <c r="AS33" i="4"/>
  <c r="AL33" i="4"/>
  <c r="BG33" i="4"/>
  <c r="S80" i="4"/>
  <c r="BQ80" i="4"/>
  <c r="BX80" i="4"/>
  <c r="AO80" i="4"/>
  <c r="BC80" i="4"/>
  <c r="CL80" i="4"/>
  <c r="AA80" i="4"/>
  <c r="BJ80" i="4"/>
  <c r="AV80" i="4"/>
  <c r="CE80" i="4"/>
  <c r="AH80" i="4"/>
  <c r="BJ94" i="4"/>
  <c r="AH94" i="4"/>
  <c r="CE94" i="4"/>
  <c r="AA94" i="4"/>
  <c r="BC94" i="4"/>
  <c r="CL94" i="4"/>
  <c r="AV94" i="4"/>
  <c r="BQ94" i="4"/>
  <c r="BX94" i="4"/>
  <c r="AO94" i="4"/>
  <c r="S94" i="4" s="1"/>
  <c r="CE48" i="4"/>
  <c r="BQ48" i="4"/>
  <c r="BX48" i="4"/>
  <c r="AO48" i="4"/>
  <c r="BJ48" i="4"/>
  <c r="AH48" i="4"/>
  <c r="S48" i="4"/>
  <c r="AA48" i="4"/>
  <c r="CL48" i="4"/>
  <c r="BC48" i="4"/>
  <c r="AV48" i="4"/>
  <c r="BC61" i="4"/>
  <c r="AO61" i="4"/>
  <c r="CE61" i="4"/>
  <c r="BJ61" i="4"/>
  <c r="AA61" i="4"/>
  <c r="AV61" i="4"/>
  <c r="BX61" i="4"/>
  <c r="CL61" i="4"/>
  <c r="BQ61" i="4"/>
  <c r="AH61" i="4"/>
  <c r="S61" i="4" s="1"/>
  <c r="CL112" i="4"/>
  <c r="CE112" i="4"/>
  <c r="BX112" i="4"/>
  <c r="AA112" i="4"/>
  <c r="BC112" i="4"/>
  <c r="AV112" i="4"/>
  <c r="AH112" i="4"/>
  <c r="AO112" i="4"/>
  <c r="BJ112" i="4"/>
  <c r="S112" i="4"/>
  <c r="BQ112" i="4"/>
  <c r="AS25" i="4"/>
  <c r="BN25" i="4"/>
  <c r="CI25" i="4"/>
  <c r="X25" i="4"/>
  <c r="AZ25" i="4"/>
  <c r="BU25" i="4"/>
  <c r="P25" i="4"/>
  <c r="AL25" i="4"/>
  <c r="BG25" i="4"/>
  <c r="CB25" i="4"/>
  <c r="AE25" i="4"/>
  <c r="CE68" i="4"/>
  <c r="AV68" i="4"/>
  <c r="S68" i="4"/>
  <c r="BQ68" i="4"/>
  <c r="BJ68" i="4"/>
  <c r="AA68" i="4"/>
  <c r="AO68" i="4"/>
  <c r="BX68" i="4"/>
  <c r="CL68" i="4"/>
  <c r="BC68" i="4"/>
  <c r="AH68" i="4"/>
  <c r="AO93" i="4"/>
  <c r="S93" i="4"/>
  <c r="AA93" i="4"/>
  <c r="CE93" i="4"/>
  <c r="BC93" i="4"/>
  <c r="AV93" i="4"/>
  <c r="AH93" i="4"/>
  <c r="BX93" i="4"/>
  <c r="BJ93" i="4"/>
  <c r="CL93" i="4"/>
  <c r="BQ93" i="4"/>
  <c r="BJ46" i="4"/>
  <c r="S46" i="4"/>
  <c r="BQ46" i="4"/>
  <c r="AA46" i="4"/>
  <c r="AO46" i="4"/>
  <c r="CL46" i="4"/>
  <c r="BC46" i="4"/>
  <c r="BX46" i="4"/>
  <c r="CE46" i="4"/>
  <c r="AV46" i="4"/>
  <c r="AH46" i="4"/>
  <c r="AH59" i="4" s="1"/>
  <c r="AH60" i="4" s="1"/>
  <c r="BN26" i="4"/>
  <c r="CI26" i="4"/>
  <c r="X26" i="4"/>
  <c r="AS26" i="4"/>
  <c r="CB26" i="4"/>
  <c r="P26" i="4"/>
  <c r="AE26" i="4"/>
  <c r="AZ26" i="4"/>
  <c r="BU26" i="4"/>
  <c r="BG26" i="4"/>
  <c r="AL26" i="4"/>
  <c r="BC99" i="4"/>
  <c r="BJ99" i="4"/>
  <c r="BQ99" i="4"/>
  <c r="AH99" i="4"/>
  <c r="CE99" i="4"/>
  <c r="AO99" i="4"/>
  <c r="S99" i="4"/>
  <c r="AA99" i="4"/>
  <c r="CL99" i="4"/>
  <c r="AV99" i="4"/>
  <c r="BX99" i="4"/>
  <c r="BQ45" i="4"/>
  <c r="CL45" i="4"/>
  <c r="BX45" i="4"/>
  <c r="AA45" i="4"/>
  <c r="CE45" i="4"/>
  <c r="AO45" i="4"/>
  <c r="AV45" i="4"/>
  <c r="BC45" i="4"/>
  <c r="AH45" i="4"/>
  <c r="BJ45" i="4"/>
  <c r="S45" i="4" s="1"/>
  <c r="BU27" i="4"/>
  <c r="CI27" i="4"/>
  <c r="AE27" i="4"/>
  <c r="X27" i="4"/>
  <c r="AZ27" i="4"/>
  <c r="BN27" i="4"/>
  <c r="BG27" i="4"/>
  <c r="AS27" i="4"/>
  <c r="CB27" i="4"/>
  <c r="AL27" i="4"/>
  <c r="P27" i="4" s="1"/>
  <c r="BG22" i="4"/>
  <c r="CB22" i="4"/>
  <c r="BU22" i="4"/>
  <c r="BN22" i="4"/>
  <c r="CI22" i="4"/>
  <c r="AE22" i="4"/>
  <c r="AZ22" i="4"/>
  <c r="AS22" i="4"/>
  <c r="AL22" i="4"/>
  <c r="BU39" i="4"/>
  <c r="CI39" i="4"/>
  <c r="AL39" i="4"/>
  <c r="X39" i="4"/>
  <c r="AS39" i="4"/>
  <c r="P39" i="4"/>
  <c r="AZ39" i="4"/>
  <c r="BN39" i="4"/>
  <c r="BG39" i="4"/>
  <c r="CB39" i="4"/>
  <c r="AE39" i="4"/>
  <c r="S72" i="4"/>
  <c r="AV72" i="4"/>
  <c r="BJ72" i="4"/>
  <c r="CE72" i="4"/>
  <c r="BC72" i="4"/>
  <c r="BQ72" i="4"/>
  <c r="CL72" i="4"/>
  <c r="BX72" i="4"/>
  <c r="AO72" i="4"/>
  <c r="AA72" i="4"/>
  <c r="AH72" i="4"/>
  <c r="BJ87" i="4"/>
  <c r="S87" i="4"/>
  <c r="BQ87" i="4"/>
  <c r="AV87" i="4"/>
  <c r="AA87" i="4"/>
  <c r="BX87" i="4"/>
  <c r="CE87" i="4"/>
  <c r="CL87" i="4"/>
  <c r="AO87" i="4"/>
  <c r="BC87" i="4"/>
  <c r="AH87" i="4"/>
  <c r="AH90" i="4" s="1"/>
  <c r="P23" i="4"/>
  <c r="AE23" i="4"/>
  <c r="CB23" i="4"/>
  <c r="X23" i="4"/>
  <c r="AZ23" i="4"/>
  <c r="AL23" i="4"/>
  <c r="BG23" i="4"/>
  <c r="CI23" i="4"/>
  <c r="AS23" i="4"/>
  <c r="BU23" i="4"/>
  <c r="BN23" i="4"/>
  <c r="CL91" i="4"/>
  <c r="AV91" i="4"/>
  <c r="CE91" i="4"/>
  <c r="BJ91" i="4"/>
  <c r="BC91" i="4"/>
  <c r="S91" i="4"/>
  <c r="BQ91" i="4"/>
  <c r="AA91" i="4"/>
  <c r="AO91" i="4"/>
  <c r="BX91" i="4"/>
  <c r="AH91" i="4"/>
  <c r="BC44" i="4"/>
  <c r="BQ44" i="4"/>
  <c r="CE44" i="4"/>
  <c r="AO44" i="4"/>
  <c r="AV44" i="4"/>
  <c r="AA44" i="4"/>
  <c r="CL44" i="4"/>
  <c r="BX44" i="4"/>
  <c r="BJ44" i="4"/>
  <c r="AH44" i="4"/>
  <c r="S44" i="4" s="1"/>
  <c r="BC79" i="4"/>
  <c r="AH79" i="4"/>
  <c r="AO79" i="4"/>
  <c r="BQ79" i="4"/>
  <c r="BJ79" i="4"/>
  <c r="CL79" i="4"/>
  <c r="S79" i="4"/>
  <c r="AV79" i="4"/>
  <c r="CE79" i="4"/>
  <c r="AA79" i="4"/>
  <c r="BX79" i="4"/>
  <c r="AA70" i="4"/>
  <c r="CL70" i="4"/>
  <c r="BX70" i="4"/>
  <c r="AV70" i="4"/>
  <c r="BJ70" i="4"/>
  <c r="CE70" i="4"/>
  <c r="BC70" i="4"/>
  <c r="BQ70" i="4"/>
  <c r="AO70" i="4"/>
  <c r="AH70" i="4"/>
  <c r="S70" i="4" s="1"/>
  <c r="BG13" i="4"/>
  <c r="CB13" i="4"/>
  <c r="X13" i="4"/>
  <c r="AS13" i="4"/>
  <c r="BN13" i="4"/>
  <c r="CI13" i="4"/>
  <c r="AE13" i="4"/>
  <c r="AZ13" i="4"/>
  <c r="BU13" i="4"/>
  <c r="P13" i="4"/>
  <c r="AL13" i="4"/>
  <c r="AE15" i="4"/>
  <c r="AZ15" i="4"/>
  <c r="P15" i="4"/>
  <c r="X15" i="4"/>
  <c r="CI15" i="4"/>
  <c r="BU15" i="4"/>
  <c r="BN15" i="4"/>
  <c r="AL15" i="4"/>
  <c r="BG15" i="4"/>
  <c r="AS15" i="4"/>
  <c r="CB15" i="4"/>
  <c r="AH76" i="4"/>
  <c r="BC76" i="4"/>
  <c r="CL76" i="4"/>
  <c r="AO76" i="4"/>
  <c r="AV76" i="4"/>
  <c r="BX76" i="4"/>
  <c r="BJ76" i="4"/>
  <c r="AA76" i="4"/>
  <c r="S76" i="4"/>
  <c r="CE76" i="4"/>
  <c r="BQ76" i="4"/>
  <c r="AS34" i="4"/>
  <c r="P34" i="4"/>
  <c r="AL34" i="4"/>
  <c r="CB34" i="4"/>
  <c r="BG34" i="4"/>
  <c r="BU34" i="4"/>
  <c r="X34" i="4"/>
  <c r="BN34" i="4"/>
  <c r="CI34" i="4"/>
  <c r="AZ34" i="4"/>
  <c r="AE34" i="4"/>
  <c r="BQ92" i="4"/>
  <c r="S92" i="4"/>
  <c r="CE92" i="4"/>
  <c r="BX92" i="4"/>
  <c r="AV92" i="4"/>
  <c r="AO92" i="4"/>
  <c r="BJ92" i="4"/>
  <c r="CL92" i="4"/>
  <c r="BC92" i="4"/>
  <c r="AA92" i="4"/>
  <c r="AH92" i="4"/>
  <c r="AO83" i="4"/>
  <c r="S83" i="4"/>
  <c r="AV83" i="4"/>
  <c r="BC83" i="4"/>
  <c r="CE83" i="4"/>
  <c r="BQ83" i="4"/>
  <c r="CL83" i="4"/>
  <c r="AA83" i="4"/>
  <c r="BX83" i="4"/>
  <c r="BJ83" i="4"/>
  <c r="AH83" i="4"/>
  <c r="AO107" i="4"/>
  <c r="S107" i="4"/>
  <c r="BJ107" i="4"/>
  <c r="AV107" i="4"/>
  <c r="BX107" i="4"/>
  <c r="BC107" i="4"/>
  <c r="AA107" i="4"/>
  <c r="CL107" i="4"/>
  <c r="CE107" i="4"/>
  <c r="BQ107" i="4"/>
  <c r="AH107" i="4"/>
  <c r="BC52" i="4"/>
  <c r="CL52" i="4"/>
  <c r="BJ52" i="4"/>
  <c r="BQ52" i="4"/>
  <c r="AA52" i="4"/>
  <c r="S52" i="4"/>
  <c r="AV52" i="4"/>
  <c r="BX52" i="4"/>
  <c r="AH52" i="4"/>
  <c r="CE52" i="4"/>
  <c r="AO52" i="4"/>
  <c r="CL63" i="4"/>
  <c r="AV63" i="4"/>
  <c r="AO63" i="4"/>
  <c r="BQ63" i="4"/>
  <c r="BC63" i="4"/>
  <c r="CE63" i="4"/>
  <c r="BJ63" i="4"/>
  <c r="BX63" i="4"/>
  <c r="AA63" i="4"/>
  <c r="AH63" i="4"/>
  <c r="S63" i="4" s="1"/>
  <c r="CL53" i="4"/>
  <c r="BQ53" i="4"/>
  <c r="BX53" i="4"/>
  <c r="AH53" i="4"/>
  <c r="AV53" i="4"/>
  <c r="CE53" i="4"/>
  <c r="BC53" i="4"/>
  <c r="AO53" i="4"/>
  <c r="AO59" i="4" s="1"/>
  <c r="S59" i="4" s="1"/>
  <c r="S53" i="4"/>
  <c r="BJ53" i="4"/>
  <c r="AA53" i="4"/>
  <c r="R47" i="4"/>
  <c r="CD47" i="4"/>
  <c r="BI47" i="4"/>
  <c r="BB47" i="4"/>
  <c r="BW47" i="4"/>
  <c r="AN47" i="4"/>
  <c r="CK47" i="4"/>
  <c r="AU47" i="4"/>
  <c r="Z47" i="4"/>
  <c r="AG47" i="4"/>
  <c r="BP47" i="4"/>
  <c r="AU73" i="4"/>
  <c r="CK73" i="4"/>
  <c r="BI73" i="4"/>
  <c r="Z73" i="4"/>
  <c r="BB73" i="4"/>
  <c r="CD73" i="4"/>
  <c r="BW73" i="4"/>
  <c r="BP73" i="4"/>
  <c r="R73" i="4"/>
  <c r="AG73" i="4"/>
  <c r="AN73" i="4"/>
  <c r="CK102" i="4"/>
  <c r="BP102" i="4"/>
  <c r="Z102" i="4"/>
  <c r="BB102" i="4"/>
  <c r="BI102" i="4"/>
  <c r="AU102" i="4"/>
  <c r="BW102" i="4"/>
  <c r="CD102" i="4"/>
  <c r="R102" i="4"/>
  <c r="AN102" i="4"/>
  <c r="CK99" i="4"/>
  <c r="BP99" i="4"/>
  <c r="Z99" i="4"/>
  <c r="BB99" i="4"/>
  <c r="AG99" i="4"/>
  <c r="AN99" i="4"/>
  <c r="R99" i="4"/>
  <c r="CD99" i="4"/>
  <c r="BI99" i="4"/>
  <c r="BW99" i="4"/>
  <c r="AU99" i="4"/>
  <c r="BW55" i="4"/>
  <c r="Z55" i="4"/>
  <c r="CD55" i="4"/>
  <c r="AU55" i="4"/>
  <c r="BB55" i="4"/>
  <c r="BP55" i="4"/>
  <c r="CK55" i="4"/>
  <c r="AN55" i="4"/>
  <c r="BI55" i="4"/>
  <c r="CD94" i="4"/>
  <c r="BW94" i="4"/>
  <c r="BI94" i="4"/>
  <c r="AN94" i="4"/>
  <c r="BP94" i="4"/>
  <c r="BB94" i="4"/>
  <c r="R94" i="4"/>
  <c r="AU94" i="4"/>
  <c r="CK94" i="4"/>
  <c r="AG94" i="4"/>
  <c r="Z94" i="4"/>
  <c r="CK100" i="4"/>
  <c r="BB100" i="4"/>
  <c r="AN100" i="4"/>
  <c r="R100" i="4"/>
  <c r="BW100" i="4"/>
  <c r="AU100" i="4"/>
  <c r="Z100" i="4"/>
  <c r="AG100" i="4"/>
  <c r="CD100" i="4"/>
  <c r="BI100" i="4"/>
  <c r="BP100" i="4"/>
  <c r="BJ111" i="4"/>
  <c r="S111" i="4"/>
  <c r="AV111" i="4"/>
  <c r="BQ111" i="4"/>
  <c r="BC111" i="4"/>
  <c r="BX111" i="4"/>
  <c r="AA111" i="4"/>
  <c r="AO111" i="4"/>
  <c r="CL111" i="4"/>
  <c r="CE111" i="4"/>
  <c r="AH111" i="4"/>
  <c r="BI65" i="4"/>
  <c r="CD65" i="4"/>
  <c r="CK65" i="4"/>
  <c r="BB65" i="4"/>
  <c r="Z65" i="4"/>
  <c r="BW65" i="4"/>
  <c r="BP65" i="4"/>
  <c r="AN65" i="4"/>
  <c r="AU65" i="4"/>
  <c r="BB97" i="4"/>
  <c r="CK97" i="4"/>
  <c r="AN97" i="4"/>
  <c r="AG97" i="4"/>
  <c r="BI97" i="4"/>
  <c r="R97" i="4"/>
  <c r="BP97" i="4"/>
  <c r="Z97" i="4"/>
  <c r="BW97" i="4"/>
  <c r="AU97" i="4"/>
  <c r="CD97" i="4"/>
  <c r="R49" i="4"/>
  <c r="AN49" i="4"/>
  <c r="BW49" i="4"/>
  <c r="AU49" i="4"/>
  <c r="CD49" i="4"/>
  <c r="Z49" i="4"/>
  <c r="CK49" i="4"/>
  <c r="AG49" i="4"/>
  <c r="BP49" i="4"/>
  <c r="BB49" i="4"/>
  <c r="BI49" i="4"/>
  <c r="Z46" i="4"/>
  <c r="AG46" i="4"/>
  <c r="BI46" i="4"/>
  <c r="BW46" i="4"/>
  <c r="CK46" i="4"/>
  <c r="AN46" i="4"/>
  <c r="CD46" i="4"/>
  <c r="BP46" i="4"/>
  <c r="R46" i="4"/>
  <c r="BB46" i="4"/>
  <c r="AU46" i="4"/>
  <c r="CK50" i="4"/>
  <c r="AG50" i="4"/>
  <c r="CD50" i="4"/>
  <c r="Z50" i="4"/>
  <c r="AU50" i="4"/>
  <c r="R50" i="4"/>
  <c r="BP50" i="4"/>
  <c r="AN50" i="4"/>
  <c r="BW50" i="4"/>
  <c r="BI50" i="4"/>
  <c r="BB50" i="4"/>
  <c r="BB87" i="4"/>
  <c r="CK87" i="4"/>
  <c r="AN87" i="4"/>
  <c r="BP87" i="4"/>
  <c r="BW87" i="4"/>
  <c r="R87" i="4"/>
  <c r="Z87" i="4"/>
  <c r="AU87" i="4"/>
  <c r="BI87" i="4"/>
  <c r="CD87" i="4"/>
  <c r="AG87" i="4"/>
  <c r="BW74" i="4"/>
  <c r="CD74" i="4"/>
  <c r="BB74" i="4"/>
  <c r="BP74" i="4"/>
  <c r="AU74" i="4"/>
  <c r="BI74" i="4"/>
  <c r="AN74" i="4"/>
  <c r="AG74" i="4"/>
  <c r="R74" i="4"/>
  <c r="CK74" i="4"/>
  <c r="Z74" i="4"/>
  <c r="Z53" i="4"/>
  <c r="AU53" i="4"/>
  <c r="AG53" i="4"/>
  <c r="BW53" i="4"/>
  <c r="AN53" i="4"/>
  <c r="R53" i="4" s="1"/>
  <c r="BI53" i="4"/>
  <c r="BB53" i="4"/>
  <c r="BP53" i="4"/>
  <c r="CK53" i="4"/>
  <c r="CD53" i="4"/>
  <c r="CK43" i="4"/>
  <c r="BP43" i="4"/>
  <c r="BI43" i="4"/>
  <c r="AU43" i="4"/>
  <c r="Z43" i="4"/>
  <c r="BB43" i="4"/>
  <c r="R43" i="4"/>
  <c r="AN43" i="4"/>
  <c r="BW43" i="4"/>
  <c r="CD43" i="4"/>
  <c r="AG43" i="4"/>
  <c r="CK76" i="4"/>
  <c r="Z76" i="4"/>
  <c r="CD76" i="4"/>
  <c r="BW76" i="4"/>
  <c r="AG76" i="4"/>
  <c r="R76" i="4"/>
  <c r="BI76" i="4"/>
  <c r="AU76" i="4"/>
  <c r="AN76" i="4"/>
  <c r="BP76" i="4"/>
  <c r="BB76" i="4"/>
  <c r="BB82" i="4"/>
  <c r="R82" i="4"/>
  <c r="BI82" i="4"/>
  <c r="BW82" i="4"/>
  <c r="CD82" i="4"/>
  <c r="BP82" i="4"/>
  <c r="Z82" i="4"/>
  <c r="CK82" i="4"/>
  <c r="AU82" i="4"/>
  <c r="AN82" i="4"/>
  <c r="AG82" i="4"/>
  <c r="BI44" i="4"/>
  <c r="BW44" i="4"/>
  <c r="Z44" i="4"/>
  <c r="R44" i="4"/>
  <c r="BP44" i="4"/>
  <c r="CK44" i="4"/>
  <c r="AN44" i="4"/>
  <c r="BB44" i="4"/>
  <c r="AU44" i="4"/>
  <c r="CD44" i="4"/>
  <c r="AG44" i="4"/>
  <c r="AG55" i="4" s="1"/>
  <c r="R55" i="4" s="1"/>
  <c r="BW59" i="4"/>
  <c r="BI59" i="4"/>
  <c r="AN59" i="4"/>
  <c r="BP59" i="4"/>
  <c r="Z59" i="4"/>
  <c r="AU59" i="4"/>
  <c r="CK59" i="4"/>
  <c r="CD59" i="4"/>
  <c r="BB59" i="4"/>
  <c r="AG59" i="4"/>
  <c r="R59" i="4" s="1"/>
  <c r="AU88" i="4"/>
  <c r="CD88" i="4"/>
  <c r="CK88" i="4"/>
  <c r="BB88" i="4"/>
  <c r="BP88" i="4"/>
  <c r="BW88" i="4"/>
  <c r="Z88" i="4"/>
  <c r="BI88" i="4"/>
  <c r="AG88" i="4"/>
  <c r="R111" i="4"/>
  <c r="AU111" i="4"/>
  <c r="AN111" i="4"/>
  <c r="CD111" i="4"/>
  <c r="BW111" i="4"/>
  <c r="BB111" i="4"/>
  <c r="AG111" i="4"/>
  <c r="BP111" i="4"/>
  <c r="CK111" i="4"/>
  <c r="BI111" i="4"/>
  <c r="Z111" i="4"/>
  <c r="BW105" i="4"/>
  <c r="AU105" i="4"/>
  <c r="CD105" i="4"/>
  <c r="BB105" i="4"/>
  <c r="AN105" i="4"/>
  <c r="CK105" i="4"/>
  <c r="BP105" i="4"/>
  <c r="Z105" i="4"/>
  <c r="BI105" i="4"/>
  <c r="AG105" i="4"/>
  <c r="R105" i="4"/>
  <c r="BW91" i="4"/>
  <c r="BB91" i="4"/>
  <c r="BP91" i="4"/>
  <c r="R91" i="4"/>
  <c r="AN91" i="4"/>
  <c r="CK91" i="4"/>
  <c r="BI91" i="4"/>
  <c r="AU91" i="4"/>
  <c r="Z91" i="4"/>
  <c r="CD91" i="4"/>
  <c r="AG91" i="4"/>
  <c r="CK89" i="4"/>
  <c r="BB89" i="4"/>
  <c r="AU89" i="4"/>
  <c r="Z89" i="4"/>
  <c r="CD89" i="4"/>
  <c r="R89" i="4"/>
  <c r="BP89" i="4"/>
  <c r="BW89" i="4"/>
  <c r="AN89" i="4"/>
  <c r="BI89" i="4"/>
  <c r="AG89" i="4"/>
  <c r="BW107" i="4"/>
  <c r="BP107" i="4"/>
  <c r="BI107" i="4"/>
  <c r="CD107" i="4"/>
  <c r="CK107" i="4"/>
  <c r="BB107" i="4"/>
  <c r="AU107" i="4"/>
  <c r="AN107" i="4"/>
  <c r="Z107" i="4"/>
  <c r="AG107" i="4"/>
  <c r="R107" i="4" s="1"/>
  <c r="R52" i="4"/>
  <c r="BP52" i="4"/>
  <c r="AN52" i="4"/>
  <c r="BW52" i="4"/>
  <c r="CD52" i="4"/>
  <c r="BB52" i="4"/>
  <c r="CK52" i="4"/>
  <c r="Z52" i="4"/>
  <c r="AG52" i="4"/>
  <c r="BI52" i="4"/>
  <c r="AU52" i="4"/>
  <c r="CK67" i="4"/>
  <c r="Z67" i="4"/>
  <c r="AN67" i="4"/>
  <c r="BI67" i="4"/>
  <c r="BP67" i="4"/>
  <c r="CD67" i="4"/>
  <c r="AU67" i="4"/>
  <c r="BB67" i="4"/>
  <c r="BW67" i="4"/>
  <c r="R67" i="4"/>
  <c r="AG67" i="4"/>
  <c r="Z68" i="4"/>
  <c r="AU68" i="4"/>
  <c r="BW68" i="4"/>
  <c r="CD68" i="4"/>
  <c r="CK68" i="4"/>
  <c r="BB68" i="4"/>
  <c r="BP68" i="4"/>
  <c r="BI68" i="4"/>
  <c r="AG68" i="4"/>
  <c r="R75" i="4"/>
  <c r="BI75" i="4"/>
  <c r="AG75" i="4"/>
  <c r="BW75" i="4"/>
  <c r="AU75" i="4"/>
  <c r="Z75" i="4"/>
  <c r="CD75" i="4"/>
  <c r="BB75" i="4"/>
  <c r="CK75" i="4"/>
  <c r="AN75" i="4"/>
  <c r="BP75" i="4"/>
  <c r="BP48" i="4"/>
  <c r="AG48" i="4"/>
  <c r="AN48" i="4"/>
  <c r="CD48" i="4"/>
  <c r="BB48" i="4"/>
  <c r="CK48" i="4"/>
  <c r="Z48" i="4"/>
  <c r="BI48" i="4"/>
  <c r="BW48" i="4"/>
  <c r="R48" i="4"/>
  <c r="AU48" i="4"/>
  <c r="BP60" i="4"/>
  <c r="Z60" i="4"/>
  <c r="BW60" i="4"/>
  <c r="AU60" i="4"/>
  <c r="AN60" i="4"/>
  <c r="R60" i="4"/>
  <c r="BI60" i="4"/>
  <c r="CK60" i="4"/>
  <c r="CD60" i="4"/>
  <c r="BB60" i="4"/>
  <c r="AG60" i="4"/>
  <c r="BB109" i="4"/>
  <c r="BI109" i="4"/>
  <c r="CD109" i="4"/>
  <c r="Z109" i="4"/>
  <c r="CK109" i="4"/>
  <c r="AN109" i="4"/>
  <c r="AU109" i="4"/>
  <c r="BP109" i="4"/>
  <c r="BW109" i="4"/>
  <c r="AG109" i="4"/>
  <c r="R109" i="4" s="1"/>
  <c r="AN113" i="4"/>
  <c r="CD113" i="4"/>
  <c r="CK113" i="4"/>
  <c r="BI113" i="4"/>
  <c r="BP113" i="4"/>
  <c r="Z113" i="4"/>
  <c r="R113" i="4"/>
  <c r="AG113" i="4"/>
  <c r="BB113" i="4"/>
  <c r="BW113" i="4"/>
  <c r="AU113" i="4"/>
  <c r="Q101" i="4"/>
  <c r="Y101" i="4"/>
  <c r="AM101" i="4"/>
  <c r="BV101" i="4"/>
  <c r="BO101" i="4"/>
  <c r="BA101" i="4"/>
  <c r="CC101" i="4"/>
  <c r="CJ101" i="4"/>
  <c r="BH101" i="4"/>
  <c r="AT101" i="4"/>
  <c r="AF101" i="4"/>
  <c r="Q86" i="4"/>
  <c r="AM86" i="4"/>
  <c r="Y86" i="4"/>
  <c r="BV86" i="4"/>
  <c r="CC86" i="4"/>
  <c r="AT86" i="4"/>
  <c r="BA86" i="4"/>
  <c r="BH86" i="4"/>
  <c r="CJ86" i="4"/>
  <c r="AF86" i="4"/>
  <c r="BO86" i="4"/>
  <c r="CK112" i="4"/>
  <c r="CD112" i="4"/>
  <c r="Z112" i="4"/>
  <c r="BI112" i="4"/>
  <c r="AN112" i="4"/>
  <c r="R112" i="4"/>
  <c r="AU112" i="4"/>
  <c r="BW112" i="4"/>
  <c r="BP112" i="4"/>
  <c r="AG112" i="4"/>
  <c r="BB112" i="4"/>
  <c r="CJ93" i="4"/>
  <c r="CC93" i="4"/>
  <c r="BA93" i="4"/>
  <c r="AF93" i="4"/>
  <c r="BO93" i="4"/>
  <c r="BH93" i="4"/>
  <c r="AM93" i="4"/>
  <c r="Y93" i="4"/>
  <c r="Q93" i="4"/>
  <c r="AT93" i="4"/>
  <c r="BV93" i="4"/>
  <c r="CJ51" i="4"/>
  <c r="BO51" i="4"/>
  <c r="Y51" i="4"/>
  <c r="AM51" i="4"/>
  <c r="BA51" i="4"/>
  <c r="BH51" i="4"/>
  <c r="AF51" i="4"/>
  <c r="CC51" i="4"/>
  <c r="Q51" i="4"/>
  <c r="BV51" i="4"/>
  <c r="AT51" i="4"/>
  <c r="BO84" i="4"/>
  <c r="Q84" i="4"/>
  <c r="AT84" i="4"/>
  <c r="BV84" i="4"/>
  <c r="BA84" i="4"/>
  <c r="CC84" i="4"/>
  <c r="BH84" i="4"/>
  <c r="CJ84" i="4"/>
  <c r="AM84" i="4"/>
  <c r="Y84" i="4"/>
  <c r="AF84" i="4"/>
  <c r="CJ112" i="4"/>
  <c r="BA112" i="4"/>
  <c r="BV112" i="4"/>
  <c r="CC112" i="4"/>
  <c r="AF112" i="4"/>
  <c r="Q112" i="4"/>
  <c r="Y112" i="4"/>
  <c r="BH112" i="4"/>
  <c r="AT112" i="4"/>
  <c r="BO112" i="4"/>
  <c r="AM112" i="4"/>
  <c r="CJ68" i="4"/>
  <c r="AM68" i="4"/>
  <c r="BH68" i="4"/>
  <c r="BO68" i="4"/>
  <c r="AT68" i="4"/>
  <c r="Q68" i="4"/>
  <c r="CC68" i="4"/>
  <c r="BV68" i="4"/>
  <c r="Y68" i="4"/>
  <c r="BA68" i="4"/>
  <c r="AF68" i="4"/>
  <c r="CJ70" i="4"/>
  <c r="BV70" i="4"/>
  <c r="BA70" i="4"/>
  <c r="Y70" i="4"/>
  <c r="AT70" i="4"/>
  <c r="CC70" i="4"/>
  <c r="AM70" i="4"/>
  <c r="BH70" i="4"/>
  <c r="Q70" i="4"/>
  <c r="BO70" i="4"/>
  <c r="AF70" i="4"/>
  <c r="AM99" i="4"/>
  <c r="BV99" i="4"/>
  <c r="AF99" i="4"/>
  <c r="Y99" i="4"/>
  <c r="BH99" i="4"/>
  <c r="CJ99" i="4"/>
  <c r="Q99" i="4"/>
  <c r="CC99" i="4"/>
  <c r="AT99" i="4"/>
  <c r="BO99" i="4"/>
  <c r="BA99" i="4"/>
  <c r="Q44" i="4"/>
  <c r="BA44" i="4"/>
  <c r="BV44" i="4"/>
  <c r="AT44" i="4"/>
  <c r="CC44" i="4"/>
  <c r="CJ44" i="4"/>
  <c r="BO44" i="4"/>
  <c r="Y44" i="4"/>
  <c r="AM44" i="4"/>
  <c r="BH44" i="4"/>
  <c r="AF44" i="4"/>
  <c r="AF45" i="4" s="1"/>
  <c r="CJ80" i="4"/>
  <c r="BV80" i="4"/>
  <c r="CC80" i="4"/>
  <c r="Y80" i="4"/>
  <c r="AM80" i="4"/>
  <c r="Q80" i="4"/>
  <c r="BA80" i="4"/>
  <c r="AT80" i="4"/>
  <c r="BH80" i="4"/>
  <c r="BO80" i="4"/>
  <c r="AF80" i="4"/>
  <c r="CJ67" i="4"/>
  <c r="AM67" i="4"/>
  <c r="AT67" i="4"/>
  <c r="Y67" i="4"/>
  <c r="CC67" i="4"/>
  <c r="Q67" i="4"/>
  <c r="BO67" i="4"/>
  <c r="BV67" i="4"/>
  <c r="BA67" i="4"/>
  <c r="BH67" i="4"/>
  <c r="AF67" i="4"/>
  <c r="BH73" i="4"/>
  <c r="BO73" i="4"/>
  <c r="BA73" i="4"/>
  <c r="AF73" i="4"/>
  <c r="BV73" i="4"/>
  <c r="Q73" i="4"/>
  <c r="Y73" i="4"/>
  <c r="AM73" i="4"/>
  <c r="CJ73" i="4"/>
  <c r="CC73" i="4"/>
  <c r="AT73" i="4"/>
  <c r="Q95" i="4"/>
  <c r="BV95" i="4"/>
  <c r="BH95" i="4"/>
  <c r="CC95" i="4"/>
  <c r="AT95" i="4"/>
  <c r="AM95" i="4"/>
  <c r="BA95" i="4"/>
  <c r="BO95" i="4"/>
  <c r="CJ95" i="4"/>
  <c r="AF95" i="4"/>
  <c r="Y95" i="4"/>
  <c r="BO71" i="4"/>
  <c r="Q71" i="4"/>
  <c r="BH71" i="4"/>
  <c r="AM71" i="4"/>
  <c r="BV71" i="4"/>
  <c r="CJ71" i="4"/>
  <c r="AT71" i="4"/>
  <c r="BA71" i="4"/>
  <c r="Y71" i="4"/>
  <c r="CC71" i="4"/>
  <c r="AF71" i="4"/>
  <c r="Y92" i="4"/>
  <c r="BO92" i="4"/>
  <c r="BA92" i="4"/>
  <c r="AT92" i="4"/>
  <c r="BH92" i="4"/>
  <c r="AM92" i="4"/>
  <c r="CJ92" i="4"/>
  <c r="Q92" i="4"/>
  <c r="BV92" i="4"/>
  <c r="CC92" i="4"/>
  <c r="AF92" i="4"/>
  <c r="Q96" i="4"/>
  <c r="Y96" i="4"/>
  <c r="BA96" i="4"/>
  <c r="AT96" i="4"/>
  <c r="BH96" i="4"/>
  <c r="BO96" i="4"/>
  <c r="CJ96" i="4"/>
  <c r="AM96" i="4"/>
  <c r="BV96" i="4"/>
  <c r="AF96" i="4"/>
  <c r="CC96" i="4"/>
  <c r="Q97" i="4"/>
  <c r="BH97" i="4"/>
  <c r="AF97" i="4"/>
  <c r="BA97" i="4"/>
  <c r="CC97" i="4"/>
  <c r="BV97" i="4"/>
  <c r="CJ97" i="4"/>
  <c r="Y97" i="4"/>
  <c r="AM97" i="4"/>
  <c r="BO97" i="4"/>
  <c r="AT97" i="4"/>
  <c r="AF110" i="4"/>
  <c r="CJ110" i="4"/>
  <c r="Y110" i="4"/>
  <c r="CC110" i="4"/>
  <c r="BO110" i="4"/>
  <c r="BV110" i="4"/>
  <c r="BH110" i="4"/>
  <c r="AM110" i="4"/>
  <c r="Q110" i="4"/>
  <c r="BA110" i="4"/>
  <c r="AT110" i="4"/>
  <c r="Q78" i="4"/>
  <c r="BA78" i="4"/>
  <c r="AT78" i="4"/>
  <c r="CC78" i="4"/>
  <c r="AM78" i="4"/>
  <c r="Y78" i="4"/>
  <c r="CJ78" i="4"/>
  <c r="BV78" i="4"/>
  <c r="AF78" i="4"/>
  <c r="BH78" i="4"/>
  <c r="BO78" i="4"/>
  <c r="CJ64" i="4"/>
  <c r="BO64" i="4"/>
  <c r="Y64" i="4"/>
  <c r="CC64" i="4"/>
  <c r="AM64" i="4"/>
  <c r="BA64" i="4"/>
  <c r="BH64" i="4"/>
  <c r="AT64" i="4"/>
  <c r="BV64" i="4"/>
  <c r="BH50" i="4"/>
  <c r="CJ50" i="4"/>
  <c r="BO50" i="4"/>
  <c r="Y50" i="4"/>
  <c r="AF50" i="4"/>
  <c r="Q50" i="4"/>
  <c r="BV50" i="4"/>
  <c r="AT50" i="4"/>
  <c r="AM50" i="4"/>
  <c r="CC50" i="4"/>
  <c r="BA50" i="4"/>
  <c r="Q62" i="4"/>
  <c r="BO62" i="4"/>
  <c r="BV62" i="4"/>
  <c r="Y62" i="4"/>
  <c r="AM62" i="4"/>
  <c r="CJ62" i="4"/>
  <c r="BH62" i="4"/>
  <c r="BA62" i="4"/>
  <c r="AT62" i="4"/>
  <c r="CC62" i="4"/>
  <c r="Q48" i="4"/>
  <c r="Y48" i="4"/>
  <c r="BV48" i="4"/>
  <c r="BA48" i="4"/>
  <c r="AM48" i="4"/>
  <c r="BH48" i="4"/>
  <c r="CJ48" i="4"/>
  <c r="AF48" i="4"/>
  <c r="AT48" i="4"/>
  <c r="BO48" i="4"/>
  <c r="CC48" i="4"/>
  <c r="AF55" i="4"/>
  <c r="BH55" i="4"/>
  <c r="CC55" i="4"/>
  <c r="AM55" i="4"/>
  <c r="CJ55" i="4"/>
  <c r="Y55" i="4"/>
  <c r="BO55" i="4"/>
  <c r="AT55" i="4"/>
  <c r="Q55" i="4"/>
  <c r="BA55" i="4"/>
  <c r="BV55" i="4"/>
  <c r="CC85" i="4"/>
  <c r="Q85" i="4"/>
  <c r="BA85" i="4"/>
  <c r="BO85" i="4"/>
  <c r="Y85" i="4"/>
  <c r="CJ85" i="4"/>
  <c r="BH85" i="4"/>
  <c r="AT85" i="4"/>
  <c r="BV85" i="4"/>
  <c r="AM85" i="4"/>
  <c r="AF85" i="4"/>
  <c r="AT63" i="4"/>
  <c r="BV63" i="4"/>
  <c r="BO63" i="4"/>
  <c r="AM63" i="4"/>
  <c r="Y63" i="4"/>
  <c r="BH63" i="4"/>
  <c r="CJ63" i="4"/>
  <c r="CC63" i="4"/>
  <c r="BA63" i="4"/>
  <c r="Y107" i="4"/>
  <c r="CJ107" i="4"/>
  <c r="BV107" i="4"/>
  <c r="BA107" i="4"/>
  <c r="CC107" i="4"/>
  <c r="AM107" i="4"/>
  <c r="BO107" i="4"/>
  <c r="BH107" i="4"/>
  <c r="Q107" i="4"/>
  <c r="AT107" i="4"/>
  <c r="AF107" i="4"/>
  <c r="CJ89" i="4"/>
  <c r="Y89" i="4"/>
  <c r="BA89" i="4"/>
  <c r="BH89" i="4"/>
  <c r="CC89" i="4"/>
  <c r="Q89" i="4"/>
  <c r="AT89" i="4"/>
  <c r="BO89" i="4"/>
  <c r="AM89" i="4"/>
  <c r="BV89" i="4"/>
  <c r="AF89" i="4"/>
  <c r="Q47" i="4"/>
  <c r="BA47" i="4"/>
  <c r="BO47" i="4"/>
  <c r="AM47" i="4"/>
  <c r="BV47" i="4"/>
  <c r="BH47" i="4"/>
  <c r="CC47" i="4"/>
  <c r="Y47" i="4"/>
  <c r="CJ47" i="4"/>
  <c r="AT47" i="4"/>
  <c r="AF47" i="4"/>
  <c r="Y88" i="4"/>
  <c r="CC88" i="4"/>
  <c r="AT88" i="4"/>
  <c r="BH88" i="4"/>
  <c r="CJ88" i="4"/>
  <c r="BV88" i="4"/>
  <c r="BA88" i="4"/>
  <c r="BO88" i="4"/>
  <c r="AF88" i="4"/>
  <c r="BH103" i="4"/>
  <c r="BO103" i="4"/>
  <c r="AM103" i="4"/>
  <c r="CC103" i="4"/>
  <c r="Y103" i="4"/>
  <c r="BV103" i="4"/>
  <c r="BA103" i="4"/>
  <c r="AT103" i="4"/>
  <c r="CJ103" i="4"/>
  <c r="Q103" i="4"/>
  <c r="BA94" i="4"/>
  <c r="BV94" i="4"/>
  <c r="CC94" i="4"/>
  <c r="AT94" i="4"/>
  <c r="AM94" i="4"/>
  <c r="BO94" i="4"/>
  <c r="CJ94" i="4"/>
  <c r="BH94" i="4"/>
  <c r="Y94" i="4"/>
  <c r="AF94" i="4"/>
  <c r="Q94" i="4" s="1"/>
  <c r="Q102" i="4"/>
  <c r="BH102" i="4"/>
  <c r="BO102" i="4"/>
  <c r="BV102" i="4"/>
  <c r="AM102" i="4"/>
  <c r="CJ102" i="4"/>
  <c r="BA102" i="4"/>
  <c r="Y102" i="4"/>
  <c r="AT102" i="4"/>
  <c r="CC102" i="4"/>
  <c r="AF102" i="4"/>
  <c r="AF103" i="4" s="1"/>
  <c r="Q82" i="4"/>
  <c r="BH82" i="4"/>
  <c r="CC82" i="4"/>
  <c r="AT82" i="4"/>
  <c r="AM82" i="4"/>
  <c r="BV82" i="4"/>
  <c r="Y82" i="4"/>
  <c r="CJ82" i="4"/>
  <c r="BO82" i="4"/>
  <c r="BA82" i="4"/>
  <c r="AF82" i="4"/>
  <c r="P82" i="4"/>
  <c r="CB82" i="4"/>
  <c r="X82" i="4"/>
  <c r="AZ82" i="4"/>
  <c r="BG82" i="4"/>
  <c r="CI82" i="4"/>
  <c r="BN82" i="4"/>
  <c r="BU82" i="4"/>
  <c r="AS82" i="4"/>
  <c r="AL82" i="4"/>
  <c r="CB102" i="4"/>
  <c r="P102" i="4"/>
  <c r="BU102" i="4"/>
  <c r="AL102" i="4"/>
  <c r="BN102" i="4"/>
  <c r="X102" i="4"/>
  <c r="CI102" i="4"/>
  <c r="AS102" i="4"/>
  <c r="BG102" i="4"/>
  <c r="AZ102" i="4"/>
  <c r="AS61" i="4"/>
  <c r="CI61" i="4"/>
  <c r="BN61" i="4"/>
  <c r="CB61" i="4"/>
  <c r="AZ61" i="4"/>
  <c r="BG61" i="4"/>
  <c r="X61" i="4"/>
  <c r="BU61" i="4"/>
  <c r="AL61" i="4"/>
  <c r="AL74" i="4" s="1"/>
  <c r="AL88" i="4" s="1"/>
  <c r="P88" i="4" s="1"/>
  <c r="AS93" i="4"/>
  <c r="CI93" i="4"/>
  <c r="AZ93" i="4"/>
  <c r="CB93" i="4"/>
  <c r="BU93" i="4"/>
  <c r="P93" i="4"/>
  <c r="BG93" i="4"/>
  <c r="AL93" i="4"/>
  <c r="BN93" i="4"/>
  <c r="X93" i="4"/>
  <c r="BG74" i="4"/>
  <c r="CI74" i="4"/>
  <c r="CB74" i="4"/>
  <c r="AZ74" i="4"/>
  <c r="AS74" i="4"/>
  <c r="BN74" i="4"/>
  <c r="X74" i="4"/>
  <c r="BU74" i="4"/>
  <c r="CI89" i="4"/>
  <c r="BG89" i="4"/>
  <c r="AS89" i="4"/>
  <c r="AL89" i="4"/>
  <c r="CB89" i="4"/>
  <c r="P89" i="4"/>
  <c r="BU89" i="4"/>
  <c r="BN89" i="4"/>
  <c r="X89" i="4"/>
  <c r="AZ89" i="4"/>
  <c r="AZ45" i="4"/>
  <c r="P45" i="4"/>
  <c r="BG45" i="4"/>
  <c r="AL45" i="4"/>
  <c r="BU45" i="4"/>
  <c r="X45" i="4"/>
  <c r="CI45" i="4"/>
  <c r="BN45" i="4"/>
  <c r="CB45" i="4"/>
  <c r="AS45" i="4"/>
  <c r="BG80" i="4"/>
  <c r="BU80" i="4"/>
  <c r="CI80" i="4"/>
  <c r="AL80" i="4"/>
  <c r="AS80" i="4"/>
  <c r="X80" i="4"/>
  <c r="P80" i="4"/>
  <c r="BN80" i="4"/>
  <c r="CB80" i="4"/>
  <c r="AZ80" i="4"/>
  <c r="P87" i="4"/>
  <c r="CB87" i="4"/>
  <c r="AL87" i="4"/>
  <c r="BU87" i="4"/>
  <c r="X87" i="4"/>
  <c r="CI87" i="4"/>
  <c r="BN87" i="4"/>
  <c r="AS87" i="4"/>
  <c r="BG87" i="4"/>
  <c r="AZ87" i="4"/>
  <c r="BU63" i="4"/>
  <c r="CB63" i="4"/>
  <c r="AS63" i="4"/>
  <c r="BG63" i="4"/>
  <c r="CI63" i="4"/>
  <c r="X63" i="4"/>
  <c r="AZ63" i="4"/>
  <c r="BN63" i="4"/>
  <c r="AL63" i="4"/>
  <c r="P63" i="4" s="1"/>
  <c r="CI95" i="4"/>
  <c r="AS95" i="4"/>
  <c r="AL95" i="4"/>
  <c r="BU95" i="4"/>
  <c r="X95" i="4"/>
  <c r="P95" i="4"/>
  <c r="BN95" i="4"/>
  <c r="BG95" i="4"/>
  <c r="AE95" i="4"/>
  <c r="AZ95" i="4"/>
  <c r="CB95" i="4"/>
  <c r="P110" i="4"/>
  <c r="AL110" i="4"/>
  <c r="AZ110" i="4"/>
  <c r="CB110" i="4"/>
  <c r="BN110" i="4"/>
  <c r="X110" i="4"/>
  <c r="CI110" i="4"/>
  <c r="AE110" i="4"/>
  <c r="AS110" i="4"/>
  <c r="BU110" i="4"/>
  <c r="BG110" i="4"/>
  <c r="P70" i="4"/>
  <c r="CB70" i="4"/>
  <c r="BU70" i="4"/>
  <c r="AL70" i="4"/>
  <c r="BN70" i="4"/>
  <c r="AS70" i="4"/>
  <c r="CI70" i="4"/>
  <c r="X70" i="4"/>
  <c r="AZ70" i="4"/>
  <c r="BG70" i="4"/>
  <c r="P94" i="4"/>
  <c r="AS94" i="4"/>
  <c r="BU94" i="4"/>
  <c r="X94" i="4"/>
  <c r="AE94" i="4"/>
  <c r="CB94" i="4"/>
  <c r="CI94" i="4"/>
  <c r="BN94" i="4"/>
  <c r="BG94" i="4"/>
  <c r="AZ94" i="4"/>
  <c r="AL94" i="4"/>
  <c r="P48" i="4"/>
  <c r="AS48" i="4"/>
  <c r="AZ48" i="4"/>
  <c r="CB48" i="4"/>
  <c r="BG48" i="4"/>
  <c r="BN48" i="4"/>
  <c r="BU48" i="4"/>
  <c r="CI48" i="4"/>
  <c r="AL48" i="4"/>
  <c r="X48" i="4"/>
  <c r="AE48" i="4"/>
  <c r="AZ84" i="4"/>
  <c r="CI84" i="4"/>
  <c r="CB84" i="4"/>
  <c r="AS84" i="4"/>
  <c r="AL84" i="4"/>
  <c r="P84" i="4"/>
  <c r="X84" i="4"/>
  <c r="BU84" i="4"/>
  <c r="BN84" i="4"/>
  <c r="BG84" i="4"/>
  <c r="CB108" i="4"/>
  <c r="AE108" i="4"/>
  <c r="AS108" i="4"/>
  <c r="X108" i="4"/>
  <c r="BU108" i="4"/>
  <c r="P108" i="4"/>
  <c r="AL108" i="4"/>
  <c r="CI108" i="4"/>
  <c r="BG108" i="4"/>
  <c r="AZ108" i="4"/>
  <c r="BN108" i="4"/>
  <c r="CI65" i="4"/>
  <c r="BN65" i="4"/>
  <c r="X65" i="4"/>
  <c r="BG65" i="4"/>
  <c r="AL65" i="4"/>
  <c r="CB65" i="4"/>
  <c r="BU65" i="4"/>
  <c r="AS65" i="4"/>
  <c r="AZ65" i="4"/>
  <c r="P101" i="4"/>
  <c r="AL101" i="4"/>
  <c r="BN101" i="4"/>
  <c r="BU101" i="4"/>
  <c r="X101" i="4"/>
  <c r="CI101" i="4"/>
  <c r="AZ101" i="4"/>
  <c r="AS101" i="4"/>
  <c r="CB101" i="4"/>
  <c r="BG101" i="4"/>
  <c r="P44" i="4"/>
  <c r="AL44" i="4"/>
  <c r="BN44" i="4"/>
  <c r="BU44" i="4"/>
  <c r="AS44" i="4"/>
  <c r="X44" i="4"/>
  <c r="CI44" i="4"/>
  <c r="AZ44" i="4"/>
  <c r="CB44" i="4"/>
  <c r="BG44" i="4"/>
  <c r="AZ76" i="4"/>
  <c r="BU76" i="4"/>
  <c r="CB76" i="4"/>
  <c r="AL76" i="4"/>
  <c r="CI76" i="4"/>
  <c r="BG76" i="4"/>
  <c r="X76" i="4"/>
  <c r="P76" i="4"/>
  <c r="BN76" i="4"/>
  <c r="AS76" i="4"/>
  <c r="AE76" i="4"/>
  <c r="CI83" i="4"/>
  <c r="X83" i="4"/>
  <c r="AS83" i="4"/>
  <c r="BN83" i="4"/>
  <c r="BU83" i="4"/>
  <c r="P83" i="4"/>
  <c r="AL83" i="4"/>
  <c r="CB83" i="4"/>
  <c r="AZ83" i="4"/>
  <c r="BG83" i="4"/>
  <c r="AL60" i="4"/>
  <c r="CB60" i="4"/>
  <c r="CI60" i="4"/>
  <c r="AS60" i="4"/>
  <c r="AZ60" i="4"/>
  <c r="BU60" i="4"/>
  <c r="BN60" i="4"/>
  <c r="BG60" i="4"/>
  <c r="BU91" i="4"/>
  <c r="P91" i="4"/>
  <c r="BG91" i="4"/>
  <c r="CI91" i="4"/>
  <c r="AL91" i="4"/>
  <c r="AZ91" i="4"/>
  <c r="AS91" i="4"/>
  <c r="CB91" i="4"/>
  <c r="X91" i="4"/>
  <c r="BN91" i="4"/>
  <c r="CI62" i="4"/>
  <c r="CB62" i="4"/>
  <c r="AS62" i="4"/>
  <c r="BU62" i="4"/>
  <c r="X62" i="4"/>
  <c r="P62" i="4"/>
  <c r="BG62" i="4"/>
  <c r="AL62" i="4"/>
  <c r="BN62" i="4"/>
  <c r="AZ62" i="4"/>
  <c r="P69" i="4"/>
  <c r="X69" i="4"/>
  <c r="AL69" i="4"/>
  <c r="AS69" i="4"/>
  <c r="AZ69" i="4"/>
  <c r="CI69" i="4"/>
  <c r="CB69" i="4"/>
  <c r="BG69" i="4"/>
  <c r="BN69" i="4"/>
  <c r="BU69" i="4"/>
  <c r="CI78" i="4"/>
  <c r="CB78" i="4"/>
  <c r="BG78" i="4"/>
  <c r="X78" i="4"/>
  <c r="BN78" i="4"/>
  <c r="P78" i="4"/>
  <c r="AL78" i="4"/>
  <c r="AE78" i="4"/>
  <c r="BU78" i="4"/>
  <c r="AS78" i="4"/>
  <c r="AZ78" i="4"/>
  <c r="P85" i="4"/>
  <c r="AL85" i="4"/>
  <c r="BG85" i="4"/>
  <c r="BU85" i="4"/>
  <c r="X85" i="4"/>
  <c r="CI85" i="4"/>
  <c r="AZ85" i="4"/>
  <c r="AS85" i="4"/>
  <c r="CB85" i="4"/>
  <c r="BN85" i="4"/>
  <c r="P46" i="4"/>
  <c r="BN46" i="4"/>
  <c r="AE46" i="4"/>
  <c r="CB46" i="4"/>
  <c r="AZ46" i="4"/>
  <c r="AS46" i="4"/>
  <c r="CI46" i="4"/>
  <c r="X46" i="4"/>
  <c r="BU46" i="4"/>
  <c r="BG46" i="4"/>
  <c r="AL46" i="4"/>
  <c r="BG56" i="4"/>
  <c r="AS56" i="4"/>
  <c r="BN56" i="4"/>
  <c r="P56" i="4"/>
  <c r="X56" i="4"/>
  <c r="CI56" i="4"/>
  <c r="BU56" i="4"/>
  <c r="AZ56" i="4"/>
  <c r="CB56" i="4"/>
  <c r="AL56" i="4"/>
  <c r="CI105" i="4"/>
  <c r="AS105" i="4"/>
  <c r="X105" i="4"/>
  <c r="AL105" i="4"/>
  <c r="BN105" i="4"/>
  <c r="P105" i="4"/>
  <c r="CB105" i="4"/>
  <c r="AZ105" i="4"/>
  <c r="BG105" i="4"/>
  <c r="BU105" i="4"/>
  <c r="BN64" i="4"/>
  <c r="X64" i="4"/>
  <c r="P64" i="4"/>
  <c r="CI64" i="4"/>
  <c r="AL64" i="4"/>
  <c r="CB64" i="4"/>
  <c r="AZ64" i="4"/>
  <c r="BG64" i="4"/>
  <c r="BU64" i="4"/>
  <c r="AS64" i="4"/>
  <c r="CI71" i="4"/>
  <c r="BG71" i="4"/>
  <c r="BU71" i="4"/>
  <c r="AL71" i="4"/>
  <c r="X71" i="4"/>
  <c r="P71" i="4"/>
  <c r="CB71" i="4"/>
  <c r="AS71" i="4"/>
  <c r="AZ71" i="4"/>
  <c r="BN71" i="4"/>
  <c r="CI103" i="4"/>
  <c r="BN103" i="4"/>
  <c r="BG103" i="4"/>
  <c r="AL103" i="4"/>
  <c r="AZ103" i="4"/>
  <c r="AS103" i="4"/>
  <c r="X103" i="4"/>
  <c r="P103" i="4"/>
  <c r="BU103" i="4"/>
  <c r="CB103" i="4"/>
  <c r="P113" i="4"/>
  <c r="BN113" i="4"/>
  <c r="CI113" i="4"/>
  <c r="AE113" i="4"/>
  <c r="AS113" i="4"/>
  <c r="AZ113" i="4"/>
  <c r="AL113" i="4"/>
  <c r="BU113" i="4"/>
  <c r="CB113" i="4"/>
  <c r="X113" i="4"/>
  <c r="BG113" i="4"/>
  <c r="CO114" i="4"/>
  <c r="BT114" i="4"/>
  <c r="AR114" i="4"/>
  <c r="AY114" i="4"/>
  <c r="CH114" i="4"/>
  <c r="AK114" i="4"/>
  <c r="V114" i="4"/>
  <c r="CA114" i="4"/>
  <c r="BF114" i="4"/>
  <c r="BM114" i="4"/>
  <c r="AD114" i="4"/>
  <c r="CO137" i="4"/>
  <c r="CA137" i="4"/>
  <c r="BM137" i="4"/>
  <c r="AK137" i="4"/>
  <c r="AR137" i="4"/>
  <c r="CH137" i="4"/>
  <c r="V137" i="4"/>
  <c r="BT137" i="4"/>
  <c r="BF137" i="4"/>
  <c r="AY137" i="4"/>
  <c r="AD137" i="4"/>
  <c r="CO141" i="4"/>
  <c r="BT141" i="4"/>
  <c r="AK141" i="4"/>
  <c r="AR141" i="4"/>
  <c r="BF141" i="4"/>
  <c r="AY141" i="4"/>
  <c r="V141" i="4"/>
  <c r="BM141" i="4"/>
  <c r="AD141" i="4"/>
  <c r="CH141" i="4"/>
  <c r="CA141" i="4"/>
  <c r="V151" i="4"/>
  <c r="CA151" i="4"/>
  <c r="AY151" i="4"/>
  <c r="BM151" i="4"/>
  <c r="AK151" i="4"/>
  <c r="AD151" i="4"/>
  <c r="CO151" i="4"/>
  <c r="CH151" i="4"/>
  <c r="BT151" i="4"/>
  <c r="BF151" i="4"/>
  <c r="AR151" i="4"/>
  <c r="CO121" i="4"/>
  <c r="CH121" i="4"/>
  <c r="BT121" i="4"/>
  <c r="AD121" i="4"/>
  <c r="AY121" i="4"/>
  <c r="AR121" i="4"/>
  <c r="V121" i="4"/>
  <c r="CA121" i="4"/>
  <c r="BM121" i="4"/>
  <c r="BF121" i="4"/>
  <c r="AK121" i="4"/>
  <c r="CO117" i="4"/>
  <c r="BT117" i="4"/>
  <c r="AY117" i="4"/>
  <c r="AK117" i="4"/>
  <c r="CH117" i="4"/>
  <c r="V117" i="4"/>
  <c r="AD117" i="4"/>
  <c r="AR117" i="4"/>
  <c r="BF117" i="4"/>
  <c r="CA117" i="4"/>
  <c r="BM117" i="4"/>
  <c r="CO148" i="4"/>
  <c r="BF148" i="4"/>
  <c r="BT148" i="4"/>
  <c r="BM148" i="4"/>
  <c r="AY148" i="4"/>
  <c r="V148" i="4"/>
  <c r="CH148" i="4"/>
  <c r="AK148" i="4"/>
  <c r="AR148" i="4"/>
  <c r="AD148" i="4"/>
  <c r="CA148" i="4"/>
  <c r="CO134" i="4"/>
  <c r="AR134" i="4"/>
  <c r="CH134" i="4"/>
  <c r="BT134" i="4"/>
  <c r="AY134" i="4"/>
  <c r="AK134" i="4"/>
  <c r="V134" i="4"/>
  <c r="CA134" i="4"/>
  <c r="AD134" i="4"/>
  <c r="BM134" i="4"/>
  <c r="BF134" i="4"/>
  <c r="CO131" i="4"/>
  <c r="AY131" i="4"/>
  <c r="AK131" i="4"/>
  <c r="CH131" i="4"/>
  <c r="BT131" i="4"/>
  <c r="V131" i="4"/>
  <c r="AR131" i="4"/>
  <c r="BF131" i="4"/>
  <c r="AD131" i="4"/>
  <c r="BM131" i="4"/>
  <c r="CA131" i="4"/>
  <c r="CO124" i="4"/>
  <c r="BM124" i="4"/>
  <c r="AY124" i="4"/>
  <c r="AR124" i="4"/>
  <c r="CA124" i="4"/>
  <c r="BF124" i="4"/>
  <c r="V124" i="4"/>
  <c r="AK124" i="4"/>
  <c r="AD124" i="4"/>
  <c r="CH124" i="4"/>
  <c r="BT124" i="4"/>
  <c r="CO143" i="4"/>
  <c r="BF143" i="4"/>
  <c r="CA143" i="4"/>
  <c r="AD143" i="4"/>
  <c r="AR143" i="4"/>
  <c r="V143" i="4"/>
  <c r="AK143" i="4"/>
  <c r="AY143" i="4"/>
  <c r="BM143" i="4"/>
  <c r="CH143" i="4"/>
  <c r="BT143" i="4"/>
  <c r="CO127" i="4"/>
  <c r="BM127" i="4"/>
  <c r="BF127" i="4"/>
  <c r="BT127" i="4"/>
  <c r="CA127" i="4"/>
  <c r="AY127" i="4"/>
  <c r="V127" i="4"/>
  <c r="AD127" i="4"/>
  <c r="AR127" i="4"/>
  <c r="CH127" i="4"/>
  <c r="AK127" i="4"/>
  <c r="CO116" i="4"/>
  <c r="CA116" i="4"/>
  <c r="BF116" i="4"/>
  <c r="AK116" i="4"/>
  <c r="AD116" i="4"/>
  <c r="V116" i="4"/>
  <c r="BT116" i="4"/>
  <c r="BM116" i="4"/>
  <c r="AY116" i="4"/>
  <c r="CH116" i="4"/>
  <c r="AR116" i="4"/>
  <c r="V135" i="4"/>
  <c r="CH135" i="4"/>
  <c r="BM135" i="4"/>
  <c r="AK135" i="4"/>
  <c r="AR135" i="4"/>
  <c r="CO135" i="4"/>
  <c r="CA135" i="4"/>
  <c r="BT135" i="4"/>
  <c r="AY135" i="4"/>
  <c r="BF135" i="4"/>
  <c r="AD135" i="4"/>
  <c r="CO125" i="4"/>
  <c r="AK125" i="4"/>
  <c r="BF125" i="4"/>
  <c r="AR125" i="4"/>
  <c r="CH125" i="4"/>
  <c r="BT125" i="4"/>
  <c r="V125" i="4"/>
  <c r="AY125" i="4"/>
  <c r="AD125" i="4"/>
  <c r="CA125" i="4"/>
  <c r="BM125" i="4"/>
  <c r="CO140" i="4"/>
  <c r="CA140" i="4"/>
  <c r="AK140" i="4"/>
  <c r="BM140" i="4"/>
  <c r="AD140" i="4"/>
  <c r="BT140" i="4"/>
  <c r="V140" i="4"/>
  <c r="CH140" i="4"/>
  <c r="BF140" i="4"/>
  <c r="AY140" i="4"/>
  <c r="AR140" i="4"/>
  <c r="CO133" i="4"/>
  <c r="AK133" i="4"/>
  <c r="BF133" i="4"/>
  <c r="AR133" i="4"/>
  <c r="CH133" i="4"/>
  <c r="BT133" i="4"/>
  <c r="V133" i="4"/>
  <c r="BM133" i="4"/>
  <c r="AD133" i="4"/>
  <c r="AY133" i="4"/>
  <c r="CA133" i="4"/>
  <c r="CO149" i="4"/>
  <c r="AD149" i="4"/>
  <c r="AR149" i="4"/>
  <c r="CA149" i="4"/>
  <c r="AY149" i="4"/>
  <c r="AK149" i="4"/>
  <c r="V149" i="4"/>
  <c r="BF149" i="4"/>
  <c r="CH149" i="4"/>
  <c r="BT149" i="4"/>
  <c r="BM149" i="4"/>
  <c r="CO122" i="4"/>
  <c r="AY122" i="4"/>
  <c r="BF122" i="4"/>
  <c r="CA122" i="4"/>
  <c r="BM122" i="4"/>
  <c r="BT122" i="4"/>
  <c r="V122" i="4"/>
  <c r="AR122" i="4"/>
  <c r="AK122" i="4"/>
  <c r="AD122" i="4"/>
  <c r="CH122" i="4"/>
  <c r="CN144" i="4"/>
  <c r="AJ144" i="4"/>
  <c r="AX144" i="4"/>
  <c r="AQ144" i="4"/>
  <c r="BZ144" i="4"/>
  <c r="BL144" i="4"/>
  <c r="U144" i="4"/>
  <c r="BE144" i="4"/>
  <c r="CG144" i="4"/>
  <c r="AC144" i="4"/>
  <c r="BS144" i="4"/>
  <c r="CN118" i="4"/>
  <c r="AC118" i="4"/>
  <c r="AQ118" i="4"/>
  <c r="BZ118" i="4"/>
  <c r="BL118" i="4"/>
  <c r="BS118" i="4"/>
  <c r="AJ118" i="4"/>
  <c r="BE118" i="4"/>
  <c r="U118" i="4"/>
  <c r="AX118" i="4"/>
  <c r="CG118" i="4"/>
  <c r="CN115" i="4"/>
  <c r="BL115" i="4"/>
  <c r="AX115" i="4"/>
  <c r="AQ115" i="4"/>
  <c r="BZ115" i="4"/>
  <c r="AJ115" i="4"/>
  <c r="U115" i="4"/>
  <c r="BS115" i="4"/>
  <c r="AC115" i="4"/>
  <c r="CG115" i="4"/>
  <c r="BE115" i="4"/>
  <c r="CN127" i="4"/>
  <c r="AX127" i="4"/>
  <c r="CG127" i="4"/>
  <c r="AC127" i="4"/>
  <c r="BL127" i="4"/>
  <c r="BS127" i="4"/>
  <c r="U127" i="4"/>
  <c r="AQ127" i="4"/>
  <c r="BE127" i="4"/>
  <c r="BZ127" i="4"/>
  <c r="AJ127" i="4"/>
  <c r="CN128" i="4"/>
  <c r="AJ128" i="4"/>
  <c r="BE128" i="4"/>
  <c r="AQ128" i="4"/>
  <c r="CG128" i="4"/>
  <c r="BS128" i="4"/>
  <c r="AC128" i="4"/>
  <c r="BL128" i="4"/>
  <c r="U128" i="4"/>
  <c r="AX128" i="4"/>
  <c r="BZ128" i="4"/>
  <c r="CN138" i="4"/>
  <c r="BL138" i="4"/>
  <c r="AQ138" i="4"/>
  <c r="AJ138" i="4"/>
  <c r="AC138" i="4"/>
  <c r="AX138" i="4"/>
  <c r="U138" i="4"/>
  <c r="BS138" i="4"/>
  <c r="CG138" i="4"/>
  <c r="BE138" i="4"/>
  <c r="BZ138" i="4"/>
  <c r="CN131" i="4"/>
  <c r="AJ131" i="4"/>
  <c r="AC131" i="4"/>
  <c r="CG131" i="4"/>
  <c r="BS131" i="4"/>
  <c r="AX131" i="4"/>
  <c r="BZ131" i="4"/>
  <c r="U131" i="4"/>
  <c r="BL131" i="4"/>
  <c r="AQ131" i="4"/>
  <c r="BE131" i="4"/>
  <c r="CN125" i="4"/>
  <c r="AX125" i="4"/>
  <c r="AC125" i="4"/>
  <c r="AJ125" i="4"/>
  <c r="BZ125" i="4"/>
  <c r="BE125" i="4"/>
  <c r="CG125" i="4"/>
  <c r="BL125" i="4"/>
  <c r="U125" i="4"/>
  <c r="AQ125" i="4"/>
  <c r="BS125" i="4"/>
  <c r="CN150" i="4"/>
  <c r="CG150" i="4"/>
  <c r="BE150" i="4"/>
  <c r="AX150" i="4"/>
  <c r="BZ150" i="4"/>
  <c r="AQ150" i="4"/>
  <c r="U150" i="4"/>
  <c r="BS150" i="4"/>
  <c r="AC150" i="4"/>
  <c r="BL150" i="4"/>
  <c r="AJ150" i="4"/>
  <c r="CN114" i="4"/>
  <c r="BS114" i="4"/>
  <c r="BZ114" i="4"/>
  <c r="AQ114" i="4"/>
  <c r="CG114" i="4"/>
  <c r="AX114" i="4"/>
  <c r="U114" i="4"/>
  <c r="AC114" i="4"/>
  <c r="BL114" i="4"/>
  <c r="AJ114" i="4"/>
  <c r="BE114" i="4"/>
  <c r="CN134" i="4"/>
  <c r="AX134" i="4"/>
  <c r="BL134" i="4"/>
  <c r="BE134" i="4"/>
  <c r="CG134" i="4"/>
  <c r="AQ134" i="4"/>
  <c r="BS134" i="4"/>
  <c r="U134" i="4"/>
  <c r="BZ134" i="4"/>
  <c r="AC134" i="4"/>
  <c r="AJ134" i="4"/>
  <c r="CN121" i="4"/>
  <c r="AJ121" i="4"/>
  <c r="BZ121" i="4"/>
  <c r="AC121" i="4"/>
  <c r="AX121" i="4"/>
  <c r="AQ121" i="4"/>
  <c r="U121" i="4"/>
  <c r="CG121" i="4"/>
  <c r="BL121" i="4"/>
  <c r="BS121" i="4"/>
  <c r="BE121" i="4"/>
  <c r="U126" i="4"/>
  <c r="AC126" i="4"/>
  <c r="BZ126" i="4"/>
  <c r="BL126" i="4"/>
  <c r="BS126" i="4"/>
  <c r="AX126" i="4"/>
  <c r="CG126" i="4"/>
  <c r="AQ126" i="4"/>
  <c r="CN126" i="4"/>
  <c r="AJ126" i="4"/>
  <c r="BE126" i="4"/>
  <c r="CN130" i="4"/>
  <c r="CG130" i="4"/>
  <c r="BZ130" i="4"/>
  <c r="AC130" i="4"/>
  <c r="AQ130" i="4"/>
  <c r="BS130" i="4"/>
  <c r="U130" i="4"/>
  <c r="AX130" i="4"/>
  <c r="BE130" i="4"/>
  <c r="AJ130" i="4"/>
  <c r="BL130" i="4"/>
  <c r="CN122" i="4"/>
  <c r="AQ122" i="4"/>
  <c r="AX122" i="4"/>
  <c r="AC122" i="4"/>
  <c r="AJ122" i="4"/>
  <c r="CG122" i="4"/>
  <c r="U122" i="4"/>
  <c r="BS122" i="4"/>
  <c r="BL122" i="4"/>
  <c r="BE122" i="4"/>
  <c r="BZ122" i="4"/>
  <c r="CN137" i="4"/>
  <c r="AC137" i="4"/>
  <c r="BS137" i="4"/>
  <c r="AQ137" i="4"/>
  <c r="AX137" i="4"/>
  <c r="CG137" i="4"/>
  <c r="BL137" i="4"/>
  <c r="BE137" i="4"/>
  <c r="U137" i="4"/>
  <c r="BZ137" i="4"/>
  <c r="AJ137" i="4"/>
  <c r="CN124" i="4"/>
  <c r="AX124" i="4"/>
  <c r="CG124" i="4"/>
  <c r="BS124" i="4"/>
  <c r="AC124" i="4"/>
  <c r="BL124" i="4"/>
  <c r="AJ124" i="4"/>
  <c r="BE124" i="4"/>
  <c r="U124" i="4"/>
  <c r="AQ124" i="4"/>
  <c r="BZ124" i="4"/>
  <c r="CN151" i="4"/>
  <c r="BZ151" i="4"/>
  <c r="BL151" i="4"/>
  <c r="BE151" i="4"/>
  <c r="AX151" i="4"/>
  <c r="BS151" i="4"/>
  <c r="AJ151" i="4"/>
  <c r="U151" i="4"/>
  <c r="AQ151" i="4"/>
  <c r="AC151" i="4"/>
  <c r="CG151" i="4"/>
  <c r="T144" i="4"/>
  <c r="AI144" i="4"/>
  <c r="BY144" i="4"/>
  <c r="BR144" i="4"/>
  <c r="AP144" i="4"/>
  <c r="AB144" i="4"/>
  <c r="CM144" i="4"/>
  <c r="AW144" i="4"/>
  <c r="CF144" i="4"/>
  <c r="BK144" i="4"/>
  <c r="BD144" i="4"/>
  <c r="T132" i="4"/>
  <c r="CF132" i="4"/>
  <c r="BR132" i="4"/>
  <c r="AI132" i="4"/>
  <c r="AW132" i="4"/>
  <c r="AB132" i="4"/>
  <c r="CM132" i="4"/>
  <c r="BK132" i="4"/>
  <c r="BY132" i="4"/>
  <c r="BD132" i="4"/>
  <c r="AP132" i="4"/>
  <c r="T128" i="4"/>
  <c r="BK128" i="4"/>
  <c r="AI128" i="4"/>
  <c r="BY128" i="4"/>
  <c r="AB128" i="4"/>
  <c r="CM128" i="4"/>
  <c r="BR128" i="4"/>
  <c r="AP128" i="4"/>
  <c r="AW128" i="4"/>
  <c r="CF128" i="4"/>
  <c r="BD128" i="4"/>
  <c r="T119" i="4"/>
  <c r="AI119" i="4"/>
  <c r="BD119" i="4"/>
  <c r="AP119" i="4"/>
  <c r="CF119" i="4"/>
  <c r="BR119" i="4"/>
  <c r="CM119" i="4"/>
  <c r="AW119" i="4"/>
  <c r="AB119" i="4"/>
  <c r="BY119" i="4"/>
  <c r="BK119" i="4"/>
  <c r="T121" i="4"/>
  <c r="BR121" i="4"/>
  <c r="AW121" i="4"/>
  <c r="AI121" i="4"/>
  <c r="CF121" i="4"/>
  <c r="AB121" i="4"/>
  <c r="CM121" i="4"/>
  <c r="AP121" i="4"/>
  <c r="BY121" i="4"/>
  <c r="BD121" i="4"/>
  <c r="BK121" i="4"/>
  <c r="T114" i="4"/>
  <c r="BK114" i="4"/>
  <c r="AB114" i="4"/>
  <c r="BD114" i="4"/>
  <c r="AI114" i="4"/>
  <c r="CM114" i="4"/>
  <c r="AP114" i="4"/>
  <c r="BY114" i="4"/>
  <c r="AW114" i="4"/>
  <c r="CF114" i="4"/>
  <c r="BR114" i="4"/>
  <c r="T147" i="4"/>
  <c r="AW147" i="4"/>
  <c r="BK147" i="4"/>
  <c r="AP147" i="4"/>
  <c r="BR147" i="4"/>
  <c r="CM147" i="4"/>
  <c r="AB147" i="4"/>
  <c r="BD147" i="4"/>
  <c r="CF147" i="4"/>
  <c r="AI147" i="4"/>
  <c r="BY147" i="4"/>
  <c r="CM149" i="4"/>
  <c r="CF149" i="4"/>
  <c r="AW149" i="4"/>
  <c r="BR149" i="4"/>
  <c r="AP149" i="4"/>
  <c r="BK149" i="4"/>
  <c r="T149" i="4"/>
  <c r="AI149" i="4"/>
  <c r="AB149" i="4"/>
  <c r="BY149" i="4"/>
  <c r="BD149" i="4"/>
  <c r="T139" i="4"/>
  <c r="BY139" i="4"/>
  <c r="AP139" i="4"/>
  <c r="CF139" i="4"/>
  <c r="BR139" i="4"/>
  <c r="BD139" i="4"/>
  <c r="CM139" i="4"/>
  <c r="AB139" i="4"/>
  <c r="BK139" i="4"/>
  <c r="AW139" i="4"/>
  <c r="AI139" i="4"/>
  <c r="T130" i="4"/>
  <c r="BR130" i="4"/>
  <c r="BY130" i="4"/>
  <c r="BK130" i="4"/>
  <c r="AB130" i="4"/>
  <c r="CF130" i="4"/>
  <c r="CM130" i="4"/>
  <c r="AI130" i="4"/>
  <c r="AP130" i="4"/>
  <c r="BD130" i="4"/>
  <c r="AW130" i="4"/>
  <c r="T131" i="4"/>
  <c r="BY131" i="4"/>
  <c r="BK131" i="4"/>
  <c r="BR131" i="4"/>
  <c r="AW131" i="4"/>
  <c r="CM131" i="4"/>
  <c r="AB131" i="4"/>
  <c r="CF131" i="4"/>
  <c r="AI131" i="4"/>
  <c r="AP131" i="4"/>
  <c r="BD131" i="4"/>
  <c r="CM117" i="4"/>
  <c r="CF117" i="4"/>
  <c r="BY117" i="4"/>
  <c r="AI117" i="4"/>
  <c r="BD117" i="4"/>
  <c r="T117" i="4"/>
  <c r="AP117" i="4"/>
  <c r="BR117" i="4"/>
  <c r="AW117" i="4"/>
  <c r="BK117" i="4"/>
  <c r="AB117" i="4"/>
  <c r="T129" i="4"/>
  <c r="BY129" i="4"/>
  <c r="BD129" i="4"/>
  <c r="AW129" i="4"/>
  <c r="AI129" i="4"/>
  <c r="CM129" i="4"/>
  <c r="CF129" i="4"/>
  <c r="BR129" i="4"/>
  <c r="AP129" i="4"/>
  <c r="BK129" i="4"/>
  <c r="AB129" i="4"/>
  <c r="CM133" i="4"/>
  <c r="BR133" i="4"/>
  <c r="AW133" i="4"/>
  <c r="AP133" i="4"/>
  <c r="AB133" i="4"/>
  <c r="BK133" i="4"/>
  <c r="T133" i="4"/>
  <c r="BY133" i="4"/>
  <c r="BD133" i="4"/>
  <c r="AI133" i="4"/>
  <c r="CF133" i="4"/>
  <c r="T151" i="4"/>
  <c r="BY151" i="4"/>
  <c r="BK151" i="4"/>
  <c r="AI151" i="4"/>
  <c r="AP151" i="4"/>
  <c r="CF151" i="4"/>
  <c r="CM151" i="4"/>
  <c r="BR151" i="4"/>
  <c r="BD151" i="4"/>
  <c r="AW151" i="4"/>
  <c r="AB151" i="4"/>
  <c r="T120" i="4"/>
  <c r="AP120" i="4"/>
  <c r="AB120" i="4"/>
  <c r="AI120" i="4"/>
  <c r="BR120" i="4"/>
  <c r="BD120" i="4"/>
  <c r="CM120" i="4"/>
  <c r="AW120" i="4"/>
  <c r="CF120" i="4"/>
  <c r="BK120" i="4"/>
  <c r="BY120" i="4"/>
  <c r="T143" i="4"/>
  <c r="CF143" i="4"/>
  <c r="AP143" i="4"/>
  <c r="AW143" i="4"/>
  <c r="AB143" i="4"/>
  <c r="CM143" i="4"/>
  <c r="BD143" i="4"/>
  <c r="BY143" i="4"/>
  <c r="BR143" i="4"/>
  <c r="AI143" i="4"/>
  <c r="BK143" i="4"/>
  <c r="T125" i="4"/>
  <c r="AI125" i="4"/>
  <c r="AW125" i="4"/>
  <c r="BK125" i="4"/>
  <c r="BD125" i="4"/>
  <c r="CM125" i="4"/>
  <c r="CF125" i="4"/>
  <c r="BY125" i="4"/>
  <c r="AP125" i="4"/>
  <c r="AB125" i="4"/>
  <c r="BR125" i="4"/>
  <c r="T142" i="4"/>
  <c r="BR142" i="4"/>
  <c r="BY142" i="4"/>
  <c r="BD142" i="4"/>
  <c r="AI142" i="4"/>
  <c r="CM142" i="4"/>
  <c r="CF142" i="4"/>
  <c r="AB142" i="4"/>
  <c r="AP142" i="4"/>
  <c r="BK142" i="4"/>
  <c r="AW142" i="4"/>
  <c r="S127" i="4"/>
  <c r="AO127" i="4"/>
  <c r="BX127" i="4"/>
  <c r="AH127" i="4"/>
  <c r="BQ127" i="4"/>
  <c r="AV127" i="4"/>
  <c r="CL127" i="4"/>
  <c r="BC127" i="4"/>
  <c r="CE127" i="4"/>
  <c r="AA127" i="4"/>
  <c r="BJ127" i="4"/>
  <c r="S148" i="4"/>
  <c r="BX148" i="4"/>
  <c r="BC148" i="4"/>
  <c r="BJ148" i="4"/>
  <c r="BQ148" i="4"/>
  <c r="CL148" i="4"/>
  <c r="AV148" i="4"/>
  <c r="AH148" i="4"/>
  <c r="CE148" i="4"/>
  <c r="AO148" i="4"/>
  <c r="AA148" i="4"/>
  <c r="S115" i="4"/>
  <c r="AA115" i="4"/>
  <c r="BQ115" i="4"/>
  <c r="BJ115" i="4"/>
  <c r="BC115" i="4"/>
  <c r="CL115" i="4"/>
  <c r="CE115" i="4"/>
  <c r="AH115" i="4"/>
  <c r="BX115" i="4"/>
  <c r="AO115" i="4"/>
  <c r="AV115" i="4"/>
  <c r="S118" i="4"/>
  <c r="BX118" i="4"/>
  <c r="BJ118" i="4"/>
  <c r="AH118" i="4"/>
  <c r="BC118" i="4"/>
  <c r="AV118" i="4"/>
  <c r="CL118" i="4"/>
  <c r="CE118" i="4"/>
  <c r="BQ118" i="4"/>
  <c r="AO118" i="4"/>
  <c r="AA118" i="4"/>
  <c r="S128" i="4"/>
  <c r="BJ128" i="4"/>
  <c r="BC128" i="4"/>
  <c r="BQ128" i="4"/>
  <c r="BX128" i="4"/>
  <c r="AO128" i="4"/>
  <c r="CL128" i="4"/>
  <c r="CE128" i="4"/>
  <c r="AV128" i="4"/>
  <c r="AA128" i="4"/>
  <c r="AH128" i="4"/>
  <c r="S129" i="4"/>
  <c r="BC129" i="4"/>
  <c r="AA129" i="4"/>
  <c r="BQ129" i="4"/>
  <c r="CE129" i="4"/>
  <c r="CL129" i="4"/>
  <c r="BJ129" i="4"/>
  <c r="AV129" i="4"/>
  <c r="AO129" i="4"/>
  <c r="BX129" i="4"/>
  <c r="AH129" i="4"/>
  <c r="S144" i="4"/>
  <c r="BC144" i="4"/>
  <c r="AV144" i="4"/>
  <c r="AH144" i="4"/>
  <c r="CE144" i="4"/>
  <c r="CL144" i="4"/>
  <c r="BX144" i="4"/>
  <c r="AA144" i="4"/>
  <c r="BJ144" i="4"/>
  <c r="AO144" i="4"/>
  <c r="BQ144" i="4"/>
  <c r="S120" i="4"/>
  <c r="BX120" i="4"/>
  <c r="BJ120" i="4"/>
  <c r="AO120" i="4"/>
  <c r="AH120" i="4"/>
  <c r="AA120" i="4"/>
  <c r="CL120" i="4"/>
  <c r="AV120" i="4"/>
  <c r="BQ120" i="4"/>
  <c r="BC120" i="4"/>
  <c r="CE120" i="4"/>
  <c r="S133" i="4"/>
  <c r="AH133" i="4"/>
  <c r="CE133" i="4"/>
  <c r="AV133" i="4"/>
  <c r="BX133" i="4"/>
  <c r="AA133" i="4"/>
  <c r="CL133" i="4"/>
  <c r="AO133" i="4"/>
  <c r="BJ133" i="4"/>
  <c r="BC133" i="4"/>
  <c r="BQ133" i="4"/>
  <c r="S116" i="4"/>
  <c r="AH116" i="4"/>
  <c r="CE116" i="4"/>
  <c r="AO116" i="4"/>
  <c r="BC116" i="4"/>
  <c r="AA116" i="4"/>
  <c r="CL116" i="4"/>
  <c r="BJ116" i="4"/>
  <c r="BX116" i="4"/>
  <c r="BQ116" i="4"/>
  <c r="AV116" i="4"/>
  <c r="S130" i="4"/>
  <c r="AV130" i="4"/>
  <c r="AA130" i="4"/>
  <c r="BX130" i="4"/>
  <c r="BJ130" i="4"/>
  <c r="CL130" i="4"/>
  <c r="AH130" i="4"/>
  <c r="AO130" i="4"/>
  <c r="CE130" i="4"/>
  <c r="BQ130" i="4"/>
  <c r="BC130" i="4"/>
  <c r="S150" i="4"/>
  <c r="BC150" i="4"/>
  <c r="BQ150" i="4"/>
  <c r="BX150" i="4"/>
  <c r="AV150" i="4"/>
  <c r="CL150" i="4"/>
  <c r="BJ150" i="4"/>
  <c r="CE150" i="4"/>
  <c r="AO150" i="4"/>
  <c r="AH150" i="4"/>
  <c r="AA150" i="4"/>
  <c r="S143" i="4"/>
  <c r="BC143" i="4"/>
  <c r="BQ143" i="4"/>
  <c r="AV143" i="4"/>
  <c r="BJ143" i="4"/>
  <c r="AH143" i="4"/>
  <c r="CL143" i="4"/>
  <c r="AA143" i="4"/>
  <c r="CE143" i="4"/>
  <c r="BX143" i="4"/>
  <c r="AO143" i="4"/>
  <c r="S137" i="4"/>
  <c r="BX137" i="4"/>
  <c r="AH137" i="4"/>
  <c r="AV137" i="4"/>
  <c r="AA137" i="4"/>
  <c r="CL137" i="4"/>
  <c r="AO137" i="4"/>
  <c r="BQ137" i="4"/>
  <c r="BC137" i="4"/>
  <c r="BJ137" i="4"/>
  <c r="CE137" i="4"/>
  <c r="CL124" i="4"/>
  <c r="AO124" i="4"/>
  <c r="BX124" i="4"/>
  <c r="AV124" i="4"/>
  <c r="AH124" i="4"/>
  <c r="AA124" i="4"/>
  <c r="S124" i="4"/>
  <c r="CE124" i="4"/>
  <c r="BQ124" i="4"/>
  <c r="BJ124" i="4"/>
  <c r="BC124" i="4"/>
  <c r="S131" i="4"/>
  <c r="CE131" i="4"/>
  <c r="AH131" i="4"/>
  <c r="BX131" i="4"/>
  <c r="AO131" i="4"/>
  <c r="AV131" i="4"/>
  <c r="CL131" i="4"/>
  <c r="AA131" i="4"/>
  <c r="BQ131" i="4"/>
  <c r="BJ131" i="4"/>
  <c r="BC131" i="4"/>
  <c r="S149" i="4"/>
  <c r="AO149" i="4"/>
  <c r="BX149" i="4"/>
  <c r="AH149" i="4"/>
  <c r="BC149" i="4"/>
  <c r="CL149" i="4"/>
  <c r="BJ149" i="4"/>
  <c r="AV149" i="4"/>
  <c r="BQ149" i="4"/>
  <c r="CE149" i="4"/>
  <c r="AA149" i="4"/>
  <c r="S135" i="4"/>
  <c r="AH135" i="4"/>
  <c r="BX135" i="4"/>
  <c r="CE135" i="4"/>
  <c r="AV135" i="4"/>
  <c r="CL135" i="4"/>
  <c r="BC135" i="4"/>
  <c r="AO135" i="4"/>
  <c r="BQ135" i="4"/>
  <c r="BJ135" i="4"/>
  <c r="AA135" i="4"/>
  <c r="S122" i="4"/>
  <c r="BQ122" i="4"/>
  <c r="AA122" i="4"/>
  <c r="AV122" i="4"/>
  <c r="CE122" i="4"/>
  <c r="CL122" i="4"/>
  <c r="AH122" i="4"/>
  <c r="AO122" i="4"/>
  <c r="BC122" i="4"/>
  <c r="BX122" i="4"/>
  <c r="BJ122" i="4"/>
  <c r="T134" i="4"/>
  <c r="CF134" i="4"/>
  <c r="BY134" i="4"/>
  <c r="BR134" i="4"/>
  <c r="AW134" i="4"/>
  <c r="AP134" i="4"/>
  <c r="CM134" i="4"/>
  <c r="AB134" i="4"/>
  <c r="BK134" i="4"/>
  <c r="BD134" i="4"/>
  <c r="AI134" i="4"/>
  <c r="Q128" i="4"/>
  <c r="BV128" i="4"/>
  <c r="BH128" i="4"/>
  <c r="BA128" i="4"/>
  <c r="Y128" i="4"/>
  <c r="CJ128" i="4"/>
  <c r="CC128" i="4"/>
  <c r="AF128" i="4"/>
  <c r="AM128" i="4"/>
  <c r="BO128" i="4"/>
  <c r="AT128" i="4"/>
  <c r="R142" i="4"/>
  <c r="BI142" i="4"/>
  <c r="AG142" i="4"/>
  <c r="BB142" i="4"/>
  <c r="Z142" i="4"/>
  <c r="CK142" i="4"/>
  <c r="BP142" i="4"/>
  <c r="AN142" i="4"/>
  <c r="AU142" i="4"/>
  <c r="CD142" i="4"/>
  <c r="BW142" i="4"/>
  <c r="R150" i="4"/>
  <c r="AG150" i="4"/>
  <c r="BP150" i="4"/>
  <c r="AU150" i="4"/>
  <c r="BB150" i="4"/>
  <c r="CK150" i="4"/>
  <c r="BW150" i="4"/>
  <c r="Z150" i="4"/>
  <c r="BI150" i="4"/>
  <c r="AN150" i="4"/>
  <c r="CD150" i="4"/>
  <c r="R140" i="4"/>
  <c r="BI140" i="4"/>
  <c r="AG140" i="4"/>
  <c r="CD140" i="4"/>
  <c r="BB140" i="4"/>
  <c r="CK140" i="4"/>
  <c r="AU140" i="4"/>
  <c r="AN140" i="4"/>
  <c r="BW140" i="4"/>
  <c r="Z140" i="4"/>
  <c r="BP140" i="4"/>
  <c r="R119" i="4"/>
  <c r="AG119" i="4"/>
  <c r="CD119" i="4"/>
  <c r="AN119" i="4"/>
  <c r="BB119" i="4"/>
  <c r="BI119" i="4"/>
  <c r="CK119" i="4"/>
  <c r="Z119" i="4"/>
  <c r="BW119" i="4"/>
  <c r="BP119" i="4"/>
  <c r="AU119" i="4"/>
  <c r="R121" i="4"/>
  <c r="AU121" i="4"/>
  <c r="Z121" i="4"/>
  <c r="BW121" i="4"/>
  <c r="BI121" i="4"/>
  <c r="CK121" i="4"/>
  <c r="AG121" i="4"/>
  <c r="BB121" i="4"/>
  <c r="AN121" i="4"/>
  <c r="CD121" i="4"/>
  <c r="BP121" i="4"/>
  <c r="R114" i="4"/>
  <c r="BB114" i="4"/>
  <c r="AN114" i="4"/>
  <c r="CD114" i="4"/>
  <c r="BP114" i="4"/>
  <c r="Z114" i="4"/>
  <c r="CK114" i="4"/>
  <c r="AG114" i="4"/>
  <c r="AU114" i="4"/>
  <c r="BW114" i="4"/>
  <c r="BI114" i="4"/>
  <c r="Q139" i="4"/>
  <c r="AM139" i="4"/>
  <c r="CC139" i="4"/>
  <c r="Y139" i="4"/>
  <c r="AF139" i="4"/>
  <c r="BO139" i="4"/>
  <c r="BV139" i="4"/>
  <c r="BH139" i="4"/>
  <c r="CJ139" i="4"/>
  <c r="AT139" i="4"/>
  <c r="BA139" i="4"/>
  <c r="R127" i="4"/>
  <c r="AN127" i="4"/>
  <c r="BB127" i="4"/>
  <c r="BI127" i="4"/>
  <c r="BP127" i="4"/>
  <c r="BW127" i="4"/>
  <c r="CK127" i="4"/>
  <c r="AG127" i="4"/>
  <c r="CD127" i="4"/>
  <c r="Z127" i="4"/>
  <c r="AU127" i="4"/>
  <c r="R133" i="4"/>
  <c r="CD133" i="4"/>
  <c r="BP133" i="4"/>
  <c r="AU133" i="4"/>
  <c r="Z133" i="4"/>
  <c r="CK133" i="4"/>
  <c r="BW133" i="4"/>
  <c r="BI133" i="4"/>
  <c r="AG133" i="4"/>
  <c r="BB133" i="4"/>
  <c r="AN133" i="4"/>
  <c r="R138" i="4"/>
  <c r="BW138" i="4"/>
  <c r="CD138" i="4"/>
  <c r="Z138" i="4"/>
  <c r="AG138" i="4"/>
  <c r="BB138" i="4"/>
  <c r="CK138" i="4"/>
  <c r="BP138" i="4"/>
  <c r="BI138" i="4"/>
  <c r="AN138" i="4"/>
  <c r="AU138" i="4"/>
  <c r="R151" i="4"/>
  <c r="AG151" i="4"/>
  <c r="BI151" i="4"/>
  <c r="BW151" i="4"/>
  <c r="BP151" i="4"/>
  <c r="CK151" i="4"/>
  <c r="BB151" i="4"/>
  <c r="CD151" i="4"/>
  <c r="AN151" i="4"/>
  <c r="Z151" i="4"/>
  <c r="AU151" i="4"/>
  <c r="R135" i="4"/>
  <c r="BP135" i="4"/>
  <c r="AU135" i="4"/>
  <c r="AG135" i="4"/>
  <c r="CD135" i="4"/>
  <c r="Z135" i="4"/>
  <c r="CK135" i="4"/>
  <c r="AN135" i="4"/>
  <c r="BW135" i="4"/>
  <c r="BB135" i="4"/>
  <c r="BI135" i="4"/>
  <c r="Q125" i="4"/>
  <c r="AM125" i="4"/>
  <c r="BA125" i="4"/>
  <c r="CC125" i="4"/>
  <c r="BO125" i="4"/>
  <c r="BH125" i="4"/>
  <c r="Y125" i="4"/>
  <c r="BV125" i="4"/>
  <c r="CJ125" i="4"/>
  <c r="AT125" i="4"/>
  <c r="AF125" i="4"/>
  <c r="Q146" i="4"/>
  <c r="BV146" i="4"/>
  <c r="BO146" i="4"/>
  <c r="AT146" i="4"/>
  <c r="AF146" i="4"/>
  <c r="CJ146" i="4"/>
  <c r="CC146" i="4"/>
  <c r="BA146" i="4"/>
  <c r="AM146" i="4"/>
  <c r="BH146" i="4"/>
  <c r="Y146" i="4"/>
  <c r="Q144" i="4"/>
  <c r="BV144" i="4"/>
  <c r="BH144" i="4"/>
  <c r="AF144" i="4"/>
  <c r="AM144" i="4"/>
  <c r="CC144" i="4"/>
  <c r="BA144" i="4"/>
  <c r="Y144" i="4"/>
  <c r="CJ144" i="4"/>
  <c r="BO144" i="4"/>
  <c r="AT144" i="4"/>
  <c r="R148" i="4"/>
  <c r="BB148" i="4"/>
  <c r="BI148" i="4"/>
  <c r="AN148" i="4"/>
  <c r="Z148" i="4"/>
  <c r="AU148" i="4"/>
  <c r="CK148" i="4"/>
  <c r="BW148" i="4"/>
  <c r="AG148" i="4"/>
  <c r="BP148" i="4"/>
  <c r="CD148" i="4"/>
  <c r="Q133" i="4"/>
  <c r="AM133" i="4"/>
  <c r="CC133" i="4"/>
  <c r="BO133" i="4"/>
  <c r="AT133" i="4"/>
  <c r="BA133" i="4"/>
  <c r="BV133" i="4"/>
  <c r="BH133" i="4"/>
  <c r="Y133" i="4"/>
  <c r="CJ133" i="4"/>
  <c r="AF133" i="4"/>
  <c r="R132" i="4"/>
  <c r="AU132" i="4"/>
  <c r="BW132" i="4"/>
  <c r="BP132" i="4"/>
  <c r="BI132" i="4"/>
  <c r="CK132" i="4"/>
  <c r="AN132" i="4"/>
  <c r="CD132" i="4"/>
  <c r="Z132" i="4"/>
  <c r="AG132" i="4"/>
  <c r="BB132" i="4"/>
  <c r="R139" i="4"/>
  <c r="AG139" i="4"/>
  <c r="CD139" i="4"/>
  <c r="AN139" i="4"/>
  <c r="BB139" i="4"/>
  <c r="Z139" i="4"/>
  <c r="CK139" i="4"/>
  <c r="BI139" i="4"/>
  <c r="BW139" i="4"/>
  <c r="BP139" i="4"/>
  <c r="AU139" i="4"/>
  <c r="R129" i="4"/>
  <c r="AN129" i="4"/>
  <c r="Z129" i="4"/>
  <c r="BB129" i="4"/>
  <c r="BI129" i="4"/>
  <c r="CK129" i="4"/>
  <c r="AG129" i="4"/>
  <c r="BP129" i="4"/>
  <c r="AU129" i="4"/>
  <c r="BW129" i="4"/>
  <c r="CD129" i="4"/>
  <c r="R130" i="4"/>
  <c r="BB130" i="4"/>
  <c r="AN130" i="4"/>
  <c r="CD130" i="4"/>
  <c r="BP130" i="4"/>
  <c r="Z130" i="4"/>
  <c r="CK130" i="4"/>
  <c r="AG130" i="4"/>
  <c r="AU130" i="4"/>
  <c r="BW130" i="4"/>
  <c r="BI130" i="4"/>
  <c r="Q118" i="4"/>
  <c r="CJ118" i="4"/>
  <c r="BA118" i="4"/>
  <c r="BO118" i="4"/>
  <c r="BV118" i="4"/>
  <c r="BH118" i="4"/>
  <c r="AT118" i="4"/>
  <c r="AF118" i="4"/>
  <c r="AM118" i="4"/>
  <c r="Y118" i="4"/>
  <c r="CC118" i="4"/>
  <c r="R128" i="4"/>
  <c r="BB128" i="4"/>
  <c r="BI128" i="4"/>
  <c r="AN128" i="4"/>
  <c r="BW128" i="4"/>
  <c r="AU128" i="4"/>
  <c r="CK128" i="4"/>
  <c r="AG128" i="4"/>
  <c r="Z128" i="4"/>
  <c r="BP128" i="4"/>
  <c r="CD128" i="4"/>
  <c r="Q124" i="4"/>
  <c r="AF124" i="4"/>
  <c r="AM124" i="4"/>
  <c r="CC124" i="4"/>
  <c r="BO124" i="4"/>
  <c r="BA124" i="4"/>
  <c r="Y124" i="4"/>
  <c r="BH124" i="4"/>
  <c r="CJ124" i="4"/>
  <c r="AT124" i="4"/>
  <c r="BV124" i="4"/>
  <c r="Q140" i="4"/>
  <c r="Y140" i="4"/>
  <c r="BH140" i="4"/>
  <c r="AM140" i="4"/>
  <c r="CC140" i="4"/>
  <c r="BV140" i="4"/>
  <c r="AF140" i="4"/>
  <c r="BO140" i="4"/>
  <c r="CJ140" i="4"/>
  <c r="AT140" i="4"/>
  <c r="BA140" i="4"/>
  <c r="Q142" i="4"/>
  <c r="BA142" i="4"/>
  <c r="AF142" i="4"/>
  <c r="CC142" i="4"/>
  <c r="AM142" i="4"/>
  <c r="BH142" i="4"/>
  <c r="AT142" i="4"/>
  <c r="BV142" i="4"/>
  <c r="BO142" i="4"/>
  <c r="CJ142" i="4"/>
  <c r="Y142" i="4"/>
  <c r="Q132" i="4"/>
  <c r="AF132" i="4"/>
  <c r="BA132" i="4"/>
  <c r="AT132" i="4"/>
  <c r="CJ132" i="4"/>
  <c r="Y132" i="4"/>
  <c r="BV132" i="4"/>
  <c r="BO132" i="4"/>
  <c r="AM132" i="4"/>
  <c r="CC132" i="4"/>
  <c r="BH132" i="4"/>
  <c r="Q141" i="4"/>
  <c r="BH141" i="4"/>
  <c r="CC141" i="4"/>
  <c r="BA141" i="4"/>
  <c r="Y141" i="4"/>
  <c r="CJ141" i="4"/>
  <c r="BO141" i="4"/>
  <c r="AF141" i="4"/>
  <c r="AM141" i="4"/>
  <c r="AT141" i="4"/>
  <c r="BV141" i="4"/>
  <c r="Q127" i="4"/>
  <c r="AF127" i="4"/>
  <c r="CC127" i="4"/>
  <c r="AM127" i="4"/>
  <c r="AT127" i="4"/>
  <c r="Y127" i="4"/>
  <c r="BH127" i="4"/>
  <c r="BO127" i="4"/>
  <c r="BA127" i="4"/>
  <c r="CJ127" i="4"/>
  <c r="BV127" i="4"/>
  <c r="Q143" i="4"/>
  <c r="CJ143" i="4"/>
  <c r="AM143" i="4"/>
  <c r="BA143" i="4"/>
  <c r="Y143" i="4"/>
  <c r="BH143" i="4"/>
  <c r="CC143" i="4"/>
  <c r="BV143" i="4"/>
  <c r="BO143" i="4"/>
  <c r="AT143" i="4"/>
  <c r="AF143" i="4"/>
  <c r="Q115" i="4"/>
  <c r="CJ115" i="4"/>
  <c r="CC115" i="4"/>
  <c r="BO115" i="4"/>
  <c r="BA115" i="4"/>
  <c r="AT115" i="4"/>
  <c r="AM115" i="4"/>
  <c r="AF115" i="4"/>
  <c r="BH115" i="4"/>
  <c r="BV115" i="4"/>
  <c r="Y115" i="4"/>
  <c r="Q119" i="4"/>
  <c r="AT119" i="4"/>
  <c r="CC119" i="4"/>
  <c r="AM119" i="4"/>
  <c r="BV119" i="4"/>
  <c r="BA119" i="4"/>
  <c r="CJ119" i="4"/>
  <c r="BH119" i="4"/>
  <c r="BO119" i="4"/>
  <c r="Y119" i="4"/>
  <c r="AF119" i="4"/>
  <c r="Q131" i="4"/>
  <c r="BA131" i="4"/>
  <c r="AF131" i="4"/>
  <c r="AM131" i="4"/>
  <c r="BV131" i="4"/>
  <c r="Y131" i="4"/>
  <c r="BO131" i="4"/>
  <c r="AT131" i="4"/>
  <c r="CJ131" i="4"/>
  <c r="CC131" i="4"/>
  <c r="BH131" i="4"/>
  <c r="Q148" i="4"/>
  <c r="CC148" i="4"/>
  <c r="BH148" i="4"/>
  <c r="BA148" i="4"/>
  <c r="AF148" i="4"/>
  <c r="CJ148" i="4"/>
  <c r="BO148" i="4"/>
  <c r="AM148" i="4"/>
  <c r="Y148" i="4"/>
  <c r="BV148" i="4"/>
  <c r="AT148" i="4"/>
  <c r="Q129" i="4"/>
  <c r="Y129" i="4"/>
  <c r="BO129" i="4"/>
  <c r="AF129" i="4"/>
  <c r="BA129" i="4"/>
  <c r="CJ129" i="4"/>
  <c r="CC129" i="4"/>
  <c r="BV129" i="4"/>
  <c r="AT129" i="4"/>
  <c r="AM129" i="4"/>
  <c r="BH129" i="4"/>
  <c r="Q120" i="4"/>
  <c r="CJ120" i="4"/>
  <c r="BH120" i="4"/>
  <c r="Y120" i="4"/>
  <c r="BO120" i="4"/>
  <c r="AT120" i="4"/>
  <c r="BV120" i="4"/>
  <c r="AM120" i="4"/>
  <c r="BA120" i="4"/>
  <c r="CC120" i="4"/>
  <c r="AF120" i="4"/>
  <c r="P137" i="4"/>
  <c r="CI137" i="4"/>
  <c r="AS137" i="4"/>
  <c r="AE137" i="4"/>
  <c r="CB137" i="4"/>
  <c r="AZ137" i="4"/>
  <c r="X137" i="4"/>
  <c r="AL137" i="4"/>
  <c r="BU137" i="4"/>
  <c r="BG137" i="4"/>
  <c r="BN137" i="4"/>
  <c r="P148" i="4"/>
  <c r="AL148" i="4"/>
  <c r="X148" i="4"/>
  <c r="AE148" i="4"/>
  <c r="BN148" i="4"/>
  <c r="BG148" i="4"/>
  <c r="CI148" i="4"/>
  <c r="AS148" i="4"/>
  <c r="BU148" i="4"/>
  <c r="CB148" i="4"/>
  <c r="AZ148" i="4"/>
  <c r="P115" i="4"/>
  <c r="CI115" i="4"/>
  <c r="AS115" i="4"/>
  <c r="X115" i="4"/>
  <c r="BU115" i="4"/>
  <c r="BG115" i="4"/>
  <c r="AE115" i="4"/>
  <c r="CB115" i="4"/>
  <c r="AZ115" i="4"/>
  <c r="BN115" i="4"/>
  <c r="AL115" i="4"/>
  <c r="CI129" i="4"/>
  <c r="AL129" i="4"/>
  <c r="X129" i="4"/>
  <c r="BG129" i="4"/>
  <c r="BU129" i="4"/>
  <c r="AZ129" i="4"/>
  <c r="P129" i="4"/>
  <c r="AE129" i="4"/>
  <c r="CB129" i="4"/>
  <c r="BN129" i="4"/>
  <c r="AS129" i="4"/>
  <c r="P132" i="4"/>
  <c r="CI132" i="4"/>
  <c r="AL132" i="4"/>
  <c r="X132" i="4"/>
  <c r="BN132" i="4"/>
  <c r="AE132" i="4"/>
  <c r="AZ132" i="4"/>
  <c r="AS132" i="4"/>
  <c r="BU132" i="4"/>
  <c r="BG132" i="4"/>
  <c r="CB132" i="4"/>
  <c r="P133" i="4"/>
  <c r="CI133" i="4"/>
  <c r="BN133" i="4"/>
  <c r="BU133" i="4"/>
  <c r="AL133" i="4"/>
  <c r="CB133" i="4"/>
  <c r="AS133" i="4"/>
  <c r="X133" i="4"/>
  <c r="AE133" i="4"/>
  <c r="BG133" i="4"/>
  <c r="AZ133" i="4"/>
  <c r="P147" i="4"/>
  <c r="CI147" i="4"/>
  <c r="AZ147" i="4"/>
  <c r="CB147" i="4"/>
  <c r="X147" i="4"/>
  <c r="AE147" i="4"/>
  <c r="AS147" i="4"/>
  <c r="BU147" i="4"/>
  <c r="BG147" i="4"/>
  <c r="BN147" i="4"/>
  <c r="AL147" i="4"/>
  <c r="P118" i="4"/>
  <c r="CI118" i="4"/>
  <c r="BG118" i="4"/>
  <c r="AS118" i="4"/>
  <c r="AL118" i="4"/>
  <c r="BU118" i="4"/>
  <c r="AE118" i="4"/>
  <c r="CB118" i="4"/>
  <c r="BN118" i="4"/>
  <c r="AZ118" i="4"/>
  <c r="X118" i="4"/>
  <c r="P125" i="4"/>
  <c r="CI125" i="4"/>
  <c r="BU125" i="4"/>
  <c r="AZ125" i="4"/>
  <c r="AS125" i="4"/>
  <c r="AE125" i="4"/>
  <c r="CB125" i="4"/>
  <c r="BN125" i="4"/>
  <c r="AL125" i="4"/>
  <c r="BG125" i="4"/>
  <c r="X125" i="4"/>
  <c r="P138" i="4"/>
  <c r="CI138" i="4"/>
  <c r="BG138" i="4"/>
  <c r="BN138" i="4"/>
  <c r="AS138" i="4"/>
  <c r="AL138" i="4"/>
  <c r="BU138" i="4"/>
  <c r="X138" i="4"/>
  <c r="AE138" i="4"/>
  <c r="CB138" i="4"/>
  <c r="AZ138" i="4"/>
  <c r="P121" i="4"/>
  <c r="CI121" i="4"/>
  <c r="AE121" i="4"/>
  <c r="CB121" i="4"/>
  <c r="AL121" i="4"/>
  <c r="AZ121" i="4"/>
  <c r="X121" i="4"/>
  <c r="BG121" i="4"/>
  <c r="BU121" i="4"/>
  <c r="BN121" i="4"/>
  <c r="AS121" i="4"/>
  <c r="P117" i="4"/>
  <c r="CI117" i="4"/>
  <c r="AL117" i="4"/>
  <c r="BU117" i="4"/>
  <c r="AZ117" i="4"/>
  <c r="BG117" i="4"/>
  <c r="BN117" i="4"/>
  <c r="AS117" i="4"/>
  <c r="AE117" i="4"/>
  <c r="CB117" i="4"/>
  <c r="X117" i="4"/>
  <c r="P146" i="4"/>
  <c r="X146" i="4"/>
  <c r="BU146" i="4"/>
  <c r="AE146" i="4"/>
  <c r="AZ146" i="4"/>
  <c r="CI146" i="4"/>
  <c r="AL146" i="4"/>
  <c r="CB146" i="4"/>
  <c r="BN146" i="4"/>
  <c r="AS146" i="4"/>
  <c r="BG146" i="4"/>
  <c r="P124" i="4"/>
  <c r="AL124" i="4"/>
  <c r="AS124" i="4"/>
  <c r="CI124" i="4"/>
  <c r="AE124" i="4"/>
  <c r="X124" i="4"/>
  <c r="BN124" i="4"/>
  <c r="BU124" i="4"/>
  <c r="CB124" i="4"/>
  <c r="AZ124" i="4"/>
  <c r="BG124" i="4"/>
  <c r="P150" i="4"/>
  <c r="CI150" i="4"/>
  <c r="X150" i="4"/>
  <c r="AL150" i="4"/>
  <c r="CB150" i="4"/>
  <c r="AE150" i="4"/>
  <c r="AZ150" i="4"/>
  <c r="BN150" i="4"/>
  <c r="BU150" i="4"/>
  <c r="AS150" i="4"/>
  <c r="BG150" i="4"/>
  <c r="P135" i="4"/>
  <c r="CI135" i="4"/>
  <c r="BN135" i="4"/>
  <c r="AZ135" i="4"/>
  <c r="AS135" i="4"/>
  <c r="X135" i="4"/>
  <c r="BU135" i="4"/>
  <c r="BG135" i="4"/>
  <c r="AE135" i="4"/>
  <c r="AL135" i="4"/>
  <c r="CB135" i="4"/>
  <c r="P131" i="4"/>
  <c r="X131" i="4"/>
  <c r="AS131" i="4"/>
  <c r="AL131" i="4"/>
  <c r="BU131" i="4"/>
  <c r="BG131" i="4"/>
  <c r="CI131" i="4"/>
  <c r="AZ131" i="4"/>
  <c r="AE131" i="4"/>
  <c r="CB131" i="4"/>
  <c r="BN131" i="4"/>
  <c r="P151" i="4"/>
  <c r="CI151" i="4"/>
  <c r="CB151" i="4"/>
  <c r="AZ151" i="4"/>
  <c r="AL151" i="4"/>
  <c r="AE151" i="4"/>
  <c r="BN151" i="4"/>
  <c r="AS151" i="4"/>
  <c r="BU151" i="4"/>
  <c r="X151" i="4"/>
  <c r="BG151" i="4"/>
  <c r="P143" i="4"/>
  <c r="AS143" i="4"/>
  <c r="BG143" i="4"/>
  <c r="X143" i="4"/>
  <c r="BU143" i="4"/>
  <c r="AE143" i="4"/>
  <c r="CI143" i="4"/>
  <c r="AZ143" i="4"/>
  <c r="CB143" i="4"/>
  <c r="BN143" i="4"/>
  <c r="AL143" i="4"/>
  <c r="Q134" i="4"/>
  <c r="BA134" i="4"/>
  <c r="AT134" i="4"/>
  <c r="AF134" i="4"/>
  <c r="CC134" i="4"/>
  <c r="CJ134" i="4"/>
  <c r="AM134" i="4"/>
  <c r="Y134" i="4"/>
  <c r="BO134" i="4"/>
  <c r="BV134" i="4"/>
  <c r="BH134" i="4"/>
  <c r="CO136" i="4"/>
  <c r="AY136" i="4"/>
  <c r="CA136" i="4"/>
  <c r="AD136" i="4"/>
  <c r="AR136" i="4"/>
  <c r="CH136" i="4"/>
  <c r="V136" i="4"/>
  <c r="BM136" i="4"/>
  <c r="BT136" i="4"/>
  <c r="BF136" i="4"/>
  <c r="AK136" i="4"/>
  <c r="CO123" i="4"/>
  <c r="AK123" i="4"/>
  <c r="CH123" i="4"/>
  <c r="AR123" i="4"/>
  <c r="BF123" i="4"/>
  <c r="BM123" i="4"/>
  <c r="V123" i="4"/>
  <c r="AD123" i="4"/>
  <c r="CA123" i="4"/>
  <c r="BT123" i="4"/>
  <c r="AY123" i="4"/>
  <c r="CO118" i="4"/>
  <c r="CA118" i="4"/>
  <c r="BM118" i="4"/>
  <c r="BF118" i="4"/>
  <c r="AR118" i="4"/>
  <c r="V118" i="4"/>
  <c r="CH118" i="4"/>
  <c r="BT118" i="4"/>
  <c r="AD118" i="4"/>
  <c r="AK118" i="4"/>
  <c r="AY118" i="4"/>
  <c r="CO142" i="4"/>
  <c r="AD142" i="4"/>
  <c r="BM142" i="4"/>
  <c r="AR142" i="4"/>
  <c r="AY142" i="4"/>
  <c r="V142" i="4"/>
  <c r="CA142" i="4"/>
  <c r="BT142" i="4"/>
  <c r="BF142" i="4"/>
  <c r="AK142" i="4"/>
  <c r="CH142" i="4"/>
  <c r="CO120" i="4"/>
  <c r="AY120" i="4"/>
  <c r="BM120" i="4"/>
  <c r="BT120" i="4"/>
  <c r="AK120" i="4"/>
  <c r="V120" i="4"/>
  <c r="CH120" i="4"/>
  <c r="CA120" i="4"/>
  <c r="AD120" i="4"/>
  <c r="BF120" i="4"/>
  <c r="AR120" i="4"/>
  <c r="CO128" i="4"/>
  <c r="AK128" i="4"/>
  <c r="CH128" i="4"/>
  <c r="BT128" i="4"/>
  <c r="AY128" i="4"/>
  <c r="V128" i="4"/>
  <c r="AR128" i="4"/>
  <c r="CA128" i="4"/>
  <c r="AD128" i="4"/>
  <c r="BF128" i="4"/>
  <c r="BM128" i="4"/>
  <c r="CO129" i="4"/>
  <c r="BT129" i="4"/>
  <c r="AD129" i="4"/>
  <c r="BM129" i="4"/>
  <c r="AY129" i="4"/>
  <c r="V129" i="4"/>
  <c r="CH129" i="4"/>
  <c r="CA129" i="4"/>
  <c r="BF129" i="4"/>
  <c r="AK129" i="4"/>
  <c r="AR129" i="4"/>
  <c r="CO144" i="4"/>
  <c r="CH144" i="4"/>
  <c r="BT144" i="4"/>
  <c r="BM144" i="4"/>
  <c r="BF144" i="4"/>
  <c r="V144" i="4"/>
  <c r="AY144" i="4"/>
  <c r="AR144" i="4"/>
  <c r="CA144" i="4"/>
  <c r="AD144" i="4"/>
  <c r="AK144" i="4"/>
  <c r="CO115" i="4"/>
  <c r="AR115" i="4"/>
  <c r="AK115" i="4"/>
  <c r="AD115" i="4"/>
  <c r="AY115" i="4"/>
  <c r="BT115" i="4"/>
  <c r="V115" i="4"/>
  <c r="BF115" i="4"/>
  <c r="CH115" i="4"/>
  <c r="CA115" i="4"/>
  <c r="BM115" i="4"/>
  <c r="CO132" i="4"/>
  <c r="AK132" i="4"/>
  <c r="AD132" i="4"/>
  <c r="BF132" i="4"/>
  <c r="CA132" i="4"/>
  <c r="V132" i="4"/>
  <c r="BT132" i="4"/>
  <c r="BM132" i="4"/>
  <c r="AY132" i="4"/>
  <c r="CH132" i="4"/>
  <c r="AR132" i="4"/>
  <c r="CO150" i="4"/>
  <c r="AY150" i="4"/>
  <c r="BT150" i="4"/>
  <c r="CH150" i="4"/>
  <c r="BM150" i="4"/>
  <c r="AR150" i="4"/>
  <c r="V150" i="4"/>
  <c r="AK150" i="4"/>
  <c r="CA150" i="4"/>
  <c r="AD150" i="4"/>
  <c r="BF150" i="4"/>
  <c r="CO126" i="4"/>
  <c r="AD126" i="4"/>
  <c r="BM126" i="4"/>
  <c r="AR126" i="4"/>
  <c r="AY126" i="4"/>
  <c r="V126" i="4"/>
  <c r="CH126" i="4"/>
  <c r="BT126" i="4"/>
  <c r="BF126" i="4"/>
  <c r="AK126" i="4"/>
  <c r="CA126" i="4"/>
  <c r="CO145" i="4"/>
  <c r="AK145" i="4"/>
  <c r="BM145" i="4"/>
  <c r="AR145" i="4"/>
  <c r="AD145" i="4"/>
  <c r="CH145" i="4"/>
  <c r="V145" i="4"/>
  <c r="AY145" i="4"/>
  <c r="BT145" i="4"/>
  <c r="CA145" i="4"/>
  <c r="BF145" i="4"/>
  <c r="V119" i="4"/>
  <c r="AK119" i="4"/>
  <c r="AD119" i="4"/>
  <c r="CH119" i="4"/>
  <c r="BT119" i="4"/>
  <c r="CO119" i="4"/>
  <c r="BM119" i="4"/>
  <c r="BF119" i="4"/>
  <c r="AR119" i="4"/>
  <c r="CA119" i="4"/>
  <c r="AY119" i="4"/>
  <c r="CO146" i="4"/>
  <c r="AY146" i="4"/>
  <c r="CH146" i="4"/>
  <c r="BM146" i="4"/>
  <c r="CA146" i="4"/>
  <c r="BF146" i="4"/>
  <c r="V146" i="4"/>
  <c r="AK146" i="4"/>
  <c r="AD146" i="4"/>
  <c r="BT146" i="4"/>
  <c r="AR146" i="4"/>
  <c r="CO130" i="4"/>
  <c r="AR130" i="4"/>
  <c r="AD130" i="4"/>
  <c r="BT130" i="4"/>
  <c r="CH130" i="4"/>
  <c r="V130" i="4"/>
  <c r="BF130" i="4"/>
  <c r="AK130" i="4"/>
  <c r="CA130" i="4"/>
  <c r="BM130" i="4"/>
  <c r="AY130" i="4"/>
  <c r="CO139" i="4"/>
  <c r="AR139" i="4"/>
  <c r="CA139" i="4"/>
  <c r="BF139" i="4"/>
  <c r="BM139" i="4"/>
  <c r="V139" i="4"/>
  <c r="BT139" i="4"/>
  <c r="AY139" i="4"/>
  <c r="AK139" i="4"/>
  <c r="CH139" i="4"/>
  <c r="AD139" i="4"/>
  <c r="CO138" i="4"/>
  <c r="BF138" i="4"/>
  <c r="CA138" i="4"/>
  <c r="AY138" i="4"/>
  <c r="BM138" i="4"/>
  <c r="V138" i="4"/>
  <c r="AR138" i="4"/>
  <c r="CH138" i="4"/>
  <c r="AK138" i="4"/>
  <c r="BT138" i="4"/>
  <c r="AD138" i="4"/>
  <c r="CO147" i="4"/>
  <c r="BF147" i="4"/>
  <c r="CA147" i="4"/>
  <c r="AY147" i="4"/>
  <c r="AK147" i="4"/>
  <c r="V147" i="4"/>
  <c r="BT147" i="4"/>
  <c r="CH147" i="4"/>
  <c r="AR147" i="4"/>
  <c r="BM147" i="4"/>
  <c r="AD147" i="4"/>
  <c r="CN139" i="4"/>
  <c r="BE139" i="4"/>
  <c r="AX139" i="4"/>
  <c r="CG139" i="4"/>
  <c r="BZ139" i="4"/>
  <c r="AQ139" i="4"/>
  <c r="U139" i="4"/>
  <c r="AC139" i="4"/>
  <c r="AJ139" i="4"/>
  <c r="BL139" i="4"/>
  <c r="BS139" i="4"/>
  <c r="CN143" i="4"/>
  <c r="AJ143" i="4"/>
  <c r="BE143" i="4"/>
  <c r="AC143" i="4"/>
  <c r="BL143" i="4"/>
  <c r="AX143" i="4"/>
  <c r="CG143" i="4"/>
  <c r="AQ143" i="4"/>
  <c r="U143" i="4"/>
  <c r="BS143" i="4"/>
  <c r="BZ143" i="4"/>
  <c r="CN145" i="4"/>
  <c r="BS145" i="4"/>
  <c r="BE145" i="4"/>
  <c r="BZ145" i="4"/>
  <c r="AQ145" i="4"/>
  <c r="AX145" i="4"/>
  <c r="U145" i="4"/>
  <c r="AC145" i="4"/>
  <c r="AJ145" i="4"/>
  <c r="CG145" i="4"/>
  <c r="BL145" i="4"/>
  <c r="CN146" i="4"/>
  <c r="BE146" i="4"/>
  <c r="AC146" i="4"/>
  <c r="AJ146" i="4"/>
  <c r="AX146" i="4"/>
  <c r="BL146" i="4"/>
  <c r="BZ146" i="4"/>
  <c r="CG146" i="4"/>
  <c r="U146" i="4"/>
  <c r="BS146" i="4"/>
  <c r="AQ146" i="4"/>
  <c r="CN116" i="4"/>
  <c r="BZ116" i="4"/>
  <c r="BL116" i="4"/>
  <c r="AJ116" i="4"/>
  <c r="AQ116" i="4"/>
  <c r="CG116" i="4"/>
  <c r="U116" i="4"/>
  <c r="BS116" i="4"/>
  <c r="AX116" i="4"/>
  <c r="BE116" i="4"/>
  <c r="AC116" i="4"/>
  <c r="CN135" i="4"/>
  <c r="AQ135" i="4"/>
  <c r="CG135" i="4"/>
  <c r="AC135" i="4"/>
  <c r="AX135" i="4"/>
  <c r="U135" i="4"/>
  <c r="AJ135" i="4"/>
  <c r="BL135" i="4"/>
  <c r="BS135" i="4"/>
  <c r="BE135" i="4"/>
  <c r="BZ135" i="4"/>
  <c r="CN133" i="4"/>
  <c r="AQ133" i="4"/>
  <c r="AX133" i="4"/>
  <c r="BZ133" i="4"/>
  <c r="BS133" i="4"/>
  <c r="BE133" i="4"/>
  <c r="U133" i="4"/>
  <c r="AJ133" i="4"/>
  <c r="AC133" i="4"/>
  <c r="CG133" i="4"/>
  <c r="BL133" i="4"/>
  <c r="CN136" i="4"/>
  <c r="AJ136" i="4"/>
  <c r="BE136" i="4"/>
  <c r="AX136" i="4"/>
  <c r="BZ136" i="4"/>
  <c r="BS136" i="4"/>
  <c r="U136" i="4"/>
  <c r="AQ136" i="4"/>
  <c r="CG136" i="4"/>
  <c r="AC136" i="4"/>
  <c r="BL136" i="4"/>
  <c r="CN132" i="4"/>
  <c r="BS132" i="4"/>
  <c r="AJ132" i="4"/>
  <c r="BL132" i="4"/>
  <c r="AQ132" i="4"/>
  <c r="BZ132" i="4"/>
  <c r="AC132" i="4"/>
  <c r="U132" i="4"/>
  <c r="CG132" i="4"/>
  <c r="BE132" i="4"/>
  <c r="AX132" i="4"/>
  <c r="CN120" i="4"/>
  <c r="BE120" i="4"/>
  <c r="AJ120" i="4"/>
  <c r="CG120" i="4"/>
  <c r="BS120" i="4"/>
  <c r="AC120" i="4"/>
  <c r="AX120" i="4"/>
  <c r="BL120" i="4"/>
  <c r="U120" i="4"/>
  <c r="AQ120" i="4"/>
  <c r="BZ120" i="4"/>
  <c r="CN123" i="4"/>
  <c r="AX123" i="4"/>
  <c r="AC123" i="4"/>
  <c r="CG123" i="4"/>
  <c r="BS123" i="4"/>
  <c r="BE123" i="4"/>
  <c r="AQ123" i="4"/>
  <c r="BL123" i="4"/>
  <c r="U123" i="4"/>
  <c r="AJ123" i="4"/>
  <c r="BZ123" i="4"/>
  <c r="CN149" i="4"/>
  <c r="BS149" i="4"/>
  <c r="AQ149" i="4"/>
  <c r="AC149" i="4"/>
  <c r="BZ149" i="4"/>
  <c r="CG149" i="4"/>
  <c r="BE149" i="4"/>
  <c r="U149" i="4"/>
  <c r="AX149" i="4"/>
  <c r="BL149" i="4"/>
  <c r="AJ149" i="4"/>
  <c r="CN148" i="4"/>
  <c r="AX148" i="4"/>
  <c r="AC148" i="4"/>
  <c r="BZ148" i="4"/>
  <c r="BL148" i="4"/>
  <c r="AJ148" i="4"/>
  <c r="AQ148" i="4"/>
  <c r="BS148" i="4"/>
  <c r="U148" i="4"/>
  <c r="BE148" i="4"/>
  <c r="CG148" i="4"/>
  <c r="CN141" i="4"/>
  <c r="AC141" i="4"/>
  <c r="BZ141" i="4"/>
  <c r="AX141" i="4"/>
  <c r="BL141" i="4"/>
  <c r="BS141" i="4"/>
  <c r="CG141" i="4"/>
  <c r="U141" i="4"/>
  <c r="AQ141" i="4"/>
  <c r="AJ141" i="4"/>
  <c r="BE141" i="4"/>
  <c r="CN129" i="4"/>
  <c r="CG129" i="4"/>
  <c r="BZ129" i="4"/>
  <c r="BL129" i="4"/>
  <c r="AQ129" i="4"/>
  <c r="AX129" i="4"/>
  <c r="U129" i="4"/>
  <c r="BS129" i="4"/>
  <c r="BE129" i="4"/>
  <c r="AJ129" i="4"/>
  <c r="AC129" i="4"/>
  <c r="U142" i="4"/>
  <c r="BZ142" i="4"/>
  <c r="AJ142" i="4"/>
  <c r="AX142" i="4"/>
  <c r="AC142" i="4"/>
  <c r="BS142" i="4"/>
  <c r="CN142" i="4"/>
  <c r="CG142" i="4"/>
  <c r="BE142" i="4"/>
  <c r="BL142" i="4"/>
  <c r="AQ142" i="4"/>
  <c r="CN147" i="4"/>
  <c r="BS147" i="4"/>
  <c r="BE147" i="4"/>
  <c r="AJ147" i="4"/>
  <c r="CG147" i="4"/>
  <c r="AQ147" i="4"/>
  <c r="U147" i="4"/>
  <c r="AC147" i="4"/>
  <c r="BZ147" i="4"/>
  <c r="AX147" i="4"/>
  <c r="BL147" i="4"/>
  <c r="CN119" i="4"/>
  <c r="AJ119" i="4"/>
  <c r="CG119" i="4"/>
  <c r="AC119" i="4"/>
  <c r="AX119" i="4"/>
  <c r="BS119" i="4"/>
  <c r="BZ119" i="4"/>
  <c r="BE119" i="4"/>
  <c r="U119" i="4"/>
  <c r="AQ119" i="4"/>
  <c r="BL119" i="4"/>
  <c r="CN117" i="4"/>
  <c r="BE117" i="4"/>
  <c r="AC117" i="4"/>
  <c r="BL117" i="4"/>
  <c r="BZ117" i="4"/>
  <c r="U117" i="4"/>
  <c r="AX117" i="4"/>
  <c r="BS117" i="4"/>
  <c r="AQ117" i="4"/>
  <c r="CG117" i="4"/>
  <c r="AJ117" i="4"/>
  <c r="T145" i="4"/>
  <c r="AP145" i="4"/>
  <c r="BK145" i="4"/>
  <c r="BY145" i="4"/>
  <c r="CF145" i="4"/>
  <c r="BR145" i="4"/>
  <c r="CM145" i="4"/>
  <c r="AI145" i="4"/>
  <c r="BD145" i="4"/>
  <c r="AW145" i="4"/>
  <c r="AB145" i="4"/>
  <c r="T140" i="4"/>
  <c r="AP140" i="4"/>
  <c r="AW140" i="4"/>
  <c r="AB140" i="4"/>
  <c r="BR140" i="4"/>
  <c r="BK140" i="4"/>
  <c r="CM140" i="4"/>
  <c r="BD140" i="4"/>
  <c r="BY140" i="4"/>
  <c r="AI140" i="4"/>
  <c r="CF140" i="4"/>
  <c r="T123" i="4"/>
  <c r="CF123" i="4"/>
  <c r="BY123" i="4"/>
  <c r="BD123" i="4"/>
  <c r="AB123" i="4"/>
  <c r="AW123" i="4"/>
  <c r="CM123" i="4"/>
  <c r="BR123" i="4"/>
  <c r="AI123" i="4"/>
  <c r="BK123" i="4"/>
  <c r="AP123" i="4"/>
  <c r="T115" i="4"/>
  <c r="CF115" i="4"/>
  <c r="BD115" i="4"/>
  <c r="BK115" i="4"/>
  <c r="AB115" i="4"/>
  <c r="CM115" i="4"/>
  <c r="AW115" i="4"/>
  <c r="BY115" i="4"/>
  <c r="AI115" i="4"/>
  <c r="BR115" i="4"/>
  <c r="AP115" i="4"/>
  <c r="T150" i="4"/>
  <c r="AP150" i="4"/>
  <c r="BR150" i="4"/>
  <c r="BD150" i="4"/>
  <c r="CF150" i="4"/>
  <c r="CM150" i="4"/>
  <c r="BY150" i="4"/>
  <c r="AB150" i="4"/>
  <c r="AW150" i="4"/>
  <c r="BK150" i="4"/>
  <c r="AI150" i="4"/>
  <c r="T118" i="4"/>
  <c r="BR118" i="4"/>
  <c r="BD118" i="4"/>
  <c r="BK118" i="4"/>
  <c r="AP118" i="4"/>
  <c r="CM118" i="4"/>
  <c r="BY118" i="4"/>
  <c r="CF118" i="4"/>
  <c r="AW118" i="4"/>
  <c r="AI118" i="4"/>
  <c r="AB118" i="4"/>
  <c r="T116" i="4"/>
  <c r="CF116" i="4"/>
  <c r="BR116" i="4"/>
  <c r="AW116" i="4"/>
  <c r="AI116" i="4"/>
  <c r="BY116" i="4"/>
  <c r="CM116" i="4"/>
  <c r="AB116" i="4"/>
  <c r="BK116" i="4"/>
  <c r="BD116" i="4"/>
  <c r="AP116" i="4"/>
  <c r="T146" i="4"/>
  <c r="BK146" i="4"/>
  <c r="AW146" i="4"/>
  <c r="CF146" i="4"/>
  <c r="AP146" i="4"/>
  <c r="AI146" i="4"/>
  <c r="CM146" i="4"/>
  <c r="AB146" i="4"/>
  <c r="BD146" i="4"/>
  <c r="BY146" i="4"/>
  <c r="BR146" i="4"/>
  <c r="T126" i="4"/>
  <c r="AW126" i="4"/>
  <c r="BD126" i="4"/>
  <c r="AP126" i="4"/>
  <c r="BY126" i="4"/>
  <c r="CM126" i="4"/>
  <c r="BK126" i="4"/>
  <c r="BR126" i="4"/>
  <c r="AI126" i="4"/>
  <c r="CF126" i="4"/>
  <c r="AB126" i="4"/>
  <c r="T122" i="4"/>
  <c r="AI122" i="4"/>
  <c r="CF122" i="4"/>
  <c r="AW122" i="4"/>
  <c r="AP122" i="4"/>
  <c r="AB122" i="4"/>
  <c r="CM122" i="4"/>
  <c r="BY122" i="4"/>
  <c r="BK122" i="4"/>
  <c r="BR122" i="4"/>
  <c r="BD122" i="4"/>
  <c r="T137" i="4"/>
  <c r="CF137" i="4"/>
  <c r="AP137" i="4"/>
  <c r="BD137" i="4"/>
  <c r="BK137" i="4"/>
  <c r="AB137" i="4"/>
  <c r="CM137" i="4"/>
  <c r="BY137" i="4"/>
  <c r="BR137" i="4"/>
  <c r="AW137" i="4"/>
  <c r="AI137" i="4"/>
  <c r="T135" i="4"/>
  <c r="AP135" i="4"/>
  <c r="CF135" i="4"/>
  <c r="BR135" i="4"/>
  <c r="BD135" i="4"/>
  <c r="CM135" i="4"/>
  <c r="AI135" i="4"/>
  <c r="BK135" i="4"/>
  <c r="AW135" i="4"/>
  <c r="AB135" i="4"/>
  <c r="BY135" i="4"/>
  <c r="T136" i="4"/>
  <c r="AW136" i="4"/>
  <c r="AB136" i="4"/>
  <c r="AI136" i="4"/>
  <c r="BR136" i="4"/>
  <c r="CM136" i="4"/>
  <c r="AP136" i="4"/>
  <c r="BD136" i="4"/>
  <c r="BY136" i="4"/>
  <c r="BK136" i="4"/>
  <c r="CF136" i="4"/>
  <c r="T148" i="4"/>
  <c r="AW148" i="4"/>
  <c r="BK148" i="4"/>
  <c r="BD148" i="4"/>
  <c r="AP148" i="4"/>
  <c r="CM148" i="4"/>
  <c r="CF148" i="4"/>
  <c r="BR148" i="4"/>
  <c r="AB148" i="4"/>
  <c r="AI148" i="4"/>
  <c r="BY148" i="4"/>
  <c r="T141" i="4"/>
  <c r="AB141" i="4"/>
  <c r="AP141" i="4"/>
  <c r="BY141" i="4"/>
  <c r="BK141" i="4"/>
  <c r="CM141" i="4"/>
  <c r="BR141" i="4"/>
  <c r="AW141" i="4"/>
  <c r="AI141" i="4"/>
  <c r="CF141" i="4"/>
  <c r="BD141" i="4"/>
  <c r="T138" i="4"/>
  <c r="AB138" i="4"/>
  <c r="CF138" i="4"/>
  <c r="BR138" i="4"/>
  <c r="BK138" i="4"/>
  <c r="CM138" i="4"/>
  <c r="AW138" i="4"/>
  <c r="AP138" i="4"/>
  <c r="BY138" i="4"/>
  <c r="BD138" i="4"/>
  <c r="AI138" i="4"/>
  <c r="T127" i="4"/>
  <c r="AI127" i="4"/>
  <c r="AW127" i="4"/>
  <c r="CF127" i="4"/>
  <c r="BR127" i="4"/>
  <c r="BD127" i="4"/>
  <c r="CM127" i="4"/>
  <c r="AP127" i="4"/>
  <c r="AB127" i="4"/>
  <c r="BY127" i="4"/>
  <c r="BK127" i="4"/>
  <c r="T124" i="4"/>
  <c r="AB124" i="4"/>
  <c r="BR124" i="4"/>
  <c r="BD124" i="4"/>
  <c r="AI124" i="4"/>
  <c r="CM124" i="4"/>
  <c r="BY124" i="4"/>
  <c r="BK124" i="4"/>
  <c r="AP124" i="4"/>
  <c r="AW124" i="4"/>
  <c r="CF124" i="4"/>
  <c r="CN140" i="4"/>
  <c r="BZ140" i="4"/>
  <c r="BL140" i="4"/>
  <c r="BS140" i="4"/>
  <c r="AJ140" i="4"/>
  <c r="CG140" i="4"/>
  <c r="AQ140" i="4"/>
  <c r="U140" i="4"/>
  <c r="AC140" i="4"/>
  <c r="AX140" i="4"/>
  <c r="BE140" i="4"/>
  <c r="S138" i="4"/>
  <c r="AH138" i="4"/>
  <c r="BC138" i="4"/>
  <c r="AV138" i="4"/>
  <c r="CE138" i="4"/>
  <c r="BQ138" i="4"/>
  <c r="CL138" i="4"/>
  <c r="AO138" i="4"/>
  <c r="AA138" i="4"/>
  <c r="BX138" i="4"/>
  <c r="BJ138" i="4"/>
  <c r="CL140" i="4"/>
  <c r="BQ140" i="4"/>
  <c r="CE140" i="4"/>
  <c r="BJ140" i="4"/>
  <c r="BC140" i="4"/>
  <c r="S140" i="4"/>
  <c r="AO140" i="4"/>
  <c r="BX140" i="4"/>
  <c r="AH140" i="4"/>
  <c r="AV140" i="4"/>
  <c r="AA140" i="4"/>
  <c r="S146" i="4"/>
  <c r="CE146" i="4"/>
  <c r="BX146" i="4"/>
  <c r="BC146" i="4"/>
  <c r="AA146" i="4"/>
  <c r="AV146" i="4"/>
  <c r="CL146" i="4"/>
  <c r="BQ146" i="4"/>
  <c r="AH146" i="4"/>
  <c r="BJ146" i="4"/>
  <c r="AO146" i="4"/>
  <c r="S151" i="4"/>
  <c r="CE151" i="4"/>
  <c r="BQ151" i="4"/>
  <c r="BC151" i="4"/>
  <c r="BX151" i="4"/>
  <c r="CL151" i="4"/>
  <c r="AH151" i="4"/>
  <c r="BJ151" i="4"/>
  <c r="AO151" i="4"/>
  <c r="AV151" i="4"/>
  <c r="AA151" i="4"/>
  <c r="S147" i="4"/>
  <c r="AO147" i="4"/>
  <c r="AH147" i="4"/>
  <c r="BX147" i="4"/>
  <c r="BC147" i="4"/>
  <c r="CE147" i="4"/>
  <c r="CL147" i="4"/>
  <c r="BJ147" i="4"/>
  <c r="AV147" i="4"/>
  <c r="BQ147" i="4"/>
  <c r="AA147" i="4"/>
  <c r="S121" i="4"/>
  <c r="BC121" i="4"/>
  <c r="AA121" i="4"/>
  <c r="AH121" i="4"/>
  <c r="AO121" i="4"/>
  <c r="CL121" i="4"/>
  <c r="CE121" i="4"/>
  <c r="BQ121" i="4"/>
  <c r="BJ121" i="4"/>
  <c r="BX121" i="4"/>
  <c r="AV121" i="4"/>
  <c r="S114" i="4"/>
  <c r="AO114" i="4"/>
  <c r="CE114" i="4"/>
  <c r="AV114" i="4"/>
  <c r="BJ114" i="4"/>
  <c r="CL114" i="4"/>
  <c r="AH114" i="4"/>
  <c r="BX114" i="4"/>
  <c r="AA114" i="4"/>
  <c r="BQ114" i="4"/>
  <c r="BC114" i="4"/>
  <c r="S117" i="4"/>
  <c r="BQ117" i="4"/>
  <c r="AO117" i="4"/>
  <c r="AA117" i="4"/>
  <c r="BJ117" i="4"/>
  <c r="AV117" i="4"/>
  <c r="CL117" i="4"/>
  <c r="AH117" i="4"/>
  <c r="CE117" i="4"/>
  <c r="BX117" i="4"/>
  <c r="BC117" i="4"/>
  <c r="S136" i="4"/>
  <c r="BQ136" i="4"/>
  <c r="BX136" i="4"/>
  <c r="BJ136" i="4"/>
  <c r="AO136" i="4"/>
  <c r="AV136" i="4"/>
  <c r="CL136" i="4"/>
  <c r="AA136" i="4"/>
  <c r="AH136" i="4"/>
  <c r="CE136" i="4"/>
  <c r="BC136" i="4"/>
  <c r="S125" i="4"/>
  <c r="AV125" i="4"/>
  <c r="BQ125" i="4"/>
  <c r="AA125" i="4"/>
  <c r="BX125" i="4"/>
  <c r="AH125" i="4"/>
  <c r="CL125" i="4"/>
  <c r="BJ125" i="4"/>
  <c r="AO125" i="4"/>
  <c r="CE125" i="4"/>
  <c r="BC125" i="4"/>
  <c r="S132" i="4"/>
  <c r="AO132" i="4"/>
  <c r="CE132" i="4"/>
  <c r="AH132" i="4"/>
  <c r="BJ132" i="4"/>
  <c r="CL132" i="4"/>
  <c r="BC132" i="4"/>
  <c r="BQ132" i="4"/>
  <c r="BX132" i="4"/>
  <c r="AV132" i="4"/>
  <c r="AA132" i="4"/>
  <c r="S139" i="4"/>
  <c r="BQ139" i="4"/>
  <c r="BJ139" i="4"/>
  <c r="AV139" i="4"/>
  <c r="AA139" i="4"/>
  <c r="AH139" i="4"/>
  <c r="CL139" i="4"/>
  <c r="BX139" i="4"/>
  <c r="BC139" i="4"/>
  <c r="AO139" i="4"/>
  <c r="CE139" i="4"/>
  <c r="S142" i="4"/>
  <c r="CE142" i="4"/>
  <c r="BQ142" i="4"/>
  <c r="AV142" i="4"/>
  <c r="AA142" i="4"/>
  <c r="CL142" i="4"/>
  <c r="BX142" i="4"/>
  <c r="BJ142" i="4"/>
  <c r="AH142" i="4"/>
  <c r="BC142" i="4"/>
  <c r="AO142" i="4"/>
  <c r="S145" i="4"/>
  <c r="AO145" i="4"/>
  <c r="AV145" i="4"/>
  <c r="BX145" i="4"/>
  <c r="BC145" i="4"/>
  <c r="AH145" i="4"/>
  <c r="CL145" i="4"/>
  <c r="CE145" i="4"/>
  <c r="AA145" i="4"/>
  <c r="BJ145" i="4"/>
  <c r="BQ145" i="4"/>
  <c r="S119" i="4"/>
  <c r="BQ119" i="4"/>
  <c r="AO119" i="4"/>
  <c r="AV119" i="4"/>
  <c r="CE119" i="4"/>
  <c r="BC119" i="4"/>
  <c r="CL119" i="4"/>
  <c r="BJ119" i="4"/>
  <c r="AH119" i="4"/>
  <c r="BX119" i="4"/>
  <c r="AA119" i="4"/>
  <c r="S123" i="4"/>
  <c r="BX123" i="4"/>
  <c r="BJ123" i="4"/>
  <c r="BC123" i="4"/>
  <c r="AO123" i="4"/>
  <c r="CL123" i="4"/>
  <c r="CE123" i="4"/>
  <c r="BQ123" i="4"/>
  <c r="AA123" i="4"/>
  <c r="AH123" i="4"/>
  <c r="AV123" i="4"/>
  <c r="S141" i="4"/>
  <c r="BX141" i="4"/>
  <c r="BJ141" i="4"/>
  <c r="AH141" i="4"/>
  <c r="BC141" i="4"/>
  <c r="CL141" i="4"/>
  <c r="BQ141" i="4"/>
  <c r="CE141" i="4"/>
  <c r="AV141" i="4"/>
  <c r="AA141" i="4"/>
  <c r="AO141" i="4"/>
  <c r="S134" i="4"/>
  <c r="CE134" i="4"/>
  <c r="BJ134" i="4"/>
  <c r="BC134" i="4"/>
  <c r="AH134" i="4"/>
  <c r="CL134" i="4"/>
  <c r="BX134" i="4"/>
  <c r="BQ134" i="4"/>
  <c r="AA134" i="4"/>
  <c r="AO134" i="4"/>
  <c r="AV134" i="4"/>
  <c r="S126" i="4"/>
  <c r="CE126" i="4"/>
  <c r="BX126" i="4"/>
  <c r="BC126" i="4"/>
  <c r="AA126" i="4"/>
  <c r="AV126" i="4"/>
  <c r="CL126" i="4"/>
  <c r="BQ126" i="4"/>
  <c r="AH126" i="4"/>
  <c r="BJ126" i="4"/>
  <c r="AO126" i="4"/>
  <c r="R125" i="4"/>
  <c r="BW125" i="4"/>
  <c r="BI125" i="4"/>
  <c r="BB125" i="4"/>
  <c r="AG125" i="4"/>
  <c r="CK125" i="4"/>
  <c r="CD125" i="4"/>
  <c r="BP125" i="4"/>
  <c r="Z125" i="4"/>
  <c r="AN125" i="4"/>
  <c r="AU125" i="4"/>
  <c r="R134" i="4"/>
  <c r="BW134" i="4"/>
  <c r="AU134" i="4"/>
  <c r="BI134" i="4"/>
  <c r="AN134" i="4"/>
  <c r="CD134" i="4"/>
  <c r="CK134" i="4"/>
  <c r="AG134" i="4"/>
  <c r="BP134" i="4"/>
  <c r="Z134" i="4"/>
  <c r="BB134" i="4"/>
  <c r="Q117" i="4"/>
  <c r="AM117" i="4"/>
  <c r="Y117" i="4"/>
  <c r="AT117" i="4"/>
  <c r="CC117" i="4"/>
  <c r="CJ117" i="4"/>
  <c r="BA117" i="4"/>
  <c r="BV117" i="4"/>
  <c r="AF117" i="4"/>
  <c r="BH117" i="4"/>
  <c r="BO117" i="4"/>
  <c r="Q149" i="4"/>
  <c r="BO149" i="4"/>
  <c r="BA149" i="4"/>
  <c r="Y149" i="4"/>
  <c r="AF149" i="4"/>
  <c r="CJ149" i="4"/>
  <c r="AM149" i="4"/>
  <c r="BH149" i="4"/>
  <c r="BV149" i="4"/>
  <c r="AT149" i="4"/>
  <c r="CC149" i="4"/>
  <c r="R144" i="4"/>
  <c r="CD144" i="4"/>
  <c r="BB144" i="4"/>
  <c r="AG144" i="4"/>
  <c r="AN144" i="4"/>
  <c r="CK144" i="4"/>
  <c r="BP144" i="4"/>
  <c r="BI144" i="4"/>
  <c r="AU144" i="4"/>
  <c r="Z144" i="4"/>
  <c r="BW144" i="4"/>
  <c r="R136" i="4"/>
  <c r="CD136" i="4"/>
  <c r="AU136" i="4"/>
  <c r="AN136" i="4"/>
  <c r="Z136" i="4"/>
  <c r="BW136" i="4"/>
  <c r="CK136" i="4"/>
  <c r="BI136" i="4"/>
  <c r="BP136" i="4"/>
  <c r="BB136" i="4"/>
  <c r="AG136" i="4"/>
  <c r="CK115" i="4"/>
  <c r="BW115" i="4"/>
  <c r="BB115" i="4"/>
  <c r="AN115" i="4"/>
  <c r="BP115" i="4"/>
  <c r="R115" i="4"/>
  <c r="AU115" i="4"/>
  <c r="AG115" i="4"/>
  <c r="CD115" i="4"/>
  <c r="Z115" i="4"/>
  <c r="BI115" i="4"/>
  <c r="Q130" i="4"/>
  <c r="BH130" i="4"/>
  <c r="BA130" i="4"/>
  <c r="CC130" i="4"/>
  <c r="BV130" i="4"/>
  <c r="AM130" i="4"/>
  <c r="BO130" i="4"/>
  <c r="AT130" i="4"/>
  <c r="CJ130" i="4"/>
  <c r="AF130" i="4"/>
  <c r="Y130" i="4"/>
  <c r="R123" i="4"/>
  <c r="Z123" i="4"/>
  <c r="AN123" i="4"/>
  <c r="BW123" i="4"/>
  <c r="BI123" i="4"/>
  <c r="CK123" i="4"/>
  <c r="BP123" i="4"/>
  <c r="AU123" i="4"/>
  <c r="AG123" i="4"/>
  <c r="CD123" i="4"/>
  <c r="BB123" i="4"/>
  <c r="R145" i="4"/>
  <c r="BI145" i="4"/>
  <c r="AG145" i="4"/>
  <c r="BB145" i="4"/>
  <c r="AU145" i="4"/>
  <c r="CK145" i="4"/>
  <c r="BP145" i="4"/>
  <c r="Z145" i="4"/>
  <c r="CD145" i="4"/>
  <c r="BW145" i="4"/>
  <c r="AN145" i="4"/>
  <c r="R118" i="4"/>
  <c r="Z118" i="4"/>
  <c r="BI118" i="4"/>
  <c r="AN118" i="4"/>
  <c r="BB118" i="4"/>
  <c r="CK118" i="4"/>
  <c r="BW118" i="4"/>
  <c r="AG118" i="4"/>
  <c r="BP118" i="4"/>
  <c r="AU118" i="4"/>
  <c r="CD118" i="4"/>
  <c r="R137" i="4"/>
  <c r="AG137" i="4"/>
  <c r="AU137" i="4"/>
  <c r="AN137" i="4"/>
  <c r="BW137" i="4"/>
  <c r="BI137" i="4"/>
  <c r="CK137" i="4"/>
  <c r="BB137" i="4"/>
  <c r="Z137" i="4"/>
  <c r="CD137" i="4"/>
  <c r="BP137" i="4"/>
  <c r="R146" i="4"/>
  <c r="BB146" i="4"/>
  <c r="AN146" i="4"/>
  <c r="CD146" i="4"/>
  <c r="BP146" i="4"/>
  <c r="Z146" i="4"/>
  <c r="CK146" i="4"/>
  <c r="AG146" i="4"/>
  <c r="AU146" i="4"/>
  <c r="BW146" i="4"/>
  <c r="BI146" i="4"/>
  <c r="R124" i="4"/>
  <c r="BW124" i="4"/>
  <c r="BP124" i="4"/>
  <c r="BB124" i="4"/>
  <c r="AU124" i="4"/>
  <c r="CK124" i="4"/>
  <c r="AN124" i="4"/>
  <c r="BI124" i="4"/>
  <c r="Z124" i="4"/>
  <c r="AG124" i="4"/>
  <c r="CD124" i="4"/>
  <c r="R126" i="4"/>
  <c r="BW126" i="4"/>
  <c r="Z126" i="4"/>
  <c r="BP126" i="4"/>
  <c r="AN126" i="4"/>
  <c r="CK126" i="4"/>
  <c r="AU126" i="4"/>
  <c r="CD126" i="4"/>
  <c r="BB126" i="4"/>
  <c r="BI126" i="4"/>
  <c r="AG126" i="4"/>
  <c r="R120" i="4"/>
  <c r="BP120" i="4"/>
  <c r="BB120" i="4"/>
  <c r="AG120" i="4"/>
  <c r="CD120" i="4"/>
  <c r="AN120" i="4"/>
  <c r="CK120" i="4"/>
  <c r="AU120" i="4"/>
  <c r="Z120" i="4"/>
  <c r="BI120" i="4"/>
  <c r="BW120" i="4"/>
  <c r="R122" i="4"/>
  <c r="AN122" i="4"/>
  <c r="AU122" i="4"/>
  <c r="CD122" i="4"/>
  <c r="BP122" i="4"/>
  <c r="AG122" i="4"/>
  <c r="CK122" i="4"/>
  <c r="BB122" i="4"/>
  <c r="Z122" i="4"/>
  <c r="BI122" i="4"/>
  <c r="BW122" i="4"/>
  <c r="CK147" i="4"/>
  <c r="AN147" i="4"/>
  <c r="BW147" i="4"/>
  <c r="AG147" i="4"/>
  <c r="BI147" i="4"/>
  <c r="Z147" i="4"/>
  <c r="R147" i="4"/>
  <c r="BP147" i="4"/>
  <c r="CD147" i="4"/>
  <c r="AU147" i="4"/>
  <c r="BB147" i="4"/>
  <c r="R149" i="4"/>
  <c r="Z149" i="4"/>
  <c r="AU149" i="4"/>
  <c r="AN149" i="4"/>
  <c r="BW149" i="4"/>
  <c r="BI149" i="4"/>
  <c r="CK149" i="4"/>
  <c r="BB149" i="4"/>
  <c r="AG149" i="4"/>
  <c r="CD149" i="4"/>
  <c r="BP149" i="4"/>
  <c r="R143" i="4"/>
  <c r="AG143" i="4"/>
  <c r="Z143" i="4"/>
  <c r="BI143" i="4"/>
  <c r="AN143" i="4"/>
  <c r="CK143" i="4"/>
  <c r="BW143" i="4"/>
  <c r="BP143" i="4"/>
  <c r="AU143" i="4"/>
  <c r="CD143" i="4"/>
  <c r="BB143" i="4"/>
  <c r="R141" i="4"/>
  <c r="CD141" i="4"/>
  <c r="AN141" i="4"/>
  <c r="AG141" i="4"/>
  <c r="BI141" i="4"/>
  <c r="BP141" i="4"/>
  <c r="CK141" i="4"/>
  <c r="BW141" i="4"/>
  <c r="BB141" i="4"/>
  <c r="AU141" i="4"/>
  <c r="Z141" i="4"/>
  <c r="Q114" i="4"/>
  <c r="BH114" i="4"/>
  <c r="BA114" i="4"/>
  <c r="BO114" i="4"/>
  <c r="BV114" i="4"/>
  <c r="AT114" i="4"/>
  <c r="Y114" i="4"/>
  <c r="CC114" i="4"/>
  <c r="AM114" i="4"/>
  <c r="CJ114" i="4"/>
  <c r="AF114" i="4"/>
  <c r="CK131" i="4"/>
  <c r="Z131" i="4"/>
  <c r="BW131" i="4"/>
  <c r="AG131" i="4"/>
  <c r="CD131" i="4"/>
  <c r="R131" i="4"/>
  <c r="BP131" i="4"/>
  <c r="AU131" i="4"/>
  <c r="AN131" i="4"/>
  <c r="BB131" i="4"/>
  <c r="BI131" i="4"/>
  <c r="R117" i="4"/>
  <c r="CD117" i="4"/>
  <c r="BW117" i="4"/>
  <c r="BB117" i="4"/>
  <c r="Z117" i="4"/>
  <c r="AU117" i="4"/>
  <c r="CK117" i="4"/>
  <c r="BP117" i="4"/>
  <c r="AG117" i="4"/>
  <c r="BI117" i="4"/>
  <c r="AN117" i="4"/>
  <c r="R116" i="4"/>
  <c r="BI116" i="4"/>
  <c r="AN116" i="4"/>
  <c r="CD116" i="4"/>
  <c r="BB116" i="4"/>
  <c r="CK116" i="4"/>
  <c r="AU116" i="4"/>
  <c r="AG116" i="4"/>
  <c r="Z116" i="4"/>
  <c r="BW116" i="4"/>
  <c r="BP116" i="4"/>
  <c r="Q151" i="4"/>
  <c r="CJ151" i="4"/>
  <c r="AT151" i="4"/>
  <c r="Y151" i="4"/>
  <c r="CC151" i="4"/>
  <c r="BO151" i="4"/>
  <c r="BA151" i="4"/>
  <c r="AF151" i="4"/>
  <c r="AM151" i="4"/>
  <c r="BV151" i="4"/>
  <c r="BH151" i="4"/>
  <c r="Q137" i="4"/>
  <c r="CJ137" i="4"/>
  <c r="Y137" i="4"/>
  <c r="BH137" i="4"/>
  <c r="BV137" i="4"/>
  <c r="BA137" i="4"/>
  <c r="AM137" i="4"/>
  <c r="BO137" i="4"/>
  <c r="AT137" i="4"/>
  <c r="CC137" i="4"/>
  <c r="AF137" i="4"/>
  <c r="Q145" i="4"/>
  <c r="BO145" i="4"/>
  <c r="AF145" i="4"/>
  <c r="BV145" i="4"/>
  <c r="AM145" i="4"/>
  <c r="CJ145" i="4"/>
  <c r="AT145" i="4"/>
  <c r="BA145" i="4"/>
  <c r="Y145" i="4"/>
  <c r="BH145" i="4"/>
  <c r="CC145" i="4"/>
  <c r="Q147" i="4"/>
  <c r="AM147" i="4"/>
  <c r="BV147" i="4"/>
  <c r="BO147" i="4"/>
  <c r="BA147" i="4"/>
  <c r="CJ147" i="4"/>
  <c r="CC147" i="4"/>
  <c r="AT147" i="4"/>
  <c r="AF147" i="4"/>
  <c r="BH147" i="4"/>
  <c r="Y147" i="4"/>
  <c r="Q123" i="4"/>
  <c r="BA123" i="4"/>
  <c r="AF123" i="4"/>
  <c r="BO123" i="4"/>
  <c r="CC123" i="4"/>
  <c r="AT123" i="4"/>
  <c r="BV123" i="4"/>
  <c r="Y123" i="4"/>
  <c r="BH123" i="4"/>
  <c r="CJ123" i="4"/>
  <c r="AM123" i="4"/>
  <c r="Q136" i="4"/>
  <c r="CC136" i="4"/>
  <c r="BO136" i="4"/>
  <c r="AT136" i="4"/>
  <c r="BH136" i="4"/>
  <c r="AM136" i="4"/>
  <c r="BV136" i="4"/>
  <c r="AF136" i="4"/>
  <c r="CJ136" i="4"/>
  <c r="Y136" i="4"/>
  <c r="BA136" i="4"/>
  <c r="Q121" i="4"/>
  <c r="CC121" i="4"/>
  <c r="BO121" i="4"/>
  <c r="AT121" i="4"/>
  <c r="AF121" i="4"/>
  <c r="BV121" i="4"/>
  <c r="Y121" i="4"/>
  <c r="BA121" i="4"/>
  <c r="CJ121" i="4"/>
  <c r="BH121" i="4"/>
  <c r="AM121" i="4"/>
  <c r="CJ138" i="4"/>
  <c r="AF138" i="4"/>
  <c r="BA138" i="4"/>
  <c r="Y138" i="4"/>
  <c r="BO138" i="4"/>
  <c r="Q138" i="4"/>
  <c r="AT138" i="4"/>
  <c r="BV138" i="4"/>
  <c r="AM138" i="4"/>
  <c r="BH138" i="4"/>
  <c r="CC138" i="4"/>
  <c r="Q150" i="4"/>
  <c r="AM150" i="4"/>
  <c r="BH150" i="4"/>
  <c r="Y150" i="4"/>
  <c r="BV150" i="4"/>
  <c r="BA150" i="4"/>
  <c r="CJ150" i="4"/>
  <c r="AF150" i="4"/>
  <c r="BO150" i="4"/>
  <c r="AT150" i="4"/>
  <c r="CC150" i="4"/>
  <c r="Q126" i="4"/>
  <c r="CJ126" i="4"/>
  <c r="AF126" i="4"/>
  <c r="AT126" i="4"/>
  <c r="BH126" i="4"/>
  <c r="BA126" i="4"/>
  <c r="BV126" i="4"/>
  <c r="AM126" i="4"/>
  <c r="CC126" i="4"/>
  <c r="Y126" i="4"/>
  <c r="BO126" i="4"/>
  <c r="CJ122" i="4"/>
  <c r="BH122" i="4"/>
  <c r="BA122" i="4"/>
  <c r="AM122" i="4"/>
  <c r="AF122" i="4"/>
  <c r="AT122" i="4"/>
  <c r="Q122" i="4"/>
  <c r="BO122" i="4"/>
  <c r="BV122" i="4"/>
  <c r="Y122" i="4"/>
  <c r="CC122" i="4"/>
  <c r="Q116" i="4"/>
  <c r="Y116" i="4"/>
  <c r="BH116" i="4"/>
  <c r="AT116" i="4"/>
  <c r="CC116" i="4"/>
  <c r="BV116" i="4"/>
  <c r="AF116" i="4"/>
  <c r="BO116" i="4"/>
  <c r="CJ116" i="4"/>
  <c r="AM116" i="4"/>
  <c r="BA116" i="4"/>
  <c r="Q135" i="4"/>
  <c r="CJ135" i="4"/>
  <c r="BH135" i="4"/>
  <c r="Y135" i="4"/>
  <c r="BA135" i="4"/>
  <c r="BV135" i="4"/>
  <c r="CC135" i="4"/>
  <c r="AM135" i="4"/>
  <c r="AT135" i="4"/>
  <c r="AF135" i="4"/>
  <c r="BO135" i="4"/>
  <c r="P120" i="4"/>
  <c r="CI120" i="4"/>
  <c r="CB120" i="4"/>
  <c r="BN120" i="4"/>
  <c r="BG120" i="4"/>
  <c r="AZ120" i="4"/>
  <c r="X120" i="4"/>
  <c r="AE120" i="4"/>
  <c r="BU120" i="4"/>
  <c r="AL120" i="4"/>
  <c r="AS120" i="4"/>
  <c r="P149" i="4"/>
  <c r="CI149" i="4"/>
  <c r="AL149" i="4"/>
  <c r="CB149" i="4"/>
  <c r="AZ149" i="4"/>
  <c r="AE149" i="4"/>
  <c r="AS149" i="4"/>
  <c r="BG149" i="4"/>
  <c r="BN149" i="4"/>
  <c r="BU149" i="4"/>
  <c r="X149" i="4"/>
  <c r="P127" i="4"/>
  <c r="CI127" i="4"/>
  <c r="BN127" i="4"/>
  <c r="AZ127" i="4"/>
  <c r="AS127" i="4"/>
  <c r="AL127" i="4"/>
  <c r="AE127" i="4"/>
  <c r="BU127" i="4"/>
  <c r="BG127" i="4"/>
  <c r="CB127" i="4"/>
  <c r="X127" i="4"/>
  <c r="P122" i="4"/>
  <c r="CI122" i="4"/>
  <c r="AS122" i="4"/>
  <c r="AZ122" i="4"/>
  <c r="BG122" i="4"/>
  <c r="BN122" i="4"/>
  <c r="AE122" i="4"/>
  <c r="CB122" i="4"/>
  <c r="X122" i="4"/>
  <c r="AL122" i="4"/>
  <c r="BU122" i="4"/>
  <c r="P134" i="4"/>
  <c r="AS134" i="4"/>
  <c r="X134" i="4"/>
  <c r="BG134" i="4"/>
  <c r="BU134" i="4"/>
  <c r="CI134" i="4"/>
  <c r="BN134" i="4"/>
  <c r="AZ134" i="4"/>
  <c r="AE134" i="4"/>
  <c r="CB134" i="4"/>
  <c r="AL134" i="4"/>
  <c r="P130" i="4"/>
  <c r="CI130" i="4"/>
  <c r="AE130" i="4"/>
  <c r="BN130" i="4"/>
  <c r="AZ130" i="4"/>
  <c r="BG130" i="4"/>
  <c r="AL130" i="4"/>
  <c r="CB130" i="4"/>
  <c r="X130" i="4"/>
  <c r="AS130" i="4"/>
  <c r="BU130" i="4"/>
  <c r="P114" i="4"/>
  <c r="AS114" i="4"/>
  <c r="BN114" i="4"/>
  <c r="AZ114" i="4"/>
  <c r="AE114" i="4"/>
  <c r="CI114" i="4"/>
  <c r="BU114" i="4"/>
  <c r="CB114" i="4"/>
  <c r="X114" i="4"/>
  <c r="BG114" i="4"/>
  <c r="AL114" i="4"/>
  <c r="P123" i="4"/>
  <c r="CI123" i="4"/>
  <c r="AE123" i="4"/>
  <c r="AZ123" i="4"/>
  <c r="AS123" i="4"/>
  <c r="CB123" i="4"/>
  <c r="BN123" i="4"/>
  <c r="AL123" i="4"/>
  <c r="X123" i="4"/>
  <c r="BU123" i="4"/>
  <c r="BG123" i="4"/>
  <c r="CI145" i="4"/>
  <c r="BU145" i="4"/>
  <c r="AS145" i="4"/>
  <c r="BN145" i="4"/>
  <c r="AL145" i="4"/>
  <c r="P145" i="4"/>
  <c r="AE145" i="4"/>
  <c r="X145" i="4"/>
  <c r="BG145" i="4"/>
  <c r="AZ145" i="4"/>
  <c r="CB145" i="4"/>
  <c r="P139" i="4"/>
  <c r="CI139" i="4"/>
  <c r="BN139" i="4"/>
  <c r="X139" i="4"/>
  <c r="BG139" i="4"/>
  <c r="AS139" i="4"/>
  <c r="BU139" i="4"/>
  <c r="CB139" i="4"/>
  <c r="AZ139" i="4"/>
  <c r="AE139" i="4"/>
  <c r="AL139" i="4"/>
  <c r="P116" i="4"/>
  <c r="AL116" i="4"/>
  <c r="AS116" i="4"/>
  <c r="AE116" i="4"/>
  <c r="BN116" i="4"/>
  <c r="X116" i="4"/>
  <c r="CI116" i="4"/>
  <c r="AZ116" i="4"/>
  <c r="CB116" i="4"/>
  <c r="BU116" i="4"/>
  <c r="BG116" i="4"/>
  <c r="P126" i="4"/>
  <c r="CI126" i="4"/>
  <c r="AE126" i="4"/>
  <c r="X126" i="4"/>
  <c r="AZ126" i="4"/>
  <c r="BU126" i="4"/>
  <c r="BN126" i="4"/>
  <c r="BG126" i="4"/>
  <c r="AS126" i="4"/>
  <c r="CB126" i="4"/>
  <c r="AL126" i="4"/>
  <c r="P128" i="4"/>
  <c r="CI128" i="4"/>
  <c r="BG128" i="4"/>
  <c r="BU128" i="4"/>
  <c r="AZ128" i="4"/>
  <c r="AL128" i="4"/>
  <c r="CB128" i="4"/>
  <c r="BN128" i="4"/>
  <c r="AE128" i="4"/>
  <c r="AS128" i="4"/>
  <c r="X128" i="4"/>
  <c r="P140" i="4"/>
  <c r="CI140" i="4"/>
  <c r="AE140" i="4"/>
  <c r="BU140" i="4"/>
  <c r="X140" i="4"/>
  <c r="AS140" i="4"/>
  <c r="AL140" i="4"/>
  <c r="CB140" i="4"/>
  <c r="BN140" i="4"/>
  <c r="BG140" i="4"/>
  <c r="AZ140" i="4"/>
  <c r="P136" i="4"/>
  <c r="BU136" i="4"/>
  <c r="BG136" i="4"/>
  <c r="CB136" i="4"/>
  <c r="AL136" i="4"/>
  <c r="CI136" i="4"/>
  <c r="AS136" i="4"/>
  <c r="X136" i="4"/>
  <c r="BN136" i="4"/>
  <c r="AE136" i="4"/>
  <c r="AZ136" i="4"/>
  <c r="P141" i="4"/>
  <c r="CI141" i="4"/>
  <c r="AL141" i="4"/>
  <c r="AZ141" i="4"/>
  <c r="CB141" i="4"/>
  <c r="BU141" i="4"/>
  <c r="AE141" i="4"/>
  <c r="BG141" i="4"/>
  <c r="AS141" i="4"/>
  <c r="X141" i="4"/>
  <c r="BN141" i="4"/>
  <c r="P142" i="4"/>
  <c r="CI142" i="4"/>
  <c r="X142" i="4"/>
  <c r="BU142" i="4"/>
  <c r="AZ142" i="4"/>
  <c r="BN142" i="4"/>
  <c r="BG142" i="4"/>
  <c r="AS142" i="4"/>
  <c r="CB142" i="4"/>
  <c r="AE142" i="4"/>
  <c r="AL142" i="4"/>
  <c r="P119" i="4"/>
  <c r="CI119" i="4"/>
  <c r="CB119" i="4"/>
  <c r="BN119" i="4"/>
  <c r="AE119" i="4"/>
  <c r="AS119" i="4"/>
  <c r="AL119" i="4"/>
  <c r="BU119" i="4"/>
  <c r="BG119" i="4"/>
  <c r="AZ119" i="4"/>
  <c r="X119" i="4"/>
  <c r="P144" i="4"/>
  <c r="CI144" i="4"/>
  <c r="AE144" i="4"/>
  <c r="AL144" i="4"/>
  <c r="X144" i="4"/>
  <c r="BN144" i="4"/>
  <c r="AZ144" i="4"/>
  <c r="CB144" i="4"/>
  <c r="AS144" i="4"/>
  <c r="BG144" i="4"/>
  <c r="BU144" i="4"/>
  <c r="AZ137" i="2"/>
  <c r="AE5" i="4"/>
  <c r="BB92" i="2" a="1"/>
  <c r="BB92" i="2" s="1"/>
  <c r="BB91" i="2" a="1"/>
  <c r="BB91" i="2" s="1"/>
  <c r="BA127" i="2"/>
  <c r="X5" i="4"/>
  <c r="BA29" i="3"/>
  <c r="BA26" i="3"/>
  <c r="BA19" i="3"/>
  <c r="BA16" i="3"/>
  <c r="BA9" i="3"/>
  <c r="BA41" i="3"/>
  <c r="BA30" i="3"/>
  <c r="BA7" i="3"/>
  <c r="BA39" i="3"/>
  <c r="BA28" i="3"/>
  <c r="BA21" i="3"/>
  <c r="BA18" i="3"/>
  <c r="BA11" i="3"/>
  <c r="BA8" i="3"/>
  <c r="BA40" i="3"/>
  <c r="BA33" i="3"/>
  <c r="BA22" i="3"/>
  <c r="BA31" i="3"/>
  <c r="BA20" i="3"/>
  <c r="BB129" i="2" a="1"/>
  <c r="BB129" i="2" s="1"/>
  <c r="BA13" i="3"/>
  <c r="BA10" i="3"/>
  <c r="BA35" i="3"/>
  <c r="BA32" i="3"/>
  <c r="BA25" i="3"/>
  <c r="BA14" i="3"/>
  <c r="BA23" i="3"/>
  <c r="BA12" i="3"/>
  <c r="BA5" i="3"/>
  <c r="BA37" i="3"/>
  <c r="BA34" i="3"/>
  <c r="BA27" i="3"/>
  <c r="BA24" i="3"/>
  <c r="BA17" i="3"/>
  <c r="BA6" i="3"/>
  <c r="BA38" i="3"/>
  <c r="BA15" i="3"/>
  <c r="BA4" i="3"/>
  <c r="BD104" i="3"/>
  <c r="BD100" i="3"/>
  <c r="BD96" i="3"/>
  <c r="BD92" i="3"/>
  <c r="BD88" i="3"/>
  <c r="BD42" i="3"/>
  <c r="BD105" i="3"/>
  <c r="BD101" i="3"/>
  <c r="BD97" i="3"/>
  <c r="BD93" i="3"/>
  <c r="BD89" i="3"/>
  <c r="BD84" i="3"/>
  <c r="BD80" i="3"/>
  <c r="BD77" i="3"/>
  <c r="BD73" i="3"/>
  <c r="BD69" i="3"/>
  <c r="BD85" i="3"/>
  <c r="BD81" i="3"/>
  <c r="BD65" i="3"/>
  <c r="BD61" i="3"/>
  <c r="BD46" i="3"/>
  <c r="BD109" i="3"/>
  <c r="BD76" i="3"/>
  <c r="BD72" i="3"/>
  <c r="BD68" i="3"/>
  <c r="BD64" i="3"/>
  <c r="BD60" i="3"/>
  <c r="BD56" i="3"/>
  <c r="BD52" i="3"/>
  <c r="BD48" i="3"/>
  <c r="BD55" i="3"/>
  <c r="BD51" i="3"/>
  <c r="BD111" i="3"/>
  <c r="BD45" i="3"/>
  <c r="BD112" i="3"/>
  <c r="BD108" i="3"/>
  <c r="BD106" i="3"/>
  <c r="BD102" i="3"/>
  <c r="BD98" i="3"/>
  <c r="BD94" i="3"/>
  <c r="BD90" i="3"/>
  <c r="BD107" i="3"/>
  <c r="BD103" i="3"/>
  <c r="BD99" i="3"/>
  <c r="BD95" i="3"/>
  <c r="BD91" i="3"/>
  <c r="BD86" i="3"/>
  <c r="BD82" i="3"/>
  <c r="BD79" i="3"/>
  <c r="BD75" i="3"/>
  <c r="BD71" i="3"/>
  <c r="BD87" i="3"/>
  <c r="BD83" i="3"/>
  <c r="BD67" i="3"/>
  <c r="BD63" i="3"/>
  <c r="BD59" i="3"/>
  <c r="BD44" i="3"/>
  <c r="BD78" i="3"/>
  <c r="BD74" i="3"/>
  <c r="BD70" i="3"/>
  <c r="BD66" i="3"/>
  <c r="BD62" i="3"/>
  <c r="BD58" i="3"/>
  <c r="BD54" i="3"/>
  <c r="BD50" i="3"/>
  <c r="BD57" i="3"/>
  <c r="BD53" i="3"/>
  <c r="BD49" i="3"/>
  <c r="BD47" i="3"/>
  <c r="BD43" i="3"/>
  <c r="BD110" i="3"/>
  <c r="BA119" i="2"/>
  <c r="BB131" i="2" a="1"/>
  <c r="BB131" i="2" s="1"/>
  <c r="BB126" i="2" a="1"/>
  <c r="BB126" i="2" s="1"/>
  <c r="BB125" i="2" a="1"/>
  <c r="BB125" i="2" s="1"/>
  <c r="BB124" i="2" a="1"/>
  <c r="BB124" i="2" s="1"/>
  <c r="BB123" i="2" a="1"/>
  <c r="BB123" i="2" s="1"/>
  <c r="BB122" i="2" a="1"/>
  <c r="BB122" i="2" s="1"/>
  <c r="BB121" i="2" a="1"/>
  <c r="BB121" i="2" s="1"/>
  <c r="BB118" i="2" a="1"/>
  <c r="BB118" i="2" s="1"/>
  <c r="BB117" i="2" a="1"/>
  <c r="BB117" i="2" s="1"/>
  <c r="BB116" i="2" a="1"/>
  <c r="BB116" i="2" s="1"/>
  <c r="BB114" i="2" a="1"/>
  <c r="BB114" i="2" s="1"/>
  <c r="BB112" i="2" a="1"/>
  <c r="BB112" i="2" s="1"/>
  <c r="BB110" i="2" a="1"/>
  <c r="BB110" i="2" s="1"/>
  <c r="BB105" i="2" a="1"/>
  <c r="BB105" i="2" s="1"/>
  <c r="BB104" i="2" a="1"/>
  <c r="BB104" i="2" s="1"/>
  <c r="BB103" i="2" a="1"/>
  <c r="BB103" i="2" s="1"/>
  <c r="BB102" i="2" a="1"/>
  <c r="BB102" i="2" s="1"/>
  <c r="BB101" i="2" a="1"/>
  <c r="BB101" i="2" s="1"/>
  <c r="BB115" i="2" a="1"/>
  <c r="BB115" i="2" s="1"/>
  <c r="BB113" i="2" a="1"/>
  <c r="BB113" i="2" s="1"/>
  <c r="BB111" i="2" a="1"/>
  <c r="BB111" i="2" s="1"/>
  <c r="BB109" i="2" a="1"/>
  <c r="BB109" i="2" s="1"/>
  <c r="BB108" i="2" a="1"/>
  <c r="BB108" i="2" s="1"/>
  <c r="BB100" i="2" a="1"/>
  <c r="BB100" i="2" s="1"/>
  <c r="BB98" i="2" a="1"/>
  <c r="BB98" i="2" s="1"/>
  <c r="BB97" i="2" a="1"/>
  <c r="BB97" i="2" s="1"/>
  <c r="BB96" i="2" a="1"/>
  <c r="BB96" i="2" s="1"/>
  <c r="BB90" i="2" a="1"/>
  <c r="BB90" i="2" s="1"/>
  <c r="BB99" i="2" a="1"/>
  <c r="BB99" i="2" s="1"/>
  <c r="BB95" i="2" a="1"/>
  <c r="BB95" i="2" s="1"/>
  <c r="BA106" i="2"/>
  <c r="BA133" i="2" a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X20" i="4" l="1"/>
  <c r="X22" i="4" s="1"/>
  <c r="P22" i="4" s="1"/>
  <c r="BA133" i="2"/>
  <c r="BA137" i="2" s="1"/>
  <c r="AE18" i="4"/>
  <c r="BB8" i="3"/>
  <c r="BB40" i="3"/>
  <c r="BB35" i="3"/>
  <c r="BB6" i="3"/>
  <c r="BB38" i="3"/>
  <c r="BB33" i="3"/>
  <c r="BB20" i="3"/>
  <c r="BB15" i="3"/>
  <c r="BB10" i="3"/>
  <c r="BB5" i="3"/>
  <c r="BB37" i="3"/>
  <c r="BB32" i="3"/>
  <c r="BB27" i="3"/>
  <c r="BB14" i="3"/>
  <c r="BB9" i="3"/>
  <c r="BB41" i="3"/>
  <c r="BB28" i="3"/>
  <c r="BB23" i="3"/>
  <c r="BB18" i="3"/>
  <c r="BB13" i="3"/>
  <c r="BB24" i="3"/>
  <c r="BB19" i="3"/>
  <c r="BB22" i="3"/>
  <c r="BB17" i="3"/>
  <c r="BB4" i="3"/>
  <c r="BB36" i="3"/>
  <c r="BB31" i="3"/>
  <c r="BB26" i="3"/>
  <c r="BB21" i="3"/>
  <c r="BB16" i="3"/>
  <c r="BB11" i="3"/>
  <c r="BB30" i="3"/>
  <c r="BB25" i="3"/>
  <c r="BB12" i="3"/>
  <c r="BB7" i="3"/>
  <c r="BB39" i="3"/>
  <c r="BB34" i="3"/>
  <c r="BB29" i="3"/>
  <c r="BB119" i="2"/>
  <c r="BB127" i="2"/>
  <c r="BB133" i="2" s="1" a="1"/>
  <c r="BB133" i="2" s="1"/>
  <c r="BB106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BC12" i="3" s="1"/>
  <c r="AZ48" i="1"/>
  <c r="X41" i="4" l="1"/>
  <c r="P41" i="4" s="1"/>
  <c r="AE19" i="4"/>
  <c r="BC19" i="3"/>
  <c r="BC18" i="3"/>
  <c r="BC17" i="3"/>
  <c r="BC8" i="3"/>
  <c r="BC40" i="3"/>
  <c r="BC15" i="3"/>
  <c r="BC6" i="3"/>
  <c r="BC38" i="3"/>
  <c r="BC29" i="3"/>
  <c r="BC20" i="3"/>
  <c r="BC27" i="3"/>
  <c r="BC26" i="3"/>
  <c r="BC9" i="3"/>
  <c r="BC41" i="3"/>
  <c r="BC32" i="3"/>
  <c r="BC23" i="3"/>
  <c r="BC14" i="3"/>
  <c r="BC5" i="3"/>
  <c r="BC37" i="3"/>
  <c r="BC28" i="3"/>
  <c r="BC35" i="3"/>
  <c r="BC34" i="3"/>
  <c r="BC33" i="3"/>
  <c r="BC24" i="3"/>
  <c r="BC31" i="3"/>
  <c r="BC22" i="3"/>
  <c r="BC13" i="3"/>
  <c r="BC4" i="3"/>
  <c r="BC11" i="3"/>
  <c r="BC10" i="3"/>
  <c r="BC25" i="3"/>
  <c r="BC16" i="3"/>
  <c r="BC7" i="3"/>
  <c r="BC39" i="3"/>
  <c r="BC30" i="3"/>
  <c r="BC21" i="3"/>
  <c r="BB137" i="2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D21" i="3" s="1"/>
  <c r="X42" i="4" l="1"/>
  <c r="P42" i="4" s="1"/>
  <c r="X60" i="4"/>
  <c r="AE20" i="4"/>
  <c r="P20" i="4" s="1"/>
  <c r="BD8" i="3"/>
  <c r="BD40" i="3"/>
  <c r="BD35" i="3"/>
  <c r="BD30" i="3"/>
  <c r="BD25" i="3"/>
  <c r="BD12" i="3"/>
  <c r="BD7" i="3"/>
  <c r="BD39" i="3"/>
  <c r="BD34" i="3"/>
  <c r="BD29" i="3"/>
  <c r="BD16" i="3"/>
  <c r="BD11" i="3"/>
  <c r="BD22" i="3"/>
  <c r="BD17" i="3"/>
  <c r="BD20" i="3"/>
  <c r="BD15" i="3"/>
  <c r="BD26" i="3"/>
  <c r="BA21" i="1"/>
  <c r="M17" i="3"/>
  <c r="M18" i="4" s="1"/>
  <c r="M5" i="3"/>
  <c r="M6" i="4" s="1"/>
  <c r="P9" i="3"/>
  <c r="I10" i="4" s="1"/>
  <c r="Q40" i="3"/>
  <c r="J41" i="4" s="1"/>
  <c r="S36" i="3"/>
  <c r="L37" i="4" s="1"/>
  <c r="U36" i="3"/>
  <c r="N37" i="4" s="1"/>
  <c r="W36" i="3"/>
  <c r="Y36" i="3"/>
  <c r="AA36" i="3"/>
  <c r="AC36" i="3"/>
  <c r="AE36" i="3"/>
  <c r="AG36" i="3"/>
  <c r="AI36" i="3"/>
  <c r="AK36" i="3"/>
  <c r="AM36" i="3"/>
  <c r="AO40" i="3"/>
  <c r="AQ36" i="3"/>
  <c r="AS36" i="3"/>
  <c r="AU34" i="3"/>
  <c r="AW36" i="3"/>
  <c r="AY36" i="3"/>
  <c r="BA36" i="3"/>
  <c r="BC36" i="3"/>
  <c r="BD24" i="3"/>
  <c r="BD19" i="3"/>
  <c r="BD14" i="3"/>
  <c r="BD9" i="3"/>
  <c r="BD41" i="3"/>
  <c r="BD28" i="3"/>
  <c r="BD23" i="3"/>
  <c r="BD18" i="3"/>
  <c r="BD13" i="3"/>
  <c r="BD32" i="3"/>
  <c r="BD27" i="3"/>
  <c r="BD6" i="3"/>
  <c r="BD38" i="3"/>
  <c r="BD33" i="3"/>
  <c r="BD4" i="3"/>
  <c r="BD36" i="3"/>
  <c r="BD31" i="3"/>
  <c r="BD10" i="3"/>
  <c r="BD5" i="3"/>
  <c r="BD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CJ10" i="4" l="1"/>
  <c r="BV10" i="4"/>
  <c r="AF10" i="4"/>
  <c r="Q10" i="4"/>
  <c r="BH10" i="4"/>
  <c r="AT10" i="4"/>
  <c r="CC10" i="4"/>
  <c r="Y10" i="4"/>
  <c r="BO10" i="4"/>
  <c r="BA10" i="4"/>
  <c r="AM10" i="4"/>
  <c r="V37" i="4"/>
  <c r="C921" i="9" s="1"/>
  <c r="A921" i="9" s="1"/>
  <c r="CA37" i="4"/>
  <c r="AK37" i="4"/>
  <c r="CO37" i="4"/>
  <c r="BT37" i="4"/>
  <c r="AD37" i="4"/>
  <c r="BM37" i="4"/>
  <c r="AR37" i="4"/>
  <c r="CH37" i="4"/>
  <c r="AY37" i="4"/>
  <c r="BF37" i="4"/>
  <c r="BY37" i="4"/>
  <c r="AW37" i="4"/>
  <c r="BR37" i="4"/>
  <c r="AB37" i="4"/>
  <c r="BK37" i="4"/>
  <c r="AI37" i="4"/>
  <c r="CM37" i="4"/>
  <c r="CF37" i="4"/>
  <c r="BD37" i="4"/>
  <c r="AP37" i="4"/>
  <c r="CK41" i="4"/>
  <c r="BI41" i="4"/>
  <c r="AG41" i="4"/>
  <c r="BW41" i="4"/>
  <c r="BB41" i="4"/>
  <c r="Z41" i="4"/>
  <c r="CD41" i="4"/>
  <c r="BP41" i="4"/>
  <c r="AU41" i="4"/>
  <c r="AN41" i="4"/>
  <c r="U6" i="4"/>
  <c r="CN6" i="4"/>
  <c r="U18" i="4"/>
  <c r="CN18" i="4"/>
  <c r="AE43" i="4"/>
  <c r="P43" i="4" s="1"/>
  <c r="CG6" i="4"/>
  <c r="BZ6" i="4"/>
  <c r="BS6" i="4"/>
  <c r="BL6" i="4"/>
  <c r="BE6" i="4"/>
  <c r="AJ6" i="4"/>
  <c r="AX6" i="4"/>
  <c r="AC6" i="4"/>
  <c r="AQ6" i="4"/>
  <c r="CG18" i="4"/>
  <c r="BS18" i="4"/>
  <c r="BL18" i="4"/>
  <c r="BZ18" i="4"/>
  <c r="AX18" i="4"/>
  <c r="BE18" i="4"/>
  <c r="AQ18" i="4"/>
  <c r="AJ18" i="4"/>
  <c r="AC18" i="4"/>
  <c r="E825" i="9"/>
  <c r="E892" i="9" l="1"/>
  <c r="D892" i="9" s="1"/>
  <c r="C827" i="9"/>
  <c r="A827" i="9" s="1"/>
  <c r="H892" i="9"/>
  <c r="G892" i="9" s="1"/>
  <c r="H825" i="9"/>
  <c r="G825" i="9" s="1"/>
  <c r="D825" i="9"/>
  <c r="E893" i="9"/>
  <c r="E808" i="9"/>
  <c r="C808" i="9"/>
  <c r="A808" i="9" s="1"/>
  <c r="E851" i="9"/>
  <c r="T37" i="4"/>
  <c r="AP69" i="4"/>
  <c r="T69" i="4" s="1"/>
  <c r="AI66" i="4"/>
  <c r="T66" i="4" s="1"/>
  <c r="AG64" i="4"/>
  <c r="R64" i="4" s="1"/>
  <c r="AM27" i="4"/>
  <c r="Q27" i="4" s="1"/>
  <c r="AF18" i="4"/>
  <c r="Q18" i="4" s="1"/>
  <c r="R41" i="4"/>
  <c r="AN68" i="4"/>
  <c r="CJ61" i="4"/>
  <c r="Q61" i="4" s="1"/>
  <c r="C891" i="9"/>
  <c r="A891" i="9" s="1"/>
  <c r="E826" i="9"/>
  <c r="E922" i="9"/>
  <c r="C825" i="9"/>
  <c r="A825" i="9" s="1"/>
  <c r="E921" i="9"/>
  <c r="C893" i="9"/>
  <c r="A893" i="9" s="1"/>
  <c r="C826" i="9"/>
  <c r="A826" i="9" s="1"/>
  <c r="C874" i="9"/>
  <c r="A874" i="9" s="1"/>
  <c r="C920" i="9"/>
  <c r="A920" i="9" s="1"/>
  <c r="C922" i="9"/>
  <c r="A922" i="9" s="1"/>
  <c r="E891" i="9"/>
  <c r="C892" i="9"/>
  <c r="A892" i="9" s="1"/>
  <c r="E874" i="9"/>
  <c r="E920" i="9"/>
  <c r="E827" i="9"/>
  <c r="C915" i="9"/>
  <c r="A915" i="9" s="1"/>
  <c r="E915" i="9"/>
  <c r="AE44" i="4"/>
  <c r="F892" i="9"/>
  <c r="C853" i="9"/>
  <c r="A853" i="9" s="1"/>
  <c r="E904" i="9"/>
  <c r="E850" i="9"/>
  <c r="E863" i="9"/>
  <c r="E811" i="9"/>
  <c r="C833" i="9"/>
  <c r="A833" i="9" s="1"/>
  <c r="C925" i="9"/>
  <c r="A925" i="9" s="1"/>
  <c r="C886" i="9"/>
  <c r="A886" i="9" s="1"/>
  <c r="E899" i="9"/>
  <c r="C828" i="9"/>
  <c r="A828" i="9" s="1"/>
  <c r="E702" i="9"/>
  <c r="E823" i="9"/>
  <c r="C888" i="9"/>
  <c r="A888" i="9" s="1"/>
  <c r="C839" i="9"/>
  <c r="A839" i="9" s="1"/>
  <c r="E909" i="9"/>
  <c r="C895" i="9"/>
  <c r="A895" i="9" s="1"/>
  <c r="E864" i="9"/>
  <c r="C870" i="9"/>
  <c r="A870" i="9" s="1"/>
  <c r="E935" i="9"/>
  <c r="C926" i="9"/>
  <c r="A926" i="9" s="1"/>
  <c r="E919" i="9"/>
  <c r="C863" i="9"/>
  <c r="A863" i="9" s="1"/>
  <c r="E836" i="9"/>
  <c r="C905" i="9"/>
  <c r="A905" i="9" s="1"/>
  <c r="E837" i="9"/>
  <c r="E857" i="9"/>
  <c r="C819" i="9"/>
  <c r="A819" i="9" s="1"/>
  <c r="C818" i="9"/>
  <c r="A818" i="9" s="1"/>
  <c r="E844" i="9"/>
  <c r="E867" i="9"/>
  <c r="E888" i="9"/>
  <c r="E880" i="9"/>
  <c r="E937" i="9"/>
  <c r="E908" i="9"/>
  <c r="E905" i="9"/>
  <c r="C894" i="9"/>
  <c r="A894" i="9" s="1"/>
  <c r="E810" i="9"/>
  <c r="E819" i="9"/>
  <c r="E841" i="9"/>
  <c r="C866" i="9"/>
  <c r="A866" i="9" s="1"/>
  <c r="C878" i="9"/>
  <c r="A878" i="9" s="1"/>
  <c r="C876" i="9"/>
  <c r="A876" i="9" s="1"/>
  <c r="C931" i="9"/>
  <c r="A931" i="9" s="1"/>
  <c r="C906" i="9"/>
  <c r="A906" i="9" s="1"/>
  <c r="C858" i="9"/>
  <c r="A858" i="9" s="1"/>
  <c r="C860" i="9"/>
  <c r="A860" i="9" s="1"/>
  <c r="C924" i="9"/>
  <c r="A924" i="9" s="1"/>
  <c r="C896" i="9"/>
  <c r="A896" i="9" s="1"/>
  <c r="E925" i="9"/>
  <c r="C822" i="9"/>
  <c r="A822" i="9" s="1"/>
  <c r="C816" i="9"/>
  <c r="A816" i="9" s="1"/>
  <c r="C844" i="9"/>
  <c r="A844" i="9" s="1"/>
  <c r="C847" i="9"/>
  <c r="A847" i="9" s="1"/>
  <c r="C869" i="9"/>
  <c r="A869" i="9" s="1"/>
  <c r="E883" i="9"/>
  <c r="E878" i="9"/>
  <c r="C909" i="9"/>
  <c r="A909" i="9" s="1"/>
  <c r="E934" i="9"/>
  <c r="E902" i="9"/>
  <c r="E895" i="9"/>
  <c r="E835" i="9"/>
  <c r="C835" i="9"/>
  <c r="A835" i="9" s="1"/>
  <c r="C852" i="9"/>
  <c r="A852" i="9" s="1"/>
  <c r="C927" i="9"/>
  <c r="A927" i="9" s="1"/>
  <c r="C859" i="9"/>
  <c r="A859" i="9" s="1"/>
  <c r="E900" i="9"/>
  <c r="C916" i="9"/>
  <c r="A916" i="9" s="1"/>
  <c r="E849" i="9"/>
  <c r="E832" i="9"/>
  <c r="E855" i="9"/>
  <c r="E928" i="9"/>
  <c r="E860" i="9"/>
  <c r="C901" i="9"/>
  <c r="A901" i="9" s="1"/>
  <c r="C829" i="9"/>
  <c r="A829" i="9" s="1"/>
  <c r="E833" i="9"/>
  <c r="E901" i="9"/>
  <c r="E853" i="9"/>
  <c r="E926" i="9"/>
  <c r="C820" i="9"/>
  <c r="A820" i="9" s="1"/>
  <c r="E818" i="9"/>
  <c r="C814" i="9"/>
  <c r="A814" i="9" s="1"/>
  <c r="E812" i="9"/>
  <c r="C811" i="9"/>
  <c r="A811" i="9" s="1"/>
  <c r="E809" i="9"/>
  <c r="C812" i="9"/>
  <c r="A812" i="9" s="1"/>
  <c r="E820" i="9"/>
  <c r="E839" i="9"/>
  <c r="E843" i="9"/>
  <c r="C843" i="9"/>
  <c r="A843" i="9" s="1"/>
  <c r="E838" i="9"/>
  <c r="E845" i="9"/>
  <c r="E865" i="9"/>
  <c r="E872" i="9"/>
  <c r="C867" i="9"/>
  <c r="A867" i="9" s="1"/>
  <c r="C865" i="9"/>
  <c r="A865" i="9" s="1"/>
  <c r="C883" i="9"/>
  <c r="A883" i="9" s="1"/>
  <c r="E877" i="9"/>
  <c r="C884" i="9"/>
  <c r="A884" i="9" s="1"/>
  <c r="E885" i="9"/>
  <c r="C881" i="9"/>
  <c r="A881" i="9" s="1"/>
  <c r="E889" i="9"/>
  <c r="C887" i="9"/>
  <c r="A887" i="9" s="1"/>
  <c r="E882" i="9"/>
  <c r="E931" i="9"/>
  <c r="E907" i="9"/>
  <c r="C910" i="9"/>
  <c r="A910" i="9" s="1"/>
  <c r="C912" i="9"/>
  <c r="A912" i="9" s="1"/>
  <c r="E912" i="9"/>
  <c r="C930" i="9"/>
  <c r="A930" i="9" s="1"/>
  <c r="C911" i="9"/>
  <c r="A911" i="9" s="1"/>
  <c r="E936" i="9"/>
  <c r="C834" i="9"/>
  <c r="A834" i="9" s="1"/>
  <c r="E830" i="9"/>
  <c r="E898" i="9"/>
  <c r="C918" i="9"/>
  <c r="A918" i="9" s="1"/>
  <c r="C850" i="9"/>
  <c r="A850" i="9" s="1"/>
  <c r="E927" i="9"/>
  <c r="E831" i="9"/>
  <c r="C831" i="9"/>
  <c r="A831" i="9" s="1"/>
  <c r="C903" i="9"/>
  <c r="A903" i="9" s="1"/>
  <c r="C923" i="9"/>
  <c r="A923" i="9" s="1"/>
  <c r="C855" i="9"/>
  <c r="A855" i="9" s="1"/>
  <c r="E896" i="9"/>
  <c r="C836" i="9"/>
  <c r="A836" i="9" s="1"/>
  <c r="E862" i="9"/>
  <c r="E828" i="9"/>
  <c r="C904" i="9"/>
  <c r="A904" i="9" s="1"/>
  <c r="E924" i="9"/>
  <c r="E856" i="9"/>
  <c r="C897" i="9"/>
  <c r="A897" i="9" s="1"/>
  <c r="C917" i="9"/>
  <c r="A917" i="9" s="1"/>
  <c r="C864" i="9"/>
  <c r="A864" i="9" s="1"/>
  <c r="E829" i="9"/>
  <c r="E897" i="9"/>
  <c r="E917" i="9"/>
  <c r="C902" i="9"/>
  <c r="A902" i="9" s="1"/>
  <c r="C821" i="9"/>
  <c r="A821" i="9" s="1"/>
  <c r="E817" i="9"/>
  <c r="C813" i="9"/>
  <c r="A813" i="9" s="1"/>
  <c r="E821" i="9"/>
  <c r="C815" i="9"/>
  <c r="A815" i="9" s="1"/>
  <c r="E815" i="9"/>
  <c r="C817" i="9"/>
  <c r="A817" i="9" s="1"/>
  <c r="E814" i="9"/>
  <c r="C845" i="9"/>
  <c r="A845" i="9" s="1"/>
  <c r="E842" i="9"/>
  <c r="C840" i="9"/>
  <c r="A840" i="9" s="1"/>
  <c r="C846" i="9"/>
  <c r="A846" i="9" s="1"/>
  <c r="E846" i="9"/>
  <c r="C871" i="9"/>
  <c r="A871" i="9" s="1"/>
  <c r="C872" i="9"/>
  <c r="A872" i="9" s="1"/>
  <c r="E871" i="9"/>
  <c r="E868" i="9"/>
  <c r="C889" i="9"/>
  <c r="A889" i="9" s="1"/>
  <c r="E881" i="9"/>
  <c r="C885" i="9"/>
  <c r="A885" i="9" s="1"/>
  <c r="E875" i="9"/>
  <c r="C877" i="9"/>
  <c r="A877" i="9" s="1"/>
  <c r="E886" i="9"/>
  <c r="C882" i="9"/>
  <c r="A882" i="9" s="1"/>
  <c r="E876" i="9"/>
  <c r="C934" i="9"/>
  <c r="A934" i="9" s="1"/>
  <c r="C937" i="9"/>
  <c r="A937" i="9" s="1"/>
  <c r="E932" i="9"/>
  <c r="E913" i="9"/>
  <c r="C935" i="9"/>
  <c r="A935" i="9" s="1"/>
  <c r="C908" i="9"/>
  <c r="A908" i="9" s="1"/>
  <c r="E933" i="9"/>
  <c r="E906" i="9"/>
  <c r="E834" i="9"/>
  <c r="C854" i="9"/>
  <c r="A854" i="9" s="1"/>
  <c r="C830" i="9"/>
  <c r="A830" i="9" s="1"/>
  <c r="E859" i="9"/>
  <c r="E858" i="9"/>
  <c r="E894" i="9"/>
  <c r="C862" i="9"/>
  <c r="A862" i="9" s="1"/>
  <c r="E903" i="9"/>
  <c r="E923" i="9"/>
  <c r="C861" i="9"/>
  <c r="A861" i="9" s="1"/>
  <c r="C899" i="9"/>
  <c r="A899" i="9" s="1"/>
  <c r="C919" i="9"/>
  <c r="A919" i="9" s="1"/>
  <c r="C851" i="9"/>
  <c r="A851" i="9" s="1"/>
  <c r="C928" i="9"/>
  <c r="A928" i="9" s="1"/>
  <c r="C832" i="9"/>
  <c r="A832" i="9" s="1"/>
  <c r="E854" i="9"/>
  <c r="C849" i="9"/>
  <c r="A849" i="9" s="1"/>
  <c r="C900" i="9"/>
  <c r="A900" i="9" s="1"/>
  <c r="E916" i="9"/>
  <c r="E852" i="9"/>
  <c r="C929" i="9"/>
  <c r="A929" i="9" s="1"/>
  <c r="C837" i="9"/>
  <c r="A837" i="9" s="1"/>
  <c r="C856" i="9"/>
  <c r="A856" i="9" s="1"/>
  <c r="C857" i="9"/>
  <c r="A857" i="9" s="1"/>
  <c r="E929" i="9"/>
  <c r="E861" i="9"/>
  <c r="C898" i="9"/>
  <c r="A898" i="9" s="1"/>
  <c r="E918" i="9"/>
  <c r="C798" i="9"/>
  <c r="A798" i="9" s="1"/>
  <c r="C823" i="9"/>
  <c r="A823" i="9" s="1"/>
  <c r="E824" i="9"/>
  <c r="C824" i="9"/>
  <c r="A824" i="9" s="1"/>
  <c r="E822" i="9"/>
  <c r="C810" i="9"/>
  <c r="A810" i="9" s="1"/>
  <c r="E816" i="9"/>
  <c r="C809" i="9"/>
  <c r="A809" i="9" s="1"/>
  <c r="E813" i="9"/>
  <c r="C842" i="9"/>
  <c r="A842" i="9" s="1"/>
  <c r="E847" i="9"/>
  <c r="C838" i="9"/>
  <c r="A838" i="9" s="1"/>
  <c r="C841" i="9"/>
  <c r="A841" i="9" s="1"/>
  <c r="E840" i="9"/>
  <c r="C868" i="9"/>
  <c r="A868" i="9" s="1"/>
  <c r="E870" i="9"/>
  <c r="E869" i="9"/>
  <c r="E866" i="9"/>
  <c r="C890" i="9"/>
  <c r="A890" i="9" s="1"/>
  <c r="E890" i="9"/>
  <c r="C880" i="9"/>
  <c r="A880" i="9" s="1"/>
  <c r="E887" i="9"/>
  <c r="C879" i="9"/>
  <c r="A879" i="9" s="1"/>
  <c r="E884" i="9"/>
  <c r="C875" i="9"/>
  <c r="A875" i="9" s="1"/>
  <c r="E879" i="9"/>
  <c r="C932" i="9"/>
  <c r="A932" i="9" s="1"/>
  <c r="C907" i="9"/>
  <c r="A907" i="9" s="1"/>
  <c r="E911" i="9"/>
  <c r="C913" i="9"/>
  <c r="A913" i="9" s="1"/>
  <c r="E930" i="9"/>
  <c r="C933" i="9"/>
  <c r="A933" i="9" s="1"/>
  <c r="E910" i="9"/>
  <c r="C936" i="9"/>
  <c r="A936" i="9" s="1"/>
  <c r="E705" i="9"/>
  <c r="E699" i="9"/>
  <c r="E689" i="9"/>
  <c r="E695" i="9"/>
  <c r="C734" i="9"/>
  <c r="A734" i="9" s="1"/>
  <c r="E691" i="9"/>
  <c r="E696" i="9"/>
  <c r="E711" i="9"/>
  <c r="C782" i="9"/>
  <c r="A782" i="9" s="1"/>
  <c r="C706" i="9"/>
  <c r="A706" i="9" s="1"/>
  <c r="E688" i="9"/>
  <c r="C750" i="9"/>
  <c r="A750" i="9" s="1"/>
  <c r="C691" i="9"/>
  <c r="A691" i="9" s="1"/>
  <c r="E788" i="9"/>
  <c r="C729" i="9"/>
  <c r="A729" i="9" s="1"/>
  <c r="E733" i="9"/>
  <c r="C794" i="9"/>
  <c r="A794" i="9" s="1"/>
  <c r="C759" i="9"/>
  <c r="A759" i="9" s="1"/>
  <c r="E682" i="9"/>
  <c r="E750" i="9"/>
  <c r="E740" i="9"/>
  <c r="E726" i="9"/>
  <c r="C785" i="9"/>
  <c r="A785" i="9" s="1"/>
  <c r="E771" i="9"/>
  <c r="E703" i="9"/>
  <c r="E685" i="9"/>
  <c r="E738" i="9"/>
  <c r="C797" i="9"/>
  <c r="A797" i="9" s="1"/>
  <c r="C693" i="9"/>
  <c r="A693" i="9" s="1"/>
  <c r="E701" i="9"/>
  <c r="C727" i="9"/>
  <c r="A727" i="9" s="1"/>
  <c r="C725" i="9"/>
  <c r="A725" i="9" s="1"/>
  <c r="C730" i="9"/>
  <c r="A730" i="9" s="1"/>
  <c r="E694" i="9"/>
  <c r="E724" i="9"/>
  <c r="E759" i="9"/>
  <c r="E758" i="9"/>
  <c r="E678" i="9"/>
  <c r="E679" i="9"/>
  <c r="C748" i="9"/>
  <c r="A748" i="9" s="1"/>
  <c r="C776" i="9"/>
  <c r="A776" i="9" s="1"/>
  <c r="E786" i="9"/>
  <c r="E781" i="9"/>
  <c r="C704" i="9"/>
  <c r="A704" i="9" s="1"/>
  <c r="E713" i="9"/>
  <c r="C732" i="9"/>
  <c r="A732" i="9" s="1"/>
  <c r="C717" i="9"/>
  <c r="A717" i="9" s="1"/>
  <c r="C790" i="9"/>
  <c r="A790" i="9" s="1"/>
  <c r="C791" i="9"/>
  <c r="A791" i="9" s="1"/>
  <c r="C723" i="9"/>
  <c r="A723" i="9" s="1"/>
  <c r="E791" i="9"/>
  <c r="C758" i="9"/>
  <c r="A758" i="9" s="1"/>
  <c r="E687" i="9"/>
  <c r="E680" i="9"/>
  <c r="E751" i="9"/>
  <c r="C774" i="9"/>
  <c r="A774" i="9" s="1"/>
  <c r="E693" i="9"/>
  <c r="C787" i="9"/>
  <c r="A787" i="9" s="1"/>
  <c r="C775" i="9"/>
  <c r="A775" i="9" s="1"/>
  <c r="C789" i="9"/>
  <c r="A789" i="9" s="1"/>
  <c r="C726" i="9"/>
  <c r="A726" i="9" s="1"/>
  <c r="E768" i="9"/>
  <c r="E716" i="9"/>
  <c r="C694" i="9"/>
  <c r="A694" i="9" s="1"/>
  <c r="E784" i="9"/>
  <c r="E723" i="9"/>
  <c r="E770" i="9"/>
  <c r="C689" i="9"/>
  <c r="A689" i="9" s="1"/>
  <c r="C677" i="9"/>
  <c r="A677" i="9" s="1"/>
  <c r="C754" i="9"/>
  <c r="A754" i="9" s="1"/>
  <c r="C796" i="9"/>
  <c r="A796" i="9" s="1"/>
  <c r="C802" i="9"/>
  <c r="A802" i="9" s="1"/>
  <c r="C801" i="9"/>
  <c r="A801" i="9" s="1"/>
  <c r="C772" i="9"/>
  <c r="A772" i="9" s="1"/>
  <c r="C778" i="9"/>
  <c r="A778" i="9" s="1"/>
  <c r="E742" i="9"/>
  <c r="E747" i="9"/>
  <c r="C742" i="9"/>
  <c r="A742" i="9" s="1"/>
  <c r="C753" i="9"/>
  <c r="A753" i="9" s="1"/>
  <c r="C800" i="9"/>
  <c r="A800" i="9" s="1"/>
  <c r="C779" i="9"/>
  <c r="A779" i="9" s="1"/>
  <c r="C777" i="9"/>
  <c r="A777" i="9" s="1"/>
  <c r="C746" i="9"/>
  <c r="A746" i="9" s="1"/>
  <c r="C747" i="9"/>
  <c r="A747" i="9" s="1"/>
  <c r="E754" i="9"/>
  <c r="C756" i="9"/>
  <c r="A756" i="9" s="1"/>
  <c r="C765" i="9"/>
  <c r="A765" i="9" s="1"/>
  <c r="E727" i="9"/>
  <c r="E761" i="9"/>
  <c r="E722" i="9"/>
  <c r="C699" i="9"/>
  <c r="A699" i="9" s="1"/>
  <c r="C695" i="9"/>
  <c r="A695" i="9" s="1"/>
  <c r="C680" i="9"/>
  <c r="A680" i="9" s="1"/>
  <c r="C688" i="9"/>
  <c r="A688" i="9" s="1"/>
  <c r="C736" i="9"/>
  <c r="A736" i="9" s="1"/>
  <c r="C744" i="9"/>
  <c r="A744" i="9" s="1"/>
  <c r="C803" i="9"/>
  <c r="A803" i="9" s="1"/>
  <c r="E721" i="9"/>
  <c r="E769" i="9"/>
  <c r="E765" i="9"/>
  <c r="C767" i="9"/>
  <c r="A767" i="9" s="1"/>
  <c r="E792" i="9"/>
  <c r="E712" i="9"/>
  <c r="C769" i="9"/>
  <c r="A769" i="9" s="1"/>
  <c r="C771" i="9"/>
  <c r="A771" i="9" s="1"/>
  <c r="E794" i="9"/>
  <c r="C718" i="9"/>
  <c r="A718" i="9" s="1"/>
  <c r="C715" i="9"/>
  <c r="A715" i="9" s="1"/>
  <c r="E706" i="9"/>
  <c r="C728" i="9"/>
  <c r="A728" i="9" s="1"/>
  <c r="C792" i="9"/>
  <c r="A792" i="9" s="1"/>
  <c r="C687" i="9"/>
  <c r="A687" i="9" s="1"/>
  <c r="C676" i="9"/>
  <c r="A676" i="9" s="1"/>
  <c r="C679" i="9"/>
  <c r="A679" i="9" s="1"/>
  <c r="C686" i="9"/>
  <c r="A686" i="9" s="1"/>
  <c r="E734" i="9"/>
  <c r="E755" i="9"/>
  <c r="E745" i="9"/>
  <c r="C773" i="9"/>
  <c r="A773" i="9" s="1"/>
  <c r="C799" i="9"/>
  <c r="A799" i="9" s="1"/>
  <c r="C696" i="9"/>
  <c r="A696" i="9" s="1"/>
  <c r="C757" i="9"/>
  <c r="A757" i="9" s="1"/>
  <c r="E729" i="9"/>
  <c r="E704" i="9"/>
  <c r="C763" i="9"/>
  <c r="A763" i="9" s="1"/>
  <c r="E782" i="9"/>
  <c r="E766" i="9"/>
  <c r="C783" i="9"/>
  <c r="A783" i="9" s="1"/>
  <c r="E732" i="9"/>
  <c r="C712" i="9"/>
  <c r="A712" i="9" s="1"/>
  <c r="E725" i="9"/>
  <c r="E700" i="9"/>
  <c r="C764" i="9"/>
  <c r="A764" i="9" s="1"/>
  <c r="C761" i="9"/>
  <c r="A761" i="9" s="1"/>
  <c r="E697" i="9"/>
  <c r="C705" i="9"/>
  <c r="A705" i="9" s="1"/>
  <c r="C722" i="9"/>
  <c r="A722" i="9" s="1"/>
  <c r="C766" i="9"/>
  <c r="A766" i="9" s="1"/>
  <c r="E718" i="9"/>
  <c r="E790" i="9"/>
  <c r="E715" i="9"/>
  <c r="E719" i="9"/>
  <c r="E795" i="9"/>
  <c r="C724" i="9"/>
  <c r="A724" i="9" s="1"/>
  <c r="E762" i="9"/>
  <c r="E698" i="9"/>
  <c r="C698" i="9"/>
  <c r="A698" i="9" s="1"/>
  <c r="C795" i="9"/>
  <c r="A795" i="9" s="1"/>
  <c r="E783" i="9"/>
  <c r="C720" i="9"/>
  <c r="A720" i="9" s="1"/>
  <c r="E728" i="9"/>
  <c r="C784" i="9"/>
  <c r="A784" i="9" s="1"/>
  <c r="C690" i="9"/>
  <c r="A690" i="9" s="1"/>
  <c r="E683" i="9"/>
  <c r="C684" i="9"/>
  <c r="A684" i="9" s="1"/>
  <c r="E676" i="9"/>
  <c r="C685" i="9"/>
  <c r="A685" i="9" s="1"/>
  <c r="E690" i="9"/>
  <c r="C682" i="9"/>
  <c r="A682" i="9" s="1"/>
  <c r="E681" i="9"/>
  <c r="C735" i="9"/>
  <c r="A735" i="9" s="1"/>
  <c r="C738" i="9"/>
  <c r="A738" i="9" s="1"/>
  <c r="E736" i="9"/>
  <c r="E748" i="9"/>
  <c r="C745" i="9"/>
  <c r="A745" i="9" s="1"/>
  <c r="E746" i="9"/>
  <c r="C743" i="9"/>
  <c r="A743" i="9" s="1"/>
  <c r="E752" i="9"/>
  <c r="C751" i="9"/>
  <c r="A751" i="9" s="1"/>
  <c r="C749" i="9"/>
  <c r="A749" i="9" s="1"/>
  <c r="E741" i="9"/>
  <c r="E773" i="9"/>
  <c r="E774" i="9"/>
  <c r="E772" i="9"/>
  <c r="E775" i="9"/>
  <c r="E797" i="9"/>
  <c r="E802" i="9"/>
  <c r="E800" i="9"/>
  <c r="E799" i="9"/>
  <c r="C692" i="9"/>
  <c r="A692" i="9" s="1"/>
  <c r="C786" i="9"/>
  <c r="A786" i="9" s="1"/>
  <c r="C740" i="9"/>
  <c r="A740" i="9" s="1"/>
  <c r="C781" i="9"/>
  <c r="A781" i="9" s="1"/>
  <c r="C788" i="9"/>
  <c r="A788" i="9" s="1"/>
  <c r="E793" i="9"/>
  <c r="C721" i="9"/>
  <c r="A721" i="9" s="1"/>
  <c r="E785" i="9"/>
  <c r="C701" i="9"/>
  <c r="A701" i="9" s="1"/>
  <c r="C762" i="9"/>
  <c r="A762" i="9" s="1"/>
  <c r="C702" i="9"/>
  <c r="A702" i="9" s="1"/>
  <c r="E763" i="9"/>
  <c r="C716" i="9"/>
  <c r="A716" i="9" s="1"/>
  <c r="C700" i="9"/>
  <c r="A700" i="9" s="1"/>
  <c r="E717" i="9"/>
  <c r="C733" i="9"/>
  <c r="A733" i="9" s="1"/>
  <c r="E789" i="9"/>
  <c r="C793" i="9"/>
  <c r="A793" i="9" s="1"/>
  <c r="E730" i="9"/>
  <c r="C697" i="9"/>
  <c r="A697" i="9" s="1"/>
  <c r="E757" i="9"/>
  <c r="C713" i="9"/>
  <c r="A713" i="9" s="1"/>
  <c r="C770" i="9"/>
  <c r="A770" i="9" s="1"/>
  <c r="C719" i="9"/>
  <c r="A719" i="9" s="1"/>
  <c r="C711" i="9"/>
  <c r="A711" i="9" s="1"/>
  <c r="C760" i="9"/>
  <c r="A760" i="9" s="1"/>
  <c r="E760" i="9"/>
  <c r="C731" i="9"/>
  <c r="A731" i="9" s="1"/>
  <c r="E731" i="9"/>
  <c r="E767" i="9"/>
  <c r="C703" i="9"/>
  <c r="A703" i="9" s="1"/>
  <c r="C768" i="9"/>
  <c r="A768" i="9" s="1"/>
  <c r="E720" i="9"/>
  <c r="E764" i="9"/>
  <c r="C678" i="9"/>
  <c r="A678" i="9" s="1"/>
  <c r="E686" i="9"/>
  <c r="C681" i="9"/>
  <c r="A681" i="9" s="1"/>
  <c r="E684" i="9"/>
  <c r="C683" i="9"/>
  <c r="A683" i="9" s="1"/>
  <c r="E677" i="9"/>
  <c r="C675" i="9"/>
  <c r="A675" i="9" s="1"/>
  <c r="E675" i="9"/>
  <c r="E737" i="9"/>
  <c r="C737" i="9"/>
  <c r="A737" i="9" s="1"/>
  <c r="E735" i="9"/>
  <c r="E753" i="9"/>
  <c r="C752" i="9"/>
  <c r="A752" i="9" s="1"/>
  <c r="E749" i="9"/>
  <c r="C755" i="9"/>
  <c r="A755" i="9" s="1"/>
  <c r="E744" i="9"/>
  <c r="E756" i="9"/>
  <c r="C741" i="9"/>
  <c r="A741" i="9" s="1"/>
  <c r="E743" i="9"/>
  <c r="E778" i="9"/>
  <c r="E776" i="9"/>
  <c r="E779" i="9"/>
  <c r="E777" i="9"/>
  <c r="E798" i="9"/>
  <c r="E796" i="9"/>
  <c r="E803" i="9"/>
  <c r="E801" i="9"/>
  <c r="E787" i="9"/>
  <c r="E674" i="9"/>
  <c r="E692" i="9"/>
  <c r="C674" i="9"/>
  <c r="A674" i="9" s="1"/>
  <c r="F825" i="9" l="1"/>
  <c r="H801" i="9"/>
  <c r="G801" i="9" s="1"/>
  <c r="D801" i="9"/>
  <c r="H777" i="9"/>
  <c r="G777" i="9" s="1"/>
  <c r="D777" i="9"/>
  <c r="H776" i="9"/>
  <c r="F776" i="9" s="1"/>
  <c r="D776" i="9"/>
  <c r="H735" i="9"/>
  <c r="D735" i="9"/>
  <c r="H720" i="9"/>
  <c r="D720" i="9"/>
  <c r="H731" i="9"/>
  <c r="D731" i="9"/>
  <c r="H730" i="9"/>
  <c r="D730" i="9"/>
  <c r="H717" i="9"/>
  <c r="D717" i="9"/>
  <c r="H692" i="9"/>
  <c r="G692" i="9" s="1"/>
  <c r="D692" i="9"/>
  <c r="H787" i="9"/>
  <c r="G787" i="9" s="1"/>
  <c r="D787" i="9"/>
  <c r="H803" i="9"/>
  <c r="G803" i="9" s="1"/>
  <c r="D803" i="9"/>
  <c r="H798" i="9"/>
  <c r="F798" i="9" s="1"/>
  <c r="D798" i="9"/>
  <c r="H779" i="9"/>
  <c r="F779" i="9" s="1"/>
  <c r="D779" i="9"/>
  <c r="H778" i="9"/>
  <c r="G778" i="9" s="1"/>
  <c r="D778" i="9"/>
  <c r="H744" i="9"/>
  <c r="G744" i="9" s="1"/>
  <c r="D744" i="9"/>
  <c r="I749" i="9"/>
  <c r="D749" i="9"/>
  <c r="H753" i="9"/>
  <c r="F753" i="9" s="1"/>
  <c r="D753" i="9"/>
  <c r="H675" i="9"/>
  <c r="G675" i="9" s="1"/>
  <c r="D675" i="9"/>
  <c r="H677" i="9"/>
  <c r="G677" i="9" s="1"/>
  <c r="D677" i="9"/>
  <c r="H684" i="9"/>
  <c r="F684" i="9" s="1"/>
  <c r="D684" i="9"/>
  <c r="H686" i="9"/>
  <c r="G686" i="9" s="1"/>
  <c r="D686" i="9"/>
  <c r="H764" i="9"/>
  <c r="F764" i="9" s="1"/>
  <c r="D764" i="9"/>
  <c r="H767" i="9"/>
  <c r="G767" i="9" s="1"/>
  <c r="D767" i="9"/>
  <c r="H763" i="9"/>
  <c r="F763" i="9" s="1"/>
  <c r="D763" i="9"/>
  <c r="I785" i="9"/>
  <c r="D785" i="9"/>
  <c r="H793" i="9"/>
  <c r="G793" i="9" s="1"/>
  <c r="D793" i="9"/>
  <c r="H799" i="9"/>
  <c r="F799" i="9" s="1"/>
  <c r="D799" i="9"/>
  <c r="H802" i="9"/>
  <c r="G802" i="9" s="1"/>
  <c r="D802" i="9"/>
  <c r="H775" i="9"/>
  <c r="G775" i="9" s="1"/>
  <c r="D775" i="9"/>
  <c r="I774" i="9"/>
  <c r="D774" i="9"/>
  <c r="I741" i="9"/>
  <c r="D741" i="9"/>
  <c r="H736" i="9"/>
  <c r="D736" i="9"/>
  <c r="H728" i="9"/>
  <c r="D728" i="9"/>
  <c r="H783" i="9"/>
  <c r="G783" i="9" s="1"/>
  <c r="D783" i="9"/>
  <c r="H762" i="9"/>
  <c r="F762" i="9" s="1"/>
  <c r="D762" i="9"/>
  <c r="H795" i="9"/>
  <c r="F795" i="9" s="1"/>
  <c r="D795" i="9"/>
  <c r="H715" i="9"/>
  <c r="D715" i="9"/>
  <c r="H718" i="9"/>
  <c r="D718" i="9"/>
  <c r="H697" i="9"/>
  <c r="G697" i="9" s="1"/>
  <c r="D697" i="9"/>
  <c r="H725" i="9"/>
  <c r="D725" i="9"/>
  <c r="H732" i="9"/>
  <c r="D732" i="9"/>
  <c r="H766" i="9"/>
  <c r="F766" i="9" s="1"/>
  <c r="D766" i="9"/>
  <c r="H729" i="9"/>
  <c r="D729" i="9"/>
  <c r="H755" i="9"/>
  <c r="F755" i="9" s="1"/>
  <c r="D755" i="9"/>
  <c r="H706" i="9"/>
  <c r="G706" i="9" s="1"/>
  <c r="D706" i="9"/>
  <c r="H712" i="9"/>
  <c r="F712" i="9" s="1"/>
  <c r="D712" i="9"/>
  <c r="H769" i="9"/>
  <c r="F769" i="9" s="1"/>
  <c r="D769" i="9"/>
  <c r="H761" i="9"/>
  <c r="G761" i="9" s="1"/>
  <c r="D761" i="9"/>
  <c r="H754" i="9"/>
  <c r="F754" i="9" s="1"/>
  <c r="D754" i="9"/>
  <c r="I747" i="9"/>
  <c r="D747" i="9"/>
  <c r="H770" i="9"/>
  <c r="G770" i="9" s="1"/>
  <c r="D770" i="9"/>
  <c r="I784" i="9"/>
  <c r="D784" i="9"/>
  <c r="H716" i="9"/>
  <c r="D716" i="9"/>
  <c r="H693" i="9"/>
  <c r="G693" i="9" s="1"/>
  <c r="D693" i="9"/>
  <c r="H751" i="9"/>
  <c r="F751" i="9" s="1"/>
  <c r="D751" i="9"/>
  <c r="H687" i="9"/>
  <c r="F687" i="9" s="1"/>
  <c r="D687" i="9"/>
  <c r="H791" i="9"/>
  <c r="G791" i="9" s="1"/>
  <c r="D791" i="9"/>
  <c r="I713" i="9"/>
  <c r="D713" i="9"/>
  <c r="H781" i="9"/>
  <c r="F781" i="9" s="1"/>
  <c r="D781" i="9"/>
  <c r="I679" i="9"/>
  <c r="D679" i="9"/>
  <c r="H758" i="9"/>
  <c r="F758" i="9" s="1"/>
  <c r="D758" i="9"/>
  <c r="H724" i="9"/>
  <c r="D724" i="9"/>
  <c r="H738" i="9"/>
  <c r="D738" i="9"/>
  <c r="H703" i="9"/>
  <c r="G703" i="9" s="1"/>
  <c r="D703" i="9"/>
  <c r="H740" i="9"/>
  <c r="G740" i="9" s="1"/>
  <c r="D740" i="9"/>
  <c r="I682" i="9"/>
  <c r="D682" i="9"/>
  <c r="H688" i="9"/>
  <c r="F688" i="9" s="1"/>
  <c r="D688" i="9"/>
  <c r="H696" i="9"/>
  <c r="F696" i="9" s="1"/>
  <c r="D696" i="9"/>
  <c r="I689" i="9"/>
  <c r="D689" i="9"/>
  <c r="H705" i="9"/>
  <c r="G705" i="9" s="1"/>
  <c r="D705" i="9"/>
  <c r="H910" i="9"/>
  <c r="G910" i="9" s="1"/>
  <c r="D910" i="9"/>
  <c r="H930" i="9"/>
  <c r="F930" i="9" s="1"/>
  <c r="D930" i="9"/>
  <c r="H911" i="9"/>
  <c r="F911" i="9" s="1"/>
  <c r="D911" i="9"/>
  <c r="H869" i="9"/>
  <c r="D869" i="9"/>
  <c r="I847" i="9"/>
  <c r="D847" i="9"/>
  <c r="H813" i="9"/>
  <c r="F813" i="9" s="1"/>
  <c r="D813" i="9"/>
  <c r="H816" i="9"/>
  <c r="G816" i="9" s="1"/>
  <c r="D816" i="9"/>
  <c r="H822" i="9"/>
  <c r="G822" i="9" s="1"/>
  <c r="D822" i="9"/>
  <c r="I824" i="9"/>
  <c r="D824" i="9"/>
  <c r="H929" i="9"/>
  <c r="F929" i="9" s="1"/>
  <c r="D929" i="9"/>
  <c r="H916" i="9"/>
  <c r="G916" i="9" s="1"/>
  <c r="D916" i="9"/>
  <c r="H923" i="9"/>
  <c r="G923" i="9" s="1"/>
  <c r="D923" i="9"/>
  <c r="H858" i="9"/>
  <c r="D858" i="9"/>
  <c r="H834" i="9"/>
  <c r="F834" i="9" s="1"/>
  <c r="D834" i="9"/>
  <c r="I933" i="9"/>
  <c r="D933" i="9"/>
  <c r="H932" i="9"/>
  <c r="G932" i="9" s="1"/>
  <c r="D932" i="9"/>
  <c r="H871" i="9"/>
  <c r="D871" i="9"/>
  <c r="H842" i="9"/>
  <c r="G842" i="9" s="1"/>
  <c r="D842" i="9"/>
  <c r="H814" i="9"/>
  <c r="G814" i="9" s="1"/>
  <c r="D814" i="9"/>
  <c r="H815" i="9"/>
  <c r="F815" i="9" s="1"/>
  <c r="D815" i="9"/>
  <c r="I821" i="9"/>
  <c r="D821" i="9"/>
  <c r="H817" i="9"/>
  <c r="G817" i="9" s="1"/>
  <c r="D817" i="9"/>
  <c r="H897" i="9"/>
  <c r="G897" i="9" s="1"/>
  <c r="D897" i="9"/>
  <c r="H924" i="9"/>
  <c r="G924" i="9" s="1"/>
  <c r="D924" i="9"/>
  <c r="H828" i="9"/>
  <c r="F828" i="9" s="1"/>
  <c r="D828" i="9"/>
  <c r="H831" i="9"/>
  <c r="G831" i="9" s="1"/>
  <c r="D831" i="9"/>
  <c r="H898" i="9"/>
  <c r="G898" i="9" s="1"/>
  <c r="D898" i="9"/>
  <c r="H912" i="9"/>
  <c r="F912" i="9" s="1"/>
  <c r="D912" i="9"/>
  <c r="H931" i="9"/>
  <c r="F931" i="9" s="1"/>
  <c r="D931" i="9"/>
  <c r="H865" i="9"/>
  <c r="D865" i="9"/>
  <c r="H838" i="9"/>
  <c r="G838" i="9" s="1"/>
  <c r="D838" i="9"/>
  <c r="I843" i="9"/>
  <c r="D843" i="9"/>
  <c r="H820" i="9"/>
  <c r="F820" i="9" s="1"/>
  <c r="D820" i="9"/>
  <c r="H809" i="9"/>
  <c r="G809" i="9" s="1"/>
  <c r="D809" i="9"/>
  <c r="H812" i="9"/>
  <c r="G812" i="9" s="1"/>
  <c r="D812" i="9"/>
  <c r="H818" i="9"/>
  <c r="G818" i="9" s="1"/>
  <c r="D818" i="9"/>
  <c r="H926" i="9"/>
  <c r="F926" i="9" s="1"/>
  <c r="D926" i="9"/>
  <c r="H901" i="9"/>
  <c r="G901" i="9" s="1"/>
  <c r="D901" i="9"/>
  <c r="H860" i="9"/>
  <c r="D860" i="9"/>
  <c r="H855" i="9"/>
  <c r="D855" i="9"/>
  <c r="H849" i="9"/>
  <c r="D849" i="9"/>
  <c r="H900" i="9"/>
  <c r="F900" i="9" s="1"/>
  <c r="D900" i="9"/>
  <c r="H895" i="9"/>
  <c r="F895" i="9" s="1"/>
  <c r="D895" i="9"/>
  <c r="I934" i="9"/>
  <c r="D934" i="9"/>
  <c r="H878" i="9"/>
  <c r="G878" i="9" s="1"/>
  <c r="D878" i="9"/>
  <c r="I819" i="9"/>
  <c r="D819" i="9"/>
  <c r="H908" i="9"/>
  <c r="F908" i="9" s="1"/>
  <c r="D908" i="9"/>
  <c r="H880" i="9"/>
  <c r="F880" i="9" s="1"/>
  <c r="D880" i="9"/>
  <c r="H867" i="9"/>
  <c r="D867" i="9"/>
  <c r="H857" i="9"/>
  <c r="D857" i="9"/>
  <c r="I823" i="9"/>
  <c r="D823" i="9"/>
  <c r="H863" i="9"/>
  <c r="D863" i="9"/>
  <c r="H904" i="9"/>
  <c r="G904" i="9" s="1"/>
  <c r="D904" i="9"/>
  <c r="H915" i="9"/>
  <c r="G915" i="9" s="1"/>
  <c r="D915" i="9"/>
  <c r="H827" i="9"/>
  <c r="G827" i="9" s="1"/>
  <c r="D827" i="9"/>
  <c r="H874" i="9"/>
  <c r="F874" i="9" s="1"/>
  <c r="D874" i="9"/>
  <c r="H891" i="9"/>
  <c r="G891" i="9" s="1"/>
  <c r="D891" i="9"/>
  <c r="H921" i="9"/>
  <c r="G921" i="9" s="1"/>
  <c r="D921" i="9"/>
  <c r="H922" i="9"/>
  <c r="G922" i="9" s="1"/>
  <c r="D922" i="9"/>
  <c r="H851" i="9"/>
  <c r="D851" i="9"/>
  <c r="H808" i="9"/>
  <c r="G808" i="9" s="1"/>
  <c r="D808" i="9"/>
  <c r="H674" i="9"/>
  <c r="F674" i="9" s="1"/>
  <c r="D674" i="9"/>
  <c r="H796" i="9"/>
  <c r="F796" i="9" s="1"/>
  <c r="D796" i="9"/>
  <c r="H743" i="9"/>
  <c r="G743" i="9" s="1"/>
  <c r="D743" i="9"/>
  <c r="H756" i="9"/>
  <c r="F756" i="9" s="1"/>
  <c r="D756" i="9"/>
  <c r="H737" i="9"/>
  <c r="D737" i="9"/>
  <c r="H760" i="9"/>
  <c r="F760" i="9" s="1"/>
  <c r="D760" i="9"/>
  <c r="H757" i="9"/>
  <c r="G757" i="9" s="1"/>
  <c r="D757" i="9"/>
  <c r="H789" i="9"/>
  <c r="G789" i="9" s="1"/>
  <c r="D789" i="9"/>
  <c r="I800" i="9"/>
  <c r="D800" i="9"/>
  <c r="H797" i="9"/>
  <c r="F797" i="9" s="1"/>
  <c r="D797" i="9"/>
  <c r="I772" i="9"/>
  <c r="D772" i="9"/>
  <c r="H773" i="9"/>
  <c r="G773" i="9" s="1"/>
  <c r="D773" i="9"/>
  <c r="H752" i="9"/>
  <c r="F752" i="9" s="1"/>
  <c r="D752" i="9"/>
  <c r="I746" i="9"/>
  <c r="D746" i="9"/>
  <c r="H748" i="9"/>
  <c r="F748" i="9" s="1"/>
  <c r="D748" i="9"/>
  <c r="H681" i="9"/>
  <c r="F681" i="9" s="1"/>
  <c r="D681" i="9"/>
  <c r="H690" i="9"/>
  <c r="G690" i="9" s="1"/>
  <c r="D690" i="9"/>
  <c r="H676" i="9"/>
  <c r="F676" i="9" s="1"/>
  <c r="D676" i="9"/>
  <c r="I683" i="9"/>
  <c r="D683" i="9"/>
  <c r="H698" i="9"/>
  <c r="G698" i="9" s="1"/>
  <c r="D698" i="9"/>
  <c r="H719" i="9"/>
  <c r="D719" i="9"/>
  <c r="H790" i="9"/>
  <c r="F790" i="9" s="1"/>
  <c r="D790" i="9"/>
  <c r="H700" i="9"/>
  <c r="G700" i="9" s="1"/>
  <c r="D700" i="9"/>
  <c r="I782" i="9"/>
  <c r="D782" i="9"/>
  <c r="H704" i="9"/>
  <c r="F704" i="9" s="1"/>
  <c r="D704" i="9"/>
  <c r="I745" i="9"/>
  <c r="D745" i="9"/>
  <c r="H734" i="9"/>
  <c r="D734" i="9"/>
  <c r="H794" i="9"/>
  <c r="G794" i="9" s="1"/>
  <c r="D794" i="9"/>
  <c r="H792" i="9"/>
  <c r="G792" i="9" s="1"/>
  <c r="D792" i="9"/>
  <c r="H765" i="9"/>
  <c r="G765" i="9" s="1"/>
  <c r="D765" i="9"/>
  <c r="H721" i="9"/>
  <c r="D721" i="9"/>
  <c r="H722" i="9"/>
  <c r="D722" i="9"/>
  <c r="H727" i="9"/>
  <c r="D727" i="9"/>
  <c r="H742" i="9"/>
  <c r="F742" i="9" s="1"/>
  <c r="D742" i="9"/>
  <c r="H723" i="9"/>
  <c r="D723" i="9"/>
  <c r="H768" i="9"/>
  <c r="G768" i="9" s="1"/>
  <c r="D768" i="9"/>
  <c r="I680" i="9"/>
  <c r="D680" i="9"/>
  <c r="H786" i="9"/>
  <c r="F786" i="9" s="1"/>
  <c r="D786" i="9"/>
  <c r="I678" i="9"/>
  <c r="D678" i="9"/>
  <c r="H759" i="9"/>
  <c r="G759" i="9" s="1"/>
  <c r="D759" i="9"/>
  <c r="H694" i="9"/>
  <c r="G694" i="9" s="1"/>
  <c r="D694" i="9"/>
  <c r="H701" i="9"/>
  <c r="F701" i="9" s="1"/>
  <c r="D701" i="9"/>
  <c r="H685" i="9"/>
  <c r="G685" i="9" s="1"/>
  <c r="D685" i="9"/>
  <c r="H771" i="9"/>
  <c r="G771" i="9" s="1"/>
  <c r="D771" i="9"/>
  <c r="H726" i="9"/>
  <c r="D726" i="9"/>
  <c r="H750" i="9"/>
  <c r="F750" i="9" s="1"/>
  <c r="D750" i="9"/>
  <c r="H733" i="9"/>
  <c r="D733" i="9"/>
  <c r="H788" i="9"/>
  <c r="G788" i="9" s="1"/>
  <c r="D788" i="9"/>
  <c r="H711" i="9"/>
  <c r="G711" i="9" s="1"/>
  <c r="D711" i="9"/>
  <c r="H691" i="9"/>
  <c r="G691" i="9" s="1"/>
  <c r="D691" i="9"/>
  <c r="H695" i="9"/>
  <c r="F695" i="9" s="1"/>
  <c r="D695" i="9"/>
  <c r="H699" i="9"/>
  <c r="F699" i="9" s="1"/>
  <c r="D699" i="9"/>
  <c r="H879" i="9"/>
  <c r="G879" i="9" s="1"/>
  <c r="D879" i="9"/>
  <c r="H884" i="9"/>
  <c r="G884" i="9" s="1"/>
  <c r="D884" i="9"/>
  <c r="H887" i="9"/>
  <c r="F887" i="9" s="1"/>
  <c r="D887" i="9"/>
  <c r="H890" i="9"/>
  <c r="G890" i="9" s="1"/>
  <c r="D890" i="9"/>
  <c r="H866" i="9"/>
  <c r="D866" i="9"/>
  <c r="H870" i="9"/>
  <c r="D870" i="9"/>
  <c r="H840" i="9"/>
  <c r="F840" i="9" s="1"/>
  <c r="D840" i="9"/>
  <c r="H918" i="9"/>
  <c r="G918" i="9" s="1"/>
  <c r="D918" i="9"/>
  <c r="H861" i="9"/>
  <c r="D861" i="9"/>
  <c r="H852" i="9"/>
  <c r="D852" i="9"/>
  <c r="H854" i="9"/>
  <c r="D854" i="9"/>
  <c r="H903" i="9"/>
  <c r="F903" i="9" s="1"/>
  <c r="D903" i="9"/>
  <c r="H894" i="9"/>
  <c r="F894" i="9" s="1"/>
  <c r="D894" i="9"/>
  <c r="H859" i="9"/>
  <c r="D859" i="9"/>
  <c r="H906" i="9"/>
  <c r="F906" i="9" s="1"/>
  <c r="D906" i="9"/>
  <c r="I913" i="9"/>
  <c r="D913" i="9"/>
  <c r="H876" i="9"/>
  <c r="G876" i="9" s="1"/>
  <c r="D876" i="9"/>
  <c r="H886" i="9"/>
  <c r="G886" i="9" s="1"/>
  <c r="D886" i="9"/>
  <c r="H875" i="9"/>
  <c r="F875" i="9" s="1"/>
  <c r="D875" i="9"/>
  <c r="H881" i="9"/>
  <c r="F881" i="9" s="1"/>
  <c r="D881" i="9"/>
  <c r="H868" i="9"/>
  <c r="D868" i="9"/>
  <c r="H846" i="9"/>
  <c r="F846" i="9" s="1"/>
  <c r="D846" i="9"/>
  <c r="H917" i="9"/>
  <c r="F917" i="9" s="1"/>
  <c r="D917" i="9"/>
  <c r="H829" i="9"/>
  <c r="G829" i="9" s="1"/>
  <c r="D829" i="9"/>
  <c r="H856" i="9"/>
  <c r="D856" i="9"/>
  <c r="H862" i="9"/>
  <c r="D862" i="9"/>
  <c r="H896" i="9"/>
  <c r="G896" i="9" s="1"/>
  <c r="D896" i="9"/>
  <c r="H927" i="9"/>
  <c r="F927" i="9" s="1"/>
  <c r="D927" i="9"/>
  <c r="H830" i="9"/>
  <c r="G830" i="9" s="1"/>
  <c r="D830" i="9"/>
  <c r="H936" i="9"/>
  <c r="G936" i="9" s="1"/>
  <c r="D936" i="9"/>
  <c r="H907" i="9"/>
  <c r="G907" i="9" s="1"/>
  <c r="D907" i="9"/>
  <c r="H882" i="9"/>
  <c r="G882" i="9" s="1"/>
  <c r="D882" i="9"/>
  <c r="I889" i="9"/>
  <c r="D889" i="9"/>
  <c r="H885" i="9"/>
  <c r="G885" i="9" s="1"/>
  <c r="D885" i="9"/>
  <c r="H877" i="9"/>
  <c r="G877" i="9" s="1"/>
  <c r="D877" i="9"/>
  <c r="H872" i="9"/>
  <c r="D872" i="9"/>
  <c r="H845" i="9"/>
  <c r="F845" i="9" s="1"/>
  <c r="D845" i="9"/>
  <c r="H839" i="9"/>
  <c r="G839" i="9" s="1"/>
  <c r="D839" i="9"/>
  <c r="H853" i="9"/>
  <c r="D853" i="9"/>
  <c r="H833" i="9"/>
  <c r="F833" i="9" s="1"/>
  <c r="D833" i="9"/>
  <c r="H928" i="9"/>
  <c r="G928" i="9" s="1"/>
  <c r="D928" i="9"/>
  <c r="H832" i="9"/>
  <c r="G832" i="9" s="1"/>
  <c r="D832" i="9"/>
  <c r="H835" i="9"/>
  <c r="F835" i="9" s="1"/>
  <c r="D835" i="9"/>
  <c r="H902" i="9"/>
  <c r="F902" i="9" s="1"/>
  <c r="D902" i="9"/>
  <c r="H883" i="9"/>
  <c r="G883" i="9" s="1"/>
  <c r="D883" i="9"/>
  <c r="H925" i="9"/>
  <c r="F925" i="9" s="1"/>
  <c r="D925" i="9"/>
  <c r="H841" i="9"/>
  <c r="F841" i="9" s="1"/>
  <c r="D841" i="9"/>
  <c r="H810" i="9"/>
  <c r="G810" i="9" s="1"/>
  <c r="D810" i="9"/>
  <c r="H905" i="9"/>
  <c r="G905" i="9" s="1"/>
  <c r="D905" i="9"/>
  <c r="H937" i="9"/>
  <c r="F937" i="9" s="1"/>
  <c r="D937" i="9"/>
  <c r="H888" i="9"/>
  <c r="F888" i="9" s="1"/>
  <c r="D888" i="9"/>
  <c r="H844" i="9"/>
  <c r="G844" i="9" s="1"/>
  <c r="D844" i="9"/>
  <c r="H837" i="9"/>
  <c r="G837" i="9" s="1"/>
  <c r="D837" i="9"/>
  <c r="H836" i="9"/>
  <c r="G836" i="9" s="1"/>
  <c r="D836" i="9"/>
  <c r="H919" i="9"/>
  <c r="F919" i="9" s="1"/>
  <c r="D919" i="9"/>
  <c r="H935" i="9"/>
  <c r="F935" i="9" s="1"/>
  <c r="D935" i="9"/>
  <c r="H864" i="9"/>
  <c r="D864" i="9"/>
  <c r="I909" i="9"/>
  <c r="D909" i="9"/>
  <c r="H702" i="9"/>
  <c r="G702" i="9" s="1"/>
  <c r="D702" i="9"/>
  <c r="H899" i="9"/>
  <c r="F899" i="9" s="1"/>
  <c r="D899" i="9"/>
  <c r="I811" i="9"/>
  <c r="D811" i="9"/>
  <c r="H850" i="9"/>
  <c r="D850" i="9"/>
  <c r="H920" i="9"/>
  <c r="F920" i="9" s="1"/>
  <c r="D920" i="9"/>
  <c r="H826" i="9"/>
  <c r="F826" i="9" s="1"/>
  <c r="D826" i="9"/>
  <c r="H893" i="9"/>
  <c r="D893" i="9"/>
  <c r="F808" i="9"/>
  <c r="CJ65" i="4"/>
  <c r="Q65" i="4" s="1"/>
  <c r="AP102" i="4"/>
  <c r="T102" i="4" s="1"/>
  <c r="AI67" i="4"/>
  <c r="T67" i="4" s="1"/>
  <c r="AF20" i="4"/>
  <c r="Q20" i="4" s="1"/>
  <c r="AM43" i="4"/>
  <c r="Q43" i="4" s="1"/>
  <c r="AG65" i="4"/>
  <c r="AN71" i="4"/>
  <c r="AN86" i="4" s="1"/>
  <c r="R86" i="4" s="1"/>
  <c r="R68" i="4"/>
  <c r="AE45" i="4"/>
  <c r="H819" i="9"/>
  <c r="G819" i="9" s="1"/>
  <c r="F915" i="9"/>
  <c r="AE55" i="4"/>
  <c r="F693" i="9"/>
  <c r="G758" i="9"/>
  <c r="F685" i="9"/>
  <c r="G699" i="9"/>
  <c r="G903" i="9"/>
  <c r="F876" i="9"/>
  <c r="F829" i="9"/>
  <c r="F907" i="9"/>
  <c r="G835" i="9"/>
  <c r="F844" i="9"/>
  <c r="G919" i="9"/>
  <c r="G798" i="9"/>
  <c r="G753" i="9"/>
  <c r="G684" i="9"/>
  <c r="F793" i="9"/>
  <c r="G755" i="9"/>
  <c r="F761" i="9"/>
  <c r="F777" i="9"/>
  <c r="F757" i="9"/>
  <c r="G797" i="9"/>
  <c r="G748" i="9"/>
  <c r="F700" i="9"/>
  <c r="F759" i="9"/>
  <c r="G930" i="9"/>
  <c r="F816" i="9"/>
  <c r="F932" i="9"/>
  <c r="F924" i="9"/>
  <c r="G931" i="9"/>
  <c r="F809" i="9"/>
  <c r="F901" i="9"/>
  <c r="G880" i="9"/>
  <c r="F692" i="9"/>
  <c r="F686" i="9"/>
  <c r="F775" i="9"/>
  <c r="G766" i="9"/>
  <c r="G769" i="9"/>
  <c r="G781" i="9"/>
  <c r="G695" i="9"/>
  <c r="G887" i="9"/>
  <c r="G894" i="9"/>
  <c r="F896" i="9"/>
  <c r="G845" i="9"/>
  <c r="G833" i="9"/>
  <c r="F928" i="9"/>
  <c r="G841" i="9"/>
  <c r="G888" i="9"/>
  <c r="G935" i="9"/>
  <c r="F787" i="9"/>
  <c r="G796" i="9"/>
  <c r="F690" i="9"/>
  <c r="F794" i="9"/>
  <c r="F792" i="9"/>
  <c r="F694" i="9"/>
  <c r="G688" i="9"/>
  <c r="G696" i="9"/>
  <c r="G813" i="9"/>
  <c r="G929" i="9"/>
  <c r="G834" i="9"/>
  <c r="G815" i="9"/>
  <c r="F897" i="9"/>
  <c r="G820" i="9"/>
  <c r="G908" i="9"/>
  <c r="I910" i="9"/>
  <c r="H934" i="9"/>
  <c r="I919" i="9"/>
  <c r="I937" i="9"/>
  <c r="H821" i="9"/>
  <c r="H823" i="9"/>
  <c r="I875" i="9"/>
  <c r="I930" i="9"/>
  <c r="H811" i="9"/>
  <c r="H889" i="9"/>
  <c r="H913" i="9"/>
  <c r="I884" i="9"/>
  <c r="I690" i="9"/>
  <c r="I685" i="9"/>
  <c r="I907" i="9"/>
  <c r="I877" i="9"/>
  <c r="I918" i="9"/>
  <c r="I890" i="9"/>
  <c r="I906" i="9"/>
  <c r="I876" i="9"/>
  <c r="I846" i="9"/>
  <c r="I844" i="9"/>
  <c r="I810" i="9"/>
  <c r="H678" i="9"/>
  <c r="I908" i="9"/>
  <c r="I820" i="9"/>
  <c r="I812" i="9"/>
  <c r="H909" i="9"/>
  <c r="I935" i="9"/>
  <c r="I911" i="9"/>
  <c r="I687" i="9"/>
  <c r="H713" i="9"/>
  <c r="I684" i="9"/>
  <c r="I750" i="9"/>
  <c r="H847" i="9"/>
  <c r="I917" i="9"/>
  <c r="I878" i="9"/>
  <c r="H774" i="9"/>
  <c r="H824" i="9"/>
  <c r="H843" i="9"/>
  <c r="I916" i="9"/>
  <c r="I888" i="9"/>
  <c r="I783" i="9"/>
  <c r="I802" i="9"/>
  <c r="I755" i="9"/>
  <c r="I816" i="9"/>
  <c r="H933" i="9"/>
  <c r="I932" i="9"/>
  <c r="I814" i="9"/>
  <c r="I912" i="9"/>
  <c r="I931" i="9"/>
  <c r="I818" i="9"/>
  <c r="I754" i="9"/>
  <c r="I706" i="9"/>
  <c r="I809" i="9"/>
  <c r="I880" i="9"/>
  <c r="I675" i="9"/>
  <c r="I742" i="9"/>
  <c r="I711" i="9"/>
  <c r="I879" i="9"/>
  <c r="I887" i="9"/>
  <c r="I840" i="9"/>
  <c r="I886" i="9"/>
  <c r="I881" i="9"/>
  <c r="I936" i="9"/>
  <c r="I882" i="9"/>
  <c r="I885" i="9"/>
  <c r="I845" i="9"/>
  <c r="I883" i="9"/>
  <c r="I841" i="9"/>
  <c r="H689" i="9"/>
  <c r="I813" i="9"/>
  <c r="I822" i="9"/>
  <c r="I842" i="9"/>
  <c r="I815" i="9"/>
  <c r="I817" i="9"/>
  <c r="H682" i="9"/>
  <c r="I688" i="9"/>
  <c r="I778" i="9"/>
  <c r="H800" i="9"/>
  <c r="H772" i="9"/>
  <c r="H746" i="9"/>
  <c r="H683" i="9"/>
  <c r="H747" i="9"/>
  <c r="H680" i="9"/>
  <c r="H782" i="9"/>
  <c r="H745" i="9"/>
  <c r="H679" i="9"/>
  <c r="H784" i="9"/>
  <c r="I798" i="9"/>
  <c r="I751" i="9"/>
  <c r="H741" i="9"/>
  <c r="H785" i="9"/>
  <c r="I779" i="9"/>
  <c r="I803" i="9"/>
  <c r="I796" i="9"/>
  <c r="I756" i="9"/>
  <c r="I799" i="9"/>
  <c r="H749" i="9"/>
  <c r="I775" i="9"/>
  <c r="I712" i="9"/>
  <c r="I686" i="9"/>
  <c r="I776" i="9"/>
  <c r="I677" i="9"/>
  <c r="I676" i="9"/>
  <c r="I681" i="9"/>
  <c r="I801" i="9"/>
  <c r="I777" i="9"/>
  <c r="I743" i="9"/>
  <c r="I744" i="9"/>
  <c r="I753" i="9"/>
  <c r="I797" i="9"/>
  <c r="I773" i="9"/>
  <c r="I752" i="9"/>
  <c r="I748" i="9"/>
  <c r="G900" i="9" l="1"/>
  <c r="F838" i="9"/>
  <c r="G911" i="9"/>
  <c r="G786" i="9"/>
  <c r="G760" i="9"/>
  <c r="F767" i="9"/>
  <c r="F702" i="9"/>
  <c r="F836" i="9"/>
  <c r="F905" i="9"/>
  <c r="F883" i="9"/>
  <c r="F885" i="9"/>
  <c r="G917" i="9"/>
  <c r="G840" i="9"/>
  <c r="F879" i="9"/>
  <c r="F711" i="9"/>
  <c r="F791" i="9"/>
  <c r="G795" i="9"/>
  <c r="G763" i="9"/>
  <c r="F677" i="9"/>
  <c r="G895" i="9"/>
  <c r="G912" i="9"/>
  <c r="F814" i="9"/>
  <c r="F703" i="9"/>
  <c r="G681" i="9"/>
  <c r="G752" i="9"/>
  <c r="F789" i="9"/>
  <c r="G762" i="9"/>
  <c r="G899" i="9"/>
  <c r="F837" i="9"/>
  <c r="G937" i="9"/>
  <c r="F832" i="9"/>
  <c r="G875" i="9"/>
  <c r="G906" i="9"/>
  <c r="F918" i="9"/>
  <c r="F691" i="9"/>
  <c r="G687" i="9"/>
  <c r="G920" i="9"/>
  <c r="F910" i="9"/>
  <c r="G701" i="9"/>
  <c r="F768" i="9"/>
  <c r="F698" i="9"/>
  <c r="G756" i="9"/>
  <c r="G779" i="9"/>
  <c r="F744" i="9"/>
  <c r="G925" i="9"/>
  <c r="F890" i="9"/>
  <c r="F788" i="9"/>
  <c r="F904" i="9"/>
  <c r="F812" i="9"/>
  <c r="G828" i="9"/>
  <c r="G776" i="9"/>
  <c r="F936" i="9"/>
  <c r="F886" i="9"/>
  <c r="F771" i="9"/>
  <c r="F770" i="9"/>
  <c r="F697" i="9"/>
  <c r="F803" i="9"/>
  <c r="F878" i="9"/>
  <c r="F916" i="9"/>
  <c r="F740" i="9"/>
  <c r="F765" i="9"/>
  <c r="G676" i="9"/>
  <c r="F773" i="9"/>
  <c r="G754" i="9"/>
  <c r="G927" i="9"/>
  <c r="F884" i="9"/>
  <c r="G926" i="9"/>
  <c r="F898" i="9"/>
  <c r="G902" i="9"/>
  <c r="F839" i="9"/>
  <c r="F882" i="9"/>
  <c r="G881" i="9"/>
  <c r="G750" i="9"/>
  <c r="G751" i="9"/>
  <c r="G799" i="9"/>
  <c r="G742" i="9"/>
  <c r="G790" i="9"/>
  <c r="F801" i="9"/>
  <c r="F706" i="9"/>
  <c r="AI104" i="4"/>
  <c r="T104" i="4" s="1"/>
  <c r="F810" i="9"/>
  <c r="G846" i="9"/>
  <c r="F831" i="9"/>
  <c r="F817" i="9"/>
  <c r="F842" i="9"/>
  <c r="F923" i="9"/>
  <c r="F822" i="9"/>
  <c r="G674" i="9"/>
  <c r="G712" i="9"/>
  <c r="F783" i="9"/>
  <c r="F818" i="9"/>
  <c r="F705" i="9"/>
  <c r="G704" i="9"/>
  <c r="F743" i="9"/>
  <c r="F802" i="9"/>
  <c r="G764" i="9"/>
  <c r="F675" i="9"/>
  <c r="F778" i="9"/>
  <c r="F877" i="9"/>
  <c r="F830" i="9"/>
  <c r="F921" i="9"/>
  <c r="G874" i="9"/>
  <c r="F891" i="9"/>
  <c r="F827" i="9"/>
  <c r="F922" i="9"/>
  <c r="G826" i="9"/>
  <c r="G893" i="9"/>
  <c r="F893" i="9"/>
  <c r="AF46" i="4"/>
  <c r="Q46" i="4" s="1"/>
  <c r="AM60" i="4"/>
  <c r="Q60" i="4" s="1"/>
  <c r="R71" i="4"/>
  <c r="AN88" i="4"/>
  <c r="R88" i="4" s="1"/>
  <c r="R65" i="4"/>
  <c r="AG104" i="4"/>
  <c r="R104" i="4" s="1"/>
  <c r="F819" i="9"/>
  <c r="AE56" i="4"/>
  <c r="AE59" i="4" s="1"/>
  <c r="G782" i="9"/>
  <c r="F782" i="9"/>
  <c r="G843" i="9"/>
  <c r="F843" i="9"/>
  <c r="G713" i="9"/>
  <c r="F713" i="9"/>
  <c r="G934" i="9"/>
  <c r="F934" i="9"/>
  <c r="G889" i="9"/>
  <c r="F889" i="9"/>
  <c r="G785" i="9"/>
  <c r="F785" i="9"/>
  <c r="G784" i="9"/>
  <c r="F784" i="9"/>
  <c r="F680" i="9"/>
  <c r="G680" i="9"/>
  <c r="F772" i="9"/>
  <c r="G772" i="9"/>
  <c r="G689" i="9"/>
  <c r="F689" i="9"/>
  <c r="G933" i="9"/>
  <c r="F933" i="9"/>
  <c r="F824" i="9"/>
  <c r="G824" i="9"/>
  <c r="G847" i="9"/>
  <c r="F847" i="9"/>
  <c r="G811" i="9"/>
  <c r="F811" i="9"/>
  <c r="G821" i="9"/>
  <c r="F821" i="9"/>
  <c r="G741" i="9"/>
  <c r="F741" i="9"/>
  <c r="G679" i="9"/>
  <c r="F679" i="9"/>
  <c r="G747" i="9"/>
  <c r="F747" i="9"/>
  <c r="G800" i="9"/>
  <c r="F800" i="9"/>
  <c r="G774" i="9"/>
  <c r="F774" i="9"/>
  <c r="G909" i="9"/>
  <c r="F909" i="9"/>
  <c r="F678" i="9"/>
  <c r="G678" i="9"/>
  <c r="G746" i="9"/>
  <c r="F746" i="9"/>
  <c r="G823" i="9"/>
  <c r="F823" i="9"/>
  <c r="G749" i="9"/>
  <c r="F749" i="9"/>
  <c r="G745" i="9"/>
  <c r="F745" i="9"/>
  <c r="G683" i="9"/>
  <c r="F683" i="9"/>
  <c r="F682" i="9"/>
  <c r="G682" i="9"/>
  <c r="G913" i="9"/>
  <c r="F913" i="9"/>
  <c r="AM88" i="4" l="1"/>
  <c r="Q88" i="4" s="1"/>
  <c r="AF63" i="4"/>
  <c r="Q63" i="4" s="1"/>
  <c r="AE60" i="4"/>
  <c r="P60" i="4" s="1"/>
  <c r="AF64" i="4" l="1"/>
  <c r="Q64" i="4" s="1"/>
  <c r="AE61" i="4"/>
  <c r="P61" i="4" s="1"/>
  <c r="AF74" i="4" l="1"/>
  <c r="Q74" i="4" s="1"/>
  <c r="AE62" i="4"/>
  <c r="AF104" i="4" l="1"/>
  <c r="Q104" i="4" s="1"/>
  <c r="AE63" i="4"/>
  <c r="AE64" i="4" l="1"/>
  <c r="AE65" i="4" s="1"/>
  <c r="P65" i="4" s="1"/>
  <c r="AE66" i="4" l="1"/>
  <c r="P66" i="4" s="1"/>
  <c r="AE68" i="4"/>
  <c r="AE67" i="4"/>
  <c r="AE69" i="4"/>
  <c r="AE83" i="4"/>
  <c r="AE71" i="4" l="1"/>
  <c r="AE74" i="4" s="1"/>
  <c r="P74" i="4" s="1"/>
  <c r="AE70" i="4"/>
  <c r="AE80" i="4"/>
  <c r="AE81" i="4" s="1"/>
  <c r="AE92" i="4"/>
  <c r="AE82" i="4" l="1"/>
  <c r="AE89" i="4"/>
  <c r="AE84" i="4" l="1"/>
  <c r="AE85" i="4"/>
  <c r="AE91" i="4"/>
  <c r="C448" i="9" l="1"/>
  <c r="A448" i="9" s="1"/>
  <c r="C513" i="9"/>
  <c r="A513" i="9" s="1"/>
  <c r="E513" i="9"/>
  <c r="C472" i="9"/>
  <c r="A472" i="9" s="1"/>
  <c r="C406" i="9"/>
  <c r="A406" i="9" s="1"/>
  <c r="E472" i="9"/>
  <c r="E406" i="9"/>
  <c r="E606" i="9"/>
  <c r="C540" i="9"/>
  <c r="A540" i="9" s="1"/>
  <c r="C606" i="9"/>
  <c r="A606" i="9" s="1"/>
  <c r="C647" i="9"/>
  <c r="A647" i="9" s="1"/>
  <c r="E647" i="9"/>
  <c r="E540" i="9"/>
  <c r="E582" i="9"/>
  <c r="E581" i="9"/>
  <c r="C581" i="9"/>
  <c r="A581" i="9" s="1"/>
  <c r="E447" i="9"/>
  <c r="C447" i="9"/>
  <c r="A447" i="9" s="1"/>
  <c r="E448" i="9"/>
  <c r="C582" i="9"/>
  <c r="A582" i="9" s="1"/>
  <c r="AE87" i="4"/>
  <c r="AE88" i="4"/>
  <c r="C626" i="9"/>
  <c r="A626" i="9" s="1"/>
  <c r="C570" i="9"/>
  <c r="A570" i="9" s="1"/>
  <c r="E435" i="9"/>
  <c r="C501" i="9"/>
  <c r="A501" i="9" s="1"/>
  <c r="C430" i="9"/>
  <c r="A430" i="9" s="1"/>
  <c r="E619" i="9"/>
  <c r="D619" i="9" s="1"/>
  <c r="E639" i="9"/>
  <c r="D639" i="9" s="1"/>
  <c r="E572" i="9"/>
  <c r="D572" i="9" s="1"/>
  <c r="E650" i="9"/>
  <c r="D650" i="9" s="1"/>
  <c r="E542" i="9"/>
  <c r="D542" i="9" s="1"/>
  <c r="E607" i="9"/>
  <c r="D607" i="9" s="1"/>
  <c r="E545" i="9"/>
  <c r="D545" i="9" s="1"/>
  <c r="E609" i="9"/>
  <c r="D609" i="9" s="1"/>
  <c r="E612" i="9"/>
  <c r="D612" i="9" s="1"/>
  <c r="E573" i="9"/>
  <c r="D573" i="9" s="1"/>
  <c r="E641" i="9"/>
  <c r="D641" i="9" s="1"/>
  <c r="E613" i="9"/>
  <c r="D613" i="9" s="1"/>
  <c r="E651" i="9"/>
  <c r="D651" i="9" s="1"/>
  <c r="E608" i="9"/>
  <c r="D608" i="9" s="1"/>
  <c r="C627" i="9"/>
  <c r="A627" i="9" s="1"/>
  <c r="E665" i="9"/>
  <c r="D665" i="9" s="1"/>
  <c r="E610" i="9"/>
  <c r="D610" i="9" s="1"/>
  <c r="E664" i="9"/>
  <c r="D664" i="9" s="1"/>
  <c r="E544" i="9"/>
  <c r="D544" i="9" s="1"/>
  <c r="E618" i="9"/>
  <c r="D618" i="9" s="1"/>
  <c r="E662" i="9"/>
  <c r="D662" i="9" s="1"/>
  <c r="E644" i="9"/>
  <c r="D644" i="9" s="1"/>
  <c r="E645" i="9"/>
  <c r="D645" i="9" s="1"/>
  <c r="E546" i="9"/>
  <c r="D546" i="9" s="1"/>
  <c r="E551" i="9"/>
  <c r="D551" i="9" s="1"/>
  <c r="E574" i="9"/>
  <c r="D574" i="9" s="1"/>
  <c r="E643" i="9"/>
  <c r="D643" i="9" s="1"/>
  <c r="E541" i="9"/>
  <c r="D541" i="9" s="1"/>
  <c r="E550" i="9"/>
  <c r="D550" i="9" s="1"/>
  <c r="E552" i="9"/>
  <c r="D552" i="9" s="1"/>
  <c r="C564" i="9"/>
  <c r="A564" i="9" s="1"/>
  <c r="E577" i="9"/>
  <c r="D577" i="9" s="1"/>
  <c r="E663" i="9"/>
  <c r="D663" i="9" s="1"/>
  <c r="C669" i="9"/>
  <c r="A669" i="9" s="1"/>
  <c r="E667" i="9"/>
  <c r="D667" i="9" s="1"/>
  <c r="E579" i="9"/>
  <c r="D579" i="9" s="1"/>
  <c r="E591" i="9"/>
  <c r="C666" i="9"/>
  <c r="A666" i="9" s="1"/>
  <c r="C652" i="9"/>
  <c r="A652" i="9" s="1"/>
  <c r="E590" i="9"/>
  <c r="C596" i="9"/>
  <c r="A596" i="9" s="1"/>
  <c r="C551" i="9"/>
  <c r="A551" i="9" s="1"/>
  <c r="E594" i="9"/>
  <c r="E649" i="9"/>
  <c r="D649" i="9" s="1"/>
  <c r="E604" i="9"/>
  <c r="E584" i="9"/>
  <c r="C565" i="9"/>
  <c r="A565" i="9" s="1"/>
  <c r="C624" i="9"/>
  <c r="A624" i="9" s="1"/>
  <c r="C595" i="9"/>
  <c r="A595" i="9" s="1"/>
  <c r="C553" i="9"/>
  <c r="A553" i="9" s="1"/>
  <c r="E557" i="9"/>
  <c r="E575" i="9"/>
  <c r="D575" i="9" s="1"/>
  <c r="E622" i="9"/>
  <c r="D622" i="9" s="1"/>
  <c r="C621" i="9"/>
  <c r="A621" i="9" s="1"/>
  <c r="C667" i="9"/>
  <c r="A667" i="9" s="1"/>
  <c r="E576" i="9"/>
  <c r="D576" i="9" s="1"/>
  <c r="E615" i="9"/>
  <c r="D615" i="9" s="1"/>
  <c r="E555" i="9"/>
  <c r="D555" i="9" s="1"/>
  <c r="E563" i="9"/>
  <c r="C561" i="9"/>
  <c r="A561" i="9" s="1"/>
  <c r="C617" i="9"/>
  <c r="A617" i="9" s="1"/>
  <c r="E560" i="9"/>
  <c r="C658" i="9"/>
  <c r="A658" i="9" s="1"/>
  <c r="C592" i="9"/>
  <c r="A592" i="9" s="1"/>
  <c r="C583" i="9"/>
  <c r="A583" i="9" s="1"/>
  <c r="E543" i="9"/>
  <c r="D543" i="9" s="1"/>
  <c r="E565" i="9"/>
  <c r="C636" i="9"/>
  <c r="A636" i="9" s="1"/>
  <c r="C586" i="9"/>
  <c r="A586" i="9" s="1"/>
  <c r="C607" i="9"/>
  <c r="A607" i="9" s="1"/>
  <c r="C545" i="9"/>
  <c r="A545" i="9" s="1"/>
  <c r="C594" i="9"/>
  <c r="A594" i="9" s="1"/>
  <c r="C651" i="9"/>
  <c r="A651" i="9" s="1"/>
  <c r="E637" i="9"/>
  <c r="E553" i="9"/>
  <c r="D553" i="9" s="1"/>
  <c r="E666" i="9"/>
  <c r="D666" i="9" s="1"/>
  <c r="E578" i="9"/>
  <c r="D578" i="9" s="1"/>
  <c r="E648" i="9"/>
  <c r="D648" i="9" s="1"/>
  <c r="E554" i="9"/>
  <c r="D554" i="9" s="1"/>
  <c r="E640" i="9"/>
  <c r="D640" i="9" s="1"/>
  <c r="C541" i="9"/>
  <c r="A541" i="9" s="1"/>
  <c r="E549" i="9"/>
  <c r="D549" i="9" s="1"/>
  <c r="C569" i="9"/>
  <c r="A569" i="9" s="1"/>
  <c r="C602" i="9"/>
  <c r="A602" i="9" s="1"/>
  <c r="E617" i="9"/>
  <c r="D617" i="9" s="1"/>
  <c r="C573" i="9"/>
  <c r="A573" i="9" s="1"/>
  <c r="C588" i="9"/>
  <c r="A588" i="9" s="1"/>
  <c r="C585" i="9"/>
  <c r="A585" i="9" s="1"/>
  <c r="C589" i="9"/>
  <c r="A589" i="9" s="1"/>
  <c r="C634" i="9"/>
  <c r="A634" i="9" s="1"/>
  <c r="E602" i="9"/>
  <c r="E571" i="9"/>
  <c r="C619" i="9"/>
  <c r="A619" i="9" s="1"/>
  <c r="C577" i="9"/>
  <c r="A577" i="9" s="1"/>
  <c r="C653" i="9"/>
  <c r="A653" i="9" s="1"/>
  <c r="E611" i="9"/>
  <c r="D611" i="9" s="1"/>
  <c r="E628" i="9"/>
  <c r="E587" i="9"/>
  <c r="C559" i="9"/>
  <c r="A559" i="9" s="1"/>
  <c r="C648" i="9"/>
  <c r="A648" i="9" s="1"/>
  <c r="E668" i="9"/>
  <c r="D668" i="9" s="1"/>
  <c r="E620" i="9"/>
  <c r="D620" i="9" s="1"/>
  <c r="C603" i="9"/>
  <c r="A603" i="9" s="1"/>
  <c r="C654" i="9"/>
  <c r="A654" i="9" s="1"/>
  <c r="E638" i="9"/>
  <c r="D638" i="9" s="1"/>
  <c r="E548" i="9"/>
  <c r="D548" i="9" s="1"/>
  <c r="E614" i="9"/>
  <c r="D614" i="9" s="1"/>
  <c r="E669" i="9"/>
  <c r="D669" i="9" s="1"/>
  <c r="C593" i="9"/>
  <c r="A593" i="9" s="1"/>
  <c r="C579" i="9"/>
  <c r="A579" i="9" s="1"/>
  <c r="C661" i="9"/>
  <c r="A661" i="9" s="1"/>
  <c r="C633" i="9"/>
  <c r="A633" i="9" s="1"/>
  <c r="C601" i="9"/>
  <c r="A601" i="9" s="1"/>
  <c r="E642" i="9"/>
  <c r="D642" i="9" s="1"/>
  <c r="E623" i="9"/>
  <c r="C616" i="9"/>
  <c r="A616" i="9" s="1"/>
  <c r="E616" i="9"/>
  <c r="D616" i="9" s="1"/>
  <c r="E598" i="9"/>
  <c r="E593" i="9"/>
  <c r="E621" i="9"/>
  <c r="D621" i="9" s="1"/>
  <c r="C659" i="9"/>
  <c r="A659" i="9" s="1"/>
  <c r="C445" i="9"/>
  <c r="A445" i="9" s="1"/>
  <c r="C407" i="9"/>
  <c r="A407" i="9" s="1"/>
  <c r="C421" i="9"/>
  <c r="A421" i="9" s="1"/>
  <c r="E503" i="9"/>
  <c r="E599" i="9"/>
  <c r="E493" i="9"/>
  <c r="C598" i="9"/>
  <c r="A598" i="9" s="1"/>
  <c r="E527" i="9"/>
  <c r="E502" i="9"/>
  <c r="C642" i="9"/>
  <c r="A642" i="9" s="1"/>
  <c r="E653" i="9"/>
  <c r="E659" i="9"/>
  <c r="E597" i="9"/>
  <c r="C629" i="9"/>
  <c r="A629" i="9" s="1"/>
  <c r="C555" i="9"/>
  <c r="A555" i="9" s="1"/>
  <c r="C650" i="9"/>
  <c r="A650" i="9" s="1"/>
  <c r="C568" i="9"/>
  <c r="A568" i="9" s="1"/>
  <c r="E654" i="9"/>
  <c r="C575" i="9"/>
  <c r="A575" i="9" s="1"/>
  <c r="C664" i="9"/>
  <c r="A664" i="9" s="1"/>
  <c r="C660" i="9"/>
  <c r="A660" i="9" s="1"/>
  <c r="C450" i="9"/>
  <c r="A450" i="9" s="1"/>
  <c r="E433" i="9"/>
  <c r="E657" i="9"/>
  <c r="C618" i="9"/>
  <c r="A618" i="9" s="1"/>
  <c r="C507" i="9"/>
  <c r="A507" i="9" s="1"/>
  <c r="C597" i="9"/>
  <c r="A597" i="9" s="1"/>
  <c r="C548" i="9"/>
  <c r="A548" i="9" s="1"/>
  <c r="C649" i="9"/>
  <c r="A649" i="9" s="1"/>
  <c r="C604" i="9"/>
  <c r="A604" i="9" s="1"/>
  <c r="E523" i="9"/>
  <c r="C411" i="9"/>
  <c r="A411" i="9" s="1"/>
  <c r="C567" i="9"/>
  <c r="A567" i="9" s="1"/>
  <c r="E517" i="9"/>
  <c r="D517" i="9" s="1"/>
  <c r="C519" i="9"/>
  <c r="A519" i="9" s="1"/>
  <c r="E586" i="9"/>
  <c r="C638" i="9"/>
  <c r="A638" i="9" s="1"/>
  <c r="C591" i="9"/>
  <c r="A591" i="9" s="1"/>
  <c r="C408" i="9"/>
  <c r="A408" i="9" s="1"/>
  <c r="C419" i="9"/>
  <c r="A419" i="9" s="1"/>
  <c r="E520" i="9"/>
  <c r="E589" i="9"/>
  <c r="C444" i="9"/>
  <c r="A444" i="9" s="1"/>
  <c r="C515" i="9"/>
  <c r="A515" i="9" s="1"/>
  <c r="E524" i="9"/>
  <c r="C530" i="9"/>
  <c r="A530" i="9" s="1"/>
  <c r="C656" i="9"/>
  <c r="A656" i="9" s="1"/>
  <c r="C611" i="9"/>
  <c r="A611" i="9" s="1"/>
  <c r="E501" i="9"/>
  <c r="E547" i="9"/>
  <c r="D547" i="9" s="1"/>
  <c r="E570" i="9"/>
  <c r="C644" i="9"/>
  <c r="A644" i="9" s="1"/>
  <c r="E566" i="9"/>
  <c r="E425" i="9"/>
  <c r="C615" i="9"/>
  <c r="A615" i="9" s="1"/>
  <c r="E423" i="9"/>
  <c r="C483" i="9"/>
  <c r="A483" i="9" s="1"/>
  <c r="C663" i="9"/>
  <c r="A663" i="9" s="1"/>
  <c r="E453" i="9"/>
  <c r="E658" i="9"/>
  <c r="E630" i="9"/>
  <c r="E596" i="9"/>
  <c r="C464" i="9"/>
  <c r="A464" i="9" s="1"/>
  <c r="C547" i="9"/>
  <c r="A547" i="9" s="1"/>
  <c r="E632" i="9"/>
  <c r="C527" i="9"/>
  <c r="A527" i="9" s="1"/>
  <c r="C467" i="9"/>
  <c r="A467" i="9" s="1"/>
  <c r="C436" i="9"/>
  <c r="A436" i="9" s="1"/>
  <c r="C543" i="9"/>
  <c r="A543" i="9" s="1"/>
  <c r="C641" i="9"/>
  <c r="A641" i="9" s="1"/>
  <c r="E588" i="9"/>
  <c r="C542" i="9"/>
  <c r="A542" i="9" s="1"/>
  <c r="C418" i="9"/>
  <c r="A418" i="9" s="1"/>
  <c r="C514" i="9"/>
  <c r="A514" i="9" s="1"/>
  <c r="E633" i="9"/>
  <c r="C608" i="9"/>
  <c r="A608" i="9" s="1"/>
  <c r="E625" i="9"/>
  <c r="C511" i="9"/>
  <c r="A511" i="9" s="1"/>
  <c r="E636" i="9"/>
  <c r="E436" i="9"/>
  <c r="C457" i="9"/>
  <c r="A457" i="9" s="1"/>
  <c r="E437" i="9"/>
  <c r="C665" i="9"/>
  <c r="A665" i="9" s="1"/>
  <c r="E518" i="9"/>
  <c r="C505" i="9"/>
  <c r="A505" i="9" s="1"/>
  <c r="E488" i="9"/>
  <c r="D488" i="9" s="1"/>
  <c r="C640" i="9"/>
  <c r="A640" i="9" s="1"/>
  <c r="E449" i="9"/>
  <c r="C503" i="9"/>
  <c r="A503" i="9" s="1"/>
  <c r="E569" i="9"/>
  <c r="C466" i="9"/>
  <c r="A466" i="9" s="1"/>
  <c r="E567" i="9"/>
  <c r="C549" i="9"/>
  <c r="A549" i="9" s="1"/>
  <c r="C558" i="9"/>
  <c r="A558" i="9" s="1"/>
  <c r="C612" i="9"/>
  <c r="A612" i="9" s="1"/>
  <c r="C623" i="9"/>
  <c r="A623" i="9" s="1"/>
  <c r="C422" i="9"/>
  <c r="A422" i="9" s="1"/>
  <c r="E635" i="9"/>
  <c r="E492" i="9"/>
  <c r="C474" i="9"/>
  <c r="A474" i="9" s="1"/>
  <c r="C424" i="9"/>
  <c r="A424" i="9" s="1"/>
  <c r="C493" i="9"/>
  <c r="A493" i="9" s="1"/>
  <c r="C557" i="9"/>
  <c r="A557" i="9" s="1"/>
  <c r="C427" i="9"/>
  <c r="A427" i="9" s="1"/>
  <c r="C552" i="9"/>
  <c r="A552" i="9" s="1"/>
  <c r="E592" i="9"/>
  <c r="E455" i="9"/>
  <c r="E478" i="9"/>
  <c r="D478" i="9" s="1"/>
  <c r="E483" i="9"/>
  <c r="D483" i="9" s="1"/>
  <c r="E486" i="9"/>
  <c r="D486" i="9" s="1"/>
  <c r="E440" i="9"/>
  <c r="D440" i="9" s="1"/>
  <c r="E530" i="9"/>
  <c r="D530" i="9" s="1"/>
  <c r="E413" i="9"/>
  <c r="D413" i="9" s="1"/>
  <c r="E505" i="9"/>
  <c r="D505" i="9" s="1"/>
  <c r="E484" i="9"/>
  <c r="D484" i="9" s="1"/>
  <c r="E416" i="9"/>
  <c r="D416" i="9" s="1"/>
  <c r="E481" i="9"/>
  <c r="D481" i="9" s="1"/>
  <c r="E444" i="9"/>
  <c r="D444" i="9" s="1"/>
  <c r="E475" i="9"/>
  <c r="D475" i="9" s="1"/>
  <c r="E504" i="9"/>
  <c r="D504" i="9" s="1"/>
  <c r="E533" i="9"/>
  <c r="D533" i="9" s="1"/>
  <c r="E515" i="9"/>
  <c r="D515" i="9" s="1"/>
  <c r="E531" i="9"/>
  <c r="D531" i="9" s="1"/>
  <c r="E508" i="9"/>
  <c r="D508" i="9" s="1"/>
  <c r="E438" i="9"/>
  <c r="D438" i="9" s="1"/>
  <c r="E445" i="9"/>
  <c r="D445" i="9" s="1"/>
  <c r="E528" i="9"/>
  <c r="D528" i="9" s="1"/>
  <c r="E442" i="9"/>
  <c r="D442" i="9" s="1"/>
  <c r="E474" i="9"/>
  <c r="D474" i="9" s="1"/>
  <c r="E411" i="9"/>
  <c r="D411" i="9" s="1"/>
  <c r="E454" i="9"/>
  <c r="C438" i="9"/>
  <c r="A438" i="9" s="1"/>
  <c r="C468" i="9"/>
  <c r="A468" i="9" s="1"/>
  <c r="C410" i="9"/>
  <c r="A410" i="9" s="1"/>
  <c r="E439" i="9"/>
  <c r="D439" i="9" s="1"/>
  <c r="E522" i="9"/>
  <c r="C461" i="9"/>
  <c r="A461" i="9" s="1"/>
  <c r="E422" i="9"/>
  <c r="D422" i="9" s="1"/>
  <c r="E506" i="9"/>
  <c r="D506" i="9" s="1"/>
  <c r="C449" i="9"/>
  <c r="A449" i="9" s="1"/>
  <c r="C496" i="9"/>
  <c r="A496" i="9" s="1"/>
  <c r="E457" i="9"/>
  <c r="C510" i="9"/>
  <c r="A510" i="9" s="1"/>
  <c r="E430" i="9"/>
  <c r="C470" i="9"/>
  <c r="A470" i="9" s="1"/>
  <c r="E462" i="9"/>
  <c r="C491" i="9"/>
  <c r="A491" i="9" s="1"/>
  <c r="E464" i="9"/>
  <c r="C453" i="9"/>
  <c r="A453" i="9" s="1"/>
  <c r="C531" i="9"/>
  <c r="A531" i="9" s="1"/>
  <c r="E412" i="9"/>
  <c r="D412" i="9" s="1"/>
  <c r="C534" i="9"/>
  <c r="A534" i="9" s="1"/>
  <c r="C489" i="9"/>
  <c r="A489" i="9" s="1"/>
  <c r="E458" i="9"/>
  <c r="E490" i="9"/>
  <c r="C423" i="9"/>
  <c r="A423" i="9" s="1"/>
  <c r="C535" i="9"/>
  <c r="A535" i="9" s="1"/>
  <c r="C440" i="9"/>
  <c r="A440" i="9" s="1"/>
  <c r="E451" i="9"/>
  <c r="E420" i="9"/>
  <c r="D420" i="9" s="1"/>
  <c r="E415" i="9"/>
  <c r="D415" i="9" s="1"/>
  <c r="C477" i="9"/>
  <c r="A477" i="9" s="1"/>
  <c r="E470" i="9"/>
  <c r="C463" i="9"/>
  <c r="A463" i="9" s="1"/>
  <c r="C475" i="9"/>
  <c r="A475" i="9" s="1"/>
  <c r="C481" i="9"/>
  <c r="A481" i="9" s="1"/>
  <c r="C487" i="9"/>
  <c r="A487" i="9" s="1"/>
  <c r="E426" i="9"/>
  <c r="E532" i="9"/>
  <c r="D532" i="9" s="1"/>
  <c r="E480" i="9"/>
  <c r="D480" i="9" s="1"/>
  <c r="E421" i="9"/>
  <c r="D421" i="9" s="1"/>
  <c r="E408" i="9"/>
  <c r="D408" i="9" s="1"/>
  <c r="C498" i="9"/>
  <c r="A498" i="9" s="1"/>
  <c r="C500" i="9"/>
  <c r="A500" i="9" s="1"/>
  <c r="E496" i="9"/>
  <c r="E479" i="9"/>
  <c r="D479" i="9" s="1"/>
  <c r="E519" i="9"/>
  <c r="E441" i="9"/>
  <c r="D441" i="9" s="1"/>
  <c r="E516" i="9"/>
  <c r="D516" i="9" s="1"/>
  <c r="E431" i="9"/>
  <c r="C429" i="9"/>
  <c r="A429" i="9" s="1"/>
  <c r="C454" i="9"/>
  <c r="A454" i="9" s="1"/>
  <c r="C451" i="9"/>
  <c r="A451" i="9" s="1"/>
  <c r="E469" i="9"/>
  <c r="C417" i="9"/>
  <c r="A417" i="9" s="1"/>
  <c r="C460" i="9"/>
  <c r="A460" i="9" s="1"/>
  <c r="C524" i="9"/>
  <c r="A524" i="9" s="1"/>
  <c r="C518" i="9"/>
  <c r="A518" i="9" s="1"/>
  <c r="C476" i="9"/>
  <c r="A476" i="9" s="1"/>
  <c r="E482" i="9"/>
  <c r="D482" i="9" s="1"/>
  <c r="C528" i="9"/>
  <c r="A528" i="9" s="1"/>
  <c r="E407" i="9"/>
  <c r="D407" i="9" s="1"/>
  <c r="C455" i="9"/>
  <c r="A455" i="9" s="1"/>
  <c r="E428" i="9"/>
  <c r="E467" i="9"/>
  <c r="C485" i="9"/>
  <c r="A485" i="9" s="1"/>
  <c r="C425" i="9"/>
  <c r="A425" i="9" s="1"/>
  <c r="C456" i="9"/>
  <c r="A456" i="9" s="1"/>
  <c r="C525" i="9"/>
  <c r="A525" i="9" s="1"/>
  <c r="C529" i="9"/>
  <c r="A529" i="9" s="1"/>
  <c r="C521" i="9"/>
  <c r="A521" i="9" s="1"/>
  <c r="C442" i="9"/>
  <c r="A442" i="9" s="1"/>
  <c r="C433" i="9"/>
  <c r="A433" i="9" s="1"/>
  <c r="C517" i="9"/>
  <c r="A517" i="9" s="1"/>
  <c r="E487" i="9"/>
  <c r="D487" i="9" s="1"/>
  <c r="E476" i="9"/>
  <c r="D476" i="9" s="1"/>
  <c r="E419" i="9"/>
  <c r="D419" i="9" s="1"/>
  <c r="E473" i="9"/>
  <c r="D473" i="9" s="1"/>
  <c r="E511" i="9"/>
  <c r="D511" i="9" s="1"/>
  <c r="E418" i="9"/>
  <c r="D418" i="9" s="1"/>
  <c r="C523" i="9"/>
  <c r="A523" i="9" s="1"/>
  <c r="C484" i="9"/>
  <c r="A484" i="9" s="1"/>
  <c r="E499" i="9"/>
  <c r="E491" i="9"/>
  <c r="C459" i="9"/>
  <c r="A459" i="9" s="1"/>
  <c r="C434" i="9"/>
  <c r="A434" i="9" s="1"/>
  <c r="E509" i="9"/>
  <c r="D509" i="9" s="1"/>
  <c r="E507" i="9"/>
  <c r="D507" i="9" s="1"/>
  <c r="E534" i="9"/>
  <c r="D534" i="9" s="1"/>
  <c r="E468" i="9"/>
  <c r="C452" i="9"/>
  <c r="A452" i="9" s="1"/>
  <c r="E414" i="9"/>
  <c r="D414" i="9" s="1"/>
  <c r="E477" i="9"/>
  <c r="D477" i="9" s="1"/>
  <c r="E529" i="9"/>
  <c r="D529" i="9" s="1"/>
  <c r="E417" i="9"/>
  <c r="D417" i="9" s="1"/>
  <c r="C428" i="9"/>
  <c r="A428" i="9" s="1"/>
  <c r="C439" i="9"/>
  <c r="A439" i="9" s="1"/>
  <c r="C415" i="9"/>
  <c r="A415" i="9" s="1"/>
  <c r="C502" i="9"/>
  <c r="A502" i="9" s="1"/>
  <c r="E450" i="9"/>
  <c r="E497" i="9"/>
  <c r="E410" i="9"/>
  <c r="D410" i="9" s="1"/>
  <c r="E434" i="9"/>
  <c r="E459" i="9"/>
  <c r="C479" i="9"/>
  <c r="A479" i="9" s="1"/>
  <c r="E498" i="9"/>
  <c r="C578" i="9"/>
  <c r="A578" i="9" s="1"/>
  <c r="E627" i="9"/>
  <c r="E660" i="9"/>
  <c r="E526" i="9"/>
  <c r="E626" i="9"/>
  <c r="C522" i="9"/>
  <c r="A522" i="9" s="1"/>
  <c r="C469" i="9"/>
  <c r="A469" i="9" s="1"/>
  <c r="C643" i="9"/>
  <c r="A643" i="9" s="1"/>
  <c r="C572" i="9"/>
  <c r="A572" i="9" s="1"/>
  <c r="E500" i="9"/>
  <c r="C554" i="9"/>
  <c r="A554" i="9" s="1"/>
  <c r="C506" i="9"/>
  <c r="A506" i="9" s="1"/>
  <c r="C437" i="9"/>
  <c r="A437" i="9" s="1"/>
  <c r="C488" i="9"/>
  <c r="A488" i="9" s="1"/>
  <c r="E661" i="9"/>
  <c r="C435" i="9"/>
  <c r="A435" i="9" s="1"/>
  <c r="C609" i="9"/>
  <c r="A609" i="9" s="1"/>
  <c r="E461" i="9"/>
  <c r="E600" i="9"/>
  <c r="C473" i="9"/>
  <c r="A473" i="9" s="1"/>
  <c r="E624" i="9"/>
  <c r="C556" i="9"/>
  <c r="A556" i="9" s="1"/>
  <c r="C600" i="9"/>
  <c r="A600" i="9" s="1"/>
  <c r="C571" i="9"/>
  <c r="A571" i="9" s="1"/>
  <c r="C576" i="9"/>
  <c r="A576" i="9" s="1"/>
  <c r="C490" i="9"/>
  <c r="A490" i="9" s="1"/>
  <c r="E655" i="9"/>
  <c r="E561" i="9"/>
  <c r="C635" i="9"/>
  <c r="A635" i="9" s="1"/>
  <c r="E409" i="9"/>
  <c r="D409" i="9" s="1"/>
  <c r="C622" i="9"/>
  <c r="A622" i="9" s="1"/>
  <c r="C416" i="9"/>
  <c r="A416" i="9" s="1"/>
  <c r="E460" i="9"/>
  <c r="C520" i="9"/>
  <c r="A520" i="9" s="1"/>
  <c r="C550" i="9"/>
  <c r="A550" i="9" s="1"/>
  <c r="C426" i="9"/>
  <c r="A426" i="9" s="1"/>
  <c r="C480" i="9"/>
  <c r="A480" i="9" s="1"/>
  <c r="C574" i="9"/>
  <c r="A574" i="9" s="1"/>
  <c r="C495" i="9"/>
  <c r="A495" i="9" s="1"/>
  <c r="C610" i="9"/>
  <c r="A610" i="9" s="1"/>
  <c r="C613" i="9"/>
  <c r="A613" i="9" s="1"/>
  <c r="C432" i="9"/>
  <c r="A432" i="9" s="1"/>
  <c r="C532" i="9"/>
  <c r="A532" i="9" s="1"/>
  <c r="C533" i="9"/>
  <c r="A533" i="9" s="1"/>
  <c r="E631" i="9"/>
  <c r="C584" i="9"/>
  <c r="A584" i="9" s="1"/>
  <c r="E494" i="9"/>
  <c r="C630" i="9"/>
  <c r="A630" i="9" s="1"/>
  <c r="C409" i="9"/>
  <c r="A409" i="9" s="1"/>
  <c r="C482" i="9"/>
  <c r="A482" i="9" s="1"/>
  <c r="E495" i="9"/>
  <c r="E452" i="9"/>
  <c r="C645" i="9"/>
  <c r="A645" i="9" s="1"/>
  <c r="E559" i="9"/>
  <c r="E463" i="9"/>
  <c r="C497" i="9"/>
  <c r="A497" i="9" s="1"/>
  <c r="C587" i="9"/>
  <c r="A587" i="9" s="1"/>
  <c r="C509" i="9"/>
  <c r="A509" i="9" s="1"/>
  <c r="E485" i="9"/>
  <c r="D485" i="9" s="1"/>
  <c r="E466" i="9"/>
  <c r="E568" i="9"/>
  <c r="C478" i="9"/>
  <c r="A478" i="9" s="1"/>
  <c r="C413" i="9"/>
  <c r="A413" i="9" s="1"/>
  <c r="C662" i="9"/>
  <c r="A662" i="9" s="1"/>
  <c r="C414" i="9"/>
  <c r="A414" i="9" s="1"/>
  <c r="C412" i="9"/>
  <c r="A412" i="9" s="1"/>
  <c r="E562" i="9"/>
  <c r="C668" i="9"/>
  <c r="A668" i="9" s="1"/>
  <c r="E489" i="9"/>
  <c r="C441" i="9"/>
  <c r="A441" i="9" s="1"/>
  <c r="E595" i="9"/>
  <c r="C504" i="9"/>
  <c r="A504" i="9" s="1"/>
  <c r="E525" i="9"/>
  <c r="E424" i="9"/>
  <c r="C465" i="9"/>
  <c r="A465" i="9" s="1"/>
  <c r="E585" i="9"/>
  <c r="C614" i="9"/>
  <c r="A614" i="9" s="1"/>
  <c r="E629" i="9"/>
  <c r="C657" i="9"/>
  <c r="A657" i="9" s="1"/>
  <c r="E652" i="9"/>
  <c r="C628" i="9"/>
  <c r="A628" i="9" s="1"/>
  <c r="C508" i="9"/>
  <c r="A508" i="9" s="1"/>
  <c r="E558" i="9"/>
  <c r="C546" i="9"/>
  <c r="A546" i="9" s="1"/>
  <c r="E465" i="9"/>
  <c r="C526" i="9"/>
  <c r="A526" i="9" s="1"/>
  <c r="C625" i="9"/>
  <c r="A625" i="9" s="1"/>
  <c r="C462" i="9"/>
  <c r="A462" i="9" s="1"/>
  <c r="C516" i="9"/>
  <c r="A516" i="9" s="1"/>
  <c r="C458" i="9"/>
  <c r="A458" i="9" s="1"/>
  <c r="C566" i="9"/>
  <c r="A566" i="9" s="1"/>
  <c r="C639" i="9"/>
  <c r="A639" i="9" s="1"/>
  <c r="C492" i="9"/>
  <c r="A492" i="9" s="1"/>
  <c r="C562" i="9"/>
  <c r="A562" i="9" s="1"/>
  <c r="E656" i="9"/>
  <c r="E521" i="9"/>
  <c r="E535" i="9"/>
  <c r="D535" i="9" s="1"/>
  <c r="E564" i="9"/>
  <c r="E583" i="9"/>
  <c r="C632" i="9"/>
  <c r="A632" i="9" s="1"/>
  <c r="C494" i="9"/>
  <c r="A494" i="9" s="1"/>
  <c r="C637" i="9"/>
  <c r="A637" i="9" s="1"/>
  <c r="C544" i="9"/>
  <c r="A544" i="9" s="1"/>
  <c r="C420" i="9"/>
  <c r="A420" i="9" s="1"/>
  <c r="C563" i="9"/>
  <c r="A563" i="9" s="1"/>
  <c r="C560" i="9"/>
  <c r="A560" i="9" s="1"/>
  <c r="E456" i="9"/>
  <c r="C431" i="9"/>
  <c r="A431" i="9" s="1"/>
  <c r="E432" i="9"/>
  <c r="E427" i="9"/>
  <c r="C443" i="9"/>
  <c r="A443" i="9" s="1"/>
  <c r="C599" i="9"/>
  <c r="A599" i="9" s="1"/>
  <c r="E603" i="9"/>
  <c r="C590" i="9"/>
  <c r="A590" i="9" s="1"/>
  <c r="C486" i="9"/>
  <c r="A486" i="9" s="1"/>
  <c r="E429" i="9"/>
  <c r="E443" i="9"/>
  <c r="D443" i="9" s="1"/>
  <c r="E556" i="9"/>
  <c r="D556" i="9" s="1"/>
  <c r="C631" i="9"/>
  <c r="A631" i="9" s="1"/>
  <c r="E514" i="9"/>
  <c r="D514" i="9" s="1"/>
  <c r="E510" i="9"/>
  <c r="D510" i="9" s="1"/>
  <c r="C620" i="9"/>
  <c r="A620" i="9" s="1"/>
  <c r="E634" i="9"/>
  <c r="C499" i="9"/>
  <c r="A499" i="9" s="1"/>
  <c r="C655" i="9"/>
  <c r="A655" i="9" s="1"/>
  <c r="E601" i="9"/>
  <c r="H601" i="9" l="1"/>
  <c r="D601" i="9"/>
  <c r="H429" i="9"/>
  <c r="G429" i="9" s="1"/>
  <c r="D429" i="9"/>
  <c r="H427" i="9"/>
  <c r="G427" i="9" s="1"/>
  <c r="D427" i="9"/>
  <c r="H564" i="9"/>
  <c r="G564" i="9" s="1"/>
  <c r="D564" i="9"/>
  <c r="H521" i="9"/>
  <c r="F521" i="9" s="1"/>
  <c r="D521" i="9"/>
  <c r="H652" i="9"/>
  <c r="G652" i="9" s="1"/>
  <c r="D652" i="9"/>
  <c r="H629" i="9"/>
  <c r="G629" i="9" s="1"/>
  <c r="D629" i="9"/>
  <c r="H585" i="9"/>
  <c r="D585" i="9"/>
  <c r="H424" i="9"/>
  <c r="G424" i="9" s="1"/>
  <c r="D424" i="9"/>
  <c r="H466" i="9"/>
  <c r="D466" i="9"/>
  <c r="H559" i="9"/>
  <c r="G559" i="9" s="1"/>
  <c r="D559" i="9"/>
  <c r="H452" i="9"/>
  <c r="D452" i="9"/>
  <c r="H561" i="9"/>
  <c r="G561" i="9" s="1"/>
  <c r="D561" i="9"/>
  <c r="H461" i="9"/>
  <c r="D461" i="9"/>
  <c r="H500" i="9"/>
  <c r="F500" i="9" s="1"/>
  <c r="D500" i="9"/>
  <c r="H526" i="9"/>
  <c r="G526" i="9" s="1"/>
  <c r="D526" i="9"/>
  <c r="H627" i="9"/>
  <c r="F627" i="9" s="1"/>
  <c r="D627" i="9"/>
  <c r="H498" i="9"/>
  <c r="G498" i="9" s="1"/>
  <c r="D498" i="9"/>
  <c r="H459" i="9"/>
  <c r="D459" i="9"/>
  <c r="H450" i="9"/>
  <c r="D450" i="9"/>
  <c r="H468" i="9"/>
  <c r="D468" i="9"/>
  <c r="H491" i="9"/>
  <c r="G491" i="9" s="1"/>
  <c r="D491" i="9"/>
  <c r="H428" i="9"/>
  <c r="F428" i="9" s="1"/>
  <c r="D428" i="9"/>
  <c r="H469" i="9"/>
  <c r="D469" i="9"/>
  <c r="H431" i="9"/>
  <c r="F431" i="9" s="1"/>
  <c r="D431" i="9"/>
  <c r="H426" i="9"/>
  <c r="G426" i="9" s="1"/>
  <c r="D426" i="9"/>
  <c r="H458" i="9"/>
  <c r="D458" i="9"/>
  <c r="H464" i="9"/>
  <c r="D464" i="9"/>
  <c r="H462" i="9"/>
  <c r="D462" i="9"/>
  <c r="H430" i="9"/>
  <c r="F430" i="9" s="1"/>
  <c r="D430" i="9"/>
  <c r="H457" i="9"/>
  <c r="D457" i="9"/>
  <c r="H522" i="9"/>
  <c r="G522" i="9" s="1"/>
  <c r="D522" i="9"/>
  <c r="H592" i="9"/>
  <c r="D592" i="9"/>
  <c r="H635" i="9"/>
  <c r="G635" i="9" s="1"/>
  <c r="D635" i="9"/>
  <c r="H567" i="9"/>
  <c r="G567" i="9" s="1"/>
  <c r="D567" i="9"/>
  <c r="H569" i="9"/>
  <c r="G569" i="9" s="1"/>
  <c r="D569" i="9"/>
  <c r="H449" i="9"/>
  <c r="D449" i="9"/>
  <c r="H518" i="9"/>
  <c r="G518" i="9" s="1"/>
  <c r="D518" i="9"/>
  <c r="H437" i="9"/>
  <c r="F437" i="9" s="1"/>
  <c r="D437" i="9"/>
  <c r="H436" i="9"/>
  <c r="G436" i="9" s="1"/>
  <c r="D436" i="9"/>
  <c r="H596" i="9"/>
  <c r="D596" i="9"/>
  <c r="H658" i="9"/>
  <c r="F658" i="9" s="1"/>
  <c r="D658" i="9"/>
  <c r="H423" i="9"/>
  <c r="G423" i="9" s="1"/>
  <c r="D423" i="9"/>
  <c r="H425" i="9"/>
  <c r="G425" i="9" s="1"/>
  <c r="D425" i="9"/>
  <c r="H589" i="9"/>
  <c r="D589" i="9"/>
  <c r="H586" i="9"/>
  <c r="D586" i="9"/>
  <c r="H657" i="9"/>
  <c r="F657" i="9" s="1"/>
  <c r="D657" i="9"/>
  <c r="H654" i="9"/>
  <c r="F654" i="9" s="1"/>
  <c r="D654" i="9"/>
  <c r="H659" i="9"/>
  <c r="F659" i="9" s="1"/>
  <c r="D659" i="9"/>
  <c r="H527" i="9"/>
  <c r="F527" i="9" s="1"/>
  <c r="D527" i="9"/>
  <c r="H493" i="9"/>
  <c r="G493" i="9" s="1"/>
  <c r="D493" i="9"/>
  <c r="H503" i="9"/>
  <c r="G503" i="9" s="1"/>
  <c r="D503" i="9"/>
  <c r="H593" i="9"/>
  <c r="D593" i="9"/>
  <c r="H623" i="9"/>
  <c r="G623" i="9" s="1"/>
  <c r="D623" i="9"/>
  <c r="H628" i="9"/>
  <c r="F628" i="9" s="1"/>
  <c r="D628" i="9"/>
  <c r="H602" i="9"/>
  <c r="D602" i="9"/>
  <c r="H565" i="9"/>
  <c r="G565" i="9" s="1"/>
  <c r="D565" i="9"/>
  <c r="H563" i="9"/>
  <c r="G563" i="9" s="1"/>
  <c r="D563" i="9"/>
  <c r="H557" i="9"/>
  <c r="G557" i="9" s="1"/>
  <c r="D557" i="9"/>
  <c r="H604" i="9"/>
  <c r="D604" i="9"/>
  <c r="H594" i="9"/>
  <c r="D594" i="9"/>
  <c r="H591" i="9"/>
  <c r="D591" i="9"/>
  <c r="H582" i="9"/>
  <c r="D582" i="9"/>
  <c r="H647" i="9"/>
  <c r="G647" i="9" s="1"/>
  <c r="D647" i="9"/>
  <c r="H606" i="9"/>
  <c r="G606" i="9" s="1"/>
  <c r="D606" i="9"/>
  <c r="H472" i="9"/>
  <c r="G472" i="9" s="1"/>
  <c r="D472" i="9"/>
  <c r="H634" i="9"/>
  <c r="G634" i="9" s="1"/>
  <c r="D634" i="9"/>
  <c r="H603" i="9"/>
  <c r="D603" i="9"/>
  <c r="H432" i="9"/>
  <c r="F432" i="9" s="1"/>
  <c r="D432" i="9"/>
  <c r="H456" i="9"/>
  <c r="D456" i="9"/>
  <c r="H583" i="9"/>
  <c r="D583" i="9"/>
  <c r="H656" i="9"/>
  <c r="G656" i="9" s="1"/>
  <c r="D656" i="9"/>
  <c r="H465" i="9"/>
  <c r="D465" i="9"/>
  <c r="H558" i="9"/>
  <c r="G558" i="9" s="1"/>
  <c r="D558" i="9"/>
  <c r="H525" i="9"/>
  <c r="F525" i="9" s="1"/>
  <c r="D525" i="9"/>
  <c r="H595" i="9"/>
  <c r="D595" i="9"/>
  <c r="H489" i="9"/>
  <c r="G489" i="9" s="1"/>
  <c r="D489" i="9"/>
  <c r="H562" i="9"/>
  <c r="G562" i="9" s="1"/>
  <c r="D562" i="9"/>
  <c r="H568" i="9"/>
  <c r="F568" i="9" s="1"/>
  <c r="D568" i="9"/>
  <c r="H463" i="9"/>
  <c r="D463" i="9"/>
  <c r="H495" i="9"/>
  <c r="G495" i="9" s="1"/>
  <c r="D495" i="9"/>
  <c r="H494" i="9"/>
  <c r="G494" i="9" s="1"/>
  <c r="D494" i="9"/>
  <c r="H631" i="9"/>
  <c r="F631" i="9" s="1"/>
  <c r="D631" i="9"/>
  <c r="H460" i="9"/>
  <c r="D460" i="9"/>
  <c r="H655" i="9"/>
  <c r="F655" i="9" s="1"/>
  <c r="D655" i="9"/>
  <c r="H624" i="9"/>
  <c r="G624" i="9" s="1"/>
  <c r="D624" i="9"/>
  <c r="H600" i="9"/>
  <c r="D600" i="9"/>
  <c r="H661" i="9"/>
  <c r="G661" i="9" s="1"/>
  <c r="D661" i="9"/>
  <c r="H626" i="9"/>
  <c r="G626" i="9" s="1"/>
  <c r="D626" i="9"/>
  <c r="H660" i="9"/>
  <c r="F660" i="9" s="1"/>
  <c r="D660" i="9"/>
  <c r="H434" i="9"/>
  <c r="F434" i="9" s="1"/>
  <c r="D434" i="9"/>
  <c r="H497" i="9"/>
  <c r="G497" i="9" s="1"/>
  <c r="D497" i="9"/>
  <c r="H499" i="9"/>
  <c r="F499" i="9" s="1"/>
  <c r="D499" i="9"/>
  <c r="H467" i="9"/>
  <c r="D467" i="9"/>
  <c r="H519" i="9"/>
  <c r="F519" i="9" s="1"/>
  <c r="D519" i="9"/>
  <c r="H496" i="9"/>
  <c r="F496" i="9" s="1"/>
  <c r="D496" i="9"/>
  <c r="H470" i="9"/>
  <c r="D470" i="9"/>
  <c r="H451" i="9"/>
  <c r="D451" i="9"/>
  <c r="H490" i="9"/>
  <c r="F490" i="9" s="1"/>
  <c r="D490" i="9"/>
  <c r="H454" i="9"/>
  <c r="D454" i="9"/>
  <c r="H455" i="9"/>
  <c r="D455" i="9"/>
  <c r="H492" i="9"/>
  <c r="F492" i="9" s="1"/>
  <c r="D492" i="9"/>
  <c r="H636" i="9"/>
  <c r="G636" i="9" s="1"/>
  <c r="D636" i="9"/>
  <c r="H625" i="9"/>
  <c r="G625" i="9" s="1"/>
  <c r="D625" i="9"/>
  <c r="H633" i="9"/>
  <c r="F633" i="9" s="1"/>
  <c r="D633" i="9"/>
  <c r="H588" i="9"/>
  <c r="D588" i="9"/>
  <c r="H632" i="9"/>
  <c r="F632" i="9" s="1"/>
  <c r="D632" i="9"/>
  <c r="H630" i="9"/>
  <c r="G630" i="9" s="1"/>
  <c r="D630" i="9"/>
  <c r="H453" i="9"/>
  <c r="D453" i="9"/>
  <c r="H566" i="9"/>
  <c r="F566" i="9" s="1"/>
  <c r="D566" i="9"/>
  <c r="H570" i="9"/>
  <c r="F570" i="9" s="1"/>
  <c r="D570" i="9"/>
  <c r="H501" i="9"/>
  <c r="G501" i="9" s="1"/>
  <c r="D501" i="9"/>
  <c r="H524" i="9"/>
  <c r="F524" i="9" s="1"/>
  <c r="D524" i="9"/>
  <c r="H520" i="9"/>
  <c r="G520" i="9" s="1"/>
  <c r="D520" i="9"/>
  <c r="H523" i="9"/>
  <c r="F523" i="9" s="1"/>
  <c r="D523" i="9"/>
  <c r="H433" i="9"/>
  <c r="F433" i="9" s="1"/>
  <c r="D433" i="9"/>
  <c r="H597" i="9"/>
  <c r="D597" i="9"/>
  <c r="H653" i="9"/>
  <c r="G653" i="9" s="1"/>
  <c r="D653" i="9"/>
  <c r="H502" i="9"/>
  <c r="F502" i="9" s="1"/>
  <c r="D502" i="9"/>
  <c r="H599" i="9"/>
  <c r="D599" i="9"/>
  <c r="H598" i="9"/>
  <c r="D598" i="9"/>
  <c r="H587" i="9"/>
  <c r="D587" i="9"/>
  <c r="H571" i="9"/>
  <c r="F571" i="9" s="1"/>
  <c r="D571" i="9"/>
  <c r="H637" i="9"/>
  <c r="G637" i="9" s="1"/>
  <c r="D637" i="9"/>
  <c r="H560" i="9"/>
  <c r="G560" i="9" s="1"/>
  <c r="D560" i="9"/>
  <c r="H584" i="9"/>
  <c r="D584" i="9"/>
  <c r="H590" i="9"/>
  <c r="D590" i="9"/>
  <c r="H435" i="9"/>
  <c r="G435" i="9" s="1"/>
  <c r="D435" i="9"/>
  <c r="H448" i="9"/>
  <c r="D448" i="9"/>
  <c r="H447" i="9"/>
  <c r="D447" i="9"/>
  <c r="H581" i="9"/>
  <c r="D581" i="9"/>
  <c r="H540" i="9"/>
  <c r="F540" i="9" s="1"/>
  <c r="D540" i="9"/>
  <c r="H406" i="9"/>
  <c r="G406" i="9" s="1"/>
  <c r="D406" i="9"/>
  <c r="H513" i="9"/>
  <c r="F513" i="9" s="1"/>
  <c r="D513" i="9"/>
  <c r="G540" i="9"/>
  <c r="G513" i="9"/>
  <c r="AE90" i="4"/>
  <c r="AE102" i="4"/>
  <c r="F656" i="9"/>
  <c r="G655" i="9"/>
  <c r="F526" i="9"/>
  <c r="F635" i="9"/>
  <c r="F501" i="9"/>
  <c r="F563" i="9"/>
  <c r="F494" i="9"/>
  <c r="G660" i="9"/>
  <c r="F625" i="9"/>
  <c r="G659" i="9"/>
  <c r="F637" i="9"/>
  <c r="F429" i="9"/>
  <c r="F498" i="9"/>
  <c r="G430" i="9"/>
  <c r="G492" i="9"/>
  <c r="F630" i="9"/>
  <c r="G433" i="9"/>
  <c r="G527" i="9"/>
  <c r="G432" i="9"/>
  <c r="F652" i="9"/>
  <c r="G631" i="9"/>
  <c r="G496" i="9"/>
  <c r="G566" i="9"/>
  <c r="G657" i="9"/>
  <c r="G571" i="9"/>
  <c r="H409" i="9"/>
  <c r="I409" i="9"/>
  <c r="I410" i="9"/>
  <c r="H410" i="9"/>
  <c r="I529" i="9"/>
  <c r="H529" i="9"/>
  <c r="I473" i="9"/>
  <c r="H473" i="9"/>
  <c r="H407" i="9"/>
  <c r="I407" i="9"/>
  <c r="I479" i="9"/>
  <c r="H479" i="9"/>
  <c r="H408" i="9"/>
  <c r="I408" i="9"/>
  <c r="I420" i="9"/>
  <c r="H420" i="9"/>
  <c r="H442" i="9"/>
  <c r="I442" i="9"/>
  <c r="I508" i="9"/>
  <c r="H508" i="9"/>
  <c r="H504" i="9"/>
  <c r="I504" i="9"/>
  <c r="H416" i="9"/>
  <c r="I416" i="9"/>
  <c r="I530" i="9"/>
  <c r="H530" i="9"/>
  <c r="I478" i="9"/>
  <c r="H478" i="9"/>
  <c r="I488" i="9"/>
  <c r="H488" i="9"/>
  <c r="I642" i="9"/>
  <c r="H642" i="9"/>
  <c r="H548" i="9"/>
  <c r="I548" i="9"/>
  <c r="I620" i="9"/>
  <c r="H620" i="9"/>
  <c r="I549" i="9"/>
  <c r="H549" i="9"/>
  <c r="I648" i="9"/>
  <c r="H648" i="9"/>
  <c r="H543" i="9"/>
  <c r="I543" i="9"/>
  <c r="I555" i="9"/>
  <c r="H555" i="9"/>
  <c r="H552" i="9"/>
  <c r="I552" i="9"/>
  <c r="I574" i="9"/>
  <c r="H574" i="9"/>
  <c r="H644" i="9"/>
  <c r="I644" i="9"/>
  <c r="H664" i="9"/>
  <c r="I664" i="9"/>
  <c r="H608" i="9"/>
  <c r="I608" i="9"/>
  <c r="H573" i="9"/>
  <c r="I573" i="9"/>
  <c r="H607" i="9"/>
  <c r="I607" i="9"/>
  <c r="I639" i="9"/>
  <c r="H639" i="9"/>
  <c r="I556" i="9"/>
  <c r="H556" i="9"/>
  <c r="H485" i="9"/>
  <c r="I485" i="9"/>
  <c r="I477" i="9"/>
  <c r="H477" i="9"/>
  <c r="H534" i="9"/>
  <c r="I534" i="9"/>
  <c r="I419" i="9"/>
  <c r="H419" i="9"/>
  <c r="I516" i="9"/>
  <c r="H516" i="9"/>
  <c r="I421" i="9"/>
  <c r="H421" i="9"/>
  <c r="I412" i="9"/>
  <c r="H412" i="9"/>
  <c r="I506" i="9"/>
  <c r="H506" i="9"/>
  <c r="I439" i="9"/>
  <c r="H439" i="9"/>
  <c r="I528" i="9"/>
  <c r="H528" i="9"/>
  <c r="I531" i="9"/>
  <c r="H531" i="9"/>
  <c r="I475" i="9"/>
  <c r="H475" i="9"/>
  <c r="I484" i="9"/>
  <c r="H484" i="9"/>
  <c r="H440" i="9"/>
  <c r="I440" i="9"/>
  <c r="I616" i="9"/>
  <c r="H616" i="9"/>
  <c r="I638" i="9"/>
  <c r="H638" i="9"/>
  <c r="I668" i="9"/>
  <c r="H668" i="9"/>
  <c r="H617" i="9"/>
  <c r="I617" i="9"/>
  <c r="I578" i="9"/>
  <c r="H578" i="9"/>
  <c r="I615" i="9"/>
  <c r="H615" i="9"/>
  <c r="I622" i="9"/>
  <c r="H622" i="9"/>
  <c r="H663" i="9"/>
  <c r="I663" i="9"/>
  <c r="H550" i="9"/>
  <c r="I550" i="9"/>
  <c r="I551" i="9"/>
  <c r="H551" i="9"/>
  <c r="I662" i="9"/>
  <c r="H662" i="9"/>
  <c r="I610" i="9"/>
  <c r="H610" i="9"/>
  <c r="I651" i="9"/>
  <c r="H651" i="9"/>
  <c r="H612" i="9"/>
  <c r="I612" i="9"/>
  <c r="I542" i="9"/>
  <c r="H542" i="9"/>
  <c r="H619" i="9"/>
  <c r="I619" i="9"/>
  <c r="H514" i="9"/>
  <c r="H510" i="9"/>
  <c r="I510" i="9"/>
  <c r="I443" i="9"/>
  <c r="H443" i="9"/>
  <c r="I414" i="9"/>
  <c r="H414" i="9"/>
  <c r="H507" i="9"/>
  <c r="I507" i="9"/>
  <c r="I418" i="9"/>
  <c r="H418" i="9"/>
  <c r="I476" i="9"/>
  <c r="H476" i="9"/>
  <c r="H482" i="9"/>
  <c r="I482" i="9"/>
  <c r="I441" i="9"/>
  <c r="H441" i="9"/>
  <c r="I480" i="9"/>
  <c r="H480" i="9"/>
  <c r="H422" i="9"/>
  <c r="I422" i="9"/>
  <c r="I411" i="9"/>
  <c r="H411" i="9"/>
  <c r="I445" i="9"/>
  <c r="H445" i="9"/>
  <c r="H515" i="9"/>
  <c r="I515" i="9"/>
  <c r="H444" i="9"/>
  <c r="I444" i="9"/>
  <c r="I505" i="9"/>
  <c r="H505" i="9"/>
  <c r="I486" i="9"/>
  <c r="H486" i="9"/>
  <c r="I621" i="9"/>
  <c r="H621" i="9"/>
  <c r="H669" i="9"/>
  <c r="I669" i="9"/>
  <c r="I611" i="9"/>
  <c r="H611" i="9"/>
  <c r="H640" i="9"/>
  <c r="I640" i="9"/>
  <c r="I666" i="9"/>
  <c r="H666" i="9"/>
  <c r="I576" i="9"/>
  <c r="H576" i="9"/>
  <c r="I575" i="9"/>
  <c r="H575" i="9"/>
  <c r="I649" i="9"/>
  <c r="H649" i="9"/>
  <c r="H579" i="9"/>
  <c r="I579" i="9"/>
  <c r="H577" i="9"/>
  <c r="I577" i="9"/>
  <c r="H541" i="9"/>
  <c r="I541" i="9"/>
  <c r="I546" i="9"/>
  <c r="H546" i="9"/>
  <c r="I618" i="9"/>
  <c r="H618" i="9"/>
  <c r="I665" i="9"/>
  <c r="H665" i="9"/>
  <c r="I613" i="9"/>
  <c r="H613" i="9"/>
  <c r="H609" i="9"/>
  <c r="I609" i="9"/>
  <c r="I650" i="9"/>
  <c r="H650" i="9"/>
  <c r="H535" i="9"/>
  <c r="I535" i="9"/>
  <c r="H417" i="9"/>
  <c r="I417" i="9"/>
  <c r="I509" i="9"/>
  <c r="H509" i="9"/>
  <c r="I511" i="9"/>
  <c r="H511" i="9"/>
  <c r="I487" i="9"/>
  <c r="H487" i="9"/>
  <c r="I532" i="9"/>
  <c r="H532" i="9"/>
  <c r="I415" i="9"/>
  <c r="H415" i="9"/>
  <c r="H474" i="9"/>
  <c r="I474" i="9"/>
  <c r="H438" i="9"/>
  <c r="I438" i="9"/>
  <c r="I533" i="9"/>
  <c r="H533" i="9"/>
  <c r="I481" i="9"/>
  <c r="H481" i="9"/>
  <c r="H413" i="9"/>
  <c r="I413" i="9"/>
  <c r="I483" i="9"/>
  <c r="H483" i="9"/>
  <c r="I547" i="9"/>
  <c r="H547" i="9"/>
  <c r="H517" i="9"/>
  <c r="I517" i="9"/>
  <c r="I614" i="9"/>
  <c r="H614" i="9"/>
  <c r="I554" i="9"/>
  <c r="H554" i="9"/>
  <c r="I553" i="9"/>
  <c r="H553" i="9"/>
  <c r="I667" i="9"/>
  <c r="H667" i="9"/>
  <c r="I643" i="9"/>
  <c r="H643" i="9"/>
  <c r="I645" i="9"/>
  <c r="H645" i="9"/>
  <c r="I544" i="9"/>
  <c r="H544" i="9"/>
  <c r="I641" i="9"/>
  <c r="H641" i="9"/>
  <c r="H545" i="9"/>
  <c r="I545" i="9"/>
  <c r="I572" i="9"/>
  <c r="H572" i="9"/>
  <c r="F520" i="9" l="1"/>
  <c r="G658" i="9"/>
  <c r="F497" i="9"/>
  <c r="F562" i="9"/>
  <c r="F558" i="9"/>
  <c r="F503" i="9"/>
  <c r="F653" i="9"/>
  <c r="F425" i="9"/>
  <c r="F518" i="9"/>
  <c r="F522" i="9"/>
  <c r="F426" i="9"/>
  <c r="F647" i="9"/>
  <c r="F472" i="9"/>
  <c r="G654" i="9"/>
  <c r="F624" i="9"/>
  <c r="F435" i="9"/>
  <c r="F436" i="9"/>
  <c r="F661" i="9"/>
  <c r="F564" i="9"/>
  <c r="F623" i="9"/>
  <c r="F569" i="9"/>
  <c r="F491" i="9"/>
  <c r="G500" i="9"/>
  <c r="G521" i="9"/>
  <c r="G431" i="9"/>
  <c r="G570" i="9"/>
  <c r="G628" i="9"/>
  <c r="G437" i="9"/>
  <c r="G525" i="9"/>
  <c r="G627" i="9"/>
  <c r="G490" i="9"/>
  <c r="G499" i="9"/>
  <c r="G428" i="9"/>
  <c r="G632" i="9"/>
  <c r="G568" i="9"/>
  <c r="G523" i="9"/>
  <c r="F406" i="9"/>
  <c r="F626" i="9"/>
  <c r="F561" i="9"/>
  <c r="F559" i="9"/>
  <c r="F424" i="9"/>
  <c r="F427" i="9"/>
  <c r="F634" i="9"/>
  <c r="F636" i="9"/>
  <c r="F567" i="9"/>
  <c r="F560" i="9"/>
  <c r="F423" i="9"/>
  <c r="F495" i="9"/>
  <c r="F489" i="9"/>
  <c r="F629" i="9"/>
  <c r="F557" i="9"/>
  <c r="F565" i="9"/>
  <c r="F493" i="9"/>
  <c r="F606" i="9"/>
  <c r="G633" i="9"/>
  <c r="G502" i="9"/>
  <c r="G524" i="9"/>
  <c r="G519" i="9"/>
  <c r="G434" i="9"/>
  <c r="AE93" i="4"/>
  <c r="AE100" i="4" s="1"/>
  <c r="P100" i="4" s="1"/>
  <c r="AE105" i="4"/>
  <c r="G545" i="9"/>
  <c r="F545" i="9"/>
  <c r="G413" i="9"/>
  <c r="F413" i="9"/>
  <c r="G474" i="9"/>
  <c r="F474" i="9"/>
  <c r="G417" i="9"/>
  <c r="F417" i="9"/>
  <c r="G572" i="9"/>
  <c r="F572" i="9"/>
  <c r="G645" i="9"/>
  <c r="F645" i="9"/>
  <c r="G554" i="9"/>
  <c r="F554" i="9"/>
  <c r="G483" i="9"/>
  <c r="F483" i="9"/>
  <c r="G517" i="9"/>
  <c r="F517" i="9"/>
  <c r="G438" i="9"/>
  <c r="F438" i="9"/>
  <c r="G535" i="9"/>
  <c r="F535" i="9"/>
  <c r="G665" i="9"/>
  <c r="F665" i="9"/>
  <c r="G546" i="9"/>
  <c r="F546" i="9"/>
  <c r="G649" i="9"/>
  <c r="F649" i="9"/>
  <c r="G576" i="9"/>
  <c r="F576" i="9"/>
  <c r="G486" i="9"/>
  <c r="F486" i="9"/>
  <c r="G445" i="9"/>
  <c r="F445" i="9"/>
  <c r="G441" i="9"/>
  <c r="F441" i="9"/>
  <c r="G476" i="9"/>
  <c r="F476" i="9"/>
  <c r="G443" i="9"/>
  <c r="F443" i="9"/>
  <c r="G514" i="9"/>
  <c r="F514" i="9"/>
  <c r="G542" i="9"/>
  <c r="F542" i="9"/>
  <c r="G651" i="9"/>
  <c r="F651" i="9"/>
  <c r="F662" i="9"/>
  <c r="G662" i="9"/>
  <c r="F622" i="9"/>
  <c r="G622" i="9"/>
  <c r="G578" i="9"/>
  <c r="F578" i="9"/>
  <c r="F668" i="9"/>
  <c r="G668" i="9"/>
  <c r="G616" i="9"/>
  <c r="F616" i="9"/>
  <c r="G484" i="9"/>
  <c r="F484" i="9"/>
  <c r="G531" i="9"/>
  <c r="F531" i="9"/>
  <c r="G439" i="9"/>
  <c r="F439" i="9"/>
  <c r="G412" i="9"/>
  <c r="F412" i="9"/>
  <c r="G516" i="9"/>
  <c r="F516" i="9"/>
  <c r="G639" i="9"/>
  <c r="F639" i="9"/>
  <c r="G574" i="9"/>
  <c r="F574" i="9"/>
  <c r="G555" i="9"/>
  <c r="F555" i="9"/>
  <c r="F648" i="9"/>
  <c r="G648" i="9"/>
  <c r="G620" i="9"/>
  <c r="F620" i="9"/>
  <c r="G642" i="9"/>
  <c r="F642" i="9"/>
  <c r="G478" i="9"/>
  <c r="F478" i="9"/>
  <c r="G508" i="9"/>
  <c r="F508" i="9"/>
  <c r="G420" i="9"/>
  <c r="F420" i="9"/>
  <c r="G479" i="9"/>
  <c r="F479" i="9"/>
  <c r="G473" i="9"/>
  <c r="F473" i="9"/>
  <c r="G410" i="9"/>
  <c r="F410" i="9"/>
  <c r="G609" i="9"/>
  <c r="F609" i="9"/>
  <c r="G577" i="9"/>
  <c r="F577" i="9"/>
  <c r="G640" i="9"/>
  <c r="F640" i="9"/>
  <c r="G669" i="9"/>
  <c r="F669" i="9"/>
  <c r="G444" i="9"/>
  <c r="F444" i="9"/>
  <c r="G422" i="9"/>
  <c r="F422" i="9"/>
  <c r="G507" i="9"/>
  <c r="F507" i="9"/>
  <c r="G550" i="9"/>
  <c r="F550" i="9"/>
  <c r="G534" i="9"/>
  <c r="F534" i="9"/>
  <c r="G485" i="9"/>
  <c r="F485" i="9"/>
  <c r="G573" i="9"/>
  <c r="F573" i="9"/>
  <c r="F664" i="9"/>
  <c r="G664" i="9"/>
  <c r="G416" i="9"/>
  <c r="F416" i="9"/>
  <c r="G544" i="9"/>
  <c r="F544" i="9"/>
  <c r="G553" i="9"/>
  <c r="F553" i="9"/>
  <c r="G547" i="9"/>
  <c r="F547" i="9"/>
  <c r="G533" i="9"/>
  <c r="F533" i="9"/>
  <c r="F650" i="9"/>
  <c r="G650" i="9"/>
  <c r="G613" i="9"/>
  <c r="F613" i="9"/>
  <c r="G618" i="9"/>
  <c r="F618" i="9"/>
  <c r="G575" i="9"/>
  <c r="F575" i="9"/>
  <c r="F666" i="9"/>
  <c r="G666" i="9"/>
  <c r="G611" i="9"/>
  <c r="F611" i="9"/>
  <c r="G621" i="9"/>
  <c r="F621" i="9"/>
  <c r="G505" i="9"/>
  <c r="F505" i="9"/>
  <c r="G411" i="9"/>
  <c r="F411" i="9"/>
  <c r="G480" i="9"/>
  <c r="F480" i="9"/>
  <c r="G418" i="9"/>
  <c r="F418" i="9"/>
  <c r="G414" i="9"/>
  <c r="F414" i="9"/>
  <c r="G610" i="9"/>
  <c r="F610" i="9"/>
  <c r="G551" i="9"/>
  <c r="F551" i="9"/>
  <c r="G615" i="9"/>
  <c r="F615" i="9"/>
  <c r="F638" i="9"/>
  <c r="G638" i="9"/>
  <c r="G475" i="9"/>
  <c r="F475" i="9"/>
  <c r="G528" i="9"/>
  <c r="F528" i="9"/>
  <c r="G506" i="9"/>
  <c r="F506" i="9"/>
  <c r="G421" i="9"/>
  <c r="F421" i="9"/>
  <c r="G419" i="9"/>
  <c r="F419" i="9"/>
  <c r="G477" i="9"/>
  <c r="F477" i="9"/>
  <c r="G556" i="9"/>
  <c r="F556" i="9"/>
  <c r="G549" i="9"/>
  <c r="F549" i="9"/>
  <c r="G488" i="9"/>
  <c r="F488" i="9"/>
  <c r="G530" i="9"/>
  <c r="F530" i="9"/>
  <c r="G529" i="9"/>
  <c r="F529" i="9"/>
  <c r="G643" i="9"/>
  <c r="F643" i="9"/>
  <c r="G614" i="9"/>
  <c r="F614" i="9"/>
  <c r="G532" i="9"/>
  <c r="F532" i="9"/>
  <c r="G511" i="9"/>
  <c r="F511" i="9"/>
  <c r="G641" i="9"/>
  <c r="F641" i="9"/>
  <c r="G667" i="9"/>
  <c r="F667" i="9"/>
  <c r="G481" i="9"/>
  <c r="F481" i="9"/>
  <c r="G415" i="9"/>
  <c r="F415" i="9"/>
  <c r="G487" i="9"/>
  <c r="F487" i="9"/>
  <c r="G509" i="9"/>
  <c r="F509" i="9"/>
  <c r="G541" i="9"/>
  <c r="F541" i="9"/>
  <c r="G579" i="9"/>
  <c r="F579" i="9"/>
  <c r="G515" i="9"/>
  <c r="F515" i="9"/>
  <c r="G482" i="9"/>
  <c r="F482" i="9"/>
  <c r="G510" i="9"/>
  <c r="F510" i="9"/>
  <c r="G619" i="9"/>
  <c r="F619" i="9"/>
  <c r="G612" i="9"/>
  <c r="F612" i="9"/>
  <c r="G663" i="9"/>
  <c r="F663" i="9"/>
  <c r="G617" i="9"/>
  <c r="F617" i="9"/>
  <c r="G440" i="9"/>
  <c r="F440" i="9"/>
  <c r="G607" i="9"/>
  <c r="F607" i="9"/>
  <c r="G608" i="9"/>
  <c r="F608" i="9"/>
  <c r="F644" i="9"/>
  <c r="G644" i="9"/>
  <c r="G552" i="9"/>
  <c r="F552" i="9"/>
  <c r="G543" i="9"/>
  <c r="F543" i="9"/>
  <c r="G548" i="9"/>
  <c r="F548" i="9"/>
  <c r="G504" i="9"/>
  <c r="F504" i="9"/>
  <c r="G442" i="9"/>
  <c r="F442" i="9"/>
  <c r="G408" i="9"/>
  <c r="F408" i="9"/>
  <c r="G407" i="9"/>
  <c r="F407" i="9"/>
  <c r="G409" i="9"/>
  <c r="F409" i="9"/>
  <c r="C280" i="9"/>
  <c r="A280" i="9" s="1"/>
  <c r="E313" i="9" l="1"/>
  <c r="E290" i="9"/>
  <c r="E289" i="9"/>
  <c r="C385" i="9"/>
  <c r="A385" i="9" s="1"/>
  <c r="E384" i="9"/>
  <c r="C313" i="9"/>
  <c r="A313" i="9" s="1"/>
  <c r="E315" i="9"/>
  <c r="C384" i="9"/>
  <c r="A384" i="9" s="1"/>
  <c r="C289" i="9"/>
  <c r="A289" i="9" s="1"/>
  <c r="E385" i="9"/>
  <c r="C356" i="9"/>
  <c r="A356" i="9" s="1"/>
  <c r="C355" i="9"/>
  <c r="A355" i="9" s="1"/>
  <c r="E358" i="9"/>
  <c r="C315" i="9"/>
  <c r="A315" i="9" s="1"/>
  <c r="C290" i="9"/>
  <c r="A290" i="9" s="1"/>
  <c r="E356" i="9"/>
  <c r="C316" i="9"/>
  <c r="A316" i="9" s="1"/>
  <c r="E316" i="9"/>
  <c r="E355" i="9"/>
  <c r="C358" i="9"/>
  <c r="A358" i="9" s="1"/>
  <c r="E314" i="9"/>
  <c r="C314" i="9"/>
  <c r="A314" i="9" s="1"/>
  <c r="E272" i="9"/>
  <c r="C338" i="9"/>
  <c r="A338" i="9" s="1"/>
  <c r="C379" i="9"/>
  <c r="A379" i="9" s="1"/>
  <c r="E338" i="9"/>
  <c r="C272" i="9"/>
  <c r="A272" i="9" s="1"/>
  <c r="E379" i="9"/>
  <c r="E365" i="9"/>
  <c r="C365" i="9"/>
  <c r="A365" i="9" s="1"/>
  <c r="E366" i="9"/>
  <c r="C366" i="9"/>
  <c r="A366" i="9" s="1"/>
  <c r="E299" i="9"/>
  <c r="C294" i="9"/>
  <c r="A294" i="9" s="1"/>
  <c r="C296" i="9"/>
  <c r="A296" i="9" s="1"/>
  <c r="E294" i="9"/>
  <c r="C303" i="9"/>
  <c r="A303" i="9" s="1"/>
  <c r="C302" i="9"/>
  <c r="A302" i="9" s="1"/>
  <c r="C299" i="9"/>
  <c r="A299" i="9" s="1"/>
  <c r="E302" i="9"/>
  <c r="E297" i="9"/>
  <c r="E303" i="9"/>
  <c r="C297" i="9"/>
  <c r="A297" i="9" s="1"/>
  <c r="E296" i="9"/>
  <c r="C361" i="9"/>
  <c r="A361" i="9" s="1"/>
  <c r="E367" i="9"/>
  <c r="E361" i="9"/>
  <c r="C367" i="9"/>
  <c r="A367" i="9" s="1"/>
  <c r="C362" i="9"/>
  <c r="A362" i="9" s="1"/>
  <c r="E362" i="9"/>
  <c r="E389" i="9"/>
  <c r="C393" i="9"/>
  <c r="A393" i="9" s="1"/>
  <c r="C389" i="9"/>
  <c r="A389" i="9" s="1"/>
  <c r="C392" i="9"/>
  <c r="A392" i="9" s="1"/>
  <c r="E393" i="9"/>
  <c r="E386" i="9"/>
  <c r="E368" i="9"/>
  <c r="C391" i="9"/>
  <c r="A391" i="9" s="1"/>
  <c r="E391" i="9"/>
  <c r="C368" i="9"/>
  <c r="A368" i="9" s="1"/>
  <c r="E392" i="9"/>
  <c r="C386" i="9"/>
  <c r="A386" i="9" s="1"/>
  <c r="E364" i="9"/>
  <c r="E363" i="9"/>
  <c r="E388" i="9"/>
  <c r="C360" i="9"/>
  <c r="A360" i="9" s="1"/>
  <c r="C300" i="9"/>
  <c r="A300" i="9" s="1"/>
  <c r="E359" i="9"/>
  <c r="E300" i="9"/>
  <c r="C359" i="9"/>
  <c r="A359" i="9" s="1"/>
  <c r="C364" i="9"/>
  <c r="A364" i="9" s="1"/>
  <c r="C363" i="9"/>
  <c r="A363" i="9" s="1"/>
  <c r="C298" i="9"/>
  <c r="A298" i="9" s="1"/>
  <c r="C388" i="9"/>
  <c r="A388" i="9" s="1"/>
  <c r="E298" i="9"/>
  <c r="E360" i="9"/>
  <c r="C317" i="9"/>
  <c r="A317" i="9" s="1"/>
  <c r="E317" i="9"/>
  <c r="E318" i="9"/>
  <c r="C319" i="9"/>
  <c r="A319" i="9" s="1"/>
  <c r="C318" i="9"/>
  <c r="A318" i="9" s="1"/>
  <c r="C320" i="9"/>
  <c r="A320" i="9" s="1"/>
  <c r="E320" i="9"/>
  <c r="E319" i="9"/>
  <c r="E293" i="9"/>
  <c r="C293" i="9"/>
  <c r="A293" i="9" s="1"/>
  <c r="E325" i="9"/>
  <c r="E321" i="9"/>
  <c r="E390" i="9"/>
  <c r="C323" i="9"/>
  <c r="A323" i="9" s="1"/>
  <c r="C325" i="9"/>
  <c r="A325" i="9" s="1"/>
  <c r="E322" i="9"/>
  <c r="E323" i="9"/>
  <c r="C322" i="9"/>
  <c r="A322" i="9" s="1"/>
  <c r="C321" i="9"/>
  <c r="A321" i="9" s="1"/>
  <c r="E295" i="9"/>
  <c r="C295" i="9"/>
  <c r="A295" i="9" s="1"/>
  <c r="C390" i="9"/>
  <c r="A390" i="9" s="1"/>
  <c r="C324" i="9"/>
  <c r="A324" i="9" s="1"/>
  <c r="E324" i="9"/>
  <c r="C329" i="9"/>
  <c r="A329" i="9" s="1"/>
  <c r="E326" i="9"/>
  <c r="E329" i="9"/>
  <c r="E328" i="9"/>
  <c r="C327" i="9"/>
  <c r="A327" i="9" s="1"/>
  <c r="E327" i="9"/>
  <c r="C328" i="9"/>
  <c r="A328" i="9" s="1"/>
  <c r="C326" i="9"/>
  <c r="A326" i="9" s="1"/>
  <c r="E292" i="9"/>
  <c r="C292" i="9"/>
  <c r="A292" i="9" s="1"/>
  <c r="C331" i="9"/>
  <c r="A331" i="9" s="1"/>
  <c r="C330" i="9"/>
  <c r="A330" i="9" s="1"/>
  <c r="E331" i="9"/>
  <c r="C291" i="9"/>
  <c r="A291" i="9" s="1"/>
  <c r="E357" i="9"/>
  <c r="E330" i="9"/>
  <c r="C357" i="9"/>
  <c r="A357" i="9" s="1"/>
  <c r="E291" i="9"/>
  <c r="AE101" i="4"/>
  <c r="E332" i="9"/>
  <c r="C369" i="9"/>
  <c r="A369" i="9" s="1"/>
  <c r="C332" i="9"/>
  <c r="A332" i="9" s="1"/>
  <c r="E369" i="9"/>
  <c r="E287" i="9"/>
  <c r="E346" i="9"/>
  <c r="C395" i="9"/>
  <c r="A395" i="9" s="1"/>
  <c r="C341" i="9"/>
  <c r="A341" i="9" s="1"/>
  <c r="C333" i="9"/>
  <c r="A333" i="9" s="1"/>
  <c r="C371" i="9"/>
  <c r="A371" i="9" s="1"/>
  <c r="C284" i="9"/>
  <c r="A284" i="9" s="1"/>
  <c r="C309" i="9"/>
  <c r="A309" i="9" s="1"/>
  <c r="C273" i="9"/>
  <c r="A273" i="9" s="1"/>
  <c r="E306" i="9"/>
  <c r="E273" i="9"/>
  <c r="C304" i="9"/>
  <c r="A304" i="9" s="1"/>
  <c r="C282" i="9"/>
  <c r="A282" i="9" s="1"/>
  <c r="E396" i="9"/>
  <c r="E274" i="9"/>
  <c r="C348" i="9"/>
  <c r="A348" i="9" s="1"/>
  <c r="C350" i="9"/>
  <c r="A350" i="9" s="1"/>
  <c r="C397" i="9"/>
  <c r="A397" i="9" s="1"/>
  <c r="C354" i="9"/>
  <c r="A354" i="9" s="1"/>
  <c r="C310" i="9"/>
  <c r="A310" i="9" s="1"/>
  <c r="C376" i="9"/>
  <c r="A376" i="9" s="1"/>
  <c r="C380" i="9"/>
  <c r="A380" i="9" s="1"/>
  <c r="E350" i="9"/>
  <c r="E376" i="9"/>
  <c r="C374" i="9"/>
  <c r="A374" i="9" s="1"/>
  <c r="C311" i="9"/>
  <c r="A311" i="9" s="1"/>
  <c r="C285" i="9"/>
  <c r="A285" i="9" s="1"/>
  <c r="E353" i="9"/>
  <c r="E276" i="9"/>
  <c r="E333" i="9"/>
  <c r="C312" i="9"/>
  <c r="E301" i="9"/>
  <c r="C398" i="9"/>
  <c r="A398" i="9" s="1"/>
  <c r="C345" i="9"/>
  <c r="A345" i="9" s="1"/>
  <c r="E383" i="9"/>
  <c r="E336" i="9"/>
  <c r="C286" i="9"/>
  <c r="A286" i="9" s="1"/>
  <c r="E305" i="9"/>
  <c r="E349" i="9"/>
  <c r="E307" i="9"/>
  <c r="E401" i="9"/>
  <c r="C399" i="9"/>
  <c r="A399" i="9" s="1"/>
  <c r="E370" i="9"/>
  <c r="C283" i="9"/>
  <c r="A283" i="9" s="1"/>
  <c r="E286" i="9"/>
  <c r="E279" i="9"/>
  <c r="E375" i="9"/>
  <c r="E281" i="9"/>
  <c r="C287" i="9"/>
  <c r="A287" i="9" s="1"/>
  <c r="E335" i="9"/>
  <c r="C334" i="9"/>
  <c r="A334" i="9" s="1"/>
  <c r="E334" i="9"/>
  <c r="C400" i="9"/>
  <c r="A400" i="9" s="1"/>
  <c r="C381" i="9"/>
  <c r="A381" i="9" s="1"/>
  <c r="E277" i="9"/>
  <c r="E400" i="9"/>
  <c r="E371" i="9"/>
  <c r="E308" i="9"/>
  <c r="C383" i="9"/>
  <c r="A383" i="9" s="1"/>
  <c r="E377" i="9"/>
  <c r="C336" i="9"/>
  <c r="A336" i="9" s="1"/>
  <c r="E312" i="9"/>
  <c r="C275" i="9"/>
  <c r="A275" i="9" s="1"/>
  <c r="E285" i="9"/>
  <c r="E398" i="9"/>
  <c r="C307" i="9"/>
  <c r="A307" i="9" s="1"/>
  <c r="E374" i="9"/>
  <c r="C394" i="9"/>
  <c r="A394" i="9" s="1"/>
  <c r="E399" i="9"/>
  <c r="E341" i="9"/>
  <c r="E372" i="9"/>
  <c r="C382" i="9"/>
  <c r="A382" i="9" s="1"/>
  <c r="C377" i="9"/>
  <c r="A377" i="9" s="1"/>
  <c r="C353" i="9"/>
  <c r="A353" i="9" s="1"/>
  <c r="C288" i="9"/>
  <c r="A288" i="9" s="1"/>
  <c r="C347" i="9"/>
  <c r="A347" i="9" s="1"/>
  <c r="E340" i="9"/>
  <c r="E309" i="9"/>
  <c r="C277" i="9"/>
  <c r="A277" i="9" s="1"/>
  <c r="C346" i="9"/>
  <c r="A346" i="9" s="1"/>
  <c r="C276" i="9"/>
  <c r="A276" i="9" s="1"/>
  <c r="C375" i="9"/>
  <c r="A375" i="9" s="1"/>
  <c r="E381" i="9"/>
  <c r="E339" i="9"/>
  <c r="C387" i="9"/>
  <c r="A387" i="9" s="1"/>
  <c r="E284" i="9"/>
  <c r="C373" i="9"/>
  <c r="A373" i="9" s="1"/>
  <c r="E394" i="9"/>
  <c r="C401" i="9"/>
  <c r="A401" i="9" s="1"/>
  <c r="C340" i="9"/>
  <c r="A340" i="9" s="1"/>
  <c r="E397" i="9"/>
  <c r="C396" i="9"/>
  <c r="A396" i="9" s="1"/>
  <c r="C351" i="9"/>
  <c r="A351" i="9" s="1"/>
  <c r="E352" i="9"/>
  <c r="C339" i="9"/>
  <c r="A339" i="9" s="1"/>
  <c r="E354" i="9"/>
  <c r="C349" i="9"/>
  <c r="A349" i="9" s="1"/>
  <c r="C274" i="9"/>
  <c r="A274" i="9" s="1"/>
  <c r="C279" i="9"/>
  <c r="A279" i="9" s="1"/>
  <c r="E380" i="9"/>
  <c r="C281" i="9"/>
  <c r="A281" i="9" s="1"/>
  <c r="C278" i="9"/>
  <c r="A278" i="9" s="1"/>
  <c r="C352" i="9"/>
  <c r="A352" i="9" s="1"/>
  <c r="E278" i="9"/>
  <c r="E348" i="9"/>
  <c r="C335" i="9"/>
  <c r="A335" i="9" s="1"/>
  <c r="E387" i="9"/>
  <c r="C370" i="9"/>
  <c r="A370" i="9" s="1"/>
  <c r="E373" i="9"/>
  <c r="E342" i="9"/>
  <c r="D342" i="9" s="1"/>
  <c r="E311" i="9"/>
  <c r="E347" i="9"/>
  <c r="C308" i="9"/>
  <c r="A308" i="9" s="1"/>
  <c r="C306" i="9"/>
  <c r="A306" i="9" s="1"/>
  <c r="C372" i="9"/>
  <c r="A372" i="9" s="1"/>
  <c r="E283" i="9"/>
  <c r="C301" i="9"/>
  <c r="A301" i="9" s="1"/>
  <c r="E345" i="9"/>
  <c r="C344" i="9"/>
  <c r="A344" i="9" s="1"/>
  <c r="E288" i="9"/>
  <c r="E275" i="9"/>
  <c r="C342" i="9"/>
  <c r="A342" i="9" s="1"/>
  <c r="C305" i="9"/>
  <c r="A305" i="9" s="1"/>
  <c r="E382" i="9"/>
  <c r="E280" i="9"/>
  <c r="C343" i="9"/>
  <c r="A343" i="9" s="1"/>
  <c r="E343" i="9"/>
  <c r="E344" i="9"/>
  <c r="E310" i="9"/>
  <c r="E395" i="9"/>
  <c r="E351" i="9"/>
  <c r="E304" i="9"/>
  <c r="E282" i="9"/>
  <c r="I282" i="9" l="1"/>
  <c r="D282" i="9"/>
  <c r="I310" i="9"/>
  <c r="D310" i="9"/>
  <c r="I343" i="9"/>
  <c r="D343" i="9"/>
  <c r="I280" i="9"/>
  <c r="D280" i="9"/>
  <c r="I275" i="9"/>
  <c r="D275" i="9"/>
  <c r="I311" i="9"/>
  <c r="D311" i="9"/>
  <c r="I373" i="9"/>
  <c r="D373" i="9"/>
  <c r="H387" i="9"/>
  <c r="F387" i="9" s="1"/>
  <c r="D387" i="9"/>
  <c r="H348" i="9"/>
  <c r="G348" i="9" s="1"/>
  <c r="D348" i="9"/>
  <c r="I397" i="9"/>
  <c r="D397" i="9"/>
  <c r="H381" i="9"/>
  <c r="F381" i="9" s="1"/>
  <c r="D381" i="9"/>
  <c r="I340" i="9"/>
  <c r="D340" i="9"/>
  <c r="I372" i="9"/>
  <c r="D372" i="9"/>
  <c r="I399" i="9"/>
  <c r="D399" i="9"/>
  <c r="H374" i="9"/>
  <c r="G374" i="9" s="1"/>
  <c r="D374" i="9"/>
  <c r="H398" i="9"/>
  <c r="G398" i="9" s="1"/>
  <c r="D398" i="9"/>
  <c r="I371" i="9"/>
  <c r="D371" i="9"/>
  <c r="I277" i="9"/>
  <c r="D277" i="9"/>
  <c r="H375" i="9"/>
  <c r="G375" i="9" s="1"/>
  <c r="D375" i="9"/>
  <c r="I286" i="9"/>
  <c r="D286" i="9"/>
  <c r="H370" i="9"/>
  <c r="F370" i="9" s="1"/>
  <c r="D370" i="9"/>
  <c r="I401" i="9"/>
  <c r="D401" i="9"/>
  <c r="I349" i="9"/>
  <c r="D349" i="9"/>
  <c r="H383" i="9"/>
  <c r="G383" i="9" s="1"/>
  <c r="D383" i="9"/>
  <c r="I276" i="9"/>
  <c r="D276" i="9"/>
  <c r="I350" i="9"/>
  <c r="D350" i="9"/>
  <c r="I274" i="9"/>
  <c r="D274" i="9"/>
  <c r="I273" i="9"/>
  <c r="D273" i="9"/>
  <c r="I287" i="9"/>
  <c r="D287" i="9"/>
  <c r="H332" i="9"/>
  <c r="D332" i="9"/>
  <c r="H291" i="9"/>
  <c r="G291" i="9" s="1"/>
  <c r="D291" i="9"/>
  <c r="H330" i="9"/>
  <c r="D330" i="9"/>
  <c r="H327" i="9"/>
  <c r="D327" i="9"/>
  <c r="H328" i="9"/>
  <c r="D328" i="9"/>
  <c r="H326" i="9"/>
  <c r="D326" i="9"/>
  <c r="H324" i="9"/>
  <c r="D324" i="9"/>
  <c r="H295" i="9"/>
  <c r="G295" i="9" s="1"/>
  <c r="D295" i="9"/>
  <c r="H322" i="9"/>
  <c r="D322" i="9"/>
  <c r="H321" i="9"/>
  <c r="D321" i="9"/>
  <c r="H319" i="9"/>
  <c r="D319" i="9"/>
  <c r="H317" i="9"/>
  <c r="D317" i="9"/>
  <c r="H360" i="9"/>
  <c r="F360" i="9" s="1"/>
  <c r="D360" i="9"/>
  <c r="H359" i="9"/>
  <c r="G359" i="9" s="1"/>
  <c r="D359" i="9"/>
  <c r="H363" i="9"/>
  <c r="G363" i="9" s="1"/>
  <c r="D363" i="9"/>
  <c r="H386" i="9"/>
  <c r="F386" i="9" s="1"/>
  <c r="D386" i="9"/>
  <c r="H362" i="9"/>
  <c r="F362" i="9" s="1"/>
  <c r="D362" i="9"/>
  <c r="H367" i="9"/>
  <c r="G367" i="9" s="1"/>
  <c r="D367" i="9"/>
  <c r="H296" i="9"/>
  <c r="F296" i="9" s="1"/>
  <c r="D296" i="9"/>
  <c r="H303" i="9"/>
  <c r="F303" i="9" s="1"/>
  <c r="D303" i="9"/>
  <c r="H302" i="9"/>
  <c r="G302" i="9" s="1"/>
  <c r="D302" i="9"/>
  <c r="H294" i="9"/>
  <c r="F294" i="9" s="1"/>
  <c r="D294" i="9"/>
  <c r="H379" i="9"/>
  <c r="G379" i="9" s="1"/>
  <c r="D379" i="9"/>
  <c r="H338" i="9"/>
  <c r="G338" i="9" s="1"/>
  <c r="D338" i="9"/>
  <c r="H316" i="9"/>
  <c r="D316" i="9"/>
  <c r="H356" i="9"/>
  <c r="G356" i="9" s="1"/>
  <c r="D356" i="9"/>
  <c r="H385" i="9"/>
  <c r="G385" i="9" s="1"/>
  <c r="D385" i="9"/>
  <c r="H290" i="9"/>
  <c r="F290" i="9" s="1"/>
  <c r="D290" i="9"/>
  <c r="H351" i="9"/>
  <c r="F351" i="9" s="1"/>
  <c r="D351" i="9"/>
  <c r="H304" i="9"/>
  <c r="G304" i="9" s="1"/>
  <c r="D304" i="9"/>
  <c r="H395" i="9"/>
  <c r="G395" i="9" s="1"/>
  <c r="D395" i="9"/>
  <c r="I344" i="9"/>
  <c r="D344" i="9"/>
  <c r="I382" i="9"/>
  <c r="D382" i="9"/>
  <c r="I288" i="9"/>
  <c r="D288" i="9"/>
  <c r="H345" i="9"/>
  <c r="G345" i="9" s="1"/>
  <c r="D345" i="9"/>
  <c r="H283" i="9"/>
  <c r="F283" i="9" s="1"/>
  <c r="D283" i="9"/>
  <c r="H347" i="9"/>
  <c r="G347" i="9" s="1"/>
  <c r="D347" i="9"/>
  <c r="I278" i="9"/>
  <c r="D278" i="9"/>
  <c r="I380" i="9"/>
  <c r="D380" i="9"/>
  <c r="I354" i="9"/>
  <c r="D354" i="9"/>
  <c r="I352" i="9"/>
  <c r="D352" i="9"/>
  <c r="I394" i="9"/>
  <c r="D394" i="9"/>
  <c r="H284" i="9"/>
  <c r="F284" i="9" s="1"/>
  <c r="D284" i="9"/>
  <c r="H339" i="9"/>
  <c r="F339" i="9" s="1"/>
  <c r="D339" i="9"/>
  <c r="I309" i="9"/>
  <c r="D309" i="9"/>
  <c r="I341" i="9"/>
  <c r="D341" i="9"/>
  <c r="I285" i="9"/>
  <c r="D285" i="9"/>
  <c r="H312" i="9"/>
  <c r="D312" i="9"/>
  <c r="I377" i="9"/>
  <c r="D377" i="9"/>
  <c r="H308" i="9"/>
  <c r="G308" i="9" s="1"/>
  <c r="D308" i="9"/>
  <c r="H400" i="9"/>
  <c r="G400" i="9" s="1"/>
  <c r="D400" i="9"/>
  <c r="H334" i="9"/>
  <c r="D334" i="9"/>
  <c r="H335" i="9"/>
  <c r="D335" i="9"/>
  <c r="I281" i="9"/>
  <c r="D281" i="9"/>
  <c r="H279" i="9"/>
  <c r="F279" i="9" s="1"/>
  <c r="D279" i="9"/>
  <c r="I307" i="9"/>
  <c r="D307" i="9"/>
  <c r="I305" i="9"/>
  <c r="D305" i="9"/>
  <c r="H336" i="9"/>
  <c r="D336" i="9"/>
  <c r="H301" i="9"/>
  <c r="G301" i="9" s="1"/>
  <c r="D301" i="9"/>
  <c r="H333" i="9"/>
  <c r="D333" i="9"/>
  <c r="I353" i="9"/>
  <c r="D353" i="9"/>
  <c r="H376" i="9"/>
  <c r="G376" i="9" s="1"/>
  <c r="D376" i="9"/>
  <c r="H396" i="9"/>
  <c r="G396" i="9" s="1"/>
  <c r="D396" i="9"/>
  <c r="H306" i="9"/>
  <c r="G306" i="9" s="1"/>
  <c r="D306" i="9"/>
  <c r="H346" i="9"/>
  <c r="G346" i="9" s="1"/>
  <c r="D346" i="9"/>
  <c r="H369" i="9"/>
  <c r="F369" i="9" s="1"/>
  <c r="D369" i="9"/>
  <c r="H357" i="9"/>
  <c r="F357" i="9" s="1"/>
  <c r="D357" i="9"/>
  <c r="H331" i="9"/>
  <c r="D331" i="9"/>
  <c r="H292" i="9"/>
  <c r="F292" i="9" s="1"/>
  <c r="D292" i="9"/>
  <c r="H329" i="9"/>
  <c r="D329" i="9"/>
  <c r="H323" i="9"/>
  <c r="D323" i="9"/>
  <c r="H390" i="9"/>
  <c r="F390" i="9" s="1"/>
  <c r="D390" i="9"/>
  <c r="H325" i="9"/>
  <c r="D325" i="9"/>
  <c r="H293" i="9"/>
  <c r="G293" i="9" s="1"/>
  <c r="D293" i="9"/>
  <c r="H320" i="9"/>
  <c r="D320" i="9"/>
  <c r="H318" i="9"/>
  <c r="D318" i="9"/>
  <c r="H298" i="9"/>
  <c r="F298" i="9" s="1"/>
  <c r="D298" i="9"/>
  <c r="H300" i="9"/>
  <c r="G300" i="9" s="1"/>
  <c r="D300" i="9"/>
  <c r="H388" i="9"/>
  <c r="G388" i="9" s="1"/>
  <c r="D388" i="9"/>
  <c r="H364" i="9"/>
  <c r="G364" i="9" s="1"/>
  <c r="D364" i="9"/>
  <c r="H392" i="9"/>
  <c r="F392" i="9" s="1"/>
  <c r="D392" i="9"/>
  <c r="H391" i="9"/>
  <c r="G391" i="9" s="1"/>
  <c r="D391" i="9"/>
  <c r="H368" i="9"/>
  <c r="G368" i="9" s="1"/>
  <c r="D368" i="9"/>
  <c r="H393" i="9"/>
  <c r="G393" i="9" s="1"/>
  <c r="D393" i="9"/>
  <c r="H389" i="9"/>
  <c r="G389" i="9" s="1"/>
  <c r="D389" i="9"/>
  <c r="H361" i="9"/>
  <c r="G361" i="9" s="1"/>
  <c r="D361" i="9"/>
  <c r="H297" i="9"/>
  <c r="G297" i="9" s="1"/>
  <c r="D297" i="9"/>
  <c r="H299" i="9"/>
  <c r="G299" i="9" s="1"/>
  <c r="D299" i="9"/>
  <c r="H366" i="9"/>
  <c r="G366" i="9" s="1"/>
  <c r="D366" i="9"/>
  <c r="H365" i="9"/>
  <c r="F365" i="9" s="1"/>
  <c r="D365" i="9"/>
  <c r="H272" i="9"/>
  <c r="G272" i="9" s="1"/>
  <c r="D272" i="9"/>
  <c r="H314" i="9"/>
  <c r="D314" i="9"/>
  <c r="H355" i="9"/>
  <c r="G355" i="9" s="1"/>
  <c r="D355" i="9"/>
  <c r="H358" i="9"/>
  <c r="G358" i="9" s="1"/>
  <c r="D358" i="9"/>
  <c r="H315" i="9"/>
  <c r="D315" i="9"/>
  <c r="H384" i="9"/>
  <c r="G384" i="9" s="1"/>
  <c r="D384" i="9"/>
  <c r="H289" i="9"/>
  <c r="F289" i="9" s="1"/>
  <c r="D289" i="9"/>
  <c r="H313" i="9"/>
  <c r="D313" i="9"/>
  <c r="H342" i="9"/>
  <c r="F342" i="9" s="1"/>
  <c r="I342" i="9"/>
  <c r="G365" i="9"/>
  <c r="F385" i="9"/>
  <c r="F379" i="9"/>
  <c r="F391" i="9"/>
  <c r="F393" i="9"/>
  <c r="I396" i="9"/>
  <c r="H277" i="9"/>
  <c r="F277" i="9" s="1"/>
  <c r="I306" i="9"/>
  <c r="I346" i="9"/>
  <c r="I308" i="9"/>
  <c r="H371" i="9"/>
  <c r="F371" i="9" s="1"/>
  <c r="H287" i="9"/>
  <c r="F287" i="9" s="1"/>
  <c r="F291" i="9"/>
  <c r="I376" i="9"/>
  <c r="H341" i="9"/>
  <c r="G341" i="9" s="1"/>
  <c r="I400" i="9"/>
  <c r="I398" i="9"/>
  <c r="I370" i="9"/>
  <c r="H350" i="9"/>
  <c r="F350" i="9" s="1"/>
  <c r="AE103" i="4"/>
  <c r="H307" i="9"/>
  <c r="G307" i="9" s="1"/>
  <c r="H394" i="9"/>
  <c r="F394" i="9" s="1"/>
  <c r="H344" i="9"/>
  <c r="F344" i="9" s="1"/>
  <c r="H353" i="9"/>
  <c r="G353" i="9" s="1"/>
  <c r="I279" i="9"/>
  <c r="I283" i="9"/>
  <c r="H281" i="9"/>
  <c r="G281" i="9" s="1"/>
  <c r="H354" i="9"/>
  <c r="F354" i="9" s="1"/>
  <c r="H305" i="9"/>
  <c r="G305" i="9" s="1"/>
  <c r="H274" i="9"/>
  <c r="F274" i="9" s="1"/>
  <c r="H276" i="9"/>
  <c r="F276" i="9" s="1"/>
  <c r="I375" i="9"/>
  <c r="H349" i="9"/>
  <c r="F349" i="9" s="1"/>
  <c r="H273" i="9"/>
  <c r="G273" i="9" s="1"/>
  <c r="H285" i="9"/>
  <c r="G285" i="9" s="1"/>
  <c r="H286" i="9"/>
  <c r="F286" i="9" s="1"/>
  <c r="H401" i="9"/>
  <c r="F401" i="9" s="1"/>
  <c r="I383" i="9"/>
  <c r="H309" i="9"/>
  <c r="F309" i="9" s="1"/>
  <c r="I374" i="9"/>
  <c r="H377" i="9"/>
  <c r="F377" i="9" s="1"/>
  <c r="H288" i="9"/>
  <c r="F288" i="9" s="1"/>
  <c r="I284" i="9"/>
  <c r="H399" i="9"/>
  <c r="F399" i="9" s="1"/>
  <c r="H380" i="9"/>
  <c r="G380" i="9" s="1"/>
  <c r="H352" i="9"/>
  <c r="F352" i="9" s="1"/>
  <c r="H382" i="9"/>
  <c r="F382" i="9" s="1"/>
  <c r="I345" i="9"/>
  <c r="I347" i="9"/>
  <c r="H278" i="9"/>
  <c r="F278" i="9" s="1"/>
  <c r="H397" i="9"/>
  <c r="F397" i="9" s="1"/>
  <c r="G369" i="9"/>
  <c r="I304" i="9"/>
  <c r="I381" i="9"/>
  <c r="I348" i="9"/>
  <c r="I395" i="9"/>
  <c r="H343" i="9"/>
  <c r="G343" i="9" s="1"/>
  <c r="G387" i="9"/>
  <c r="F348" i="9"/>
  <c r="F396" i="9"/>
  <c r="F346" i="9"/>
  <c r="H340" i="9"/>
  <c r="H275" i="9"/>
  <c r="H373" i="9"/>
  <c r="H310" i="9"/>
  <c r="H280" i="9"/>
  <c r="H372" i="9"/>
  <c r="H311" i="9"/>
  <c r="H282" i="9"/>
  <c r="I351" i="9"/>
  <c r="F347" i="9" l="1"/>
  <c r="F376" i="9"/>
  <c r="F388" i="9"/>
  <c r="G362" i="9"/>
  <c r="G296" i="9"/>
  <c r="G290" i="9"/>
  <c r="F356" i="9"/>
  <c r="F345" i="9"/>
  <c r="G351" i="9"/>
  <c r="G298" i="9"/>
  <c r="G392" i="9"/>
  <c r="F389" i="9"/>
  <c r="F297" i="9"/>
  <c r="F398" i="9"/>
  <c r="G279" i="9"/>
  <c r="G342" i="9"/>
  <c r="G357" i="9"/>
  <c r="F363" i="9"/>
  <c r="F368" i="9"/>
  <c r="F302" i="9"/>
  <c r="F272" i="9"/>
  <c r="G289" i="9"/>
  <c r="G292" i="9"/>
  <c r="F383" i="9"/>
  <c r="F400" i="9"/>
  <c r="F395" i="9"/>
  <c r="G284" i="9"/>
  <c r="G360" i="9"/>
  <c r="F366" i="9"/>
  <c r="F355" i="9"/>
  <c r="F375" i="9"/>
  <c r="G370" i="9"/>
  <c r="F295" i="9"/>
  <c r="F299" i="9"/>
  <c r="F308" i="9"/>
  <c r="G381" i="9"/>
  <c r="F306" i="9"/>
  <c r="F359" i="9"/>
  <c r="G294" i="9"/>
  <c r="G303" i="9"/>
  <c r="F338" i="9"/>
  <c r="F374" i="9"/>
  <c r="F304" i="9"/>
  <c r="G339" i="9"/>
  <c r="G390" i="9"/>
  <c r="F364" i="9"/>
  <c r="F367" i="9"/>
  <c r="F358" i="9"/>
  <c r="G283" i="9"/>
  <c r="F293" i="9"/>
  <c r="F300" i="9"/>
  <c r="G386" i="9"/>
  <c r="F361" i="9"/>
  <c r="F384" i="9"/>
  <c r="F301" i="9"/>
  <c r="G277" i="9"/>
  <c r="G371" i="9"/>
  <c r="G287" i="9"/>
  <c r="G350" i="9"/>
  <c r="F341" i="9"/>
  <c r="G394" i="9"/>
  <c r="G349" i="9"/>
  <c r="G399" i="9"/>
  <c r="G274" i="9"/>
  <c r="F380" i="9"/>
  <c r="G288" i="9"/>
  <c r="F285" i="9"/>
  <c r="F281" i="9"/>
  <c r="G276" i="9"/>
  <c r="G309" i="9"/>
  <c r="G344" i="9"/>
  <c r="F273" i="9"/>
  <c r="F305" i="9"/>
  <c r="G286" i="9"/>
  <c r="G354" i="9"/>
  <c r="F353" i="9"/>
  <c r="G352" i="9"/>
  <c r="G397" i="9"/>
  <c r="G382" i="9"/>
  <c r="G278" i="9"/>
  <c r="F307" i="9"/>
  <c r="G377" i="9"/>
  <c r="G401" i="9"/>
  <c r="AE104" i="4"/>
  <c r="P104" i="4" s="1"/>
  <c r="F343" i="9"/>
  <c r="G372" i="9"/>
  <c r="F372" i="9"/>
  <c r="F275" i="9"/>
  <c r="G275" i="9"/>
  <c r="F282" i="9"/>
  <c r="G282" i="9"/>
  <c r="F280" i="9"/>
  <c r="G280" i="9"/>
  <c r="G340" i="9"/>
  <c r="F340" i="9"/>
  <c r="G310" i="9"/>
  <c r="F310" i="9"/>
  <c r="G311" i="9"/>
  <c r="F311" i="9"/>
  <c r="G373" i="9"/>
  <c r="F373" i="9"/>
  <c r="E221" i="9"/>
  <c r="H221" i="9" l="1"/>
  <c r="F221" i="9" s="1"/>
  <c r="D221" i="9"/>
  <c r="C204" i="9"/>
  <c r="A204" i="9" s="1"/>
  <c r="C179" i="9"/>
  <c r="A179" i="9" s="1"/>
  <c r="C251" i="9"/>
  <c r="A251" i="9" s="1"/>
  <c r="C222" i="9"/>
  <c r="A222" i="9" s="1"/>
  <c r="C182" i="9"/>
  <c r="A182" i="9" s="1"/>
  <c r="C156" i="9"/>
  <c r="A156" i="9" s="1"/>
  <c r="C250" i="9"/>
  <c r="A250" i="9" s="1"/>
  <c r="C180" i="9"/>
  <c r="A180" i="9" s="1"/>
  <c r="E155" i="9"/>
  <c r="E180" i="9"/>
  <c r="E222" i="9"/>
  <c r="E179" i="9"/>
  <c r="C224" i="9"/>
  <c r="A224" i="9" s="1"/>
  <c r="C221" i="9"/>
  <c r="A221" i="9" s="1"/>
  <c r="E250" i="9"/>
  <c r="E245" i="9"/>
  <c r="E251" i="9"/>
  <c r="C183" i="9"/>
  <c r="A183" i="9" s="1"/>
  <c r="E181" i="9"/>
  <c r="E182" i="9"/>
  <c r="E224" i="9"/>
  <c r="C155" i="9"/>
  <c r="A155" i="9" s="1"/>
  <c r="E156" i="9"/>
  <c r="C181" i="9"/>
  <c r="A181" i="9" s="1"/>
  <c r="E204" i="9"/>
  <c r="E138" i="9"/>
  <c r="C138" i="9"/>
  <c r="A138" i="9" s="1"/>
  <c r="C245" i="9"/>
  <c r="A245" i="9" s="1"/>
  <c r="E162" i="9"/>
  <c r="C233" i="9"/>
  <c r="A233" i="9" s="1"/>
  <c r="E233" i="9"/>
  <c r="E165" i="9"/>
  <c r="E183" i="9"/>
  <c r="C165" i="9"/>
  <c r="A165" i="9" s="1"/>
  <c r="E184" i="9"/>
  <c r="C184" i="9"/>
  <c r="A184" i="9" s="1"/>
  <c r="C231" i="9"/>
  <c r="A231" i="9" s="1"/>
  <c r="C185" i="9"/>
  <c r="A185" i="9" s="1"/>
  <c r="C228" i="9"/>
  <c r="A228" i="9" s="1"/>
  <c r="C162" i="9"/>
  <c r="A162" i="9" s="1"/>
  <c r="E185" i="9"/>
  <c r="E259" i="9"/>
  <c r="C257" i="9"/>
  <c r="A257" i="9" s="1"/>
  <c r="E256" i="9"/>
  <c r="E254" i="9"/>
  <c r="C254" i="9"/>
  <c r="A254" i="9" s="1"/>
  <c r="C255" i="9"/>
  <c r="A255" i="9" s="1"/>
  <c r="C168" i="9"/>
  <c r="A168" i="9" s="1"/>
  <c r="C256" i="9"/>
  <c r="A256" i="9" s="1"/>
  <c r="E258" i="9"/>
  <c r="C259" i="9"/>
  <c r="A259" i="9" s="1"/>
  <c r="E257" i="9"/>
  <c r="C159" i="9"/>
  <c r="A159" i="9" s="1"/>
  <c r="C258" i="9"/>
  <c r="A258" i="9" s="1"/>
  <c r="E255" i="9"/>
  <c r="E159" i="9"/>
  <c r="E226" i="9"/>
  <c r="E231" i="9"/>
  <c r="C225" i="9"/>
  <c r="A225" i="9" s="1"/>
  <c r="E232" i="9"/>
  <c r="E168" i="9"/>
  <c r="E229" i="9"/>
  <c r="C229" i="9"/>
  <c r="A229" i="9" s="1"/>
  <c r="E228" i="9"/>
  <c r="C232" i="9"/>
  <c r="A232" i="9" s="1"/>
  <c r="E225" i="9"/>
  <c r="C187" i="9"/>
  <c r="A187" i="9" s="1"/>
  <c r="C164" i="9"/>
  <c r="A164" i="9" s="1"/>
  <c r="C226" i="9"/>
  <c r="A226" i="9" s="1"/>
  <c r="E166" i="9"/>
  <c r="E161" i="9"/>
  <c r="E164" i="9"/>
  <c r="C161" i="9"/>
  <c r="A161" i="9" s="1"/>
  <c r="C163" i="9"/>
  <c r="A163" i="9" s="1"/>
  <c r="E163" i="9"/>
  <c r="C166" i="9"/>
  <c r="A166" i="9" s="1"/>
  <c r="E199" i="9"/>
  <c r="E160" i="9"/>
  <c r="E187" i="9"/>
  <c r="C230" i="9"/>
  <c r="A230" i="9" s="1"/>
  <c r="E186" i="9"/>
  <c r="E235" i="9"/>
  <c r="E230" i="9"/>
  <c r="C235" i="9"/>
  <c r="A235" i="9" s="1"/>
  <c r="C160" i="9"/>
  <c r="A160" i="9" s="1"/>
  <c r="C186" i="9"/>
  <c r="A186" i="9" s="1"/>
  <c r="E169" i="9"/>
  <c r="C169" i="9"/>
  <c r="A169" i="9" s="1"/>
  <c r="E189" i="9"/>
  <c r="E252" i="9"/>
  <c r="C190" i="9"/>
  <c r="A190" i="9" s="1"/>
  <c r="E188" i="9"/>
  <c r="C252" i="9"/>
  <c r="A252" i="9" s="1"/>
  <c r="C188" i="9"/>
  <c r="A188" i="9" s="1"/>
  <c r="C189" i="9"/>
  <c r="A189" i="9" s="1"/>
  <c r="C234" i="9"/>
  <c r="A234" i="9" s="1"/>
  <c r="E190" i="9"/>
  <c r="E234" i="9"/>
  <c r="E196" i="9"/>
  <c r="E191" i="9"/>
  <c r="C194" i="9"/>
  <c r="A194" i="9" s="1"/>
  <c r="E195" i="9"/>
  <c r="C193" i="9"/>
  <c r="A193" i="9" s="1"/>
  <c r="C196" i="9"/>
  <c r="A196" i="9" s="1"/>
  <c r="E193" i="9"/>
  <c r="C192" i="9"/>
  <c r="A192" i="9" s="1"/>
  <c r="C195" i="9"/>
  <c r="A195" i="9" s="1"/>
  <c r="C191" i="9"/>
  <c r="A191" i="9" s="1"/>
  <c r="E194" i="9"/>
  <c r="E192" i="9"/>
  <c r="C158" i="9"/>
  <c r="A158" i="9" s="1"/>
  <c r="E158" i="9"/>
  <c r="C157" i="9"/>
  <c r="A157" i="9" s="1"/>
  <c r="E198" i="9"/>
  <c r="E157" i="9"/>
  <c r="C198" i="9"/>
  <c r="A198" i="9" s="1"/>
  <c r="E223" i="9"/>
  <c r="C223" i="9"/>
  <c r="A223" i="9" s="1"/>
  <c r="C197" i="9"/>
  <c r="A197" i="9" s="1"/>
  <c r="E197" i="9"/>
  <c r="C199" i="9"/>
  <c r="A199" i="9" s="1"/>
  <c r="AE106" i="4"/>
  <c r="E219" i="9"/>
  <c r="D219" i="9" s="1"/>
  <c r="C171" i="9"/>
  <c r="A171" i="9" s="1"/>
  <c r="E211" i="9"/>
  <c r="D211" i="9" s="1"/>
  <c r="E264" i="9"/>
  <c r="D264" i="9" s="1"/>
  <c r="C210" i="9"/>
  <c r="A210" i="9" s="1"/>
  <c r="E154" i="9"/>
  <c r="D154" i="9" s="1"/>
  <c r="C144" i="9"/>
  <c r="A144" i="9" s="1"/>
  <c r="E202" i="9"/>
  <c r="E237" i="9"/>
  <c r="D237" i="9" s="1"/>
  <c r="E144" i="9"/>
  <c r="D144" i="9" s="1"/>
  <c r="E141" i="9"/>
  <c r="D141" i="9" s="1"/>
  <c r="E200" i="9"/>
  <c r="C267" i="9"/>
  <c r="A267" i="9" s="1"/>
  <c r="E147" i="9"/>
  <c r="D147" i="9" s="1"/>
  <c r="C264" i="9"/>
  <c r="A264" i="9" s="1"/>
  <c r="E213" i="9"/>
  <c r="D213" i="9" s="1"/>
  <c r="C261" i="9"/>
  <c r="A261" i="9" s="1"/>
  <c r="C217" i="9"/>
  <c r="A217" i="9" s="1"/>
  <c r="C218" i="9"/>
  <c r="A218" i="9" s="1"/>
  <c r="C200" i="9"/>
  <c r="A200" i="9" s="1"/>
  <c r="C153" i="9"/>
  <c r="A153" i="9" s="1"/>
  <c r="C236" i="9"/>
  <c r="A236" i="9" s="1"/>
  <c r="C176" i="9"/>
  <c r="A176" i="9" s="1"/>
  <c r="E246" i="9"/>
  <c r="D246" i="9" s="1"/>
  <c r="C172" i="9"/>
  <c r="A172" i="9" s="1"/>
  <c r="E243" i="9"/>
  <c r="D243" i="9" s="1"/>
  <c r="C206" i="9"/>
  <c r="A206" i="9" s="1"/>
  <c r="E148" i="9"/>
  <c r="D148" i="9" s="1"/>
  <c r="C216" i="9"/>
  <c r="A216" i="9" s="1"/>
  <c r="C213" i="9"/>
  <c r="A213" i="9" s="1"/>
  <c r="C207" i="9"/>
  <c r="A207" i="9" s="1"/>
  <c r="E267" i="9"/>
  <c r="D267" i="9" s="1"/>
  <c r="E239" i="9"/>
  <c r="D239" i="9" s="1"/>
  <c r="C211" i="9"/>
  <c r="A211" i="9" s="1"/>
  <c r="C175" i="9"/>
  <c r="A175" i="9" s="1"/>
  <c r="E241" i="9"/>
  <c r="D241" i="9" s="1"/>
  <c r="C227" i="9"/>
  <c r="A227" i="9" s="1"/>
  <c r="E261" i="9"/>
  <c r="D261" i="9" s="1"/>
  <c r="E167" i="9"/>
  <c r="E253" i="9"/>
  <c r="E177" i="9"/>
  <c r="D177" i="9" s="1"/>
  <c r="C263" i="9"/>
  <c r="A263" i="9" s="1"/>
  <c r="E249" i="9"/>
  <c r="D249" i="9" s="1"/>
  <c r="E143" i="9"/>
  <c r="D143" i="9" s="1"/>
  <c r="E260" i="9"/>
  <c r="D260" i="9" s="1"/>
  <c r="C242" i="9"/>
  <c r="A242" i="9" s="1"/>
  <c r="E236" i="9"/>
  <c r="D236" i="9" s="1"/>
  <c r="C260" i="9"/>
  <c r="A260" i="9" s="1"/>
  <c r="C265" i="9"/>
  <c r="A265" i="9" s="1"/>
  <c r="C262" i="9"/>
  <c r="A262" i="9" s="1"/>
  <c r="E152" i="9"/>
  <c r="D152" i="9" s="1"/>
  <c r="C143" i="9"/>
  <c r="A143" i="9" s="1"/>
  <c r="E238" i="9"/>
  <c r="D238" i="9" s="1"/>
  <c r="E201" i="9"/>
  <c r="E242" i="9"/>
  <c r="D242" i="9" s="1"/>
  <c r="C151" i="9"/>
  <c r="A151" i="9" s="1"/>
  <c r="C247" i="9"/>
  <c r="A247" i="9" s="1"/>
  <c r="E172" i="9"/>
  <c r="D172" i="9" s="1"/>
  <c r="C237" i="9"/>
  <c r="A237" i="9" s="1"/>
  <c r="C253" i="9"/>
  <c r="A253" i="9" s="1"/>
  <c r="C219" i="9"/>
  <c r="A219" i="9" s="1"/>
  <c r="E173" i="9"/>
  <c r="D173" i="9" s="1"/>
  <c r="C266" i="9"/>
  <c r="A266" i="9" s="1"/>
  <c r="C202" i="9"/>
  <c r="A202" i="9" s="1"/>
  <c r="C208" i="9"/>
  <c r="A208" i="9" s="1"/>
  <c r="E262" i="9"/>
  <c r="D262" i="9" s="1"/>
  <c r="C239" i="9"/>
  <c r="A239" i="9" s="1"/>
  <c r="C243" i="9"/>
  <c r="A243" i="9" s="1"/>
  <c r="E214" i="9"/>
  <c r="D214" i="9" s="1"/>
  <c r="E263" i="9"/>
  <c r="D263" i="9" s="1"/>
  <c r="E216" i="9"/>
  <c r="D216" i="9" s="1"/>
  <c r="C154" i="9"/>
  <c r="A154" i="9" s="1"/>
  <c r="C249" i="9"/>
  <c r="A249" i="9" s="1"/>
  <c r="E174" i="9"/>
  <c r="D174" i="9" s="1"/>
  <c r="C214" i="9"/>
  <c r="A214" i="9" s="1"/>
  <c r="E150" i="9"/>
  <c r="D150" i="9" s="1"/>
  <c r="C209" i="9"/>
  <c r="A209" i="9" s="1"/>
  <c r="C170" i="9"/>
  <c r="A170" i="9" s="1"/>
  <c r="C246" i="9"/>
  <c r="A246" i="9" s="1"/>
  <c r="C149" i="9"/>
  <c r="A149" i="9" s="1"/>
  <c r="E248" i="9"/>
  <c r="D248" i="9" s="1"/>
  <c r="C147" i="9"/>
  <c r="A147" i="9" s="1"/>
  <c r="E215" i="9"/>
  <c r="D215" i="9" s="1"/>
  <c r="E207" i="9"/>
  <c r="D207" i="9" s="1"/>
  <c r="E247" i="9"/>
  <c r="D247" i="9" s="1"/>
  <c r="C145" i="9"/>
  <c r="A145" i="9" s="1"/>
  <c r="C140" i="9"/>
  <c r="A140" i="9" s="1"/>
  <c r="E205" i="9"/>
  <c r="D205" i="9" s="1"/>
  <c r="C212" i="9"/>
  <c r="A212" i="9" s="1"/>
  <c r="E265" i="9"/>
  <c r="D265" i="9" s="1"/>
  <c r="C146" i="9"/>
  <c r="A146" i="9" s="1"/>
  <c r="E170" i="9"/>
  <c r="D170" i="9" s="1"/>
  <c r="C148" i="9"/>
  <c r="A148" i="9" s="1"/>
  <c r="C248" i="9"/>
  <c r="A248" i="9" s="1"/>
  <c r="E266" i="9"/>
  <c r="D266" i="9" s="1"/>
  <c r="E240" i="9"/>
  <c r="D240" i="9" s="1"/>
  <c r="E217" i="9"/>
  <c r="D217" i="9" s="1"/>
  <c r="E145" i="9"/>
  <c r="D145" i="9" s="1"/>
  <c r="C150" i="9"/>
  <c r="A150" i="9" s="1"/>
  <c r="E220" i="9"/>
  <c r="C201" i="9"/>
  <c r="A201" i="9" s="1"/>
  <c r="E218" i="9"/>
  <c r="D218" i="9" s="1"/>
  <c r="C141" i="9"/>
  <c r="A141" i="9" s="1"/>
  <c r="E146" i="9"/>
  <c r="D146" i="9" s="1"/>
  <c r="E153" i="9"/>
  <c r="D153" i="9" s="1"/>
  <c r="C241" i="9"/>
  <c r="A241" i="9" s="1"/>
  <c r="C139" i="9"/>
  <c r="A139" i="9" s="1"/>
  <c r="E175" i="9"/>
  <c r="D175" i="9" s="1"/>
  <c r="C240" i="9"/>
  <c r="A240" i="9" s="1"/>
  <c r="E142" i="9"/>
  <c r="D142" i="9" s="1"/>
  <c r="E139" i="9"/>
  <c r="D139" i="9" s="1"/>
  <c r="C215" i="9"/>
  <c r="A215" i="9" s="1"/>
  <c r="E210" i="9"/>
  <c r="D210" i="9" s="1"/>
  <c r="E209" i="9"/>
  <c r="D209" i="9" s="1"/>
  <c r="E171" i="9"/>
  <c r="D171" i="9" s="1"/>
  <c r="C152" i="9"/>
  <c r="A152" i="9" s="1"/>
  <c r="E151" i="9"/>
  <c r="D151" i="9" s="1"/>
  <c r="C173" i="9"/>
  <c r="A173" i="9" s="1"/>
  <c r="E176" i="9"/>
  <c r="D176" i="9" s="1"/>
  <c r="C142" i="9"/>
  <c r="A142" i="9" s="1"/>
  <c r="C177" i="9"/>
  <c r="A177" i="9" s="1"/>
  <c r="C174" i="9"/>
  <c r="A174" i="9" s="1"/>
  <c r="E208" i="9"/>
  <c r="D208" i="9" s="1"/>
  <c r="C167" i="9"/>
  <c r="A167" i="9" s="1"/>
  <c r="E149" i="9"/>
  <c r="D149" i="9" s="1"/>
  <c r="C205" i="9"/>
  <c r="A205" i="9" s="1"/>
  <c r="E140" i="9"/>
  <c r="D140" i="9" s="1"/>
  <c r="E206" i="9"/>
  <c r="D206" i="9" s="1"/>
  <c r="E212" i="9"/>
  <c r="D212" i="9" s="1"/>
  <c r="C238" i="9"/>
  <c r="A238" i="9" s="1"/>
  <c r="C220" i="9"/>
  <c r="A220" i="9" s="1"/>
  <c r="E227" i="9"/>
  <c r="G221" i="9" l="1"/>
  <c r="I220" i="9"/>
  <c r="D220" i="9"/>
  <c r="H201" i="9"/>
  <c r="D201" i="9"/>
  <c r="H253" i="9"/>
  <c r="F253" i="9" s="1"/>
  <c r="D253" i="9"/>
  <c r="H200" i="9"/>
  <c r="D200" i="9"/>
  <c r="H202" i="9"/>
  <c r="D202" i="9"/>
  <c r="H197" i="9"/>
  <c r="D197" i="9"/>
  <c r="H198" i="9"/>
  <c r="D198" i="9"/>
  <c r="H158" i="9"/>
  <c r="G158" i="9" s="1"/>
  <c r="D158" i="9"/>
  <c r="H192" i="9"/>
  <c r="D192" i="9"/>
  <c r="H195" i="9"/>
  <c r="D195" i="9"/>
  <c r="H191" i="9"/>
  <c r="D191" i="9"/>
  <c r="H234" i="9"/>
  <c r="G234" i="9" s="1"/>
  <c r="D234" i="9"/>
  <c r="H188" i="9"/>
  <c r="D188" i="9"/>
  <c r="H252" i="9"/>
  <c r="G252" i="9" s="1"/>
  <c r="D252" i="9"/>
  <c r="H235" i="9"/>
  <c r="D235" i="9"/>
  <c r="H160" i="9"/>
  <c r="G160" i="9" s="1"/>
  <c r="D160" i="9"/>
  <c r="H164" i="9"/>
  <c r="G164" i="9" s="1"/>
  <c r="D164" i="9"/>
  <c r="H166" i="9"/>
  <c r="F166" i="9" s="1"/>
  <c r="D166" i="9"/>
  <c r="H225" i="9"/>
  <c r="G225" i="9" s="1"/>
  <c r="D225" i="9"/>
  <c r="H228" i="9"/>
  <c r="F228" i="9" s="1"/>
  <c r="D228" i="9"/>
  <c r="H229" i="9"/>
  <c r="F229" i="9" s="1"/>
  <c r="D229" i="9"/>
  <c r="H232" i="9"/>
  <c r="G232" i="9" s="1"/>
  <c r="D232" i="9"/>
  <c r="H231" i="9"/>
  <c r="D231" i="9"/>
  <c r="H159" i="9"/>
  <c r="F159" i="9" s="1"/>
  <c r="D159" i="9"/>
  <c r="H257" i="9"/>
  <c r="G257" i="9" s="1"/>
  <c r="D257" i="9"/>
  <c r="H258" i="9"/>
  <c r="G258" i="9" s="1"/>
  <c r="D258" i="9"/>
  <c r="H256" i="9"/>
  <c r="D256" i="9"/>
  <c r="H259" i="9"/>
  <c r="G259" i="9" s="1"/>
  <c r="D259" i="9"/>
  <c r="H165" i="9"/>
  <c r="D165" i="9"/>
  <c r="H138" i="9"/>
  <c r="G138" i="9" s="1"/>
  <c r="D138" i="9"/>
  <c r="H182" i="9"/>
  <c r="D182" i="9"/>
  <c r="H245" i="9"/>
  <c r="F245" i="9" s="1"/>
  <c r="D245" i="9"/>
  <c r="H179" i="9"/>
  <c r="D179" i="9"/>
  <c r="H180" i="9"/>
  <c r="D180" i="9"/>
  <c r="H227" i="9"/>
  <c r="D227" i="9"/>
  <c r="H167" i="9"/>
  <c r="G167" i="9" s="1"/>
  <c r="D167" i="9"/>
  <c r="H223" i="9"/>
  <c r="D223" i="9"/>
  <c r="H157" i="9"/>
  <c r="G157" i="9" s="1"/>
  <c r="D157" i="9"/>
  <c r="H194" i="9"/>
  <c r="D194" i="9"/>
  <c r="H193" i="9"/>
  <c r="D193" i="9"/>
  <c r="H196" i="9"/>
  <c r="D196" i="9"/>
  <c r="H190" i="9"/>
  <c r="D190" i="9"/>
  <c r="H189" i="9"/>
  <c r="D189" i="9"/>
  <c r="H169" i="9"/>
  <c r="F169" i="9" s="1"/>
  <c r="D169" i="9"/>
  <c r="H230" i="9"/>
  <c r="F230" i="9" s="1"/>
  <c r="D230" i="9"/>
  <c r="H186" i="9"/>
  <c r="D186" i="9"/>
  <c r="H187" i="9"/>
  <c r="D187" i="9"/>
  <c r="H199" i="9"/>
  <c r="D199" i="9"/>
  <c r="H163" i="9"/>
  <c r="G163" i="9" s="1"/>
  <c r="D163" i="9"/>
  <c r="H161" i="9"/>
  <c r="G161" i="9" s="1"/>
  <c r="D161" i="9"/>
  <c r="H168" i="9"/>
  <c r="G168" i="9" s="1"/>
  <c r="D168" i="9"/>
  <c r="H226" i="9"/>
  <c r="F226" i="9" s="1"/>
  <c r="D226" i="9"/>
  <c r="H255" i="9"/>
  <c r="G255" i="9" s="1"/>
  <c r="D255" i="9"/>
  <c r="H254" i="9"/>
  <c r="F254" i="9" s="1"/>
  <c r="D254" i="9"/>
  <c r="H185" i="9"/>
  <c r="D185" i="9"/>
  <c r="H184" i="9"/>
  <c r="D184" i="9"/>
  <c r="H183" i="9"/>
  <c r="D183" i="9"/>
  <c r="H233" i="9"/>
  <c r="G233" i="9" s="1"/>
  <c r="D233" i="9"/>
  <c r="H162" i="9"/>
  <c r="G162" i="9" s="1"/>
  <c r="D162" i="9"/>
  <c r="H204" i="9"/>
  <c r="F204" i="9" s="1"/>
  <c r="D204" i="9"/>
  <c r="H156" i="9"/>
  <c r="D156" i="9"/>
  <c r="H224" i="9"/>
  <c r="G224" i="9" s="1"/>
  <c r="D224" i="9"/>
  <c r="H181" i="9"/>
  <c r="D181" i="9"/>
  <c r="H251" i="9"/>
  <c r="F251" i="9" s="1"/>
  <c r="D251" i="9"/>
  <c r="H250" i="9"/>
  <c r="G250" i="9" s="1"/>
  <c r="D250" i="9"/>
  <c r="H222" i="9"/>
  <c r="G222" i="9" s="1"/>
  <c r="D222" i="9"/>
  <c r="H155" i="9"/>
  <c r="G155" i="9" s="1"/>
  <c r="D155" i="9"/>
  <c r="G245" i="9"/>
  <c r="F250" i="9"/>
  <c r="F156" i="9"/>
  <c r="G156" i="9"/>
  <c r="F165" i="9"/>
  <c r="G165" i="9"/>
  <c r="F255" i="9"/>
  <c r="F257" i="9"/>
  <c r="F256" i="9"/>
  <c r="G256" i="9"/>
  <c r="G231" i="9"/>
  <c r="F231" i="9"/>
  <c r="F168" i="9"/>
  <c r="F163" i="9"/>
  <c r="F164" i="9"/>
  <c r="F225" i="9"/>
  <c r="G230" i="9"/>
  <c r="G235" i="9"/>
  <c r="F235" i="9"/>
  <c r="AE109" i="4"/>
  <c r="G223" i="9"/>
  <c r="F223" i="9"/>
  <c r="G253" i="9"/>
  <c r="G227" i="9"/>
  <c r="F227" i="9"/>
  <c r="H206" i="9"/>
  <c r="I206" i="9"/>
  <c r="I140" i="9"/>
  <c r="H140" i="9"/>
  <c r="H208" i="9"/>
  <c r="I208" i="9"/>
  <c r="H176" i="9"/>
  <c r="I176" i="9"/>
  <c r="I171" i="9"/>
  <c r="H171" i="9"/>
  <c r="H139" i="9"/>
  <c r="I139" i="9"/>
  <c r="H266" i="9"/>
  <c r="I266" i="9"/>
  <c r="I215" i="9"/>
  <c r="H215" i="9"/>
  <c r="I143" i="9"/>
  <c r="H143" i="9"/>
  <c r="H241" i="9"/>
  <c r="I241" i="9"/>
  <c r="I267" i="9"/>
  <c r="H267" i="9"/>
  <c r="H148" i="9"/>
  <c r="I148" i="9"/>
  <c r="I246" i="9"/>
  <c r="H246" i="9"/>
  <c r="H213" i="9"/>
  <c r="I213" i="9"/>
  <c r="I264" i="9"/>
  <c r="H264" i="9"/>
  <c r="I209" i="9"/>
  <c r="H209" i="9"/>
  <c r="H142" i="9"/>
  <c r="I142" i="9"/>
  <c r="H218" i="9"/>
  <c r="I218" i="9"/>
  <c r="I145" i="9"/>
  <c r="H145" i="9"/>
  <c r="I265" i="9"/>
  <c r="H265" i="9"/>
  <c r="H174" i="9"/>
  <c r="I174" i="9"/>
  <c r="H216" i="9"/>
  <c r="I216" i="9"/>
  <c r="H242" i="9"/>
  <c r="I242" i="9"/>
  <c r="I152" i="9"/>
  <c r="H152" i="9"/>
  <c r="I236" i="9"/>
  <c r="H236" i="9"/>
  <c r="I249" i="9"/>
  <c r="H249" i="9"/>
  <c r="H141" i="9"/>
  <c r="I141" i="9"/>
  <c r="I211" i="9"/>
  <c r="H211" i="9"/>
  <c r="I212" i="9"/>
  <c r="H212" i="9"/>
  <c r="I149" i="9"/>
  <c r="H149" i="9"/>
  <c r="H151" i="9"/>
  <c r="I151" i="9"/>
  <c r="I210" i="9"/>
  <c r="H210" i="9"/>
  <c r="H153" i="9"/>
  <c r="I153" i="9"/>
  <c r="H217" i="9"/>
  <c r="I217" i="9"/>
  <c r="H247" i="9"/>
  <c r="I247" i="9"/>
  <c r="H248" i="9"/>
  <c r="I248" i="9"/>
  <c r="H263" i="9"/>
  <c r="I263" i="9"/>
  <c r="H262" i="9"/>
  <c r="I262" i="9"/>
  <c r="H173" i="9"/>
  <c r="I173" i="9"/>
  <c r="H172" i="9"/>
  <c r="I172" i="9"/>
  <c r="I261" i="9"/>
  <c r="H261" i="9"/>
  <c r="H243" i="9"/>
  <c r="I243" i="9"/>
  <c r="I147" i="9"/>
  <c r="H147" i="9"/>
  <c r="H144" i="9"/>
  <c r="I144" i="9"/>
  <c r="H154" i="9"/>
  <c r="I154" i="9"/>
  <c r="I175" i="9"/>
  <c r="H175" i="9"/>
  <c r="H146" i="9"/>
  <c r="I146" i="9"/>
  <c r="H220" i="9"/>
  <c r="I240" i="9"/>
  <c r="H240" i="9"/>
  <c r="I170" i="9"/>
  <c r="H170" i="9"/>
  <c r="H205" i="9"/>
  <c r="I205" i="9"/>
  <c r="H207" i="9"/>
  <c r="I207" i="9"/>
  <c r="H150" i="9"/>
  <c r="I150" i="9"/>
  <c r="I214" i="9"/>
  <c r="H214" i="9"/>
  <c r="I238" i="9"/>
  <c r="H238" i="9"/>
  <c r="H260" i="9"/>
  <c r="I260" i="9"/>
  <c r="H177" i="9"/>
  <c r="I177" i="9"/>
  <c r="H239" i="9"/>
  <c r="I239" i="9"/>
  <c r="I237" i="9"/>
  <c r="H237" i="9"/>
  <c r="H219" i="9"/>
  <c r="G229" i="9" l="1"/>
  <c r="F155" i="9"/>
  <c r="F162" i="9"/>
  <c r="G169" i="9"/>
  <c r="F138" i="9"/>
  <c r="F258" i="9"/>
  <c r="G159" i="9"/>
  <c r="G251" i="9"/>
  <c r="F252" i="9"/>
  <c r="F161" i="9"/>
  <c r="F232" i="9"/>
  <c r="F224" i="9"/>
  <c r="F234" i="9"/>
  <c r="F167" i="9"/>
  <c r="F157" i="9"/>
  <c r="F158" i="9"/>
  <c r="F160" i="9"/>
  <c r="G166" i="9"/>
  <c r="G228" i="9"/>
  <c r="G254" i="9"/>
  <c r="F259" i="9"/>
  <c r="F233" i="9"/>
  <c r="G204" i="9"/>
  <c r="F222" i="9"/>
  <c r="G226" i="9"/>
  <c r="P109" i="4"/>
  <c r="E21" i="9" s="1"/>
  <c r="AE112" i="4"/>
  <c r="P112" i="4" s="1"/>
  <c r="F219" i="9"/>
  <c r="G219" i="9"/>
  <c r="F220" i="9"/>
  <c r="G220" i="9"/>
  <c r="E121" i="9"/>
  <c r="C87" i="9"/>
  <c r="A87" i="9" s="1"/>
  <c r="C117" i="9"/>
  <c r="A117" i="9" s="1"/>
  <c r="E117" i="9"/>
  <c r="E45" i="9"/>
  <c r="C4" i="9"/>
  <c r="A4" i="9" s="1"/>
  <c r="E70" i="9"/>
  <c r="C46" i="9"/>
  <c r="A46" i="9" s="1"/>
  <c r="E99" i="9"/>
  <c r="C99" i="9"/>
  <c r="A99" i="9" s="1"/>
  <c r="E34" i="9"/>
  <c r="C34" i="9"/>
  <c r="A34" i="9" s="1"/>
  <c r="C90" i="9"/>
  <c r="A90" i="9" s="1"/>
  <c r="E24" i="9"/>
  <c r="C124" i="9"/>
  <c r="A124" i="9" s="1"/>
  <c r="E31" i="9"/>
  <c r="E124" i="9"/>
  <c r="E120" i="9"/>
  <c r="C125" i="9"/>
  <c r="A125" i="9" s="1"/>
  <c r="E123" i="9"/>
  <c r="E125" i="9"/>
  <c r="C122" i="9"/>
  <c r="A122" i="9" s="1"/>
  <c r="E122" i="9"/>
  <c r="C118" i="9"/>
  <c r="A118" i="9" s="1"/>
  <c r="C120" i="9"/>
  <c r="A120" i="9" s="1"/>
  <c r="C31" i="9"/>
  <c r="A31" i="9" s="1"/>
  <c r="C123" i="9"/>
  <c r="A123" i="9" s="1"/>
  <c r="E118" i="9"/>
  <c r="C97" i="9"/>
  <c r="A97" i="9" s="1"/>
  <c r="E95" i="9"/>
  <c r="E98" i="9"/>
  <c r="C98" i="9"/>
  <c r="A98" i="9" s="1"/>
  <c r="C91" i="9"/>
  <c r="A91" i="9" s="1"/>
  <c r="C95" i="9"/>
  <c r="A95" i="9" s="1"/>
  <c r="C94" i="9"/>
  <c r="A94" i="9" s="1"/>
  <c r="E92" i="9"/>
  <c r="E91" i="9"/>
  <c r="E97" i="9"/>
  <c r="C92" i="9"/>
  <c r="A92" i="9" s="1"/>
  <c r="E94" i="9"/>
  <c r="E29" i="9"/>
  <c r="C30" i="9"/>
  <c r="A30" i="9" s="1"/>
  <c r="C24" i="9"/>
  <c r="A24" i="9" s="1"/>
  <c r="C35" i="9"/>
  <c r="A35" i="9" s="1"/>
  <c r="E25" i="9"/>
  <c r="C28" i="9"/>
  <c r="A28" i="9" s="1"/>
  <c r="C29" i="9"/>
  <c r="A29" i="9" s="1"/>
  <c r="E30" i="9"/>
  <c r="E35" i="9"/>
  <c r="C25" i="9"/>
  <c r="A25" i="9" s="1"/>
  <c r="E32" i="9"/>
  <c r="E28" i="9"/>
  <c r="C32" i="9"/>
  <c r="A32" i="9" s="1"/>
  <c r="E101" i="9"/>
  <c r="E96" i="9"/>
  <c r="C26" i="9"/>
  <c r="A26" i="9" s="1"/>
  <c r="E48" i="9"/>
  <c r="C101" i="9"/>
  <c r="A101" i="9" s="1"/>
  <c r="E26" i="9"/>
  <c r="C96" i="9"/>
  <c r="A96" i="9" s="1"/>
  <c r="C54" i="9"/>
  <c r="A54" i="9" s="1"/>
  <c r="E74" i="9"/>
  <c r="E112" i="9"/>
  <c r="E93" i="9"/>
  <c r="E64" i="9"/>
  <c r="C100" i="9"/>
  <c r="A100" i="9" s="1"/>
  <c r="E128" i="9"/>
  <c r="C93" i="9"/>
  <c r="A93" i="9" s="1"/>
  <c r="E104" i="9"/>
  <c r="E73" i="9"/>
  <c r="C72" i="9"/>
  <c r="A72" i="9" s="1"/>
  <c r="C40" i="9"/>
  <c r="A40" i="9" s="1"/>
  <c r="C84" i="9"/>
  <c r="A84" i="9" s="1"/>
  <c r="E105" i="9"/>
  <c r="C57" i="9"/>
  <c r="A57" i="9" s="1"/>
  <c r="C64" i="9"/>
  <c r="A64" i="9" s="1"/>
  <c r="C73" i="9"/>
  <c r="A73" i="9" s="1"/>
  <c r="E107" i="9"/>
  <c r="D107" i="9" s="1"/>
  <c r="C12" i="9"/>
  <c r="A12" i="9" s="1"/>
  <c r="E86" i="9"/>
  <c r="D86" i="9" s="1"/>
  <c r="C103" i="9"/>
  <c r="A103" i="9" s="1"/>
  <c r="C39" i="9"/>
  <c r="A39" i="9" s="1"/>
  <c r="C14" i="9"/>
  <c r="A14" i="9" s="1"/>
  <c r="E39" i="9"/>
  <c r="E80" i="9"/>
  <c r="E72" i="9"/>
  <c r="C126" i="9"/>
  <c r="A126" i="9" s="1"/>
  <c r="C129" i="9"/>
  <c r="A129" i="9" s="1"/>
  <c r="C74" i="9"/>
  <c r="A74" i="9" s="1"/>
  <c r="C86" i="9"/>
  <c r="A86" i="9" s="1"/>
  <c r="C52" i="9"/>
  <c r="A52" i="9" s="1"/>
  <c r="E54" i="9"/>
  <c r="E100" i="9"/>
  <c r="C27" i="9"/>
  <c r="A27" i="9" s="1"/>
  <c r="E27" i="9"/>
  <c r="G214" i="9"/>
  <c r="F214" i="9"/>
  <c r="G237" i="9"/>
  <c r="F237" i="9"/>
  <c r="G238" i="9"/>
  <c r="F238" i="9"/>
  <c r="G240" i="9"/>
  <c r="F240" i="9"/>
  <c r="G147" i="9"/>
  <c r="F147" i="9"/>
  <c r="G261" i="9"/>
  <c r="F261" i="9"/>
  <c r="F212" i="9"/>
  <c r="G212" i="9"/>
  <c r="G236" i="9"/>
  <c r="F236" i="9"/>
  <c r="G145" i="9"/>
  <c r="F145" i="9"/>
  <c r="G264" i="9"/>
  <c r="F264" i="9"/>
  <c r="G246" i="9"/>
  <c r="F246" i="9"/>
  <c r="F267" i="9"/>
  <c r="G267" i="9"/>
  <c r="G143" i="9"/>
  <c r="F143" i="9"/>
  <c r="G171" i="9"/>
  <c r="F171" i="9"/>
  <c r="G177" i="9"/>
  <c r="F177" i="9"/>
  <c r="F150" i="9"/>
  <c r="G150" i="9"/>
  <c r="G205" i="9"/>
  <c r="F205" i="9"/>
  <c r="F146" i="9"/>
  <c r="G146" i="9"/>
  <c r="F154" i="9"/>
  <c r="G154" i="9"/>
  <c r="G173" i="9"/>
  <c r="F173" i="9"/>
  <c r="G263" i="9"/>
  <c r="F263" i="9"/>
  <c r="G247" i="9"/>
  <c r="F247" i="9"/>
  <c r="G153" i="9"/>
  <c r="F153" i="9"/>
  <c r="G151" i="9"/>
  <c r="F151" i="9"/>
  <c r="G141" i="9"/>
  <c r="F141" i="9"/>
  <c r="G242" i="9"/>
  <c r="F242" i="9"/>
  <c r="F174" i="9"/>
  <c r="G174" i="9"/>
  <c r="F142" i="9"/>
  <c r="G142" i="9"/>
  <c r="G266" i="9"/>
  <c r="F266" i="9"/>
  <c r="F208" i="9"/>
  <c r="G208" i="9"/>
  <c r="F206" i="9"/>
  <c r="G206" i="9"/>
  <c r="F170" i="9"/>
  <c r="G170" i="9"/>
  <c r="G175" i="9"/>
  <c r="F175" i="9"/>
  <c r="F210" i="9"/>
  <c r="G210" i="9"/>
  <c r="G149" i="9"/>
  <c r="F149" i="9"/>
  <c r="G211" i="9"/>
  <c r="F211" i="9"/>
  <c r="G249" i="9"/>
  <c r="F249" i="9"/>
  <c r="F152" i="9"/>
  <c r="G152" i="9"/>
  <c r="G265" i="9"/>
  <c r="F265" i="9"/>
  <c r="G209" i="9"/>
  <c r="F209" i="9"/>
  <c r="G215" i="9"/>
  <c r="F215" i="9"/>
  <c r="F140" i="9"/>
  <c r="G140" i="9"/>
  <c r="G239" i="9"/>
  <c r="F239" i="9"/>
  <c r="G260" i="9"/>
  <c r="F260" i="9"/>
  <c r="G207" i="9"/>
  <c r="F207" i="9"/>
  <c r="F144" i="9"/>
  <c r="G144" i="9"/>
  <c r="G243" i="9"/>
  <c r="F243" i="9"/>
  <c r="F172" i="9"/>
  <c r="G172" i="9"/>
  <c r="G262" i="9"/>
  <c r="F262" i="9"/>
  <c r="G248" i="9"/>
  <c r="F248" i="9"/>
  <c r="F217" i="9"/>
  <c r="G217" i="9"/>
  <c r="G216" i="9"/>
  <c r="F216" i="9"/>
  <c r="G218" i="9"/>
  <c r="F218" i="9"/>
  <c r="G213" i="9"/>
  <c r="F213" i="9"/>
  <c r="F148" i="9"/>
  <c r="G148" i="9"/>
  <c r="F241" i="9"/>
  <c r="G241" i="9"/>
  <c r="G139" i="9"/>
  <c r="F139" i="9"/>
  <c r="F176" i="9"/>
  <c r="G176" i="9"/>
  <c r="C51" i="9" l="1"/>
  <c r="A51" i="9" s="1"/>
  <c r="E103" i="9"/>
  <c r="I103" i="9" s="1"/>
  <c r="E19" i="9"/>
  <c r="E9" i="9"/>
  <c r="D9" i="9" s="1"/>
  <c r="E41" i="9"/>
  <c r="H41" i="9" s="1"/>
  <c r="F41" i="9" s="1"/>
  <c r="C66" i="9"/>
  <c r="A66" i="9" s="1"/>
  <c r="E56" i="9"/>
  <c r="C16" i="9"/>
  <c r="A16" i="9" s="1"/>
  <c r="E102" i="9"/>
  <c r="I102" i="9" s="1"/>
  <c r="E55" i="9"/>
  <c r="H55" i="9" s="1"/>
  <c r="C50" i="9"/>
  <c r="A50" i="9" s="1"/>
  <c r="C67" i="9"/>
  <c r="A67" i="9" s="1"/>
  <c r="C131" i="9"/>
  <c r="A131" i="9" s="1"/>
  <c r="E66" i="9"/>
  <c r="D66" i="9" s="1"/>
  <c r="E17" i="9"/>
  <c r="C108" i="9"/>
  <c r="A108" i="9" s="1"/>
  <c r="C20" i="9"/>
  <c r="A20" i="9" s="1"/>
  <c r="C38" i="9"/>
  <c r="A38" i="9" s="1"/>
  <c r="C75" i="9"/>
  <c r="A75" i="9" s="1"/>
  <c r="E85" i="9"/>
  <c r="D85" i="9" s="1"/>
  <c r="C112" i="9"/>
  <c r="A112" i="9" s="1"/>
  <c r="C63" i="9"/>
  <c r="A63" i="9" s="1"/>
  <c r="E81" i="9"/>
  <c r="D81" i="9" s="1"/>
  <c r="C17" i="9"/>
  <c r="A17" i="9" s="1"/>
  <c r="C104" i="9"/>
  <c r="A104" i="9" s="1"/>
  <c r="E62" i="9"/>
  <c r="H62" i="9" s="1"/>
  <c r="E67" i="9"/>
  <c r="E11" i="9"/>
  <c r="I11" i="9" s="1"/>
  <c r="E79" i="9"/>
  <c r="I79" i="9" s="1"/>
  <c r="E83" i="9"/>
  <c r="H83" i="9" s="1"/>
  <c r="F83" i="9" s="1"/>
  <c r="C49" i="9"/>
  <c r="A49" i="9" s="1"/>
  <c r="E52" i="9"/>
  <c r="D52" i="9" s="1"/>
  <c r="C11" i="9"/>
  <c r="A11" i="9" s="1"/>
  <c r="E8" i="9"/>
  <c r="I8" i="9" s="1"/>
  <c r="E42" i="9"/>
  <c r="D42" i="9" s="1"/>
  <c r="E82" i="9"/>
  <c r="H82" i="9" s="1"/>
  <c r="F82" i="9" s="1"/>
  <c r="E126" i="9"/>
  <c r="D126" i="9" s="1"/>
  <c r="E108" i="9"/>
  <c r="D108" i="9" s="1"/>
  <c r="E58" i="9"/>
  <c r="C109" i="9"/>
  <c r="A109" i="9" s="1"/>
  <c r="E130" i="9"/>
  <c r="D130" i="9" s="1"/>
  <c r="E57" i="9"/>
  <c r="H57" i="9" s="1"/>
  <c r="E50" i="9"/>
  <c r="E36" i="9"/>
  <c r="D36" i="9" s="1"/>
  <c r="E7" i="9"/>
  <c r="H7" i="9" s="1"/>
  <c r="G7" i="9" s="1"/>
  <c r="C8" i="9"/>
  <c r="A8" i="9" s="1"/>
  <c r="C114" i="9"/>
  <c r="A114" i="9" s="1"/>
  <c r="E10" i="9"/>
  <c r="D10" i="9" s="1"/>
  <c r="C78" i="9"/>
  <c r="A78" i="9" s="1"/>
  <c r="C68" i="9"/>
  <c r="A68" i="9" s="1"/>
  <c r="C77" i="9"/>
  <c r="A77" i="9" s="1"/>
  <c r="E65" i="9"/>
  <c r="H65" i="9" s="1"/>
  <c r="E68" i="9"/>
  <c r="H68" i="9" s="1"/>
  <c r="C13" i="9"/>
  <c r="A13" i="9" s="1"/>
  <c r="C60" i="9"/>
  <c r="A60" i="9" s="1"/>
  <c r="E20" i="9"/>
  <c r="I20" i="9" s="1"/>
  <c r="C43" i="9"/>
  <c r="A43" i="9" s="1"/>
  <c r="C33" i="9"/>
  <c r="A33" i="9" s="1"/>
  <c r="C18" i="9"/>
  <c r="A18" i="9" s="1"/>
  <c r="E84" i="9"/>
  <c r="I84" i="9" s="1"/>
  <c r="C10" i="9"/>
  <c r="A10" i="9" s="1"/>
  <c r="E133" i="9"/>
  <c r="H133" i="9" s="1"/>
  <c r="C55" i="9"/>
  <c r="A55" i="9" s="1"/>
  <c r="E37" i="9"/>
  <c r="I37" i="9" s="1"/>
  <c r="E53" i="9"/>
  <c r="H53" i="9" s="1"/>
  <c r="E43" i="9"/>
  <c r="D43" i="9" s="1"/>
  <c r="E109" i="9"/>
  <c r="C133" i="9"/>
  <c r="A133" i="9" s="1"/>
  <c r="E16" i="9"/>
  <c r="D16" i="9" s="1"/>
  <c r="C7" i="9"/>
  <c r="A7" i="9" s="1"/>
  <c r="C128" i="9"/>
  <c r="A128" i="9" s="1"/>
  <c r="E15" i="9"/>
  <c r="D15" i="9" s="1"/>
  <c r="C80" i="9"/>
  <c r="A80" i="9" s="1"/>
  <c r="C105" i="9"/>
  <c r="A105" i="9" s="1"/>
  <c r="C127" i="9"/>
  <c r="A127" i="9" s="1"/>
  <c r="C115" i="9"/>
  <c r="A115" i="9" s="1"/>
  <c r="E114" i="9"/>
  <c r="D114" i="9" s="1"/>
  <c r="E38" i="9"/>
  <c r="D38" i="9" s="1"/>
  <c r="C41" i="9"/>
  <c r="A41" i="9" s="1"/>
  <c r="C102" i="9"/>
  <c r="A102" i="9" s="1"/>
  <c r="E59" i="9"/>
  <c r="H59" i="9" s="1"/>
  <c r="C61" i="9"/>
  <c r="A61" i="9" s="1"/>
  <c r="E132" i="9"/>
  <c r="D132" i="9" s="1"/>
  <c r="E61" i="9"/>
  <c r="H61" i="9" s="1"/>
  <c r="C36" i="9"/>
  <c r="A36" i="9" s="1"/>
  <c r="C76" i="9"/>
  <c r="A76" i="9" s="1"/>
  <c r="E18" i="9"/>
  <c r="E78" i="9"/>
  <c r="H78" i="9" s="1"/>
  <c r="F78" i="9" s="1"/>
  <c r="C42" i="9"/>
  <c r="A42" i="9" s="1"/>
  <c r="E51" i="9"/>
  <c r="H51" i="9" s="1"/>
  <c r="C132" i="9"/>
  <c r="A132" i="9" s="1"/>
  <c r="H27" i="9"/>
  <c r="G27" i="9" s="1"/>
  <c r="D27" i="9"/>
  <c r="H100" i="9"/>
  <c r="F100" i="9" s="1"/>
  <c r="D100" i="9"/>
  <c r="H54" i="9"/>
  <c r="D54" i="9"/>
  <c r="I72" i="9"/>
  <c r="D72" i="9"/>
  <c r="I17" i="9"/>
  <c r="D17" i="9"/>
  <c r="H80" i="9"/>
  <c r="G80" i="9" s="1"/>
  <c r="D80" i="9"/>
  <c r="I82" i="9"/>
  <c r="H56" i="9"/>
  <c r="D56" i="9"/>
  <c r="H67" i="9"/>
  <c r="D67" i="9"/>
  <c r="H73" i="9"/>
  <c r="F73" i="9" s="1"/>
  <c r="D73" i="9"/>
  <c r="H128" i="9"/>
  <c r="F128" i="9" s="1"/>
  <c r="D128" i="9"/>
  <c r="H64" i="9"/>
  <c r="D64" i="9"/>
  <c r="I112" i="9"/>
  <c r="D112" i="9"/>
  <c r="H74" i="9"/>
  <c r="F74" i="9" s="1"/>
  <c r="D74" i="9"/>
  <c r="H26" i="9"/>
  <c r="G26" i="9" s="1"/>
  <c r="D26" i="9"/>
  <c r="H101" i="9"/>
  <c r="F101" i="9" s="1"/>
  <c r="D101" i="9"/>
  <c r="H28" i="9"/>
  <c r="F28" i="9" s="1"/>
  <c r="D28" i="9"/>
  <c r="H30" i="9"/>
  <c r="F30" i="9" s="1"/>
  <c r="D30" i="9"/>
  <c r="H94" i="9"/>
  <c r="F94" i="9" s="1"/>
  <c r="D94" i="9"/>
  <c r="H97" i="9"/>
  <c r="G97" i="9" s="1"/>
  <c r="D97" i="9"/>
  <c r="H92" i="9"/>
  <c r="F92" i="9" s="1"/>
  <c r="D92" i="9"/>
  <c r="H95" i="9"/>
  <c r="G95" i="9" s="1"/>
  <c r="D95" i="9"/>
  <c r="H118" i="9"/>
  <c r="F118" i="9" s="1"/>
  <c r="D118" i="9"/>
  <c r="H123" i="9"/>
  <c r="G123" i="9" s="1"/>
  <c r="D123" i="9"/>
  <c r="H120" i="9"/>
  <c r="G120" i="9" s="1"/>
  <c r="D120" i="9"/>
  <c r="H31" i="9"/>
  <c r="G31" i="9" s="1"/>
  <c r="D31" i="9"/>
  <c r="H24" i="9"/>
  <c r="F24" i="9" s="1"/>
  <c r="D24" i="9"/>
  <c r="H117" i="9"/>
  <c r="G117" i="9" s="1"/>
  <c r="D117" i="9"/>
  <c r="D37" i="9"/>
  <c r="H50" i="9"/>
  <c r="D50" i="9"/>
  <c r="I109" i="9"/>
  <c r="D109" i="9"/>
  <c r="H19" i="9"/>
  <c r="G19" i="9" s="1"/>
  <c r="D19" i="9"/>
  <c r="H39" i="9"/>
  <c r="G39" i="9" s="1"/>
  <c r="D39" i="9"/>
  <c r="I85" i="9"/>
  <c r="D59" i="9"/>
  <c r="H58" i="9"/>
  <c r="D58" i="9"/>
  <c r="H105" i="9"/>
  <c r="G105" i="9" s="1"/>
  <c r="D105" i="9"/>
  <c r="D61" i="9"/>
  <c r="H104" i="9"/>
  <c r="G104" i="9" s="1"/>
  <c r="D104" i="9"/>
  <c r="I18" i="9"/>
  <c r="D18" i="9"/>
  <c r="H93" i="9"/>
  <c r="F93" i="9" s="1"/>
  <c r="D93" i="9"/>
  <c r="H48" i="9"/>
  <c r="D48" i="9"/>
  <c r="H96" i="9"/>
  <c r="G96" i="9" s="1"/>
  <c r="D96" i="9"/>
  <c r="H32" i="9"/>
  <c r="F32" i="9" s="1"/>
  <c r="D32" i="9"/>
  <c r="H35" i="9"/>
  <c r="F35" i="9" s="1"/>
  <c r="D35" i="9"/>
  <c r="H25" i="9"/>
  <c r="F25" i="9" s="1"/>
  <c r="D25" i="9"/>
  <c r="H29" i="9"/>
  <c r="F29" i="9" s="1"/>
  <c r="D29" i="9"/>
  <c r="H91" i="9"/>
  <c r="G91" i="9" s="1"/>
  <c r="D91" i="9"/>
  <c r="H98" i="9"/>
  <c r="F98" i="9" s="1"/>
  <c r="D98" i="9"/>
  <c r="H122" i="9"/>
  <c r="F122" i="9" s="1"/>
  <c r="D122" i="9"/>
  <c r="H125" i="9"/>
  <c r="G125" i="9" s="1"/>
  <c r="D125" i="9"/>
  <c r="H124" i="9"/>
  <c r="F124" i="9" s="1"/>
  <c r="D124" i="9"/>
  <c r="H34" i="9"/>
  <c r="F34" i="9" s="1"/>
  <c r="D34" i="9"/>
  <c r="H99" i="9"/>
  <c r="F99" i="9" s="1"/>
  <c r="D99" i="9"/>
  <c r="H70" i="9"/>
  <c r="G70" i="9" s="1"/>
  <c r="D70" i="9"/>
  <c r="H45" i="9"/>
  <c r="D45" i="9"/>
  <c r="H121" i="9"/>
  <c r="D121" i="9"/>
  <c r="H21" i="9"/>
  <c r="G21" i="9" s="1"/>
  <c r="D21" i="9"/>
  <c r="E46" i="9"/>
  <c r="C70" i="9"/>
  <c r="A70" i="9" s="1"/>
  <c r="E88" i="9"/>
  <c r="C45" i="9"/>
  <c r="A45" i="9" s="1"/>
  <c r="E22" i="9"/>
  <c r="C88" i="9"/>
  <c r="A88" i="9" s="1"/>
  <c r="C23" i="9"/>
  <c r="A23" i="9" s="1"/>
  <c r="C121" i="9"/>
  <c r="A121" i="9" s="1"/>
  <c r="C71" i="9"/>
  <c r="A71" i="9" s="1"/>
  <c r="E71" i="9"/>
  <c r="D71" i="9" s="1"/>
  <c r="E119" i="9"/>
  <c r="C119" i="9"/>
  <c r="A119" i="9" s="1"/>
  <c r="E90" i="9"/>
  <c r="E116" i="9"/>
  <c r="C21" i="9"/>
  <c r="A21" i="9" s="1"/>
  <c r="C116" i="9"/>
  <c r="A116" i="9" s="1"/>
  <c r="C22" i="9"/>
  <c r="A22" i="9" s="1"/>
  <c r="E87" i="9"/>
  <c r="E23" i="9"/>
  <c r="E47" i="9"/>
  <c r="E89" i="9"/>
  <c r="C5" i="9"/>
  <c r="A5" i="9" s="1"/>
  <c r="C89" i="9"/>
  <c r="A89" i="9" s="1"/>
  <c r="E5" i="9"/>
  <c r="D5" i="9" s="1"/>
  <c r="E60" i="9"/>
  <c r="C58" i="9"/>
  <c r="A58" i="9" s="1"/>
  <c r="C59" i="9"/>
  <c r="A59" i="9" s="1"/>
  <c r="C85" i="9"/>
  <c r="A85" i="9" s="1"/>
  <c r="E113" i="9"/>
  <c r="D113" i="9" s="1"/>
  <c r="E63" i="9"/>
  <c r="C53" i="9"/>
  <c r="A53" i="9" s="1"/>
  <c r="E12" i="9"/>
  <c r="D12" i="9" s="1"/>
  <c r="C62" i="9"/>
  <c r="A62" i="9" s="1"/>
  <c r="C82" i="9"/>
  <c r="A82" i="9" s="1"/>
  <c r="C79" i="9"/>
  <c r="A79" i="9" s="1"/>
  <c r="E131" i="9"/>
  <c r="E129" i="9"/>
  <c r="C65" i="9"/>
  <c r="A65" i="9" s="1"/>
  <c r="C113" i="9"/>
  <c r="A113" i="9" s="1"/>
  <c r="E40" i="9"/>
  <c r="C37" i="9"/>
  <c r="A37" i="9" s="1"/>
  <c r="C81" i="9"/>
  <c r="A81" i="9" s="1"/>
  <c r="E76" i="9"/>
  <c r="E13" i="9"/>
  <c r="E115" i="9"/>
  <c r="C9" i="9"/>
  <c r="A9" i="9" s="1"/>
  <c r="C56" i="9"/>
  <c r="A56" i="9" s="1"/>
  <c r="E33" i="9"/>
  <c r="C83" i="9"/>
  <c r="A83" i="9" s="1"/>
  <c r="C19" i="9"/>
  <c r="A19" i="9" s="1"/>
  <c r="C15" i="9"/>
  <c r="A15" i="9" s="1"/>
  <c r="E77" i="9"/>
  <c r="E106" i="9"/>
  <c r="H106" i="9" s="1"/>
  <c r="F106" i="9" s="1"/>
  <c r="E14" i="9"/>
  <c r="C130" i="9"/>
  <c r="A130" i="9" s="1"/>
  <c r="C107" i="9"/>
  <c r="A107" i="9" s="1"/>
  <c r="E127" i="9"/>
  <c r="C106" i="9"/>
  <c r="A106" i="9" s="1"/>
  <c r="E75" i="9"/>
  <c r="E49" i="9"/>
  <c r="C48" i="9"/>
  <c r="A48" i="9" s="1"/>
  <c r="E111" i="9"/>
  <c r="C111" i="9"/>
  <c r="A111" i="9" s="1"/>
  <c r="E4" i="9"/>
  <c r="C47" i="9"/>
  <c r="A47" i="9" s="1"/>
  <c r="E6" i="9"/>
  <c r="D6" i="9" s="1"/>
  <c r="C6" i="9"/>
  <c r="A6" i="9" s="1"/>
  <c r="I83" i="9"/>
  <c r="I104" i="9"/>
  <c r="I73" i="9"/>
  <c r="I128" i="9"/>
  <c r="I74" i="9"/>
  <c r="F117" i="9"/>
  <c r="F70" i="9"/>
  <c r="H112" i="9"/>
  <c r="F120" i="9"/>
  <c r="F31" i="9"/>
  <c r="G92" i="9"/>
  <c r="F95" i="9"/>
  <c r="F91" i="9"/>
  <c r="H72" i="9"/>
  <c r="G72" i="9" s="1"/>
  <c r="F26" i="9"/>
  <c r="I105" i="9"/>
  <c r="H17" i="9"/>
  <c r="F17" i="9" s="1"/>
  <c r="I19" i="9"/>
  <c r="H18" i="9"/>
  <c r="G18" i="9" s="1"/>
  <c r="H85" i="9"/>
  <c r="F85" i="9" s="1"/>
  <c r="I80" i="9"/>
  <c r="I41" i="9"/>
  <c r="H109" i="9"/>
  <c r="F109" i="9" s="1"/>
  <c r="H113" i="9"/>
  <c r="I39" i="9"/>
  <c r="H132" i="9"/>
  <c r="I132" i="9"/>
  <c r="H9" i="9"/>
  <c r="I9" i="9"/>
  <c r="I107" i="9"/>
  <c r="H107" i="9"/>
  <c r="H81" i="9"/>
  <c r="I81" i="9"/>
  <c r="H42" i="9"/>
  <c r="I42" i="9"/>
  <c r="H86" i="9"/>
  <c r="I86" i="9"/>
  <c r="I108" i="9"/>
  <c r="I43" i="9" l="1"/>
  <c r="D133" i="9"/>
  <c r="F27" i="9"/>
  <c r="H20" i="9"/>
  <c r="F20" i="9" s="1"/>
  <c r="F21" i="9"/>
  <c r="D78" i="9"/>
  <c r="D65" i="9"/>
  <c r="H66" i="9"/>
  <c r="H52" i="9"/>
  <c r="H37" i="9"/>
  <c r="G37" i="9" s="1"/>
  <c r="D20" i="9"/>
  <c r="G133" i="9"/>
  <c r="F133" i="9"/>
  <c r="H108" i="9"/>
  <c r="G108" i="9" s="1"/>
  <c r="H43" i="9"/>
  <c r="G43" i="9" s="1"/>
  <c r="H103" i="9"/>
  <c r="G103" i="9" s="1"/>
  <c r="I133" i="9"/>
  <c r="D8" i="9"/>
  <c r="D103" i="9"/>
  <c r="D57" i="9"/>
  <c r="I38" i="9"/>
  <c r="F39" i="9"/>
  <c r="H8" i="9"/>
  <c r="F8" i="9" s="1"/>
  <c r="G25" i="9"/>
  <c r="D51" i="9"/>
  <c r="D62" i="9"/>
  <c r="D55" i="9"/>
  <c r="D83" i="9"/>
  <c r="D79" i="9"/>
  <c r="D68" i="9"/>
  <c r="F105" i="9"/>
  <c r="H38" i="9"/>
  <c r="F38" i="9" s="1"/>
  <c r="H79" i="9"/>
  <c r="G122" i="9"/>
  <c r="I78" i="9"/>
  <c r="D82" i="9"/>
  <c r="I36" i="9"/>
  <c r="H15" i="9"/>
  <c r="G15" i="9" s="1"/>
  <c r="I130" i="9"/>
  <c r="G32" i="9"/>
  <c r="F123" i="9"/>
  <c r="G99" i="9"/>
  <c r="D84" i="9"/>
  <c r="D11" i="9"/>
  <c r="D102" i="9"/>
  <c r="D41" i="9"/>
  <c r="D7" i="9"/>
  <c r="D53" i="9"/>
  <c r="H10" i="9"/>
  <c r="G10" i="9" s="1"/>
  <c r="H126" i="9"/>
  <c r="F126" i="9" s="1"/>
  <c r="I7" i="9"/>
  <c r="G101" i="9"/>
  <c r="F97" i="9"/>
  <c r="G73" i="9"/>
  <c r="H36" i="9"/>
  <c r="F36" i="9" s="1"/>
  <c r="I10" i="9"/>
  <c r="I126" i="9"/>
  <c r="I15" i="9"/>
  <c r="G93" i="9"/>
  <c r="H130" i="9"/>
  <c r="F130" i="9" s="1"/>
  <c r="H11" i="9"/>
  <c r="F11" i="9" s="1"/>
  <c r="G30" i="9"/>
  <c r="G124" i="9"/>
  <c r="H84" i="9"/>
  <c r="G84" i="9" s="1"/>
  <c r="H102" i="9"/>
  <c r="F102" i="9" s="1"/>
  <c r="I16" i="9"/>
  <c r="H114" i="9"/>
  <c r="G114" i="9" s="1"/>
  <c r="H16" i="9"/>
  <c r="G16" i="9" s="1"/>
  <c r="I114" i="9"/>
  <c r="F19" i="9"/>
  <c r="G29" i="9"/>
  <c r="G94" i="9"/>
  <c r="G118" i="9"/>
  <c r="G34" i="9"/>
  <c r="F96" i="9"/>
  <c r="G35" i="9"/>
  <c r="G28" i="9"/>
  <c r="G98" i="9"/>
  <c r="F125" i="9"/>
  <c r="G41" i="9"/>
  <c r="G74" i="9"/>
  <c r="I113" i="9"/>
  <c r="G100" i="9"/>
  <c r="F7" i="9"/>
  <c r="F80" i="9"/>
  <c r="G24" i="9"/>
  <c r="G128" i="9"/>
  <c r="F104" i="9"/>
  <c r="G83" i="9"/>
  <c r="H12" i="9"/>
  <c r="G12" i="9" s="1"/>
  <c r="H4" i="9"/>
  <c r="F4" i="9" s="1"/>
  <c r="D4" i="9"/>
  <c r="H111" i="9"/>
  <c r="F111" i="9" s="1"/>
  <c r="D111" i="9"/>
  <c r="I14" i="9"/>
  <c r="D14" i="9"/>
  <c r="H33" i="9"/>
  <c r="D33" i="9"/>
  <c r="H13" i="9"/>
  <c r="D13" i="9"/>
  <c r="H63" i="9"/>
  <c r="D63" i="9"/>
  <c r="H47" i="9"/>
  <c r="D47" i="9"/>
  <c r="H87" i="9"/>
  <c r="D87" i="9"/>
  <c r="H116" i="9"/>
  <c r="D116" i="9"/>
  <c r="H49" i="9"/>
  <c r="D49" i="9"/>
  <c r="I77" i="9"/>
  <c r="D77" i="9"/>
  <c r="H40" i="9"/>
  <c r="D40" i="9"/>
  <c r="I131" i="9"/>
  <c r="D131" i="9"/>
  <c r="I12" i="9"/>
  <c r="I40" i="9"/>
  <c r="H75" i="9"/>
  <c r="D75" i="9"/>
  <c r="I127" i="9"/>
  <c r="D127" i="9"/>
  <c r="I106" i="9"/>
  <c r="D106" i="9"/>
  <c r="I115" i="9"/>
  <c r="D115" i="9"/>
  <c r="I76" i="9"/>
  <c r="D76" i="9"/>
  <c r="H129" i="9"/>
  <c r="D129" i="9"/>
  <c r="H60" i="9"/>
  <c r="D60" i="9"/>
  <c r="H89" i="9"/>
  <c r="G89" i="9" s="1"/>
  <c r="D89" i="9"/>
  <c r="H23" i="9"/>
  <c r="F23" i="9" s="1"/>
  <c r="D23" i="9"/>
  <c r="H90" i="9"/>
  <c r="G90" i="9" s="1"/>
  <c r="D90" i="9"/>
  <c r="H119" i="9"/>
  <c r="F119" i="9" s="1"/>
  <c r="D119" i="9"/>
  <c r="H22" i="9"/>
  <c r="D22" i="9"/>
  <c r="H88" i="9"/>
  <c r="D88" i="9"/>
  <c r="H46" i="9"/>
  <c r="D46" i="9"/>
  <c r="F121" i="9"/>
  <c r="G121" i="9"/>
  <c r="G111" i="9"/>
  <c r="H77" i="9"/>
  <c r="F77" i="9" s="1"/>
  <c r="H71" i="9"/>
  <c r="I71" i="9"/>
  <c r="I13" i="9"/>
  <c r="H131" i="9"/>
  <c r="F131" i="9" s="1"/>
  <c r="H14" i="9"/>
  <c r="G14" i="9" s="1"/>
  <c r="I75" i="9"/>
  <c r="I129" i="9"/>
  <c r="H76" i="9"/>
  <c r="F76" i="9" s="1"/>
  <c r="F89" i="9"/>
  <c r="H5" i="9"/>
  <c r="I5" i="9"/>
  <c r="H127" i="9"/>
  <c r="F127" i="9" s="1"/>
  <c r="H115" i="9"/>
  <c r="F115" i="9" s="1"/>
  <c r="H6" i="9"/>
  <c r="I6" i="9"/>
  <c r="G78" i="9"/>
  <c r="G102" i="9"/>
  <c r="G82" i="9"/>
  <c r="G8" i="9"/>
  <c r="F72" i="9"/>
  <c r="G17" i="9"/>
  <c r="F112" i="9"/>
  <c r="G112" i="9"/>
  <c r="F18" i="9"/>
  <c r="G85" i="9"/>
  <c r="G106" i="9"/>
  <c r="F43" i="9"/>
  <c r="G130" i="9"/>
  <c r="G109" i="9"/>
  <c r="G79" i="9"/>
  <c r="F79" i="9"/>
  <c r="F132" i="9"/>
  <c r="G132" i="9"/>
  <c r="G113" i="9"/>
  <c r="F113" i="9"/>
  <c r="F10" i="9"/>
  <c r="F107" i="9"/>
  <c r="G107" i="9"/>
  <c r="F86" i="9"/>
  <c r="G86" i="9"/>
  <c r="F42" i="9"/>
  <c r="G42" i="9"/>
  <c r="G81" i="9"/>
  <c r="F81" i="9"/>
  <c r="G38" i="9"/>
  <c r="F9" i="9"/>
  <c r="G9" i="9"/>
  <c r="G36" i="9"/>
  <c r="F16" i="9" l="1"/>
  <c r="G20" i="9"/>
  <c r="F84" i="9"/>
  <c r="F15" i="9"/>
  <c r="F103" i="9"/>
  <c r="F37" i="9"/>
  <c r="F108" i="9"/>
  <c r="F90" i="9"/>
  <c r="G126" i="9"/>
  <c r="G11" i="9"/>
  <c r="F12" i="9"/>
  <c r="F114" i="9"/>
  <c r="G23" i="9"/>
  <c r="G119" i="9"/>
  <c r="G4" i="9"/>
  <c r="F88" i="9"/>
  <c r="G88" i="9"/>
  <c r="F22" i="9"/>
  <c r="G22" i="9"/>
  <c r="G129" i="9"/>
  <c r="F129" i="9"/>
  <c r="F75" i="9"/>
  <c r="G75" i="9"/>
  <c r="F40" i="9"/>
  <c r="G40" i="9"/>
  <c r="F116" i="9"/>
  <c r="G116" i="9"/>
  <c r="G87" i="9"/>
  <c r="F87" i="9"/>
  <c r="F13" i="9"/>
  <c r="G13" i="9"/>
  <c r="G33" i="9"/>
  <c r="F33" i="9"/>
  <c r="G77" i="9"/>
  <c r="G127" i="9"/>
  <c r="G131" i="9"/>
  <c r="F71" i="9"/>
  <c r="G71" i="9"/>
  <c r="G76" i="9"/>
  <c r="F14" i="9"/>
  <c r="F5" i="9"/>
  <c r="G5" i="9"/>
  <c r="G115" i="9"/>
  <c r="G6" i="9"/>
  <c r="F6" i="9"/>
</calcChain>
</file>

<file path=xl/comments1.xml><?xml version="1.0" encoding="utf-8"?>
<comments xmlns="http://schemas.openxmlformats.org/spreadsheetml/2006/main">
  <authors>
    <author>André</author>
    <author>Utilisateur Windows</author>
  </authors>
  <commentList>
    <comment ref="I4" authorId="0" shapeId="0">
      <text>
        <r>
          <rPr>
            <sz val="9"/>
            <color indexed="81"/>
            <rFont val="Tahoma"/>
            <family val="2"/>
          </rPr>
          <t xml:space="preserve">ici dans cet onglet il prend bien la MFC 
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" authorId="1" shapeId="0">
      <text>
        <r>
          <rPr>
            <b/>
            <sz val="9"/>
            <color indexed="81"/>
            <rFont val="Tahoma"/>
            <family val="2"/>
          </rPr>
          <t xml:space="preserve">VM 8H45 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CONVOCATION DG 8H30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11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3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RELEVE CPF1 8H00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DA</t>
        </r>
      </text>
    </comment>
    <comment ref="S28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2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7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0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1" shapeId="0">
      <text>
        <r>
          <rPr>
            <b/>
            <sz val="9"/>
            <color indexed="81"/>
            <rFont val="Tahoma"/>
            <family val="2"/>
          </rPr>
          <t>VM 8H45 LANGLADE</t>
        </r>
      </text>
    </comment>
    <comment ref="AA43" authorId="1" shapeId="0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1" shapeId="0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1" shapeId="0">
      <text>
        <r>
          <rPr>
            <b/>
            <sz val="9"/>
            <color indexed="81"/>
            <rFont val="Tahoma"/>
            <family val="2"/>
          </rPr>
          <t xml:space="preserve">ATTENTE </t>
        </r>
      </text>
    </comment>
  </commentList>
</comments>
</file>

<file path=xl/comments2.xml><?xml version="1.0" encoding="utf-8"?>
<comments xmlns="http://schemas.openxmlformats.org/spreadsheetml/2006/main">
  <authors>
    <author>André</author>
    <author>Utilisateur Windows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je ne comprends pa pourquoi cette cellule qui est un jour ferie ne se colore pas, bien que sa MFC "=NB.SI(Feries;F4)&gt;0" devrait la colorer en rouge comme dans l'onglet (CP-OM)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" authorId="0" shapeId="0">
      <text>
        <r>
          <rPr>
            <b/>
            <sz val="9"/>
            <color indexed="81"/>
            <rFont val="Tahoma"/>
            <family val="2"/>
          </rPr>
          <t>SST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8" authorId="1" shapeId="0">
      <text>
        <r>
          <rPr>
            <b/>
            <sz val="9"/>
            <color indexed="81"/>
            <rFont val="Tahoma"/>
            <family val="2"/>
          </rPr>
          <t>FORMATION SEPARATION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O1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P10" authorId="1" shape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M12" authorId="1" shapeId="0">
      <text>
        <r>
          <rPr>
            <b/>
            <sz val="9"/>
            <color indexed="81"/>
            <rFont val="Tahoma"/>
            <family val="2"/>
          </rPr>
          <t xml:space="preserve">VM 10H30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F1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M03</t>
        </r>
      </text>
    </comment>
    <comment ref="G1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A6</t>
        </r>
      </text>
    </comment>
    <comment ref="M15" authorId="1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N15" authorId="1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O15" authorId="1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P15" authorId="1" shapeId="0">
      <text>
        <r>
          <rPr>
            <sz val="9"/>
            <color indexed="81"/>
            <rFont val="Tahoma"/>
            <family val="2"/>
          </rPr>
          <t>DOUBLAGE OMR</t>
        </r>
      </text>
    </comment>
    <comment ref="Q15" authorId="1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T1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1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1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15" authorId="1" shape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1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N2</t>
        </r>
      </text>
    </comment>
    <comment ref="O16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G1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PREVOIR VISITE MEDICALE POUR LE 6/2/20</t>
        </r>
      </text>
    </comment>
    <comment ref="O1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1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19" authorId="1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M2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2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2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2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22" authorId="1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22" authorId="1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O26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26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26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26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P2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T3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G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H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M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</t>
        </r>
      </text>
    </comment>
    <comment ref="N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
</t>
        </r>
      </text>
    </comment>
    <comment ref="O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A5</t>
        </r>
      </text>
    </comment>
    <comment ref="P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Y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Z3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3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O3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H37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37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37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37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Q3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4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M3
</t>
        </r>
      </text>
    </comment>
    <comment ref="U4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M9</t>
        </r>
      </text>
    </comment>
    <comment ref="V4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W4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A4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4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48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9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9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49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H5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M51" authorId="1" shapeId="0">
      <text>
        <r>
          <rPr>
            <b/>
            <sz val="9"/>
            <color indexed="81"/>
            <rFont val="Tahoma"/>
            <family val="2"/>
          </rPr>
          <t>bloquer gendarmerie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>
      <text>
        <r>
          <rPr>
            <sz val="9"/>
            <color indexed="81"/>
            <rFont val="Tahoma"/>
            <family val="2"/>
          </rPr>
          <t xml:space="preserve">bloquer gendarmerie
</t>
        </r>
      </text>
    </comment>
    <comment ref="AO5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H5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54" authorId="1" shape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H59" authorId="0" shapeId="0">
      <text>
        <r>
          <rPr>
            <b/>
            <sz val="9"/>
            <color indexed="81"/>
            <rFont val="Tahoma"/>
            <family val="2"/>
          </rPr>
          <t>VM 15H15 MESPLE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59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O6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Q61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6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6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N6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O6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V7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0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V7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2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7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7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73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7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J75" authorId="1" shapeId="0">
      <text>
        <r>
          <rPr>
            <sz val="9"/>
            <color indexed="81"/>
            <rFont val="Tahoma"/>
            <family val="2"/>
          </rPr>
          <t xml:space="preserve">
GREVE DE 10H  A 13H</t>
        </r>
      </text>
    </comment>
    <comment ref="O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P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Q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R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T7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7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75" authorId="1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75" authorId="1" shape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A0</t>
        </r>
      </text>
    </comment>
    <comment ref="AH75" authorId="1" shapeId="0">
      <text>
        <r>
          <rPr>
            <b/>
            <sz val="9"/>
            <color indexed="81"/>
            <rFont val="Tahoma"/>
            <family val="2"/>
          </rPr>
          <t xml:space="preserve">VM 9H00 </t>
        </r>
      </text>
    </comment>
    <comment ref="AO7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84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U88" authorId="1" shapeId="0">
      <text>
        <r>
          <rPr>
            <b/>
            <sz val="9"/>
            <color indexed="81"/>
            <rFont val="Tahoma"/>
            <family val="2"/>
          </rPr>
          <t>SST</t>
        </r>
      </text>
    </comment>
  </commentList>
</comments>
</file>

<file path=xl/sharedStrings.xml><?xml version="1.0" encoding="utf-8"?>
<sst xmlns="http://schemas.openxmlformats.org/spreadsheetml/2006/main" count="3879" uniqueCount="393">
  <si>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</si>
  <si>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</si>
  <si>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</si>
  <si>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</si>
  <si>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</si>
  <si>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</si>
  <si>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</si>
  <si>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</si>
  <si>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</si>
  <si>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</si>
  <si>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</si>
  <si>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</si>
  <si>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</si>
  <si>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</si>
  <si>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</si>
  <si>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</si>
  <si>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</si>
  <si>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</si>
  <si>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</si>
  <si>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</si>
  <si>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</si>
  <si>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</si>
  <si>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</si>
  <si>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</si>
  <si>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</si>
  <si>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</si>
  <si>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</si>
  <si>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</si>
  <si>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</si>
  <si>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</si>
  <si>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</si>
  <si>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</si>
  <si>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</si>
  <si>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</si>
  <si>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</si>
  <si>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</si>
  <si>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</si>
  <si>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</si>
  <si>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</si>
  <si>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</si>
  <si>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</si>
  <si>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</si>
  <si>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</si>
  <si>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</si>
  <si>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</si>
  <si>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</si>
  <si>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</si>
  <si>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</si>
  <si>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</si>
  <si>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</si>
  <si>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</si>
  <si>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</si>
  <si>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</si>
  <si>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</si>
  <si>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</si>
  <si>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</si>
  <si>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</si>
  <si>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</si>
  <si>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</si>
  <si>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</si>
  <si>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</si>
  <si>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</si>
  <si>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</si>
  <si>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</si>
  <si>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</si>
  <si>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</si>
  <si>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</si>
  <si>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</si>
  <si>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</si>
  <si>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</si>
  <si>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</si>
  <si>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</si>
  <si>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</si>
  <si>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</si>
  <si>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</si>
  <si>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</si>
  <si>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</si>
  <si>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</si>
  <si>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</si>
  <si>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</si>
  <si>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</si>
  <si>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</si>
  <si>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</si>
  <si>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</si>
  <si>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</si>
  <si>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</si>
  <si>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</si>
  <si>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</si>
  <si>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MAIL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</si>
  <si>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</si>
  <si>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</si>
  <si>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</si>
  <si>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</si>
  <si>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</si>
  <si>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</si>
  <si>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</si>
  <si>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</si>
  <si>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</si>
  <si>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</si>
  <si>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</si>
  <si>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</si>
  <si>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</si>
  <si>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</si>
  <si>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</si>
  <si>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</si>
  <si>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</si>
  <si>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</si>
  <si>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</si>
  <si>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</si>
  <si>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</si>
  <si>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</si>
  <si>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</si>
  <si>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</si>
  <si>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</si>
  <si>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</si>
  <si>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</si>
  <si>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</si>
  <si>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</si>
  <si>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</si>
  <si>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</si>
  <si>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</si>
  <si>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</si>
  <si>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</si>
  <si>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</si>
  <si>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</si>
  <si>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</si>
  <si>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</si>
  <si>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</si>
  <si>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</si>
  <si>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</si>
  <si>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</si>
  <si>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</si>
  <si>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</si>
  <si>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</si>
  <si>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</si>
  <si>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</si>
  <si>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</si>
  <si>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</si>
  <si>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</si>
  <si>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</si>
  <si>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</si>
  <si>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</si>
  <si>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</si>
  <si>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</si>
  <si>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</si>
  <si>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</si>
  <si>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</si>
  <si>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</si>
  <si>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</si>
  <si>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</si>
  <si>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</si>
  <si>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</si>
  <si>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</si>
  <si>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</si>
  <si>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</si>
  <si>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</si>
  <si>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</si>
  <si>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</si>
  <si>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</si>
  <si>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</si>
  <si>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</si>
  <si>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</si>
  <si>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</si>
  <si>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</si>
  <si>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</si>
  <si>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</si>
  <si>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</si>
  <si>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</si>
  <si>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</si>
  <si>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</si>
  <si>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</si>
  <si>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</si>
  <si>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</si>
  <si>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</si>
  <si>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</si>
  <si>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</si>
  <si>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</si>
  <si>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</si>
  <si>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</si>
  <si>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</si>
  <si>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</si>
  <si>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</si>
  <si>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</si>
  <si>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</si>
  <si>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</si>
  <si>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</si>
  <si>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</si>
  <si>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</si>
  <si>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</si>
  <si>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</si>
  <si>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</si>
  <si>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</si>
  <si>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</si>
  <si>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</si>
  <si>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</si>
  <si>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</si>
  <si>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</si>
  <si>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</si>
  <si>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</si>
  <si>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</si>
  <si>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</si>
  <si>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</si>
  <si>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</si>
  <si>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</si>
  <si>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</si>
  <si>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</si>
  <si>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</si>
  <si>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</si>
  <si>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</si>
  <si>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</si>
  <si>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</si>
  <si>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</si>
  <si>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</si>
  <si>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</si>
  <si>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</si>
  <si>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</si>
  <si>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</si>
  <si>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</si>
  <si>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</si>
  <si>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</si>
  <si>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</si>
  <si>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</si>
  <si>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</si>
  <si>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</si>
  <si>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</si>
  <si>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</si>
  <si>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Site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</si>
  <si>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</si>
  <si>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</si>
  <si>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</si>
  <si>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</si>
  <si>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</si>
  <si>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</si>
  <si>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</si>
  <si>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</si>
  <si>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</si>
  <si>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</si>
  <si>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</si>
  <si>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</si>
  <si>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</si>
  <si>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</si>
  <si>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</si>
  <si>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</si>
  <si>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</si>
  <si>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</si>
  <si>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</si>
  <si>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</si>
  <si>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</si>
  <si>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</si>
  <si>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</si>
  <si>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</si>
  <si>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</si>
  <si>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</si>
  <si>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</si>
  <si>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</si>
  <si>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</si>
  <si>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</si>
  <si>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</si>
  <si>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</si>
  <si>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</si>
  <si>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</si>
  <si>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</si>
  <si>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</si>
  <si>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</si>
  <si>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</si>
  <si>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</si>
  <si>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</si>
  <si>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</si>
  <si>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</si>
  <si>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</si>
  <si>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</si>
  <si>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</si>
  <si>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</si>
  <si>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</si>
  <si>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</si>
  <si>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</si>
  <si>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</si>
  <si>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</si>
  <si>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</si>
  <si>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</si>
  <si>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</si>
  <si>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</si>
  <si>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</si>
  <si>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</si>
  <si>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</si>
  <si>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</si>
  <si>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</si>
  <si>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</si>
  <si>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</si>
  <si>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</si>
  <si>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</si>
  <si>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</si>
  <si>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</si>
  <si>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</si>
  <si>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</si>
  <si>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</si>
  <si>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</si>
  <si>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</si>
  <si>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</si>
  <si>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DM9</t>
  </si>
  <si>
    <t>DM10</t>
  </si>
  <si>
    <t>DA9</t>
  </si>
  <si>
    <t>DA10</t>
  </si>
  <si>
    <t>D21</t>
  </si>
  <si>
    <t>D22</t>
  </si>
  <si>
    <t>D23</t>
  </si>
  <si>
    <t>D24</t>
  </si>
  <si>
    <t>Total Dispo</t>
  </si>
  <si>
    <t>DbM1</t>
  </si>
  <si>
    <t>DbM2</t>
  </si>
  <si>
    <t>DbM3</t>
  </si>
  <si>
    <t>DbM4</t>
  </si>
  <si>
    <t>DbM5</t>
  </si>
  <si>
    <t>DbM6</t>
  </si>
  <si>
    <t>DbM7</t>
  </si>
  <si>
    <t>DbM8</t>
  </si>
  <si>
    <t>RfM1</t>
  </si>
  <si>
    <t>RfM2</t>
  </si>
  <si>
    <t>RfM3</t>
  </si>
  <si>
    <t>RfM4</t>
  </si>
  <si>
    <t>RfM5</t>
  </si>
  <si>
    <t>RfM6</t>
  </si>
  <si>
    <t>RfM7</t>
  </si>
  <si>
    <t>RfM8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</si>
  <si>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</si>
  <si>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</si>
  <si>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</si>
  <si>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</si>
  <si>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</si>
  <si>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</si>
  <si>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</si>
  <si>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</si>
  <si>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</si>
  <si>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</si>
  <si>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</si>
  <si>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</si>
  <si>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</si>
  <si>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</si>
  <si>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</si>
  <si>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</si>
  <si>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</si>
  <si>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</si>
  <si>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</si>
  <si>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</si>
  <si>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</si>
  <si>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</si>
  <si>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</si>
  <si>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</si>
  <si>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</si>
  <si>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</si>
  <si>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</si>
  <si>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</si>
  <si>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</si>
  <si>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</si>
  <si>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</si>
  <si>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</si>
  <si>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RTT</t>
  </si>
  <si>
    <t>MAL</t>
  </si>
  <si>
    <t>FS</t>
  </si>
  <si>
    <t>Ma</t>
  </si>
  <si>
    <t>Me</t>
  </si>
  <si>
    <t>DJ</t>
  </si>
  <si>
    <t>TEC</t>
  </si>
  <si>
    <t>CPOM</t>
  </si>
  <si>
    <t>NUITS</t>
  </si>
  <si>
    <t>ATT</t>
  </si>
  <si>
    <t>MODIFICATION</t>
  </si>
  <si>
    <t>FS1</t>
  </si>
  <si>
    <t>FS2</t>
  </si>
  <si>
    <t xml:space="preserve">VM 10H30 MESPLE </t>
  </si>
  <si>
    <t>DOUBLAGE OMR</t>
  </si>
  <si>
    <t xml:space="preserve">FORMATION SEPARATION </t>
  </si>
  <si>
    <t>Utilisateur Windows: A3</t>
  </si>
  <si>
    <t>Utilisateur Windows: M6</t>
  </si>
  <si>
    <t>Utilisateur Windows: N3</t>
  </si>
  <si>
    <t>Utilisateur Windows: A7</t>
  </si>
  <si>
    <t>N°0x</t>
  </si>
  <si>
    <t>RLT CP  20xx</t>
  </si>
  <si>
    <t>OTCMH7</t>
  </si>
  <si>
    <t>xxx.xxx@google.com</t>
  </si>
  <si>
    <t>N°0x              RLT OTCM 20xx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</si>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</sst>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"/>
    <numFmt numFmtId="165" formatCode="d\ mmmm\ yyyy"/>
    <numFmt numFmtId="166" formatCode="dddd\ dd\ mmmm"/>
    <numFmt numFmtId="167" formatCode="dddd\ d\ mmmm\ yyyy"/>
    <numFmt numFmtId="168" formatCode="h:mm;@"/>
    <numFmt numFmtId="169" formatCode="[$-F800]dddd\,\ mmmm\ dd\,\ yyyy"/>
  </numFmts>
  <fonts count="49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Helvetica"/>
      <family val="2"/>
    </font>
    <font>
      <b/>
      <sz val="12"/>
      <color rgb="FF0070C0"/>
      <name val="Helvetica"/>
      <family val="2"/>
    </font>
    <font>
      <b/>
      <sz val="11"/>
      <color rgb="FF0070C0"/>
      <name val="Helvetica"/>
      <family val="2"/>
    </font>
    <font>
      <b/>
      <sz val="11"/>
      <color rgb="FFFF0000"/>
      <name val="Helvetica"/>
      <family val="2"/>
    </font>
    <font>
      <b/>
      <sz val="11"/>
      <color rgb="FF00B050"/>
      <name val="Helvetic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2"/>
      <color rgb="FFFF0000"/>
      <name val="Helvetica"/>
    </font>
    <font>
      <b/>
      <sz val="12"/>
      <color rgb="FFFF0000"/>
      <name val="Arial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7030A0"/>
      <name val="Helvetica"/>
      <family val="2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6" fillId="0" borderId="0"/>
    <xf numFmtId="0" fontId="27" fillId="0" borderId="0">
      <alignment vertical="top"/>
    </xf>
    <xf numFmtId="0" fontId="39" fillId="0" borderId="0"/>
    <xf numFmtId="0" fontId="45" fillId="0" borderId="0" applyNumberFormat="0" applyFill="0" applyBorder="0" applyAlignment="0" applyProtection="0"/>
  </cellStyleXfs>
  <cellXfs count="777">
    <xf numFmtId="0" fontId="0" fillId="0" borderId="0" xfId="0"/>
    <xf numFmtId="0" fontId="4" fillId="3" borderId="17" xfId="0" applyFont="1" applyFill="1" applyBorder="1" applyAlignment="1" applyProtection="1">
      <alignment horizontal="left"/>
      <protection locked="0"/>
    </xf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19" xfId="0" applyFont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21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0" borderId="21" xfId="0" applyFont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3" borderId="21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6" borderId="18" xfId="0" applyFont="1" applyFill="1" applyBorder="1" applyAlignment="1" applyProtection="1">
      <alignment horizontal="left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4" fillId="4" borderId="24" xfId="0" applyFont="1" applyFill="1" applyBorder="1" applyAlignment="1" applyProtection="1">
      <alignment horizontal="left"/>
      <protection locked="0"/>
    </xf>
    <xf numFmtId="0" fontId="4" fillId="4" borderId="25" xfId="0" applyFont="1" applyFill="1" applyBorder="1" applyAlignment="1" applyProtection="1">
      <alignment horizontal="left"/>
      <protection locked="0"/>
    </xf>
    <xf numFmtId="0" fontId="4" fillId="4" borderId="28" xfId="0" applyFont="1" applyFill="1" applyBorder="1" applyAlignment="1" applyProtection="1">
      <alignment horizontal="left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3" borderId="34" xfId="0" applyFont="1" applyFill="1" applyBorder="1" applyAlignment="1" applyProtection="1">
      <alignment horizontal="left"/>
      <protection locked="0"/>
    </xf>
    <xf numFmtId="0" fontId="4" fillId="3" borderId="35" xfId="0" applyFont="1" applyFill="1" applyBorder="1" applyAlignment="1" applyProtection="1">
      <alignment horizontal="left"/>
      <protection locked="0"/>
    </xf>
    <xf numFmtId="0" fontId="4" fillId="3" borderId="36" xfId="0" applyFont="1" applyFill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0" borderId="35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4" borderId="35" xfId="0" applyFont="1" applyFill="1" applyBorder="1" applyAlignment="1" applyProtection="1">
      <alignment horizontal="left"/>
      <protection locked="0"/>
    </xf>
    <xf numFmtId="0" fontId="4" fillId="4" borderId="36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4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6" xfId="0" applyFont="1" applyFill="1" applyBorder="1" applyAlignment="1" applyProtection="1">
      <alignment horizontal="left"/>
      <protection locked="0"/>
    </xf>
    <xf numFmtId="0" fontId="4" fillId="4" borderId="34" xfId="0" applyFont="1" applyFill="1" applyBorder="1" applyAlignment="1" applyProtection="1">
      <alignment horizontal="left"/>
      <protection locked="0"/>
    </xf>
    <xf numFmtId="0" fontId="4" fillId="5" borderId="25" xfId="0" applyFont="1" applyFill="1" applyBorder="1" applyAlignment="1" applyProtection="1">
      <alignment horizontal="left"/>
      <protection locked="0"/>
    </xf>
    <xf numFmtId="0" fontId="4" fillId="0" borderId="36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6" xfId="0" applyFont="1" applyFill="1" applyBorder="1" applyAlignment="1" applyProtection="1">
      <alignment horizontal="left"/>
      <protection locked="0"/>
    </xf>
    <xf numFmtId="0" fontId="10" fillId="6" borderId="58" xfId="0" applyFont="1" applyFill="1" applyBorder="1" applyAlignment="1" applyProtection="1">
      <alignment horizontal="left"/>
    </xf>
    <xf numFmtId="0" fontId="10" fillId="6" borderId="59" xfId="0" applyFont="1" applyFill="1" applyBorder="1" applyAlignment="1" applyProtection="1">
      <alignment horizontal="left"/>
    </xf>
    <xf numFmtId="0" fontId="10" fillId="6" borderId="60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4" xfId="0" applyFont="1" applyFill="1" applyBorder="1" applyAlignment="1" applyProtection="1">
      <alignment horizontal="left"/>
    </xf>
    <xf numFmtId="0" fontId="10" fillId="6" borderId="69" xfId="0" applyFont="1" applyFill="1" applyBorder="1" applyAlignment="1" applyProtection="1">
      <alignment horizontal="left"/>
    </xf>
    <xf numFmtId="0" fontId="10" fillId="6" borderId="70" xfId="0" applyFont="1" applyFill="1" applyBorder="1" applyAlignment="1" applyProtection="1">
      <alignment horizontal="left"/>
    </xf>
    <xf numFmtId="0" fontId="10" fillId="6" borderId="71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1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6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67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5" fillId="5" borderId="90" xfId="0" applyFont="1" applyFill="1" applyBorder="1" applyAlignment="1" applyProtection="1">
      <alignment horizontal="left" vertical="center"/>
      <protection locked="0"/>
    </xf>
    <xf numFmtId="0" fontId="15" fillId="5" borderId="88" xfId="0" applyFont="1" applyFill="1" applyBorder="1" applyAlignment="1" applyProtection="1">
      <alignment horizontal="left" vertical="center"/>
      <protection locked="0"/>
    </xf>
    <xf numFmtId="0" fontId="15" fillId="5" borderId="91" xfId="0" applyFont="1" applyFill="1" applyBorder="1" applyAlignment="1" applyProtection="1">
      <alignment horizontal="left" vertical="center"/>
      <protection locked="0"/>
    </xf>
    <xf numFmtId="0" fontId="15" fillId="6" borderId="89" xfId="0" applyFont="1" applyFill="1" applyBorder="1" applyAlignment="1" applyProtection="1">
      <alignment horizontal="left" vertical="center"/>
      <protection locked="0"/>
    </xf>
    <xf numFmtId="0" fontId="15" fillId="0" borderId="88" xfId="0" applyFont="1" applyFill="1" applyBorder="1" applyAlignment="1" applyProtection="1">
      <alignment horizontal="left" vertical="center"/>
      <protection locked="0"/>
    </xf>
    <xf numFmtId="0" fontId="15" fillId="6" borderId="88" xfId="0" applyFont="1" applyFill="1" applyBorder="1" applyAlignment="1" applyProtection="1">
      <alignment horizontal="left" vertical="center"/>
      <protection locked="0"/>
    </xf>
    <xf numFmtId="0" fontId="4" fillId="8" borderId="86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1" xfId="0" applyFont="1" applyFill="1" applyBorder="1" applyAlignment="1" applyProtection="1">
      <alignment horizontal="center"/>
    </xf>
    <xf numFmtId="0" fontId="15" fillId="0" borderId="89" xfId="0" applyFont="1" applyFill="1" applyBorder="1" applyAlignment="1" applyProtection="1">
      <alignment horizontal="left" vertical="center"/>
      <protection locked="0"/>
    </xf>
    <xf numFmtId="0" fontId="15" fillId="5" borderId="92" xfId="0" applyFont="1" applyFill="1" applyBorder="1" applyAlignment="1" applyProtection="1">
      <alignment horizontal="left" vertical="center"/>
      <protection locked="0"/>
    </xf>
    <xf numFmtId="0" fontId="15" fillId="5" borderId="89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center"/>
    </xf>
    <xf numFmtId="0" fontId="15" fillId="0" borderId="91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97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9" borderId="22" xfId="0" applyFont="1" applyFill="1" applyBorder="1" applyAlignment="1" applyProtection="1">
      <alignment horizontal="left"/>
    </xf>
    <xf numFmtId="0" fontId="4" fillId="9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07" xfId="0" applyFont="1" applyFill="1" applyBorder="1" applyAlignment="1" applyProtection="1">
      <alignment horizontal="center"/>
    </xf>
    <xf numFmtId="0" fontId="4" fillId="9" borderId="12" xfId="0" applyFont="1" applyFill="1" applyBorder="1" applyAlignment="1" applyProtection="1">
      <alignment horizontal="left"/>
    </xf>
    <xf numFmtId="0" fontId="4" fillId="4" borderId="108" xfId="0" applyFont="1" applyFill="1" applyBorder="1" applyAlignment="1" applyProtection="1">
      <alignment horizontal="left"/>
    </xf>
    <xf numFmtId="0" fontId="15" fillId="6" borderId="60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/>
    </xf>
    <xf numFmtId="0" fontId="4" fillId="8" borderId="51" xfId="0" applyFont="1" applyFill="1" applyBorder="1" applyAlignment="1" applyProtection="1">
      <alignment horizontal="center"/>
    </xf>
    <xf numFmtId="0" fontId="15" fillId="6" borderId="112" xfId="0" applyFont="1" applyFill="1" applyBorder="1" applyAlignment="1" applyProtection="1">
      <alignment horizontal="left" vertical="center"/>
      <protection locked="0"/>
    </xf>
    <xf numFmtId="0" fontId="4" fillId="8" borderId="107" xfId="0" applyFont="1" applyFill="1" applyBorder="1" applyAlignment="1" applyProtection="1">
      <alignment horizontal="center"/>
    </xf>
    <xf numFmtId="0" fontId="4" fillId="9" borderId="52" xfId="0" applyFont="1" applyFill="1" applyBorder="1" applyAlignment="1" applyProtection="1">
      <alignment horizontal="center"/>
    </xf>
    <xf numFmtId="0" fontId="15" fillId="6" borderId="122" xfId="0" applyFont="1" applyFill="1" applyBorder="1" applyAlignment="1" applyProtection="1">
      <alignment horizontal="left" vertical="center"/>
      <protection locked="0"/>
    </xf>
    <xf numFmtId="0" fontId="15" fillId="6" borderId="123" xfId="0" applyFont="1" applyFill="1" applyBorder="1" applyAlignment="1" applyProtection="1">
      <alignment horizontal="left" vertical="center"/>
      <protection locked="0"/>
    </xf>
    <xf numFmtId="0" fontId="15" fillId="6" borderId="90" xfId="0" applyFont="1" applyFill="1" applyBorder="1" applyAlignment="1" applyProtection="1">
      <alignment horizontal="left" vertical="center"/>
      <protection locked="0"/>
    </xf>
    <xf numFmtId="0" fontId="15" fillId="0" borderId="90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5" fillId="0" borderId="102" xfId="0" applyFont="1" applyFill="1" applyBorder="1" applyAlignment="1" applyProtection="1">
      <alignment horizontal="left" vertical="center"/>
      <protection locked="0"/>
    </xf>
    <xf numFmtId="0" fontId="15" fillId="0" borderId="100" xfId="0" applyFont="1" applyFill="1" applyBorder="1" applyAlignment="1" applyProtection="1">
      <alignment horizontal="left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79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77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11" fillId="0" borderId="8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0" borderId="81" xfId="0" applyFont="1" applyBorder="1" applyAlignment="1">
      <alignment horizontal="left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3" fillId="8" borderId="82" xfId="0" applyFont="1" applyFill="1" applyBorder="1" applyAlignment="1">
      <alignment horizontal="left"/>
    </xf>
    <xf numFmtId="0" fontId="3" fillId="8" borderId="83" xfId="0" applyFont="1" applyFill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left"/>
    </xf>
    <xf numFmtId="0" fontId="6" fillId="0" borderId="84" xfId="0" applyFont="1" applyFill="1" applyBorder="1" applyAlignment="1">
      <alignment horizontal="left"/>
    </xf>
    <xf numFmtId="0" fontId="16" fillId="10" borderId="0" xfId="1" applyFill="1" applyProtection="1"/>
    <xf numFmtId="0" fontId="16" fillId="10" borderId="0" xfId="1" applyFill="1" applyAlignment="1" applyProtection="1">
      <alignment horizontal="center"/>
    </xf>
    <xf numFmtId="0" fontId="16" fillId="0" borderId="0" xfId="1" applyProtection="1"/>
    <xf numFmtId="0" fontId="16" fillId="4" borderId="0" xfId="1" applyFill="1" applyProtection="1"/>
    <xf numFmtId="0" fontId="16" fillId="4" borderId="0" xfId="1" applyFill="1" applyAlignment="1" applyProtection="1">
      <alignment horizontal="center"/>
    </xf>
    <xf numFmtId="0" fontId="18" fillId="4" borderId="0" xfId="1" applyFont="1" applyFill="1" applyAlignment="1" applyProtection="1">
      <alignment horizontal="right"/>
    </xf>
    <xf numFmtId="0" fontId="19" fillId="4" borderId="0" xfId="1" applyFont="1" applyFill="1" applyAlignment="1" applyProtection="1">
      <protection locked="0"/>
    </xf>
    <xf numFmtId="0" fontId="20" fillId="4" borderId="0" xfId="1" applyFont="1" applyFill="1" applyAlignment="1" applyProtection="1">
      <alignment horizontal="center" vertical="center"/>
    </xf>
    <xf numFmtId="166" fontId="21" fillId="0" borderId="0" xfId="1" applyNumberFormat="1" applyFont="1" applyProtection="1">
      <protection locked="0"/>
    </xf>
    <xf numFmtId="0" fontId="16" fillId="4" borderId="0" xfId="1" applyFont="1" applyFill="1" applyAlignment="1" applyProtection="1">
      <alignment horizontal="center"/>
    </xf>
    <xf numFmtId="15" fontId="21" fillId="0" borderId="0" xfId="1" applyNumberFormat="1" applyFont="1" applyAlignment="1" applyProtection="1"/>
    <xf numFmtId="0" fontId="16" fillId="0" borderId="0" xfId="1" applyFill="1" applyProtection="1"/>
    <xf numFmtId="0" fontId="22" fillId="0" borderId="0" xfId="1" applyFont="1" applyFill="1" applyAlignment="1" applyProtection="1">
      <alignment horizontal="center" vertical="center"/>
    </xf>
    <xf numFmtId="0" fontId="16" fillId="0" borderId="0" xfId="1" applyAlignment="1" applyProtection="1">
      <alignment horizontal="center"/>
    </xf>
    <xf numFmtId="0" fontId="4" fillId="0" borderId="40" xfId="0" applyFont="1" applyFill="1" applyBorder="1" applyAlignment="1" applyProtection="1">
      <alignment horizontal="left"/>
    </xf>
    <xf numFmtId="0" fontId="4" fillId="0" borderId="40" xfId="0" applyFont="1" applyFill="1" applyBorder="1" applyAlignment="1" applyProtection="1">
      <alignment horizontal="center"/>
    </xf>
    <xf numFmtId="0" fontId="10" fillId="5" borderId="58" xfId="0" applyFont="1" applyFill="1" applyBorder="1" applyAlignment="1" applyProtection="1">
      <alignment horizontal="left"/>
    </xf>
    <xf numFmtId="0" fontId="10" fillId="5" borderId="59" xfId="0" applyFont="1" applyFill="1" applyBorder="1" applyAlignment="1" applyProtection="1">
      <alignment horizontal="left"/>
    </xf>
    <xf numFmtId="0" fontId="10" fillId="5" borderId="60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4" xfId="0" applyFont="1" applyFill="1" applyBorder="1" applyAlignment="1" applyProtection="1">
      <alignment horizontal="left"/>
    </xf>
    <xf numFmtId="0" fontId="10" fillId="5" borderId="69" xfId="0" applyFont="1" applyFill="1" applyBorder="1" applyAlignment="1" applyProtection="1">
      <alignment horizontal="left"/>
    </xf>
    <xf numFmtId="0" fontId="10" fillId="5" borderId="70" xfId="0" applyFont="1" applyFill="1" applyBorder="1" applyAlignment="1" applyProtection="1">
      <alignment horizontal="left"/>
    </xf>
    <xf numFmtId="0" fontId="10" fillId="5" borderId="71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horizontal="left"/>
    </xf>
    <xf numFmtId="0" fontId="23" fillId="0" borderId="0" xfId="0" applyFont="1" applyFill="1" applyProtection="1"/>
    <xf numFmtId="0" fontId="28" fillId="0" borderId="0" xfId="2" applyFont="1" applyFill="1" applyAlignment="1" applyProtection="1">
      <alignment horizontal="center" vertical="top" wrapText="1" readingOrder="1"/>
    </xf>
    <xf numFmtId="0" fontId="28" fillId="0" borderId="0" xfId="0" applyFont="1" applyFill="1" applyAlignment="1" applyProtection="1">
      <alignment horizontal="center" vertical="top" wrapText="1"/>
    </xf>
    <xf numFmtId="0" fontId="28" fillId="0" borderId="0" xfId="0" applyFont="1" applyFill="1" applyAlignment="1" applyProtection="1">
      <alignment vertical="top" wrapText="1" readingOrder="1"/>
    </xf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26" fillId="0" borderId="0" xfId="0" applyFont="1" applyFill="1" applyProtection="1"/>
    <xf numFmtId="0" fontId="29" fillId="0" borderId="0" xfId="0" applyFont="1" applyFill="1" applyAlignment="1" applyProtection="1">
      <alignment horizontal="center" vertical="top" wrapText="1"/>
    </xf>
    <xf numFmtId="0" fontId="30" fillId="0" borderId="0" xfId="0" applyFont="1" applyFill="1" applyAlignment="1" applyProtection="1">
      <alignment horizontal="left"/>
    </xf>
    <xf numFmtId="0" fontId="16" fillId="0" borderId="0" xfId="2" applyFont="1">
      <alignment vertical="top"/>
    </xf>
    <xf numFmtId="0" fontId="28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6" fillId="0" borderId="0" xfId="2" applyNumberFormat="1" applyFont="1">
      <alignment vertical="top"/>
    </xf>
    <xf numFmtId="0" fontId="16" fillId="11" borderId="0" xfId="2" applyFont="1" applyFill="1">
      <alignment vertical="top"/>
    </xf>
    <xf numFmtId="0" fontId="0" fillId="0" borderId="0" xfId="0" applyAlignment="1">
      <alignment horizontal="left" vertical="center"/>
    </xf>
    <xf numFmtId="0" fontId="16" fillId="0" borderId="0" xfId="1"/>
    <xf numFmtId="0" fontId="16" fillId="0" borderId="0" xfId="1" applyFill="1"/>
    <xf numFmtId="0" fontId="31" fillId="0" borderId="0" xfId="1" applyFont="1"/>
    <xf numFmtId="0" fontId="16" fillId="0" borderId="0" xfId="1" applyFont="1"/>
    <xf numFmtId="0" fontId="16" fillId="10" borderId="106" xfId="1" applyFill="1" applyBorder="1" applyProtection="1"/>
    <xf numFmtId="0" fontId="16" fillId="10" borderId="106" xfId="1" applyFill="1" applyBorder="1" applyAlignment="1" applyProtection="1">
      <alignment horizontal="center"/>
    </xf>
    <xf numFmtId="0" fontId="16" fillId="0" borderId="77" xfId="1" applyBorder="1" applyProtection="1"/>
    <xf numFmtId="0" fontId="16" fillId="0" borderId="81" xfId="1" applyBorder="1" applyProtection="1"/>
    <xf numFmtId="0" fontId="16" fillId="10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4" borderId="0" xfId="0" applyFont="1" applyFill="1" applyProtection="1"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4" borderId="23" xfId="0" applyFont="1" applyFill="1" applyBorder="1" applyProtection="1"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left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5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39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39" xfId="0" applyFont="1" applyBorder="1" applyAlignment="1" applyProtection="1">
      <alignment horizontal="left"/>
      <protection locked="0"/>
    </xf>
    <xf numFmtId="0" fontId="4" fillId="0" borderId="41" xfId="0" applyFont="1" applyBorder="1" applyAlignment="1" applyProtection="1">
      <alignment horizontal="left"/>
      <protection locked="0"/>
    </xf>
    <xf numFmtId="0" fontId="4" fillId="0" borderId="42" xfId="0" applyFont="1" applyBorder="1" applyProtection="1"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left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10" fillId="7" borderId="17" xfId="0" applyFont="1" applyFill="1" applyBorder="1" applyAlignment="1" applyProtection="1">
      <alignment horizontal="left"/>
      <protection locked="0"/>
    </xf>
    <xf numFmtId="0" fontId="10" fillId="7" borderId="18" xfId="0" applyFont="1" applyFill="1" applyBorder="1" applyAlignment="1" applyProtection="1">
      <alignment horizontal="left"/>
      <protection locked="0"/>
    </xf>
    <xf numFmtId="0" fontId="10" fillId="7" borderId="19" xfId="0" applyFont="1" applyFill="1" applyBorder="1" applyAlignment="1" applyProtection="1">
      <alignment horizontal="left"/>
      <protection locked="0"/>
    </xf>
    <xf numFmtId="0" fontId="10" fillId="7" borderId="20" xfId="0" applyFont="1" applyFill="1" applyBorder="1" applyAlignment="1" applyProtection="1">
      <alignment horizontal="left"/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2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6" xfId="0" applyFont="1" applyFill="1" applyBorder="1" applyAlignment="1" applyProtection="1">
      <alignment horizontal="left"/>
      <protection locked="0"/>
    </xf>
    <xf numFmtId="0" fontId="4" fillId="7" borderId="47" xfId="0" applyFont="1" applyFill="1" applyBorder="1" applyAlignment="1" applyProtection="1">
      <alignment horizontal="left"/>
      <protection locked="0"/>
    </xf>
    <xf numFmtId="0" fontId="4" fillId="7" borderId="48" xfId="0" applyFont="1" applyFill="1" applyBorder="1" applyAlignment="1" applyProtection="1">
      <alignment horizontal="left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6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1" xfId="0" applyFont="1" applyFill="1" applyBorder="1" applyAlignment="1" applyProtection="1">
      <alignment horizontal="center"/>
      <protection locked="0"/>
    </xf>
    <xf numFmtId="0" fontId="4" fillId="9" borderId="34" xfId="0" applyFont="1" applyFill="1" applyBorder="1" applyAlignment="1" applyProtection="1">
      <alignment horizontal="left"/>
      <protection locked="0"/>
    </xf>
    <xf numFmtId="0" fontId="4" fillId="9" borderId="35" xfId="0" applyFont="1" applyFill="1" applyBorder="1" applyAlignment="1" applyProtection="1">
      <alignment horizontal="left"/>
      <protection locked="0"/>
    </xf>
    <xf numFmtId="0" fontId="4" fillId="9" borderId="36" xfId="0" applyFont="1" applyFill="1" applyBorder="1" applyAlignment="1" applyProtection="1">
      <alignment horizontal="left"/>
      <protection locked="0"/>
    </xf>
    <xf numFmtId="0" fontId="4" fillId="9" borderId="37" xfId="0" applyFont="1" applyFill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9" borderId="53" xfId="0" applyFont="1" applyFill="1" applyBorder="1" applyAlignment="1" applyProtection="1">
      <alignment horizontal="left"/>
      <protection locked="0"/>
    </xf>
    <xf numFmtId="0" fontId="4" fillId="9" borderId="54" xfId="0" applyFont="1" applyFill="1" applyBorder="1" applyAlignment="1" applyProtection="1">
      <alignment horizontal="left"/>
      <protection locked="0"/>
    </xf>
    <xf numFmtId="0" fontId="4" fillId="9" borderId="55" xfId="0" applyFont="1" applyFill="1" applyBorder="1" applyAlignment="1" applyProtection="1">
      <alignment horizontal="left"/>
      <protection locked="0"/>
    </xf>
    <xf numFmtId="0" fontId="4" fillId="9" borderId="56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37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57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27" xfId="0" applyFont="1" applyBorder="1" applyProtection="1">
      <protection locked="0"/>
    </xf>
    <xf numFmtId="0" fontId="10" fillId="0" borderId="26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5" xfId="0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0" fontId="10" fillId="0" borderId="56" xfId="0" applyFont="1" applyBorder="1" applyProtection="1">
      <protection locked="0"/>
    </xf>
    <xf numFmtId="0" fontId="10" fillId="0" borderId="55" xfId="0" applyFont="1" applyBorder="1" applyProtection="1"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75" xfId="0" applyFont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4" fillId="0" borderId="26" xfId="0" applyFont="1" applyBorder="1" applyProtection="1">
      <protection locked="0"/>
    </xf>
    <xf numFmtId="0" fontId="10" fillId="0" borderId="40" xfId="0" applyFont="1" applyBorder="1" applyAlignment="1" applyProtection="1">
      <alignment horizontal="left"/>
      <protection locked="0"/>
    </xf>
    <xf numFmtId="0" fontId="10" fillId="0" borderId="7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5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79" xfId="0" applyFont="1" applyBorder="1" applyAlignment="1" applyProtection="1">
      <alignment horizontal="center"/>
      <protection locked="0"/>
    </xf>
    <xf numFmtId="0" fontId="3" fillId="0" borderId="75" xfId="0" applyFont="1" applyFill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79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77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77" xfId="0" applyFont="1" applyFill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4" fillId="12" borderId="4" xfId="0" applyFont="1" applyFill="1" applyBorder="1" applyAlignment="1" applyProtection="1">
      <alignment horizontal="left"/>
      <protection locked="0"/>
    </xf>
    <xf numFmtId="0" fontId="4" fillId="12" borderId="67" xfId="0" applyFont="1" applyFill="1" applyBorder="1" applyAlignment="1" applyProtection="1">
      <alignment horizontal="left"/>
    </xf>
    <xf numFmtId="0" fontId="4" fillId="12" borderId="5" xfId="0" applyFont="1" applyFill="1" applyBorder="1" applyAlignment="1" applyProtection="1">
      <alignment horizontal="left"/>
    </xf>
    <xf numFmtId="0" fontId="5" fillId="12" borderId="2" xfId="0" applyFont="1" applyFill="1" applyBorder="1" applyAlignment="1" applyProtection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</xf>
    <xf numFmtId="0" fontId="5" fillId="12" borderId="29" xfId="0" applyFont="1" applyFill="1" applyBorder="1" applyAlignment="1" applyProtection="1">
      <alignment horizontal="center" vertical="center"/>
    </xf>
    <xf numFmtId="0" fontId="4" fillId="12" borderId="68" xfId="0" applyFont="1" applyFill="1" applyBorder="1" applyAlignment="1" applyProtection="1">
      <alignment horizontal="left"/>
    </xf>
    <xf numFmtId="0" fontId="4" fillId="12" borderId="12" xfId="0" applyFont="1" applyFill="1" applyBorder="1" applyAlignment="1" applyProtection="1">
      <alignment horizontal="left"/>
    </xf>
    <xf numFmtId="0" fontId="4" fillId="12" borderId="85" xfId="0" applyFont="1" applyFill="1" applyBorder="1" applyAlignment="1" applyProtection="1">
      <alignment horizontal="left"/>
    </xf>
    <xf numFmtId="164" fontId="3" fillId="12" borderId="9" xfId="0" applyNumberFormat="1" applyFont="1" applyFill="1" applyBorder="1" applyAlignment="1" applyProtection="1">
      <alignment horizontal="center" vertical="center"/>
      <protection locked="0"/>
    </xf>
    <xf numFmtId="164" fontId="3" fillId="12" borderId="10" xfId="0" applyNumberFormat="1" applyFont="1" applyFill="1" applyBorder="1" applyAlignment="1" applyProtection="1">
      <alignment horizontal="center" vertical="center"/>
    </xf>
    <xf numFmtId="164" fontId="3" fillId="12" borderId="31" xfId="0" applyNumberFormat="1" applyFont="1" applyFill="1" applyBorder="1" applyAlignment="1" applyProtection="1">
      <alignment horizontal="center" vertical="center"/>
    </xf>
    <xf numFmtId="164" fontId="3" fillId="12" borderId="9" xfId="0" applyNumberFormat="1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</xf>
    <xf numFmtId="0" fontId="4" fillId="12" borderId="106" xfId="0" applyFont="1" applyFill="1" applyBorder="1" applyAlignment="1" applyProtection="1">
      <alignment horizontal="left"/>
    </xf>
    <xf numFmtId="0" fontId="4" fillId="12" borderId="76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center"/>
    </xf>
    <xf numFmtId="0" fontId="4" fillId="12" borderId="61" xfId="0" applyFont="1" applyFill="1" applyBorder="1" applyAlignment="1" applyProtection="1">
      <alignment horizontal="left"/>
    </xf>
    <xf numFmtId="0" fontId="4" fillId="12" borderId="42" xfId="0" applyFont="1" applyFill="1" applyBorder="1" applyAlignment="1" applyProtection="1">
      <alignment horizontal="left"/>
    </xf>
    <xf numFmtId="0" fontId="4" fillId="12" borderId="39" xfId="0" applyFont="1" applyFill="1" applyBorder="1" applyAlignment="1" applyProtection="1">
      <alignment horizontal="left"/>
    </xf>
    <xf numFmtId="0" fontId="4" fillId="12" borderId="81" xfId="0" applyFont="1" applyFill="1" applyBorder="1" applyAlignment="1" applyProtection="1">
      <alignment horizontal="center"/>
    </xf>
    <xf numFmtId="0" fontId="4" fillId="12" borderId="42" xfId="0" applyFont="1" applyFill="1" applyBorder="1" applyAlignment="1" applyProtection="1">
      <alignment horizontal="center"/>
    </xf>
    <xf numFmtId="0" fontId="15" fillId="12" borderId="23" xfId="0" applyFont="1" applyFill="1" applyBorder="1" applyAlignment="1" applyProtection="1">
      <alignment horizontal="left" vertical="center"/>
      <protection locked="0"/>
    </xf>
    <xf numFmtId="0" fontId="15" fillId="12" borderId="119" xfId="0" applyFont="1" applyFill="1" applyBorder="1" applyAlignment="1" applyProtection="1">
      <alignment horizontal="left" vertical="center"/>
      <protection locked="0"/>
    </xf>
    <xf numFmtId="0" fontId="15" fillId="12" borderId="104" xfId="0" applyFont="1" applyFill="1" applyBorder="1" applyAlignment="1" applyProtection="1">
      <alignment horizontal="left" vertical="center"/>
      <protection locked="0"/>
    </xf>
    <xf numFmtId="0" fontId="15" fillId="12" borderId="105" xfId="0" applyFont="1" applyFill="1" applyBorder="1" applyAlignment="1" applyProtection="1">
      <alignment horizontal="left" vertical="center"/>
      <protection locked="0"/>
    </xf>
    <xf numFmtId="0" fontId="15" fillId="12" borderId="120" xfId="0" applyFont="1" applyFill="1" applyBorder="1" applyAlignment="1" applyProtection="1">
      <alignment horizontal="left" vertical="center"/>
      <protection locked="0"/>
    </xf>
    <xf numFmtId="0" fontId="15" fillId="12" borderId="121" xfId="0" applyFont="1" applyFill="1" applyBorder="1" applyAlignment="1" applyProtection="1">
      <alignment horizontal="left" vertical="center"/>
      <protection locked="0"/>
    </xf>
    <xf numFmtId="0" fontId="15" fillId="12" borderId="74" xfId="0" applyFont="1" applyFill="1" applyBorder="1" applyAlignment="1" applyProtection="1">
      <alignment horizontal="left" vertical="center"/>
      <protection locked="0"/>
    </xf>
    <xf numFmtId="0" fontId="15" fillId="12" borderId="0" xfId="0" applyFont="1" applyFill="1" applyBorder="1" applyAlignment="1" applyProtection="1">
      <alignment horizontal="left" vertical="center"/>
      <protection locked="0"/>
    </xf>
    <xf numFmtId="0" fontId="2" fillId="11" borderId="75" xfId="0" applyFont="1" applyFill="1" applyBorder="1" applyAlignment="1">
      <alignment horizontal="left"/>
    </xf>
    <xf numFmtId="0" fontId="2" fillId="11" borderId="78" xfId="0" applyFont="1" applyFill="1" applyBorder="1" applyAlignment="1">
      <alignment horizontal="left"/>
    </xf>
    <xf numFmtId="0" fontId="2" fillId="11" borderId="79" xfId="0" applyFont="1" applyFill="1" applyBorder="1" applyAlignment="1">
      <alignment horizontal="left"/>
    </xf>
    <xf numFmtId="0" fontId="2" fillId="11" borderId="82" xfId="0" applyFont="1" applyFill="1" applyBorder="1" applyAlignment="1">
      <alignment horizontal="left"/>
    </xf>
    <xf numFmtId="0" fontId="2" fillId="11" borderId="83" xfId="0" applyFont="1" applyFill="1" applyBorder="1" applyAlignment="1">
      <alignment horizontal="left"/>
    </xf>
    <xf numFmtId="0" fontId="2" fillId="11" borderId="84" xfId="0" applyFont="1" applyFill="1" applyBorder="1" applyAlignment="1">
      <alignment horizontal="left"/>
    </xf>
    <xf numFmtId="0" fontId="2" fillId="0" borderId="75" xfId="0" applyFont="1" applyFill="1" applyBorder="1" applyAlignment="1">
      <alignment horizontal="left"/>
    </xf>
    <xf numFmtId="0" fontId="2" fillId="0" borderId="78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0" borderId="82" xfId="0" applyFont="1" applyFill="1" applyBorder="1" applyAlignment="1">
      <alignment horizontal="left"/>
    </xf>
    <xf numFmtId="0" fontId="2" fillId="0" borderId="83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45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2" borderId="4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/>
      <protection locked="0"/>
    </xf>
    <xf numFmtId="0" fontId="10" fillId="0" borderId="32" xfId="0" applyFont="1" applyBorder="1" applyProtection="1"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0" fontId="0" fillId="13" borderId="75" xfId="0" applyFill="1" applyBorder="1" applyProtection="1"/>
    <xf numFmtId="0" fontId="0" fillId="13" borderId="78" xfId="0" applyFill="1" applyBorder="1" applyProtection="1"/>
    <xf numFmtId="0" fontId="0" fillId="13" borderId="79" xfId="0" applyFill="1" applyBorder="1" applyProtection="1"/>
    <xf numFmtId="0" fontId="0" fillId="13" borderId="23" xfId="0" applyFill="1" applyBorder="1" applyProtection="1"/>
    <xf numFmtId="0" fontId="0" fillId="13" borderId="0" xfId="0" applyFill="1" applyBorder="1" applyProtection="1"/>
    <xf numFmtId="0" fontId="0" fillId="13" borderId="77" xfId="0" applyFill="1" applyBorder="1" applyProtection="1"/>
    <xf numFmtId="0" fontId="0" fillId="13" borderId="80" xfId="0" applyFill="1" applyBorder="1" applyProtection="1"/>
    <xf numFmtId="0" fontId="0" fillId="13" borderId="1" xfId="0" applyFill="1" applyBorder="1" applyProtection="1"/>
    <xf numFmtId="0" fontId="0" fillId="13" borderId="81" xfId="0" applyFill="1" applyBorder="1" applyProtection="1"/>
    <xf numFmtId="0" fontId="23" fillId="0" borderId="0" xfId="0" applyFont="1" applyFill="1" applyBorder="1" applyProtection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 applyProtection="1">
      <alignment horizontal="left" indent="1"/>
    </xf>
    <xf numFmtId="0" fontId="23" fillId="0" borderId="0" xfId="0" applyFont="1" applyFill="1"/>
    <xf numFmtId="0" fontId="15" fillId="0" borderId="99" xfId="0" applyFont="1" applyFill="1" applyBorder="1" applyAlignment="1" applyProtection="1">
      <alignment horizontal="left" vertical="center"/>
      <protection locked="0"/>
    </xf>
    <xf numFmtId="0" fontId="15" fillId="0" borderId="101" xfId="0" applyFont="1" applyFill="1" applyBorder="1" applyAlignment="1" applyProtection="1">
      <alignment horizontal="left" vertical="center"/>
      <protection locked="0"/>
    </xf>
    <xf numFmtId="0" fontId="15" fillId="0" borderId="112" xfId="0" applyFont="1" applyFill="1" applyBorder="1" applyAlignment="1" applyProtection="1">
      <alignment horizontal="left" vertical="center"/>
      <protection locked="0"/>
    </xf>
    <xf numFmtId="0" fontId="15" fillId="0" borderId="60" xfId="0" applyFont="1" applyFill="1" applyBorder="1" applyAlignment="1" applyProtection="1">
      <alignment horizontal="left" vertical="center"/>
      <protection locked="0"/>
    </xf>
    <xf numFmtId="0" fontId="15" fillId="5" borderId="112" xfId="0" applyFont="1" applyFill="1" applyBorder="1" applyAlignment="1" applyProtection="1">
      <alignment horizontal="left" vertical="center"/>
      <protection locked="0"/>
    </xf>
    <xf numFmtId="0" fontId="15" fillId="5" borderId="60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97" xfId="0" applyFont="1" applyFill="1" applyBorder="1" applyAlignment="1" applyProtection="1">
      <alignment horizontal="center"/>
    </xf>
    <xf numFmtId="0" fontId="4" fillId="15" borderId="17" xfId="0" applyFont="1" applyFill="1" applyBorder="1" applyAlignment="1" applyProtection="1">
      <alignment horizontal="left"/>
      <protection locked="0"/>
    </xf>
    <xf numFmtId="0" fontId="4" fillId="15" borderId="18" xfId="0" applyFont="1" applyFill="1" applyBorder="1" applyAlignment="1" applyProtection="1">
      <alignment horizontal="left"/>
      <protection locked="0"/>
    </xf>
    <xf numFmtId="0" fontId="4" fillId="15" borderId="20" xfId="0" applyFont="1" applyFill="1" applyBorder="1" applyAlignment="1" applyProtection="1">
      <alignment horizontal="left"/>
      <protection locked="0"/>
    </xf>
    <xf numFmtId="0" fontId="4" fillId="14" borderId="18" xfId="0" applyFont="1" applyFill="1" applyBorder="1" applyAlignment="1" applyProtection="1">
      <alignment horizontal="left"/>
      <protection locked="0"/>
    </xf>
    <xf numFmtId="0" fontId="4" fillId="14" borderId="21" xfId="0" applyFont="1" applyFill="1" applyBorder="1" applyAlignment="1" applyProtection="1">
      <alignment horizontal="left"/>
      <protection locked="0"/>
    </xf>
    <xf numFmtId="0" fontId="4" fillId="14" borderId="20" xfId="0" applyFont="1" applyFill="1" applyBorder="1" applyAlignment="1" applyProtection="1">
      <alignment horizontal="left"/>
      <protection locked="0"/>
    </xf>
    <xf numFmtId="0" fontId="4" fillId="14" borderId="19" xfId="0" applyFont="1" applyFill="1" applyBorder="1" applyAlignment="1" applyProtection="1">
      <alignment horizontal="left"/>
      <protection locked="0"/>
    </xf>
    <xf numFmtId="0" fontId="4" fillId="14" borderId="17" xfId="0" applyFont="1" applyFill="1" applyBorder="1" applyAlignment="1" applyProtection="1">
      <alignment horizontal="left"/>
      <protection locked="0"/>
    </xf>
    <xf numFmtId="0" fontId="34" fillId="0" borderId="18" xfId="0" applyFont="1" applyBorder="1" applyAlignment="1" applyProtection="1">
      <alignment horizontal="left"/>
      <protection locked="0"/>
    </xf>
    <xf numFmtId="0" fontId="34" fillId="0" borderId="18" xfId="0" applyFont="1" applyFill="1" applyBorder="1" applyAlignment="1" applyProtection="1">
      <alignment horizontal="left"/>
      <protection locked="0"/>
    </xf>
    <xf numFmtId="0" fontId="34" fillId="5" borderId="18" xfId="0" applyFont="1" applyFill="1" applyBorder="1" applyAlignment="1" applyProtection="1">
      <alignment horizontal="left"/>
      <protection locked="0"/>
    </xf>
    <xf numFmtId="0" fontId="34" fillId="4" borderId="20" xfId="0" applyFont="1" applyFill="1" applyBorder="1" applyAlignment="1" applyProtection="1">
      <alignment horizontal="left"/>
      <protection locked="0"/>
    </xf>
    <xf numFmtId="0" fontId="34" fillId="5" borderId="20" xfId="0" applyFont="1" applyFill="1" applyBorder="1" applyAlignment="1" applyProtection="1">
      <alignment horizontal="left"/>
      <protection locked="0"/>
    </xf>
    <xf numFmtId="0" fontId="34" fillId="5" borderId="17" xfId="0" applyFont="1" applyFill="1" applyBorder="1" applyAlignment="1" applyProtection="1">
      <alignment horizontal="left"/>
      <protection locked="0"/>
    </xf>
    <xf numFmtId="0" fontId="35" fillId="9" borderId="56" xfId="0" applyFont="1" applyFill="1" applyBorder="1" applyAlignment="1" applyProtection="1">
      <alignment horizontal="left"/>
      <protection locked="0"/>
    </xf>
    <xf numFmtId="0" fontId="35" fillId="9" borderId="54" xfId="0" applyFont="1" applyFill="1" applyBorder="1" applyAlignment="1" applyProtection="1">
      <alignment horizontal="left"/>
      <protection locked="0"/>
    </xf>
    <xf numFmtId="0" fontId="34" fillId="9" borderId="54" xfId="0" applyFont="1" applyFill="1" applyBorder="1" applyAlignment="1" applyProtection="1">
      <alignment horizontal="left"/>
      <protection locked="0"/>
    </xf>
    <xf numFmtId="0" fontId="4" fillId="14" borderId="54" xfId="0" applyFont="1" applyFill="1" applyBorder="1" applyAlignment="1" applyProtection="1">
      <alignment horizontal="left"/>
      <protection locked="0"/>
    </xf>
    <xf numFmtId="0" fontId="4" fillId="14" borderId="55" xfId="0" applyFont="1" applyFill="1" applyBorder="1" applyAlignment="1" applyProtection="1">
      <alignment horizontal="left"/>
      <protection locked="0"/>
    </xf>
    <xf numFmtId="0" fontId="4" fillId="14" borderId="56" xfId="0" applyFont="1" applyFill="1" applyBorder="1" applyAlignment="1" applyProtection="1">
      <alignment horizontal="left"/>
      <protection locked="0"/>
    </xf>
    <xf numFmtId="0" fontId="4" fillId="15" borderId="35" xfId="0" applyFont="1" applyFill="1" applyBorder="1" applyAlignment="1" applyProtection="1">
      <alignment horizontal="left"/>
      <protection locked="0"/>
    </xf>
    <xf numFmtId="0" fontId="4" fillId="15" borderId="37" xfId="0" applyFont="1" applyFill="1" applyBorder="1" applyAlignment="1" applyProtection="1">
      <alignment horizontal="left"/>
      <protection locked="0"/>
    </xf>
    <xf numFmtId="0" fontId="34" fillId="3" borderId="17" xfId="0" applyFont="1" applyFill="1" applyBorder="1" applyAlignment="1" applyProtection="1">
      <alignment horizontal="left"/>
      <protection locked="0"/>
    </xf>
    <xf numFmtId="0" fontId="34" fillId="3" borderId="18" xfId="0" applyFont="1" applyFill="1" applyBorder="1" applyAlignment="1" applyProtection="1">
      <alignment horizontal="left"/>
      <protection locked="0"/>
    </xf>
    <xf numFmtId="0" fontId="4" fillId="14" borderId="25" xfId="0" applyFont="1" applyFill="1" applyBorder="1" applyAlignment="1" applyProtection="1">
      <alignment horizontal="left"/>
      <protection locked="0"/>
    </xf>
    <xf numFmtId="0" fontId="34" fillId="3" borderId="27" xfId="0" applyFont="1" applyFill="1" applyBorder="1" applyAlignment="1" applyProtection="1">
      <alignment horizontal="left"/>
      <protection locked="0"/>
    </xf>
    <xf numFmtId="0" fontId="34" fillId="3" borderId="25" xfId="0" applyFont="1" applyFill="1" applyBorder="1" applyAlignment="1" applyProtection="1">
      <alignment horizontal="left"/>
      <protection locked="0"/>
    </xf>
    <xf numFmtId="0" fontId="4" fillId="15" borderId="36" xfId="0" applyFont="1" applyFill="1" applyBorder="1" applyAlignment="1" applyProtection="1">
      <alignment horizontal="left"/>
      <protection locked="0"/>
    </xf>
    <xf numFmtId="0" fontId="34" fillId="4" borderId="35" xfId="0" applyFont="1" applyFill="1" applyBorder="1" applyAlignment="1" applyProtection="1">
      <alignment horizontal="left"/>
      <protection locked="0"/>
    </xf>
    <xf numFmtId="0" fontId="34" fillId="4" borderId="18" xfId="0" applyFont="1" applyFill="1" applyBorder="1" applyAlignment="1" applyProtection="1">
      <alignment horizontal="left"/>
      <protection locked="0"/>
    </xf>
    <xf numFmtId="0" fontId="35" fillId="4" borderId="18" xfId="0" applyFont="1" applyFill="1" applyBorder="1" applyAlignment="1" applyProtection="1">
      <alignment horizontal="left"/>
      <protection locked="0"/>
    </xf>
    <xf numFmtId="0" fontId="4" fillId="13" borderId="18" xfId="0" applyFont="1" applyFill="1" applyBorder="1" applyAlignment="1" applyProtection="1">
      <alignment horizontal="left"/>
      <protection locked="0"/>
    </xf>
    <xf numFmtId="0" fontId="4" fillId="13" borderId="19" xfId="0" applyFont="1" applyFill="1" applyBorder="1" applyAlignment="1" applyProtection="1">
      <alignment horizontal="left"/>
      <protection locked="0"/>
    </xf>
    <xf numFmtId="0" fontId="4" fillId="13" borderId="20" xfId="0" applyFont="1" applyFill="1" applyBorder="1" applyAlignment="1" applyProtection="1">
      <alignment horizontal="left"/>
      <protection locked="0"/>
    </xf>
    <xf numFmtId="0" fontId="35" fillId="4" borderId="19" xfId="0" applyFont="1" applyFill="1" applyBorder="1" applyAlignment="1" applyProtection="1">
      <alignment horizontal="left"/>
      <protection locked="0"/>
    </xf>
    <xf numFmtId="0" fontId="35" fillId="4" borderId="25" xfId="0" applyFont="1" applyFill="1" applyBorder="1" applyAlignment="1" applyProtection="1">
      <alignment horizontal="left"/>
      <protection locked="0"/>
    </xf>
    <xf numFmtId="0" fontId="34" fillId="14" borderId="20" xfId="0" applyFont="1" applyFill="1" applyBorder="1" applyAlignment="1" applyProtection="1">
      <alignment horizontal="left"/>
      <protection locked="0"/>
    </xf>
    <xf numFmtId="0" fontId="34" fillId="14" borderId="18" xfId="0" applyFont="1" applyFill="1" applyBorder="1" applyAlignment="1" applyProtection="1">
      <alignment horizontal="left"/>
      <protection locked="0"/>
    </xf>
    <xf numFmtId="0" fontId="34" fillId="3" borderId="35" xfId="0" applyFont="1" applyFill="1" applyBorder="1" applyAlignment="1" applyProtection="1">
      <alignment horizontal="left"/>
      <protection locked="0"/>
    </xf>
    <xf numFmtId="0" fontId="34" fillId="3" borderId="20" xfId="0" applyFont="1" applyFill="1" applyBorder="1" applyAlignment="1" applyProtection="1">
      <alignment horizontal="left"/>
      <protection locked="0"/>
    </xf>
    <xf numFmtId="0" fontId="34" fillId="3" borderId="19" xfId="0" applyFont="1" applyFill="1" applyBorder="1" applyAlignment="1" applyProtection="1">
      <alignment horizontal="left"/>
      <protection locked="0"/>
    </xf>
    <xf numFmtId="0" fontId="4" fillId="14" borderId="26" xfId="0" applyFont="1" applyFill="1" applyBorder="1" applyAlignment="1" applyProtection="1">
      <alignment horizontal="left"/>
      <protection locked="0"/>
    </xf>
    <xf numFmtId="0" fontId="4" fillId="14" borderId="27" xfId="0" applyFont="1" applyFill="1" applyBorder="1" applyAlignment="1" applyProtection="1">
      <alignment horizontal="left"/>
      <protection locked="0"/>
    </xf>
    <xf numFmtId="0" fontId="34" fillId="4" borderId="25" xfId="0" applyFont="1" applyFill="1" applyBorder="1" applyAlignment="1" applyProtection="1">
      <alignment horizontal="left"/>
      <protection locked="0"/>
    </xf>
    <xf numFmtId="0" fontId="4" fillId="14" borderId="35" xfId="0" applyFont="1" applyFill="1" applyBorder="1" applyAlignment="1" applyProtection="1">
      <alignment horizontal="left"/>
      <protection locked="0"/>
    </xf>
    <xf numFmtId="0" fontId="4" fillId="14" borderId="36" xfId="0" applyFont="1" applyFill="1" applyBorder="1" applyAlignment="1" applyProtection="1">
      <alignment horizontal="left"/>
      <protection locked="0"/>
    </xf>
    <xf numFmtId="0" fontId="34" fillId="14" borderId="35" xfId="0" applyFont="1" applyFill="1" applyBorder="1" applyAlignment="1" applyProtection="1">
      <alignment horizontal="left"/>
      <protection locked="0"/>
    </xf>
    <xf numFmtId="0" fontId="34" fillId="14" borderId="36" xfId="0" applyFont="1" applyFill="1" applyBorder="1" applyAlignment="1" applyProtection="1">
      <alignment horizontal="left"/>
      <protection locked="0"/>
    </xf>
    <xf numFmtId="0" fontId="4" fillId="14" borderId="37" xfId="0" applyFont="1" applyFill="1" applyBorder="1" applyAlignment="1" applyProtection="1">
      <alignment horizontal="left"/>
      <protection locked="0"/>
    </xf>
    <xf numFmtId="0" fontId="34" fillId="13" borderId="20" xfId="0" applyFont="1" applyFill="1" applyBorder="1" applyAlignment="1" applyProtection="1">
      <alignment horizontal="left"/>
      <protection locked="0"/>
    </xf>
    <xf numFmtId="0" fontId="34" fillId="13" borderId="18" xfId="0" applyFont="1" applyFill="1" applyBorder="1" applyAlignment="1" applyProtection="1">
      <alignment horizontal="left"/>
      <protection locked="0"/>
    </xf>
    <xf numFmtId="0" fontId="34" fillId="14" borderId="37" xfId="0" applyFont="1" applyFill="1" applyBorder="1" applyAlignment="1" applyProtection="1">
      <alignment horizontal="left"/>
      <protection locked="0"/>
    </xf>
    <xf numFmtId="0" fontId="34" fillId="14" borderId="38" xfId="0" applyFont="1" applyFill="1" applyBorder="1" applyAlignment="1" applyProtection="1">
      <alignment horizontal="left"/>
      <protection locked="0"/>
    </xf>
    <xf numFmtId="0" fontId="35" fillId="0" borderId="35" xfId="0" applyFont="1" applyFill="1" applyBorder="1" applyAlignment="1" applyProtection="1">
      <alignment horizontal="left"/>
      <protection locked="0"/>
    </xf>
    <xf numFmtId="0" fontId="15" fillId="15" borderId="87" xfId="0" applyFont="1" applyFill="1" applyBorder="1" applyAlignment="1" applyProtection="1">
      <alignment horizontal="left" vertical="center"/>
      <protection locked="0"/>
    </xf>
    <xf numFmtId="0" fontId="15" fillId="15" borderId="88" xfId="0" applyFont="1" applyFill="1" applyBorder="1" applyAlignment="1" applyProtection="1">
      <alignment horizontal="left" vertical="center"/>
      <protection locked="0"/>
    </xf>
    <xf numFmtId="0" fontId="15" fillId="3" borderId="88" xfId="0" applyFont="1" applyFill="1" applyBorder="1" applyAlignment="1" applyProtection="1">
      <alignment horizontal="left" vertical="center"/>
      <protection locked="0"/>
    </xf>
    <xf numFmtId="0" fontId="15" fillId="3" borderId="89" xfId="0" applyFont="1" applyFill="1" applyBorder="1" applyAlignment="1" applyProtection="1">
      <alignment horizontal="left" vertical="center"/>
      <protection locked="0"/>
    </xf>
    <xf numFmtId="0" fontId="15" fillId="4" borderId="88" xfId="0" applyFont="1" applyFill="1" applyBorder="1" applyAlignment="1" applyProtection="1">
      <alignment horizontal="left" vertical="center"/>
      <protection locked="0"/>
    </xf>
    <xf numFmtId="0" fontId="15" fillId="4" borderId="89" xfId="0" applyFont="1" applyFill="1" applyBorder="1" applyAlignment="1" applyProtection="1">
      <alignment horizontal="left" vertical="center"/>
      <protection locked="0"/>
    </xf>
    <xf numFmtId="0" fontId="15" fillId="4" borderId="92" xfId="0" applyFont="1" applyFill="1" applyBorder="1" applyAlignment="1" applyProtection="1">
      <alignment horizontal="left" vertical="center"/>
      <protection locked="0"/>
    </xf>
    <xf numFmtId="0" fontId="15" fillId="14" borderId="88" xfId="0" applyFont="1" applyFill="1" applyBorder="1" applyAlignment="1" applyProtection="1">
      <alignment horizontal="left" vertical="center"/>
      <protection locked="0"/>
    </xf>
    <xf numFmtId="0" fontId="15" fillId="14" borderId="89" xfId="0" applyFont="1" applyFill="1" applyBorder="1" applyAlignment="1" applyProtection="1">
      <alignment horizontal="left" vertical="center"/>
      <protection locked="0"/>
    </xf>
    <xf numFmtId="0" fontId="15" fillId="14" borderId="92" xfId="0" applyFont="1" applyFill="1" applyBorder="1" applyAlignment="1" applyProtection="1">
      <alignment horizontal="left" vertical="center"/>
      <protection locked="0"/>
    </xf>
    <xf numFmtId="0" fontId="15" fillId="8" borderId="92" xfId="0" applyFont="1" applyFill="1" applyBorder="1" applyAlignment="1" applyProtection="1">
      <alignment horizontal="left" vertical="center"/>
      <protection locked="0"/>
    </xf>
    <xf numFmtId="0" fontId="15" fillId="8" borderId="88" xfId="0" applyFont="1" applyFill="1" applyBorder="1" applyAlignment="1" applyProtection="1">
      <alignment horizontal="left" vertical="center"/>
      <protection locked="0"/>
    </xf>
    <xf numFmtId="0" fontId="15" fillId="6" borderId="92" xfId="0" applyFont="1" applyFill="1" applyBorder="1" applyAlignment="1" applyProtection="1">
      <alignment horizontal="left" vertical="center"/>
      <protection locked="0"/>
    </xf>
    <xf numFmtId="0" fontId="15" fillId="14" borderId="87" xfId="0" applyFont="1" applyFill="1" applyBorder="1" applyAlignment="1" applyProtection="1">
      <alignment horizontal="left" vertical="center"/>
      <protection locked="0"/>
    </xf>
    <xf numFmtId="0" fontId="36" fillId="4" borderId="88" xfId="0" applyFont="1" applyFill="1" applyBorder="1" applyAlignment="1" applyProtection="1">
      <alignment horizontal="left" vertical="center"/>
      <protection locked="0"/>
    </xf>
    <xf numFmtId="0" fontId="15" fillId="8" borderId="89" xfId="0" applyFont="1" applyFill="1" applyBorder="1" applyAlignment="1" applyProtection="1">
      <alignment horizontal="left" vertical="center"/>
      <protection locked="0"/>
    </xf>
    <xf numFmtId="0" fontId="36" fillId="4" borderId="92" xfId="0" applyFont="1" applyFill="1" applyBorder="1" applyAlignment="1" applyProtection="1">
      <alignment horizontal="left" vertical="center"/>
      <protection locked="0"/>
    </xf>
    <xf numFmtId="0" fontId="15" fillId="6" borderId="87" xfId="0" applyFont="1" applyFill="1" applyBorder="1" applyAlignment="1" applyProtection="1">
      <alignment horizontal="left" vertical="center"/>
      <protection locked="0"/>
    </xf>
    <xf numFmtId="0" fontId="37" fillId="3" borderId="88" xfId="0" applyFont="1" applyFill="1" applyBorder="1" applyAlignment="1" applyProtection="1">
      <alignment horizontal="left" vertical="center"/>
      <protection locked="0"/>
    </xf>
    <xf numFmtId="0" fontId="15" fillId="16" borderId="88" xfId="0" applyFont="1" applyFill="1" applyBorder="1" applyAlignment="1" applyProtection="1">
      <alignment horizontal="left" vertical="center"/>
      <protection locked="0"/>
    </xf>
    <xf numFmtId="0" fontId="15" fillId="16" borderId="89" xfId="0" applyFont="1" applyFill="1" applyBorder="1" applyAlignment="1" applyProtection="1">
      <alignment horizontal="left" vertical="center"/>
      <protection locked="0"/>
    </xf>
    <xf numFmtId="0" fontId="36" fillId="0" borderId="88" xfId="0" applyFont="1" applyFill="1" applyBorder="1" applyAlignment="1" applyProtection="1">
      <alignment horizontal="left" vertical="center"/>
      <protection locked="0"/>
    </xf>
    <xf numFmtId="0" fontId="15" fillId="3" borderId="87" xfId="0" applyFont="1" applyFill="1" applyBorder="1" applyAlignment="1" applyProtection="1">
      <alignment horizontal="left" vertical="center"/>
      <protection locked="0"/>
    </xf>
    <xf numFmtId="0" fontId="15" fillId="16" borderId="90" xfId="0" applyFont="1" applyFill="1" applyBorder="1" applyAlignment="1" applyProtection="1">
      <alignment horizontal="left" vertical="center"/>
      <protection locked="0"/>
    </xf>
    <xf numFmtId="0" fontId="37" fillId="16" borderId="88" xfId="0" applyFont="1" applyFill="1" applyBorder="1" applyAlignment="1" applyProtection="1">
      <alignment horizontal="left" vertical="center"/>
      <protection locked="0"/>
    </xf>
    <xf numFmtId="0" fontId="36" fillId="16" borderId="88" xfId="0" applyFont="1" applyFill="1" applyBorder="1" applyAlignment="1" applyProtection="1">
      <alignment horizontal="left" vertical="center"/>
      <protection locked="0"/>
    </xf>
    <xf numFmtId="0" fontId="36" fillId="4" borderId="89" xfId="0" applyFont="1" applyFill="1" applyBorder="1" applyAlignment="1" applyProtection="1">
      <alignment horizontal="left" vertical="center"/>
      <protection locked="0"/>
    </xf>
    <xf numFmtId="0" fontId="37" fillId="3" borderId="92" xfId="0" applyFont="1" applyFill="1" applyBorder="1" applyAlignment="1" applyProtection="1">
      <alignment horizontal="left" vertical="center"/>
      <protection locked="0"/>
    </xf>
    <xf numFmtId="0" fontId="15" fillId="3" borderId="92" xfId="0" applyFont="1" applyFill="1" applyBorder="1" applyAlignment="1" applyProtection="1">
      <alignment horizontal="left" vertical="center"/>
      <protection locked="0"/>
    </xf>
    <xf numFmtId="0" fontId="15" fillId="16" borderId="92" xfId="0" applyFont="1" applyFill="1" applyBorder="1" applyAlignment="1" applyProtection="1">
      <alignment horizontal="left" vertical="center"/>
      <protection locked="0"/>
    </xf>
    <xf numFmtId="0" fontId="15" fillId="3" borderId="93" xfId="0" applyFont="1" applyFill="1" applyBorder="1" applyAlignment="1" applyProtection="1">
      <alignment horizontal="left" vertical="center"/>
      <protection locked="0"/>
    </xf>
    <xf numFmtId="0" fontId="15" fillId="4" borderId="94" xfId="0" applyFont="1" applyFill="1" applyBorder="1" applyAlignment="1" applyProtection="1">
      <alignment horizontal="left" vertical="center"/>
      <protection locked="0"/>
    </xf>
    <xf numFmtId="0" fontId="15" fillId="4" borderId="87" xfId="0" applyFont="1" applyFill="1" applyBorder="1" applyAlignment="1" applyProtection="1">
      <alignment horizontal="left" vertical="center"/>
      <protection locked="0"/>
    </xf>
    <xf numFmtId="0" fontId="15" fillId="3" borderId="95" xfId="0" applyFont="1" applyFill="1" applyBorder="1" applyAlignment="1" applyProtection="1">
      <alignment horizontal="left" vertical="center"/>
      <protection locked="0"/>
    </xf>
    <xf numFmtId="0" fontId="15" fillId="16" borderId="96" xfId="0" applyFont="1" applyFill="1" applyBorder="1" applyAlignment="1" applyProtection="1">
      <alignment horizontal="left" vertical="center"/>
      <protection locked="0"/>
    </xf>
    <xf numFmtId="0" fontId="36" fillId="6" borderId="88" xfId="0" applyFont="1" applyFill="1" applyBorder="1" applyAlignment="1" applyProtection="1">
      <alignment horizontal="left" vertical="center"/>
      <protection locked="0"/>
    </xf>
    <xf numFmtId="0" fontId="36" fillId="16" borderId="93" xfId="0" applyFont="1" applyFill="1" applyBorder="1" applyAlignment="1" applyProtection="1">
      <alignment horizontal="left" vertical="center"/>
      <protection locked="0"/>
    </xf>
    <xf numFmtId="0" fontId="36" fillId="16" borderId="91" xfId="0" applyFont="1" applyFill="1" applyBorder="1" applyAlignment="1" applyProtection="1">
      <alignment horizontal="left" vertical="center"/>
      <protection locked="0"/>
    </xf>
    <xf numFmtId="0" fontId="15" fillId="16" borderId="91" xfId="0" applyFont="1" applyFill="1" applyBorder="1" applyAlignment="1" applyProtection="1">
      <alignment horizontal="left" vertical="center"/>
      <protection locked="0"/>
    </xf>
    <xf numFmtId="0" fontId="15" fillId="16" borderId="64" xfId="0" applyFont="1" applyFill="1" applyBorder="1" applyAlignment="1" applyProtection="1">
      <alignment horizontal="left" vertical="center"/>
      <protection locked="0"/>
    </xf>
    <xf numFmtId="0" fontId="36" fillId="5" borderId="88" xfId="0" applyFont="1" applyFill="1" applyBorder="1" applyAlignment="1" applyProtection="1">
      <alignment horizontal="left" vertical="center"/>
      <protection locked="0"/>
    </xf>
    <xf numFmtId="0" fontId="37" fillId="6" borderId="88" xfId="0" applyFont="1" applyFill="1" applyBorder="1" applyAlignment="1" applyProtection="1">
      <alignment horizontal="left" vertical="center"/>
      <protection locked="0"/>
    </xf>
    <xf numFmtId="0" fontId="15" fillId="4" borderId="93" xfId="0" applyFont="1" applyFill="1" applyBorder="1" applyAlignment="1" applyProtection="1">
      <alignment horizontal="left" vertical="center"/>
      <protection locked="0"/>
    </xf>
    <xf numFmtId="0" fontId="37" fillId="4" borderId="88" xfId="0" applyFont="1" applyFill="1" applyBorder="1" applyAlignment="1" applyProtection="1">
      <alignment horizontal="left" vertical="center"/>
      <protection locked="0"/>
    </xf>
    <xf numFmtId="0" fontId="15" fillId="6" borderId="93" xfId="0" applyFont="1" applyFill="1" applyBorder="1" applyAlignment="1" applyProtection="1">
      <alignment horizontal="left" vertical="center"/>
      <protection locked="0"/>
    </xf>
    <xf numFmtId="0" fontId="15" fillId="6" borderId="91" xfId="0" applyFont="1" applyFill="1" applyBorder="1" applyAlignment="1" applyProtection="1">
      <alignment horizontal="left" vertical="center"/>
      <protection locked="0"/>
    </xf>
    <xf numFmtId="0" fontId="15" fillId="4" borderId="91" xfId="0" applyFont="1" applyFill="1" applyBorder="1" applyAlignment="1" applyProtection="1">
      <alignment horizontal="left" vertical="center"/>
      <protection locked="0"/>
    </xf>
    <xf numFmtId="0" fontId="36" fillId="16" borderId="92" xfId="0" applyFont="1" applyFill="1" applyBorder="1" applyAlignment="1" applyProtection="1">
      <alignment horizontal="left" vertical="center"/>
      <protection locked="0"/>
    </xf>
    <xf numFmtId="0" fontId="36" fillId="4" borderId="91" xfId="0" applyFont="1" applyFill="1" applyBorder="1" applyAlignment="1" applyProtection="1">
      <alignment horizontal="left" vertical="center"/>
      <protection locked="0"/>
    </xf>
    <xf numFmtId="0" fontId="15" fillId="3" borderId="99" xfId="0" applyFont="1" applyFill="1" applyBorder="1" applyAlignment="1" applyProtection="1">
      <alignment horizontal="left" vertical="center"/>
      <protection locked="0"/>
    </xf>
    <xf numFmtId="0" fontId="15" fillId="3" borderId="101" xfId="0" applyFont="1" applyFill="1" applyBorder="1" applyAlignment="1" applyProtection="1">
      <alignment horizontal="left" vertical="center"/>
      <protection locked="0"/>
    </xf>
    <xf numFmtId="0" fontId="37" fillId="5" borderId="70" xfId="0" applyFont="1" applyFill="1" applyBorder="1" applyAlignment="1" applyProtection="1">
      <alignment horizontal="left" vertical="center"/>
      <protection locked="0"/>
    </xf>
    <xf numFmtId="0" fontId="15" fillId="5" borderId="100" xfId="0" applyFont="1" applyFill="1" applyBorder="1" applyAlignment="1" applyProtection="1">
      <alignment horizontal="left" vertical="center"/>
      <protection locked="0"/>
    </xf>
    <xf numFmtId="0" fontId="36" fillId="6" borderId="100" xfId="0" applyFont="1" applyFill="1" applyBorder="1" applyAlignment="1" applyProtection="1">
      <alignment horizontal="left" vertical="center"/>
      <protection locked="0"/>
    </xf>
    <xf numFmtId="0" fontId="15" fillId="6" borderId="100" xfId="0" applyFont="1" applyFill="1" applyBorder="1" applyAlignment="1" applyProtection="1">
      <alignment horizontal="left" vertical="center"/>
      <protection locked="0"/>
    </xf>
    <xf numFmtId="0" fontId="36" fillId="4" borderId="64" xfId="0" applyFont="1" applyFill="1" applyBorder="1" applyAlignment="1" applyProtection="1">
      <alignment horizontal="left" vertical="center"/>
      <protection locked="0"/>
    </xf>
    <xf numFmtId="0" fontId="15" fillId="4" borderId="104" xfId="0" applyFont="1" applyFill="1" applyBorder="1" applyAlignment="1" applyProtection="1">
      <alignment horizontal="left" vertical="center"/>
      <protection locked="0"/>
    </xf>
    <xf numFmtId="0" fontId="15" fillId="4" borderId="105" xfId="0" applyFont="1" applyFill="1" applyBorder="1" applyAlignment="1" applyProtection="1">
      <alignment horizontal="left" vertical="center"/>
      <protection locked="0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0" fontId="15" fillId="15" borderId="92" xfId="0" applyFont="1" applyFill="1" applyBorder="1" applyAlignment="1" applyProtection="1">
      <alignment horizontal="left" vertical="center"/>
      <protection locked="0"/>
    </xf>
    <xf numFmtId="0" fontId="15" fillId="15" borderId="89" xfId="0" applyFont="1" applyFill="1" applyBorder="1" applyAlignment="1" applyProtection="1">
      <alignment horizontal="left" vertical="center"/>
      <protection locked="0"/>
    </xf>
    <xf numFmtId="0" fontId="15" fillId="15" borderId="90" xfId="0" applyFont="1" applyFill="1" applyBorder="1" applyAlignment="1" applyProtection="1">
      <alignment horizontal="left" vertical="center"/>
      <protection locked="0"/>
    </xf>
    <xf numFmtId="0" fontId="15" fillId="15" borderId="91" xfId="0" applyFont="1" applyFill="1" applyBorder="1" applyAlignment="1" applyProtection="1">
      <alignment horizontal="left" vertical="center"/>
      <protection locked="0"/>
    </xf>
    <xf numFmtId="0" fontId="37" fillId="5" borderId="88" xfId="0" applyFont="1" applyFill="1" applyBorder="1" applyAlignment="1" applyProtection="1">
      <alignment horizontal="left" vertical="center"/>
      <protection locked="0"/>
    </xf>
    <xf numFmtId="0" fontId="38" fillId="0" borderId="88" xfId="0" applyFont="1" applyFill="1" applyBorder="1" applyAlignment="1" applyProtection="1">
      <alignment horizontal="left" vertical="center"/>
      <protection locked="0"/>
    </xf>
    <xf numFmtId="0" fontId="15" fillId="3" borderId="90" xfId="0" applyFont="1" applyFill="1" applyBorder="1" applyAlignment="1" applyProtection="1">
      <alignment horizontal="left" vertical="center"/>
      <protection locked="0"/>
    </xf>
    <xf numFmtId="0" fontId="36" fillId="3" borderId="88" xfId="0" applyFont="1" applyFill="1" applyBorder="1" applyAlignment="1" applyProtection="1">
      <alignment horizontal="left" vertical="center"/>
      <protection locked="0"/>
    </xf>
    <xf numFmtId="0" fontId="36" fillId="3" borderId="89" xfId="0" applyFont="1" applyFill="1" applyBorder="1" applyAlignment="1" applyProtection="1">
      <alignment horizontal="left" vertical="center"/>
      <protection locked="0"/>
    </xf>
    <xf numFmtId="0" fontId="37" fillId="16" borderId="92" xfId="0" applyFont="1" applyFill="1" applyBorder="1" applyAlignment="1" applyProtection="1">
      <alignment horizontal="left" vertical="center"/>
      <protection locked="0"/>
    </xf>
    <xf numFmtId="0" fontId="15" fillId="16" borderId="94" xfId="0" applyFont="1" applyFill="1" applyBorder="1" applyAlignment="1" applyProtection="1">
      <alignment horizontal="left" vertical="center"/>
      <protection locked="0"/>
    </xf>
    <xf numFmtId="0" fontId="15" fillId="16" borderId="87" xfId="0" applyFont="1" applyFill="1" applyBorder="1" applyAlignment="1" applyProtection="1">
      <alignment horizontal="left" vertical="center"/>
      <protection locked="0"/>
    </xf>
    <xf numFmtId="0" fontId="37" fillId="3" borderId="96" xfId="0" applyFont="1" applyFill="1" applyBorder="1" applyAlignment="1" applyProtection="1">
      <alignment horizontal="left" vertical="center"/>
      <protection locked="0"/>
    </xf>
    <xf numFmtId="0" fontId="15" fillId="14" borderId="91" xfId="0" applyFont="1" applyFill="1" applyBorder="1" applyAlignment="1" applyProtection="1">
      <alignment horizontal="left" vertical="center"/>
      <protection locked="0"/>
    </xf>
    <xf numFmtId="0" fontId="15" fillId="14" borderId="64" xfId="0" applyFont="1" applyFill="1" applyBorder="1" applyAlignment="1" applyProtection="1">
      <alignment horizontal="left" vertical="center"/>
      <protection locked="0"/>
    </xf>
    <xf numFmtId="0" fontId="36" fillId="0" borderId="91" xfId="0" applyFont="1" applyFill="1" applyBorder="1" applyAlignment="1" applyProtection="1">
      <alignment horizontal="left" vertical="center"/>
      <protection locked="0"/>
    </xf>
    <xf numFmtId="0" fontId="15" fillId="16" borderId="93" xfId="0" applyFont="1" applyFill="1" applyBorder="1" applyAlignment="1" applyProtection="1">
      <alignment horizontal="left" vertical="center"/>
      <protection locked="0"/>
    </xf>
    <xf numFmtId="0" fontId="36" fillId="6" borderId="98" xfId="0" applyFont="1" applyFill="1" applyBorder="1" applyAlignment="1" applyProtection="1">
      <alignment horizontal="left" vertical="center"/>
      <protection locked="0"/>
    </xf>
    <xf numFmtId="0" fontId="36" fillId="6" borderId="99" xfId="0" applyFont="1" applyFill="1" applyBorder="1" applyAlignment="1" applyProtection="1">
      <alignment horizontal="left" vertical="center"/>
      <protection locked="0"/>
    </xf>
    <xf numFmtId="0" fontId="15" fillId="6" borderId="99" xfId="0" applyFont="1" applyFill="1" applyBorder="1" applyAlignment="1" applyProtection="1">
      <alignment horizontal="left" vertical="center"/>
      <protection locked="0"/>
    </xf>
    <xf numFmtId="0" fontId="36" fillId="4" borderId="100" xfId="0" applyFont="1" applyFill="1" applyBorder="1" applyAlignment="1" applyProtection="1">
      <alignment horizontal="left" vertical="center"/>
      <protection locked="0"/>
    </xf>
    <xf numFmtId="0" fontId="15" fillId="6" borderId="101" xfId="0" applyFont="1" applyFill="1" applyBorder="1" applyAlignment="1" applyProtection="1">
      <alignment horizontal="left" vertical="center"/>
      <protection locked="0"/>
    </xf>
    <xf numFmtId="0" fontId="36" fillId="6" borderId="102" xfId="0" applyFont="1" applyFill="1" applyBorder="1" applyAlignment="1" applyProtection="1">
      <alignment horizontal="left" vertical="center"/>
      <protection locked="0"/>
    </xf>
    <xf numFmtId="0" fontId="36" fillId="6" borderId="70" xfId="0" applyFont="1" applyFill="1" applyBorder="1" applyAlignment="1" applyProtection="1">
      <alignment horizontal="left" vertical="center"/>
      <protection locked="0"/>
    </xf>
    <xf numFmtId="0" fontId="15" fillId="4" borderId="100" xfId="0" applyFont="1" applyFill="1" applyBorder="1" applyAlignment="1" applyProtection="1">
      <alignment horizontal="left" vertical="center"/>
      <protection locked="0"/>
    </xf>
    <xf numFmtId="0" fontId="15" fillId="4" borderId="71" xfId="0" applyFont="1" applyFill="1" applyBorder="1" applyAlignment="1" applyProtection="1">
      <alignment horizontal="left" vertical="center"/>
      <protection locked="0"/>
    </xf>
    <xf numFmtId="0" fontId="15" fillId="4" borderId="64" xfId="0" applyFont="1" applyFill="1" applyBorder="1" applyAlignment="1" applyProtection="1">
      <alignment horizontal="left" vertical="center"/>
      <protection locked="0"/>
    </xf>
    <xf numFmtId="0" fontId="36" fillId="6" borderId="92" xfId="0" applyFont="1" applyFill="1" applyBorder="1" applyAlignment="1" applyProtection="1">
      <alignment horizontal="left" vertical="center"/>
      <protection locked="0"/>
    </xf>
    <xf numFmtId="0" fontId="15" fillId="16" borderId="103" xfId="0" applyFont="1" applyFill="1" applyBorder="1" applyAlignment="1" applyProtection="1">
      <alignment horizontal="left" vertical="center"/>
      <protection locked="0"/>
    </xf>
    <xf numFmtId="0" fontId="15" fillId="16" borderId="104" xfId="0" applyFont="1" applyFill="1" applyBorder="1" applyAlignment="1" applyProtection="1">
      <alignment horizontal="left" vertical="center"/>
      <protection locked="0"/>
    </xf>
    <xf numFmtId="0" fontId="36" fillId="16" borderId="104" xfId="0" applyFont="1" applyFill="1" applyBorder="1" applyAlignment="1" applyProtection="1">
      <alignment horizontal="left" vertical="center"/>
      <protection locked="0"/>
    </xf>
    <xf numFmtId="0" fontId="15" fillId="16" borderId="105" xfId="0" applyFont="1" applyFill="1" applyBorder="1" applyAlignment="1" applyProtection="1">
      <alignment horizontal="left" vertical="center"/>
      <protection locked="0"/>
    </xf>
    <xf numFmtId="0" fontId="15" fillId="14" borderId="90" xfId="0" applyFont="1" applyFill="1" applyBorder="1" applyAlignment="1" applyProtection="1">
      <alignment horizontal="left" vertical="center"/>
      <protection locked="0"/>
    </xf>
    <xf numFmtId="0" fontId="37" fillId="3" borderId="89" xfId="0" applyFont="1" applyFill="1" applyBorder="1" applyAlignment="1" applyProtection="1">
      <alignment horizontal="left" vertical="center"/>
      <protection locked="0"/>
    </xf>
    <xf numFmtId="0" fontId="15" fillId="3" borderId="96" xfId="0" applyFont="1" applyFill="1" applyBorder="1" applyAlignment="1" applyProtection="1">
      <alignment horizontal="left" vertical="center"/>
      <protection locked="0"/>
    </xf>
    <xf numFmtId="0" fontId="37" fillId="4" borderId="92" xfId="0" applyFont="1" applyFill="1" applyBorder="1" applyAlignment="1" applyProtection="1">
      <alignment horizontal="left" vertical="center"/>
      <protection locked="0"/>
    </xf>
    <xf numFmtId="0" fontId="36" fillId="4" borderId="103" xfId="0" applyFont="1" applyFill="1" applyBorder="1" applyAlignment="1" applyProtection="1">
      <alignment horizontal="left" vertical="center"/>
      <protection locked="0"/>
    </xf>
    <xf numFmtId="0" fontId="36" fillId="4" borderId="104" xfId="0" applyFont="1" applyFill="1" applyBorder="1" applyAlignment="1" applyProtection="1">
      <alignment horizontal="left" vertical="center"/>
      <protection locked="0"/>
    </xf>
    <xf numFmtId="0" fontId="15" fillId="6" borderId="98" xfId="0" applyFont="1" applyFill="1" applyBorder="1" applyAlignment="1" applyProtection="1">
      <alignment horizontal="left" vertical="center"/>
      <protection locked="0"/>
    </xf>
    <xf numFmtId="0" fontId="36" fillId="0" borderId="102" xfId="0" applyFont="1" applyFill="1" applyBorder="1" applyAlignment="1" applyProtection="1">
      <alignment horizontal="left" vertical="center"/>
      <protection locked="0"/>
    </xf>
    <xf numFmtId="0" fontId="36" fillId="0" borderId="70" xfId="0" applyFont="1" applyFill="1" applyBorder="1" applyAlignment="1" applyProtection="1">
      <alignment horizontal="left" vertical="center"/>
      <protection locked="0"/>
    </xf>
    <xf numFmtId="0" fontId="36" fillId="16" borderId="89" xfId="0" applyFont="1" applyFill="1" applyBorder="1" applyAlignment="1" applyProtection="1">
      <alignment horizontal="left" vertical="center"/>
      <protection locked="0"/>
    </xf>
    <xf numFmtId="0" fontId="36" fillId="6" borderId="87" xfId="0" applyFont="1" applyFill="1" applyBorder="1" applyAlignment="1" applyProtection="1">
      <alignment horizontal="left" vertical="center"/>
      <protection locked="0"/>
    </xf>
    <xf numFmtId="0" fontId="36" fillId="3" borderId="92" xfId="0" applyFont="1" applyFill="1" applyBorder="1" applyAlignment="1" applyProtection="1">
      <alignment horizontal="left" vertical="center"/>
      <protection locked="0"/>
    </xf>
    <xf numFmtId="0" fontId="36" fillId="4" borderId="93" xfId="0" applyFont="1" applyFill="1" applyBorder="1" applyAlignment="1" applyProtection="1">
      <alignment horizontal="left" vertical="center"/>
      <protection locked="0"/>
    </xf>
    <xf numFmtId="0" fontId="15" fillId="16" borderId="95" xfId="0" applyFont="1" applyFill="1" applyBorder="1" applyAlignment="1" applyProtection="1">
      <alignment horizontal="left" vertical="center"/>
      <protection locked="0"/>
    </xf>
    <xf numFmtId="0" fontId="15" fillId="4" borderId="103" xfId="0" applyFont="1" applyFill="1" applyBorder="1" applyAlignment="1" applyProtection="1">
      <alignment horizontal="left" vertical="center"/>
      <protection locked="0"/>
    </xf>
    <xf numFmtId="0" fontId="15" fillId="6" borderId="102" xfId="0" applyFont="1" applyFill="1" applyBorder="1" applyAlignment="1" applyProtection="1">
      <alignment horizontal="left" vertical="center"/>
      <protection locked="0"/>
    </xf>
    <xf numFmtId="0" fontId="15" fillId="6" borderId="70" xfId="0" applyFont="1" applyFill="1" applyBorder="1" applyAlignment="1" applyProtection="1">
      <alignment horizontal="left" vertical="center"/>
      <protection locked="0"/>
    </xf>
    <xf numFmtId="164" fontId="3" fillId="0" borderId="43" xfId="0" applyNumberFormat="1" applyFont="1" applyFill="1" applyBorder="1" applyAlignment="1" applyProtection="1">
      <alignment horizontal="center" vertical="center"/>
    </xf>
    <xf numFmtId="164" fontId="3" fillId="0" borderId="109" xfId="0" applyNumberFormat="1" applyFont="1" applyFill="1" applyBorder="1" applyAlignment="1" applyProtection="1">
      <alignment horizontal="center" vertical="center"/>
    </xf>
    <xf numFmtId="164" fontId="3" fillId="0" borderId="110" xfId="0" applyNumberFormat="1" applyFont="1" applyFill="1" applyBorder="1" applyAlignment="1" applyProtection="1">
      <alignment horizontal="center" vertical="center"/>
    </xf>
    <xf numFmtId="0" fontId="37" fillId="6" borderId="92" xfId="0" applyFont="1" applyFill="1" applyBorder="1" applyAlignment="1" applyProtection="1">
      <alignment horizontal="left" vertical="center"/>
      <protection locked="0"/>
    </xf>
    <xf numFmtId="0" fontId="15" fillId="4" borderId="111" xfId="0" applyFont="1" applyFill="1" applyBorder="1" applyAlignment="1" applyProtection="1">
      <alignment horizontal="left" vertical="center"/>
      <protection locked="0"/>
    </xf>
    <xf numFmtId="0" fontId="15" fillId="4" borderId="112" xfId="0" applyFont="1" applyFill="1" applyBorder="1" applyAlignment="1" applyProtection="1">
      <alignment horizontal="left" vertical="center"/>
      <protection locked="0"/>
    </xf>
    <xf numFmtId="0" fontId="36" fillId="4" borderId="112" xfId="0" applyFont="1" applyFill="1" applyBorder="1" applyAlignment="1" applyProtection="1">
      <alignment horizontal="left" vertical="center"/>
      <protection locked="0"/>
    </xf>
    <xf numFmtId="0" fontId="15" fillId="14" borderId="60" xfId="0" applyFont="1" applyFill="1" applyBorder="1" applyAlignment="1" applyProtection="1">
      <alignment horizontal="left" vertical="center"/>
      <protection locked="0"/>
    </xf>
    <xf numFmtId="0" fontId="15" fillId="4" borderId="113" xfId="0" applyFont="1" applyFill="1" applyBorder="1" applyAlignment="1" applyProtection="1">
      <alignment horizontal="left" vertical="center"/>
      <protection locked="0"/>
    </xf>
    <xf numFmtId="0" fontId="36" fillId="0" borderId="89" xfId="0" applyFont="1" applyFill="1" applyBorder="1" applyAlignment="1" applyProtection="1">
      <alignment horizontal="left" vertical="center"/>
      <protection locked="0"/>
    </xf>
    <xf numFmtId="0" fontId="36" fillId="5" borderId="92" xfId="0" applyFont="1" applyFill="1" applyBorder="1" applyAlignment="1" applyProtection="1">
      <alignment horizontal="left" vertical="center"/>
      <protection locked="0"/>
    </xf>
    <xf numFmtId="0" fontId="36" fillId="6" borderId="89" xfId="0" applyFont="1" applyFill="1" applyBorder="1" applyAlignment="1" applyProtection="1">
      <alignment horizontal="left" vertical="center"/>
      <protection locked="0"/>
    </xf>
    <xf numFmtId="0" fontId="15" fillId="6" borderId="113" xfId="0" applyFont="1" applyFill="1" applyBorder="1" applyAlignment="1" applyProtection="1">
      <alignment horizontal="left" vertical="center"/>
      <protection locked="0"/>
    </xf>
    <xf numFmtId="0" fontId="15" fillId="6" borderId="94" xfId="0" applyFont="1" applyFill="1" applyBorder="1" applyAlignment="1" applyProtection="1">
      <alignment horizontal="left" vertical="center"/>
      <protection locked="0"/>
    </xf>
    <xf numFmtId="0" fontId="15" fillId="16" borderId="113" xfId="0" applyFont="1" applyFill="1" applyBorder="1" applyAlignment="1" applyProtection="1">
      <alignment horizontal="left" vertical="center"/>
      <protection locked="0"/>
    </xf>
    <xf numFmtId="0" fontId="15" fillId="4" borderId="114" xfId="0" applyFont="1" applyFill="1" applyBorder="1" applyAlignment="1" applyProtection="1">
      <alignment horizontal="left" vertical="center"/>
      <protection locked="0"/>
    </xf>
    <xf numFmtId="0" fontId="15" fillId="16" borderId="115" xfId="0" applyFont="1" applyFill="1" applyBorder="1" applyAlignment="1" applyProtection="1">
      <alignment horizontal="left" vertical="center"/>
      <protection locked="0"/>
    </xf>
    <xf numFmtId="0" fontId="15" fillId="16" borderId="100" xfId="0" applyFont="1" applyFill="1" applyBorder="1" applyAlignment="1" applyProtection="1">
      <alignment horizontal="left" vertical="center"/>
      <protection locked="0"/>
    </xf>
    <xf numFmtId="0" fontId="36" fillId="16" borderId="100" xfId="0" applyFont="1" applyFill="1" applyBorder="1" applyAlignment="1" applyProtection="1">
      <alignment horizontal="left" vertical="center"/>
      <protection locked="0"/>
    </xf>
    <xf numFmtId="0" fontId="15" fillId="16" borderId="71" xfId="0" applyFont="1" applyFill="1" applyBorder="1" applyAlignment="1" applyProtection="1">
      <alignment horizontal="left" vertical="center"/>
      <protection locked="0"/>
    </xf>
    <xf numFmtId="0" fontId="5" fillId="0" borderId="11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37" fillId="4" borderId="89" xfId="0" applyFont="1" applyFill="1" applyBorder="1" applyAlignment="1" applyProtection="1">
      <alignment horizontal="left" vertical="center"/>
      <protection locked="0"/>
    </xf>
    <xf numFmtId="0" fontId="37" fillId="16" borderId="89" xfId="0" applyFont="1" applyFill="1" applyBorder="1" applyAlignment="1" applyProtection="1">
      <alignment horizontal="left" vertical="center"/>
      <protection locked="0"/>
    </xf>
    <xf numFmtId="0" fontId="37" fillId="5" borderId="92" xfId="0" applyFont="1" applyFill="1" applyBorder="1" applyAlignment="1" applyProtection="1">
      <alignment horizontal="left" vertical="center"/>
      <protection locked="0"/>
    </xf>
    <xf numFmtId="0" fontId="36" fillId="0" borderId="92" xfId="0" applyFont="1" applyFill="1" applyBorder="1" applyAlignment="1" applyProtection="1">
      <alignment horizontal="left" vertical="center"/>
      <protection locked="0"/>
    </xf>
    <xf numFmtId="0" fontId="36" fillId="0" borderId="95" xfId="0" applyFont="1" applyFill="1" applyBorder="1" applyAlignment="1" applyProtection="1">
      <alignment horizontal="left" vertical="center"/>
      <protection locked="0"/>
    </xf>
    <xf numFmtId="0" fontId="36" fillId="0" borderId="96" xfId="0" applyFont="1" applyFill="1" applyBorder="1" applyAlignment="1" applyProtection="1">
      <alignment horizontal="left" vertical="center"/>
      <protection locked="0"/>
    </xf>
    <xf numFmtId="0" fontId="36" fillId="16" borderId="87" xfId="0" applyFont="1" applyFill="1" applyBorder="1" applyAlignment="1" applyProtection="1">
      <alignment horizontal="left" vertical="center"/>
      <protection locked="0"/>
    </xf>
    <xf numFmtId="0" fontId="15" fillId="14" borderId="103" xfId="0" applyFont="1" applyFill="1" applyBorder="1" applyAlignment="1" applyProtection="1">
      <alignment horizontal="left" vertical="center"/>
      <protection locked="0"/>
    </xf>
    <xf numFmtId="0" fontId="15" fillId="14" borderId="104" xfId="0" applyFont="1" applyFill="1" applyBorder="1" applyAlignment="1" applyProtection="1">
      <alignment horizontal="left" vertical="center"/>
      <protection locked="0"/>
    </xf>
    <xf numFmtId="0" fontId="15" fillId="14" borderId="105" xfId="0" applyFont="1" applyFill="1" applyBorder="1" applyAlignment="1" applyProtection="1">
      <alignment horizontal="left" vertical="center"/>
      <protection locked="0"/>
    </xf>
    <xf numFmtId="0" fontId="36" fillId="16" borderId="102" xfId="0" applyFont="1" applyFill="1" applyBorder="1" applyAlignment="1" applyProtection="1">
      <alignment horizontal="left" vertical="center"/>
      <protection locked="0"/>
    </xf>
    <xf numFmtId="0" fontId="36" fillId="16" borderId="70" xfId="0" applyFont="1" applyFill="1" applyBorder="1" applyAlignment="1" applyProtection="1">
      <alignment horizontal="left" vertical="center"/>
      <protection locked="0"/>
    </xf>
    <xf numFmtId="0" fontId="15" fillId="3" borderId="112" xfId="0" applyFont="1" applyFill="1" applyBorder="1" applyAlignment="1" applyProtection="1">
      <alignment horizontal="left" vertical="center"/>
      <protection locked="0"/>
    </xf>
    <xf numFmtId="0" fontId="15" fillId="8" borderId="111" xfId="0" applyFont="1" applyFill="1" applyBorder="1" applyAlignment="1" applyProtection="1">
      <alignment horizontal="left" vertical="center"/>
      <protection locked="0"/>
    </xf>
    <xf numFmtId="0" fontId="15" fillId="15" borderId="117" xfId="0" applyFont="1" applyFill="1" applyBorder="1" applyAlignment="1" applyProtection="1">
      <alignment horizontal="left" vertical="center"/>
      <protection locked="0"/>
    </xf>
    <xf numFmtId="0" fontId="15" fillId="15" borderId="112" xfId="0" applyFont="1" applyFill="1" applyBorder="1" applyAlignment="1" applyProtection="1">
      <alignment horizontal="left" vertical="center"/>
      <protection locked="0"/>
    </xf>
    <xf numFmtId="0" fontId="15" fillId="3" borderId="60" xfId="0" applyFont="1" applyFill="1" applyBorder="1" applyAlignment="1" applyProtection="1">
      <alignment horizontal="left" vertical="center"/>
      <protection locked="0"/>
    </xf>
    <xf numFmtId="0" fontId="37" fillId="3" borderId="90" xfId="0" applyFont="1" applyFill="1" applyBorder="1" applyAlignment="1" applyProtection="1">
      <alignment horizontal="left" vertical="center"/>
      <protection locked="0"/>
    </xf>
    <xf numFmtId="0" fontId="15" fillId="15" borderId="93" xfId="0" applyFont="1" applyFill="1" applyBorder="1" applyAlignment="1" applyProtection="1">
      <alignment horizontal="left" vertical="center"/>
      <protection locked="0"/>
    </xf>
    <xf numFmtId="0" fontId="15" fillId="15" borderId="94" xfId="0" applyFont="1" applyFill="1" applyBorder="1" applyAlignment="1" applyProtection="1">
      <alignment horizontal="left" vertical="center"/>
      <protection locked="0"/>
    </xf>
    <xf numFmtId="0" fontId="37" fillId="15" borderId="88" xfId="0" applyFont="1" applyFill="1" applyBorder="1" applyAlignment="1" applyProtection="1">
      <alignment horizontal="left" vertical="center"/>
      <protection locked="0"/>
    </xf>
    <xf numFmtId="0" fontId="15" fillId="4" borderId="115" xfId="0" applyFont="1" applyFill="1" applyBorder="1" applyAlignment="1" applyProtection="1">
      <alignment horizontal="left" vertical="center"/>
      <protection locked="0"/>
    </xf>
    <xf numFmtId="0" fontId="36" fillId="4" borderId="71" xfId="0" applyFont="1" applyFill="1" applyBorder="1" applyAlignment="1" applyProtection="1">
      <alignment horizontal="left" vertical="center"/>
      <protection locked="0"/>
    </xf>
    <xf numFmtId="0" fontId="36" fillId="6" borderId="115" xfId="0" applyFont="1" applyFill="1" applyBorder="1" applyAlignment="1" applyProtection="1">
      <alignment horizontal="left" vertical="center"/>
      <protection locked="0"/>
    </xf>
    <xf numFmtId="0" fontId="15" fillId="6" borderId="71" xfId="0" applyFont="1" applyFill="1" applyBorder="1" applyAlignment="1" applyProtection="1">
      <alignment horizontal="left" vertical="center"/>
      <protection locked="0"/>
    </xf>
    <xf numFmtId="0" fontId="15" fillId="4" borderId="118" xfId="0" applyFont="1" applyFill="1" applyBorder="1" applyAlignment="1" applyProtection="1">
      <alignment horizontal="left" vertical="center"/>
      <protection locked="0"/>
    </xf>
    <xf numFmtId="0" fontId="15" fillId="4" borderId="99" xfId="0" applyFont="1" applyFill="1" applyBorder="1" applyAlignment="1" applyProtection="1">
      <alignment horizontal="left" vertical="center"/>
      <protection locked="0"/>
    </xf>
    <xf numFmtId="0" fontId="15" fillId="4" borderId="101" xfId="0" applyFont="1" applyFill="1" applyBorder="1" applyAlignment="1" applyProtection="1">
      <alignment horizontal="left" vertical="center"/>
      <protection locked="0"/>
    </xf>
    <xf numFmtId="0" fontId="15" fillId="14" borderId="98" xfId="0" applyFont="1" applyFill="1" applyBorder="1" applyAlignment="1" applyProtection="1">
      <alignment horizontal="left" vertical="center"/>
      <protection locked="0"/>
    </xf>
    <xf numFmtId="0" fontId="15" fillId="14" borderId="99" xfId="0" applyFont="1" applyFill="1" applyBorder="1" applyAlignment="1" applyProtection="1">
      <alignment horizontal="left" vertical="center"/>
      <protection locked="0"/>
    </xf>
    <xf numFmtId="0" fontId="15" fillId="14" borderId="100" xfId="0" applyFont="1" applyFill="1" applyBorder="1" applyAlignment="1" applyProtection="1">
      <alignment horizontal="left" vertical="center"/>
      <protection locked="0"/>
    </xf>
    <xf numFmtId="0" fontId="15" fillId="14" borderId="101" xfId="0" applyFont="1" applyFill="1" applyBorder="1" applyAlignment="1" applyProtection="1">
      <alignment horizontal="left" vertical="center"/>
      <protection locked="0"/>
    </xf>
    <xf numFmtId="0" fontId="36" fillId="6" borderId="90" xfId="0" applyFont="1" applyFill="1" applyBorder="1" applyAlignment="1" applyProtection="1">
      <alignment horizontal="left" vertical="center"/>
      <protection locked="0"/>
    </xf>
    <xf numFmtId="0" fontId="36" fillId="0" borderId="90" xfId="0" applyFont="1" applyFill="1" applyBorder="1" applyAlignment="1" applyProtection="1">
      <alignment horizontal="left" vertical="center"/>
      <protection locked="0"/>
    </xf>
    <xf numFmtId="0" fontId="15" fillId="13" borderId="88" xfId="0" applyFont="1" applyFill="1" applyBorder="1" applyAlignment="1" applyProtection="1">
      <alignment horizontal="left" vertical="center"/>
      <protection locked="0"/>
    </xf>
    <xf numFmtId="0" fontId="15" fillId="13" borderId="89" xfId="0" applyFont="1" applyFill="1" applyBorder="1" applyAlignment="1" applyProtection="1">
      <alignment horizontal="left" vertical="center"/>
      <protection locked="0"/>
    </xf>
    <xf numFmtId="0" fontId="15" fillId="13" borderId="90" xfId="0" applyFont="1" applyFill="1" applyBorder="1" applyAlignment="1" applyProtection="1">
      <alignment horizontal="left" vertical="center"/>
      <protection locked="0"/>
    </xf>
    <xf numFmtId="0" fontId="15" fillId="8" borderId="112" xfId="0" applyFont="1" applyFill="1" applyBorder="1" applyAlignment="1" applyProtection="1">
      <alignment horizontal="left" vertical="center"/>
      <protection locked="0"/>
    </xf>
    <xf numFmtId="0" fontId="15" fillId="4" borderId="123" xfId="0" applyFont="1" applyFill="1" applyBorder="1" applyAlignment="1" applyProtection="1">
      <alignment horizontal="left" vertical="center"/>
      <protection locked="0"/>
    </xf>
    <xf numFmtId="0" fontId="15" fillId="4" borderId="60" xfId="0" applyFont="1" applyFill="1" applyBorder="1" applyAlignment="1" applyProtection="1">
      <alignment horizontal="left" vertical="center"/>
      <protection locked="0"/>
    </xf>
    <xf numFmtId="0" fontId="15" fillId="4" borderId="122" xfId="0" applyFont="1" applyFill="1" applyBorder="1" applyAlignment="1" applyProtection="1">
      <alignment horizontal="left" vertical="center"/>
      <protection locked="0"/>
    </xf>
    <xf numFmtId="0" fontId="15" fillId="8" borderId="123" xfId="0" applyFont="1" applyFill="1" applyBorder="1" applyAlignment="1" applyProtection="1">
      <alignment horizontal="left" vertical="center"/>
      <protection locked="0"/>
    </xf>
    <xf numFmtId="0" fontId="36" fillId="6" borderId="112" xfId="0" applyFont="1" applyFill="1" applyBorder="1" applyAlignment="1" applyProtection="1">
      <alignment horizontal="left" vertical="center"/>
      <protection locked="0"/>
    </xf>
    <xf numFmtId="0" fontId="15" fillId="14" borderId="122" xfId="0" applyFont="1" applyFill="1" applyBorder="1" applyAlignment="1" applyProtection="1">
      <alignment horizontal="left" vertical="center"/>
      <protection locked="0"/>
    </xf>
    <xf numFmtId="0" fontId="15" fillId="14" borderId="112" xfId="0" applyFont="1" applyFill="1" applyBorder="1" applyAlignment="1" applyProtection="1">
      <alignment horizontal="left" vertical="center"/>
      <protection locked="0"/>
    </xf>
    <xf numFmtId="0" fontId="15" fillId="14" borderId="123" xfId="0" applyFont="1" applyFill="1" applyBorder="1" applyAlignment="1" applyProtection="1">
      <alignment horizontal="left" vertical="center"/>
      <protection locked="0"/>
    </xf>
    <xf numFmtId="0" fontId="15" fillId="5" borderId="123" xfId="0" applyFont="1" applyFill="1" applyBorder="1" applyAlignment="1" applyProtection="1">
      <alignment horizontal="left" vertical="center"/>
      <protection locked="0"/>
    </xf>
    <xf numFmtId="0" fontId="15" fillId="8" borderId="60" xfId="0" applyFont="1" applyFill="1" applyBorder="1" applyAlignment="1" applyProtection="1">
      <alignment horizontal="left" vertical="center"/>
      <protection locked="0"/>
    </xf>
    <xf numFmtId="0" fontId="37" fillId="4" borderId="112" xfId="0" applyFont="1" applyFill="1" applyBorder="1" applyAlignment="1" applyProtection="1">
      <alignment horizontal="left" vertical="center"/>
      <protection locked="0"/>
    </xf>
    <xf numFmtId="0" fontId="41" fillId="0" borderId="0" xfId="1" applyFont="1"/>
    <xf numFmtId="0" fontId="10" fillId="0" borderId="51" xfId="0" applyFont="1" applyBorder="1" applyAlignment="1" applyProtection="1">
      <alignment horizontal="center"/>
      <protection locked="0"/>
    </xf>
    <xf numFmtId="0" fontId="10" fillId="0" borderId="52" xfId="0" applyFont="1" applyBorder="1" applyAlignment="1" applyProtection="1">
      <alignment horizontal="center"/>
      <protection locked="0"/>
    </xf>
    <xf numFmtId="0" fontId="40" fillId="0" borderId="0" xfId="0" applyFont="1"/>
    <xf numFmtId="0" fontId="42" fillId="7" borderId="17" xfId="0" applyFont="1" applyFill="1" applyBorder="1" applyAlignment="1" applyProtection="1">
      <alignment horizontal="left"/>
      <protection locked="0"/>
    </xf>
    <xf numFmtId="0" fontId="42" fillId="7" borderId="18" xfId="0" applyFont="1" applyFill="1" applyBorder="1" applyAlignment="1" applyProtection="1">
      <alignment horizontal="left"/>
      <protection locked="0"/>
    </xf>
    <xf numFmtId="0" fontId="42" fillId="7" borderId="19" xfId="0" applyFont="1" applyFill="1" applyBorder="1" applyAlignment="1" applyProtection="1">
      <alignment horizontal="left"/>
      <protection locked="0"/>
    </xf>
    <xf numFmtId="0" fontId="35" fillId="4" borderId="26" xfId="0" applyFont="1" applyFill="1" applyBorder="1" applyAlignment="1" applyProtection="1">
      <alignment horizontal="left"/>
      <protection locked="0"/>
    </xf>
    <xf numFmtId="0" fontId="34" fillId="14" borderId="27" xfId="0" applyFont="1" applyFill="1" applyBorder="1" applyAlignment="1" applyProtection="1">
      <alignment horizontal="left"/>
      <protection locked="0"/>
    </xf>
    <xf numFmtId="0" fontId="34" fillId="14" borderId="25" xfId="0" applyFont="1" applyFill="1" applyBorder="1" applyAlignment="1" applyProtection="1">
      <alignment horizontal="left"/>
      <protection locked="0"/>
    </xf>
    <xf numFmtId="0" fontId="34" fillId="14" borderId="26" xfId="0" applyFont="1" applyFill="1" applyBorder="1" applyAlignment="1" applyProtection="1">
      <alignment horizontal="left"/>
      <protection locked="0"/>
    </xf>
    <xf numFmtId="0" fontId="34" fillId="4" borderId="19" xfId="0" applyFont="1" applyFill="1" applyBorder="1" applyAlignment="1" applyProtection="1">
      <alignment horizontal="left"/>
      <protection locked="0"/>
    </xf>
    <xf numFmtId="0" fontId="35" fillId="4" borderId="35" xfId="0" applyFont="1" applyFill="1" applyBorder="1" applyAlignment="1" applyProtection="1">
      <alignment horizontal="left"/>
      <protection locked="0"/>
    </xf>
    <xf numFmtId="0" fontId="35" fillId="4" borderId="36" xfId="0" applyFont="1" applyFill="1" applyBorder="1" applyAlignment="1" applyProtection="1">
      <alignment horizontal="left"/>
      <protection locked="0"/>
    </xf>
    <xf numFmtId="0" fontId="35" fillId="0" borderId="18" xfId="0" applyFont="1" applyFill="1" applyBorder="1" applyAlignment="1" applyProtection="1">
      <alignment horizontal="left"/>
      <protection locked="0"/>
    </xf>
    <xf numFmtId="0" fontId="15" fillId="15" borderId="98" xfId="0" applyFont="1" applyFill="1" applyBorder="1" applyAlignment="1" applyProtection="1">
      <alignment horizontal="left" vertical="center"/>
      <protection locked="0"/>
    </xf>
    <xf numFmtId="0" fontId="15" fillId="15" borderId="99" xfId="0" applyFont="1" applyFill="1" applyBorder="1" applyAlignment="1" applyProtection="1">
      <alignment horizontal="left" vertical="center"/>
      <protection locked="0"/>
    </xf>
    <xf numFmtId="0" fontId="37" fillId="0" borderId="88" xfId="0" applyFont="1" applyFill="1" applyBorder="1" applyAlignment="1" applyProtection="1">
      <alignment horizontal="left" vertical="center"/>
      <protection locked="0"/>
    </xf>
    <xf numFmtId="0" fontId="37" fillId="0" borderId="91" xfId="0" applyFont="1" applyFill="1" applyBorder="1" applyAlignment="1" applyProtection="1">
      <alignment horizontal="left" vertical="center"/>
      <protection locked="0"/>
    </xf>
    <xf numFmtId="0" fontId="15" fillId="15" borderId="96" xfId="0" applyFont="1" applyFill="1" applyBorder="1" applyAlignment="1" applyProtection="1">
      <alignment horizontal="left" vertical="center"/>
      <protection locked="0"/>
    </xf>
    <xf numFmtId="0" fontId="37" fillId="5" borderId="90" xfId="0" applyFont="1" applyFill="1" applyBorder="1" applyAlignment="1" applyProtection="1">
      <alignment horizontal="left" vertical="center"/>
      <protection locked="0"/>
    </xf>
    <xf numFmtId="0" fontId="37" fillId="3" borderId="87" xfId="0" applyFont="1" applyFill="1" applyBorder="1" applyAlignment="1" applyProtection="1">
      <alignment horizontal="left" vertical="center"/>
      <protection locked="0"/>
    </xf>
    <xf numFmtId="0" fontId="15" fillId="13" borderId="92" xfId="0" applyFont="1" applyFill="1" applyBorder="1" applyAlignment="1" applyProtection="1">
      <alignment horizontal="left" vertical="center"/>
      <protection locked="0"/>
    </xf>
    <xf numFmtId="0" fontId="15" fillId="15" borderId="103" xfId="0" applyFont="1" applyFill="1" applyBorder="1" applyAlignment="1" applyProtection="1">
      <alignment horizontal="left" vertical="center"/>
      <protection locked="0"/>
    </xf>
    <xf numFmtId="0" fontId="37" fillId="5" borderId="113" xfId="0" applyFont="1" applyFill="1" applyBorder="1" applyAlignment="1" applyProtection="1">
      <alignment horizontal="left" vertical="center"/>
      <protection locked="0"/>
    </xf>
    <xf numFmtId="0" fontId="37" fillId="6" borderId="89" xfId="0" applyFont="1" applyFill="1" applyBorder="1" applyAlignment="1" applyProtection="1">
      <alignment horizontal="left" vertical="center"/>
      <protection locked="0"/>
    </xf>
    <xf numFmtId="0" fontId="35" fillId="4" borderId="27" xfId="0" applyFont="1" applyFill="1" applyBorder="1" applyAlignment="1" applyProtection="1">
      <alignment horizontal="left"/>
      <protection locked="0"/>
    </xf>
    <xf numFmtId="0" fontId="35" fillId="4" borderId="20" xfId="0" applyFont="1" applyFill="1" applyBorder="1" applyAlignment="1" applyProtection="1">
      <alignment horizontal="left"/>
      <protection locked="0"/>
    </xf>
    <xf numFmtId="0" fontId="37" fillId="16" borderId="91" xfId="0" applyFont="1" applyFill="1" applyBorder="1" applyAlignment="1" applyProtection="1">
      <alignment horizontal="left" vertical="center"/>
      <protection locked="0"/>
    </xf>
    <xf numFmtId="0" fontId="37" fillId="16" borderId="64" xfId="0" applyFont="1" applyFill="1" applyBorder="1" applyAlignment="1" applyProtection="1">
      <alignment horizontal="left" vertical="center"/>
      <protection locked="0"/>
    </xf>
    <xf numFmtId="0" fontId="34" fillId="17" borderId="25" xfId="0" applyFont="1" applyFill="1" applyBorder="1" applyAlignment="1" applyProtection="1">
      <alignment horizontal="left"/>
      <protection locked="0"/>
    </xf>
    <xf numFmtId="0" fontId="21" fillId="4" borderId="0" xfId="1" applyFont="1" applyFill="1" applyProtection="1"/>
    <xf numFmtId="0" fontId="15" fillId="13" borderId="87" xfId="0" applyFont="1" applyFill="1" applyBorder="1" applyAlignment="1" applyProtection="1">
      <alignment horizontal="left" vertical="center"/>
      <protection locked="0"/>
    </xf>
    <xf numFmtId="0" fontId="37" fillId="5" borderId="112" xfId="0" applyFont="1" applyFill="1" applyBorder="1" applyAlignment="1" applyProtection="1">
      <alignment horizontal="left" vertical="center"/>
      <protection locked="0"/>
    </xf>
    <xf numFmtId="0" fontId="37" fillId="14" borderId="88" xfId="0" applyFont="1" applyFill="1" applyBorder="1" applyAlignment="1" applyProtection="1">
      <alignment horizontal="left" vertical="center"/>
      <protection locked="0"/>
    </xf>
    <xf numFmtId="0" fontId="37" fillId="14" borderId="89" xfId="0" applyFont="1" applyFill="1" applyBorder="1" applyAlignment="1" applyProtection="1">
      <alignment horizontal="left" vertical="center"/>
      <protection locked="0"/>
    </xf>
    <xf numFmtId="0" fontId="37" fillId="14" borderId="92" xfId="0" applyFont="1" applyFill="1" applyBorder="1" applyAlignment="1" applyProtection="1">
      <alignment horizontal="left" vertical="center"/>
      <protection locked="0"/>
    </xf>
    <xf numFmtId="0" fontId="34" fillId="0" borderId="17" xfId="0" applyFont="1" applyBorder="1" applyAlignment="1" applyProtection="1">
      <alignment horizontal="left"/>
      <protection locked="0"/>
    </xf>
    <xf numFmtId="0" fontId="15" fillId="15" borderId="100" xfId="0" applyFont="1" applyFill="1" applyBorder="1" applyAlignment="1" applyProtection="1">
      <alignment horizontal="left" vertical="center"/>
      <protection locked="0"/>
    </xf>
    <xf numFmtId="0" fontId="37" fillId="5" borderId="87" xfId="0" applyFont="1" applyFill="1" applyBorder="1" applyAlignment="1" applyProtection="1">
      <alignment horizontal="left" vertical="center"/>
      <protection locked="0"/>
    </xf>
    <xf numFmtId="0" fontId="34" fillId="3" borderId="36" xfId="0" applyFont="1" applyFill="1" applyBorder="1" applyAlignment="1" applyProtection="1">
      <alignment horizontal="left"/>
      <protection locked="0"/>
    </xf>
    <xf numFmtId="0" fontId="36" fillId="5" borderId="91" xfId="0" applyFont="1" applyFill="1" applyBorder="1" applyAlignment="1" applyProtection="1">
      <alignment horizontal="left" vertical="center"/>
      <protection locked="0"/>
    </xf>
    <xf numFmtId="0" fontId="37" fillId="15" borderId="92" xfId="0" applyFont="1" applyFill="1" applyBorder="1" applyAlignment="1" applyProtection="1">
      <alignment horizontal="left" vertical="center"/>
      <protection locked="0"/>
    </xf>
    <xf numFmtId="0" fontId="37" fillId="15" borderId="90" xfId="0" applyFont="1" applyFill="1" applyBorder="1" applyAlignment="1" applyProtection="1">
      <alignment horizontal="left" vertical="center"/>
      <protection locked="0"/>
    </xf>
    <xf numFmtId="0" fontId="37" fillId="15" borderId="91" xfId="0" applyFont="1" applyFill="1" applyBorder="1" applyAlignment="1" applyProtection="1">
      <alignment horizontal="left" vertical="center"/>
      <protection locked="0"/>
    </xf>
    <xf numFmtId="0" fontId="37" fillId="14" borderId="104" xfId="0" applyFont="1" applyFill="1" applyBorder="1" applyAlignment="1" applyProtection="1">
      <alignment horizontal="left" vertical="center"/>
      <protection locked="0"/>
    </xf>
    <xf numFmtId="0" fontId="36" fillId="3" borderId="100" xfId="0" applyFont="1" applyFill="1" applyBorder="1" applyAlignment="1" applyProtection="1">
      <alignment horizontal="left" vertical="center"/>
      <protection locked="0"/>
    </xf>
    <xf numFmtId="0" fontId="4" fillId="4" borderId="85" xfId="0" applyFont="1" applyFill="1" applyBorder="1" applyAlignment="1" applyProtection="1">
      <alignment horizontal="left"/>
    </xf>
    <xf numFmtId="0" fontId="4" fillId="6" borderId="12" xfId="0" applyFont="1" applyFill="1" applyBorder="1" applyAlignment="1" applyProtection="1">
      <alignment horizontal="left"/>
    </xf>
    <xf numFmtId="0" fontId="37" fillId="7" borderId="102" xfId="0" applyFont="1" applyFill="1" applyBorder="1" applyAlignment="1" applyProtection="1">
      <alignment horizontal="left" vertical="center"/>
      <protection locked="0"/>
    </xf>
    <xf numFmtId="0" fontId="45" fillId="0" borderId="0" xfId="4"/>
    <xf numFmtId="0" fontId="36" fillId="5" borderId="87" xfId="0" applyFont="1" applyFill="1" applyBorder="1" applyAlignment="1" applyProtection="1">
      <alignment horizontal="left" vertical="center"/>
      <protection locked="0"/>
    </xf>
    <xf numFmtId="0" fontId="36" fillId="13" borderId="92" xfId="0" applyFont="1" applyFill="1" applyBorder="1" applyAlignment="1" applyProtection="1">
      <alignment horizontal="left" vertical="center"/>
      <protection locked="0"/>
    </xf>
    <xf numFmtId="0" fontId="36" fillId="3" borderId="87" xfId="0" applyFont="1" applyFill="1" applyBorder="1" applyAlignment="1" applyProtection="1">
      <alignment horizontal="left" vertical="center"/>
      <protection locked="0"/>
    </xf>
    <xf numFmtId="0" fontId="37" fillId="5" borderId="100" xfId="0" applyFont="1" applyFill="1" applyBorder="1" applyAlignment="1" applyProtection="1">
      <alignment horizontal="left" vertical="center"/>
      <protection locked="0"/>
    </xf>
    <xf numFmtId="0" fontId="37" fillId="13" borderId="88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horizontal="left"/>
      <protection locked="0"/>
    </xf>
    <xf numFmtId="0" fontId="34" fillId="3" borderId="26" xfId="0" applyFont="1" applyFill="1" applyBorder="1" applyAlignment="1" applyProtection="1">
      <alignment horizontal="left"/>
      <protection locked="0"/>
    </xf>
    <xf numFmtId="0" fontId="34" fillId="9" borderId="35" xfId="0" applyFont="1" applyFill="1" applyBorder="1" applyAlignment="1" applyProtection="1">
      <alignment horizontal="left"/>
      <protection locked="0"/>
    </xf>
    <xf numFmtId="0" fontId="36" fillId="6" borderId="64" xfId="0" applyFont="1" applyFill="1" applyBorder="1" applyAlignment="1" applyProtection="1">
      <alignment horizontal="left" vertical="center"/>
      <protection locked="0"/>
    </xf>
    <xf numFmtId="0" fontId="36" fillId="3" borderId="99" xfId="0" applyFont="1" applyFill="1" applyBorder="1" applyAlignment="1" applyProtection="1">
      <alignment horizontal="left" vertical="center"/>
      <protection locked="0"/>
    </xf>
    <xf numFmtId="0" fontId="46" fillId="4" borderId="88" xfId="0" applyFont="1" applyFill="1" applyBorder="1" applyAlignment="1" applyProtection="1">
      <alignment horizontal="left" vertical="center"/>
      <protection locked="0"/>
    </xf>
    <xf numFmtId="0" fontId="46" fillId="5" borderId="88" xfId="0" applyFont="1" applyFill="1" applyBorder="1" applyAlignment="1" applyProtection="1">
      <alignment horizontal="left" vertical="center"/>
      <protection locked="0"/>
    </xf>
    <xf numFmtId="0" fontId="16" fillId="6" borderId="0" xfId="1" applyFont="1" applyFill="1" applyAlignment="1" applyProtection="1">
      <alignment horizontal="center"/>
    </xf>
    <xf numFmtId="15" fontId="21" fillId="6" borderId="0" xfId="1" applyNumberFormat="1" applyFont="1" applyFill="1" applyAlignment="1" applyProtection="1"/>
    <xf numFmtId="0" fontId="16" fillId="6" borderId="0" xfId="1" applyFill="1" applyProtection="1"/>
    <xf numFmtId="0" fontId="34" fillId="0" borderId="35" xfId="0" applyFont="1" applyFill="1" applyBorder="1" applyAlignment="1" applyProtection="1">
      <alignment horizontal="left"/>
      <protection locked="0"/>
    </xf>
    <xf numFmtId="169" fontId="0" fillId="0" borderId="0" xfId="0" applyNumberFormat="1" applyFill="1" applyProtection="1"/>
    <xf numFmtId="167" fontId="23" fillId="0" borderId="0" xfId="0" applyNumberFormat="1" applyFont="1" applyFill="1" applyBorder="1" applyAlignment="1">
      <alignment vertical="center"/>
    </xf>
    <xf numFmtId="167" fontId="23" fillId="0" borderId="0" xfId="0" applyNumberFormat="1" applyFont="1" applyFill="1" applyBorder="1" applyProtection="1"/>
    <xf numFmtId="0" fontId="37" fillId="3" borderId="100" xfId="0" applyFont="1" applyFill="1" applyBorder="1" applyAlignment="1" applyProtection="1">
      <alignment horizontal="left" vertical="center"/>
      <protection locked="0"/>
    </xf>
    <xf numFmtId="0" fontId="37" fillId="5" borderId="111" xfId="0" applyFont="1" applyFill="1" applyBorder="1" applyAlignment="1" applyProtection="1">
      <alignment horizontal="left" vertical="center"/>
      <protection locked="0"/>
    </xf>
    <xf numFmtId="0" fontId="48" fillId="11" borderId="0" xfId="0" applyFont="1" applyFill="1" applyBorder="1"/>
    <xf numFmtId="14" fontId="0" fillId="6" borderId="0" xfId="0" applyNumberFormat="1" applyFill="1" applyBorder="1"/>
    <xf numFmtId="0" fontId="3" fillId="14" borderId="124" xfId="0" applyFont="1" applyFill="1" applyBorder="1" applyAlignment="1" applyProtection="1">
      <alignment horizontal="center"/>
      <protection locked="0"/>
    </xf>
    <xf numFmtId="0" fontId="3" fillId="14" borderId="125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  <protection locked="0"/>
    </xf>
    <xf numFmtId="0" fontId="3" fillId="0" borderId="125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</xf>
    <xf numFmtId="0" fontId="3" fillId="0" borderId="125" xfId="0" applyFont="1" applyBorder="1" applyAlignment="1" applyProtection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81" xfId="0" applyFont="1" applyFill="1" applyBorder="1" applyAlignment="1">
      <alignment horizontal="left"/>
    </xf>
    <xf numFmtId="0" fontId="3" fillId="0" borderId="82" xfId="0" applyFont="1" applyFill="1" applyBorder="1" applyAlignment="1">
      <alignment horizontal="center"/>
    </xf>
    <xf numFmtId="0" fontId="3" fillId="0" borderId="83" xfId="0" applyFont="1" applyFill="1" applyBorder="1" applyAlignment="1">
      <alignment horizontal="center"/>
    </xf>
    <xf numFmtId="0" fontId="3" fillId="0" borderId="84" xfId="0" applyFont="1" applyFill="1" applyBorder="1" applyAlignment="1">
      <alignment horizontal="center"/>
    </xf>
    <xf numFmtId="0" fontId="3" fillId="14" borderId="124" xfId="0" applyFont="1" applyFill="1" applyBorder="1" applyAlignment="1" applyProtection="1">
      <alignment horizontal="center"/>
    </xf>
    <xf numFmtId="0" fontId="3" fillId="14" borderId="125" xfId="0" applyFont="1" applyFill="1" applyBorder="1" applyAlignment="1" applyProtection="1">
      <alignment horizontal="center"/>
    </xf>
    <xf numFmtId="165" fontId="17" fillId="4" borderId="0" xfId="1" applyNumberFormat="1" applyFont="1" applyFill="1" applyAlignment="1" applyProtection="1">
      <alignment horizontal="center"/>
    </xf>
    <xf numFmtId="0" fontId="43" fillId="4" borderId="0" xfId="1" applyFont="1" applyFill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167" fontId="25" fillId="0" borderId="0" xfId="0" applyNumberFormat="1" applyFont="1" applyFill="1" applyBorder="1" applyAlignment="1" applyProtection="1">
      <alignment horizontal="left" vertical="top"/>
    </xf>
    <xf numFmtId="167" fontId="25" fillId="0" borderId="0" xfId="0" applyNumberFormat="1" applyFont="1" applyFill="1" applyBorder="1" applyAlignment="1" applyProtection="1">
      <alignment horizontal="left" vertical="top"/>
      <protection locked="0"/>
    </xf>
    <xf numFmtId="0" fontId="47" fillId="11" borderId="0" xfId="0" applyFont="1" applyFill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82">
    <dxf>
      <font>
        <color theme="0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</xdr:row>
          <xdr:rowOff>69850</xdr:rowOff>
        </xdr:from>
        <xdr:to>
          <xdr:col>2</xdr:col>
          <xdr:colOff>1714500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76200</xdr:rowOff>
        </xdr:from>
        <xdr:to>
          <xdr:col>3</xdr:col>
          <xdr:colOff>584200</xdr:colOff>
          <xdr:row>2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285750</xdr:rowOff>
        </xdr:from>
        <xdr:to>
          <xdr:col>12</xdr:col>
          <xdr:colOff>488950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3</xdr:row>
          <xdr:rowOff>88900</xdr:rowOff>
        </xdr:from>
        <xdr:to>
          <xdr:col>12</xdr:col>
          <xdr:colOff>660400</xdr:colOff>
          <xdr:row>4</xdr:row>
          <xdr:rowOff>469900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Commentaires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5</xdr:row>
          <xdr:rowOff>38100</xdr:rowOff>
        </xdr:from>
        <xdr:to>
          <xdr:col>13</xdr:col>
          <xdr:colOff>114300</xdr:colOff>
          <xdr:row>10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317500</xdr:colOff>
          <xdr:row>1</xdr:row>
          <xdr:rowOff>165100</xdr:rowOff>
        </xdr:from>
        <xdr:to>
          <xdr:col>13</xdr:col>
          <xdr:colOff>323850</xdr:colOff>
          <xdr:row>3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Effacez Commentaires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Andr&#233;\Desktop\Nouveau%20dossier\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28" totalsRowShown="0" headerRowDxfId="6">
  <autoFilter ref="A1:A28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2" displayName="Tableau2" ref="I1:I12" totalsRowShown="0" dataDxfId="5">
  <autoFilter ref="I1:I12"/>
  <tableColumns count="1">
    <tableColumn id="1" name="NUITS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Doublons10" displayName="Doublons10" ref="A1:A15" totalsRowShown="0" headerRowDxfId="3">
  <autoFilter ref="A1:A15"/>
  <tableColumns count="1">
    <tableColumn id="1" name="No Doublon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0" name="TVert11" displayName="TVert11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1" name="TJaune12" displayName="TJaune12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9.xml><?xml version="1.0" encoding="utf-8"?>
<table xmlns="http://schemas.openxmlformats.org/spreadsheetml/2006/main" id="12" name="TOrange13" displayName="TOrange13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7" name="Tableau28" displayName="Tableau28" ref="I1:I12" totalsRowShown="0" dataDxfId="2">
  <autoFilter ref="I1:I12"/>
  <tableColumns count="1">
    <tableColumn id="1" name="NUI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xxx.xxx@google.com" TargetMode="External"/><Relationship Id="rId1" Type="http://schemas.openxmlformats.org/officeDocument/2006/relationships/hyperlink" Target="mailto:xxx.xxx@google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M94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4" sqref="I4"/>
    </sheetView>
  </sheetViews>
  <sheetFormatPr baseColWidth="10" defaultColWidth="11.453125" defaultRowHeight="12.5"/>
  <cols>
    <col min="1" max="1" width="3.26953125" style="220" customWidth="1"/>
    <col min="2" max="2" width="4.54296875" style="220" customWidth="1"/>
    <col min="3" max="3" width="29.1796875" style="221" customWidth="1"/>
    <col min="4" max="4" width="7.26953125" style="219" customWidth="1"/>
    <col min="5" max="53" width="5.7265625" style="220" customWidth="1"/>
    <col min="54" max="54" width="5.7265625" style="220" bestFit="1" customWidth="1"/>
    <col min="55" max="55" width="3.1796875" style="220" bestFit="1" customWidth="1"/>
    <col min="56" max="56" width="4.7265625" style="220" bestFit="1" customWidth="1"/>
    <col min="57" max="57" width="5.81640625" style="220" bestFit="1" customWidth="1"/>
    <col min="58" max="58" width="3.81640625" style="220" customWidth="1"/>
    <col min="59" max="65" width="6.453125" style="220" customWidth="1"/>
    <col min="66" max="66" width="4.81640625" style="220" customWidth="1"/>
    <col min="67" max="73" width="4.7265625" style="220" customWidth="1"/>
    <col min="74" max="16384" width="11.453125" style="220"/>
  </cols>
  <sheetData>
    <row r="1" spans="1:64" ht="13.5" customHeight="1" thickBot="1">
      <c r="A1" s="755" t="s">
        <v>376</v>
      </c>
      <c r="B1" s="755"/>
      <c r="C1" s="757" t="s">
        <v>377</v>
      </c>
      <c r="D1" s="416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1"/>
      <c r="AY1" s="221"/>
      <c r="AZ1" s="221"/>
      <c r="BA1" s="221"/>
    </row>
    <row r="2" spans="1:64" ht="13.5" customHeight="1" thickBot="1">
      <c r="A2" s="756"/>
      <c r="B2" s="756"/>
      <c r="C2" s="758"/>
      <c r="D2" s="416"/>
      <c r="E2" s="759" t="str">
        <f>"Semaine"&amp;" "&amp;WEEKNUM(E4,2)</f>
        <v>Semaine 18</v>
      </c>
      <c r="F2" s="760"/>
      <c r="G2" s="760"/>
      <c r="H2" s="760"/>
      <c r="I2" s="760"/>
      <c r="J2" s="760"/>
      <c r="K2" s="761"/>
      <c r="L2" s="759" t="str">
        <f>"Semaine"&amp;" "&amp;WEEKNUM(L4,2)</f>
        <v>Semaine 19</v>
      </c>
      <c r="M2" s="760"/>
      <c r="N2" s="760"/>
      <c r="O2" s="760"/>
      <c r="P2" s="760"/>
      <c r="Q2" s="760"/>
      <c r="R2" s="761"/>
      <c r="S2" s="752" t="str">
        <f>"Semaine"&amp;" "&amp;WEEKNUM(S4,2)</f>
        <v>Semaine 20</v>
      </c>
      <c r="T2" s="753"/>
      <c r="U2" s="753"/>
      <c r="V2" s="753"/>
      <c r="W2" s="753"/>
      <c r="X2" s="753"/>
      <c r="Y2" s="753"/>
      <c r="Z2" s="750" t="str">
        <f>"Semaine"&amp;" "&amp;WEEKNUM(Z4,2)</f>
        <v>Semaine 21</v>
      </c>
      <c r="AA2" s="751"/>
      <c r="AB2" s="751"/>
      <c r="AC2" s="751"/>
      <c r="AD2" s="751"/>
      <c r="AE2" s="751"/>
      <c r="AF2" s="751"/>
      <c r="AG2" s="750" t="str">
        <f>"Semaine"&amp;" "&amp;WEEKNUM(AG4,2)</f>
        <v>Semaine 22</v>
      </c>
      <c r="AH2" s="751"/>
      <c r="AI2" s="751"/>
      <c r="AJ2" s="751"/>
      <c r="AK2" s="751"/>
      <c r="AL2" s="751"/>
      <c r="AM2" s="751"/>
      <c r="AN2" s="752" t="str">
        <f>"Semaine"&amp;" "&amp;WEEKNUM(AN4,2)</f>
        <v>Semaine 23</v>
      </c>
      <c r="AO2" s="753"/>
      <c r="AP2" s="753"/>
      <c r="AQ2" s="753"/>
      <c r="AR2" s="753"/>
      <c r="AS2" s="753"/>
      <c r="AT2" s="753"/>
      <c r="AU2" s="752" t="str">
        <f>"Semaine"&amp;" "&amp;WEEKNUM(AU4,2)</f>
        <v>Semaine 24</v>
      </c>
      <c r="AV2" s="753"/>
      <c r="AW2" s="753"/>
      <c r="AX2" s="753"/>
      <c r="AY2" s="753"/>
      <c r="AZ2" s="753"/>
      <c r="BA2" s="753"/>
    </row>
    <row r="3" spans="1:64" ht="21" customHeight="1">
      <c r="A3" s="222"/>
      <c r="B3" s="223"/>
      <c r="C3" s="362"/>
      <c r="D3" s="224"/>
      <c r="E3" s="225" t="s">
        <v>0</v>
      </c>
      <c r="F3" s="226" t="s">
        <v>56</v>
      </c>
      <c r="G3" s="226" t="s">
        <v>57</v>
      </c>
      <c r="H3" s="226" t="s">
        <v>2</v>
      </c>
      <c r="I3" s="226" t="s">
        <v>3</v>
      </c>
      <c r="J3" s="226" t="s">
        <v>4</v>
      </c>
      <c r="K3" s="227" t="s">
        <v>5</v>
      </c>
      <c r="L3" s="226" t="s">
        <v>0</v>
      </c>
      <c r="M3" s="226" t="s">
        <v>56</v>
      </c>
      <c r="N3" s="226" t="s">
        <v>57</v>
      </c>
      <c r="O3" s="226" t="s">
        <v>2</v>
      </c>
      <c r="P3" s="226" t="s">
        <v>3</v>
      </c>
      <c r="Q3" s="226" t="s">
        <v>4</v>
      </c>
      <c r="R3" s="227" t="s">
        <v>5</v>
      </c>
      <c r="S3" s="226" t="s">
        <v>0</v>
      </c>
      <c r="T3" s="226" t="s">
        <v>56</v>
      </c>
      <c r="U3" s="226" t="s">
        <v>57</v>
      </c>
      <c r="V3" s="226" t="s">
        <v>2</v>
      </c>
      <c r="W3" s="226" t="s">
        <v>3</v>
      </c>
      <c r="X3" s="226" t="s">
        <v>4</v>
      </c>
      <c r="Y3" s="227" t="s">
        <v>5</v>
      </c>
      <c r="Z3" s="226" t="s">
        <v>0</v>
      </c>
      <c r="AA3" s="226" t="s">
        <v>56</v>
      </c>
      <c r="AB3" s="226" t="s">
        <v>57</v>
      </c>
      <c r="AC3" s="226" t="s">
        <v>2</v>
      </c>
      <c r="AD3" s="226" t="s">
        <v>3</v>
      </c>
      <c r="AE3" s="226" t="s">
        <v>4</v>
      </c>
      <c r="AF3" s="227" t="s">
        <v>5</v>
      </c>
      <c r="AG3" s="226" t="s">
        <v>0</v>
      </c>
      <c r="AH3" s="226" t="s">
        <v>56</v>
      </c>
      <c r="AI3" s="226" t="s">
        <v>57</v>
      </c>
      <c r="AJ3" s="226" t="s">
        <v>2</v>
      </c>
      <c r="AK3" s="226" t="s">
        <v>3</v>
      </c>
      <c r="AL3" s="226" t="s">
        <v>4</v>
      </c>
      <c r="AM3" s="227" t="s">
        <v>5</v>
      </c>
      <c r="AN3" s="226" t="s">
        <v>0</v>
      </c>
      <c r="AO3" s="226" t="s">
        <v>56</v>
      </c>
      <c r="AP3" s="226" t="s">
        <v>57</v>
      </c>
      <c r="AQ3" s="226" t="s">
        <v>2</v>
      </c>
      <c r="AR3" s="226" t="s">
        <v>3</v>
      </c>
      <c r="AS3" s="226" t="s">
        <v>4</v>
      </c>
      <c r="AT3" s="227" t="s">
        <v>5</v>
      </c>
      <c r="AU3" s="226" t="s">
        <v>0</v>
      </c>
      <c r="AV3" s="226" t="s">
        <v>56</v>
      </c>
      <c r="AW3" s="226" t="s">
        <v>57</v>
      </c>
      <c r="AX3" s="226" t="s">
        <v>2</v>
      </c>
      <c r="AY3" s="226" t="s">
        <v>3</v>
      </c>
      <c r="AZ3" s="226" t="s">
        <v>4</v>
      </c>
      <c r="BA3" s="227" t="s">
        <v>5</v>
      </c>
    </row>
    <row r="4" spans="1:64" ht="21" customHeight="1" thickBot="1">
      <c r="A4" s="228"/>
      <c r="B4" s="229"/>
      <c r="C4" s="230"/>
      <c r="D4" s="231"/>
      <c r="E4" s="232">
        <v>43948</v>
      </c>
      <c r="F4" s="233">
        <f>IF(E4="","",E4+1)</f>
        <v>43949</v>
      </c>
      <c r="G4" s="233">
        <f t="array" ref="G4">IF(F4="","",F4+1)</f>
        <v>43950</v>
      </c>
      <c r="H4" s="233">
        <f t="shared" ref="H4:BA4" si="0">IF(G4="","",G4+1)</f>
        <v>43951</v>
      </c>
      <c r="I4" s="233">
        <f t="shared" si="0"/>
        <v>43952</v>
      </c>
      <c r="J4" s="233">
        <f t="shared" si="0"/>
        <v>43953</v>
      </c>
      <c r="K4" s="233">
        <f t="shared" si="0"/>
        <v>43954</v>
      </c>
      <c r="L4" s="233">
        <f t="shared" si="0"/>
        <v>43955</v>
      </c>
      <c r="M4" s="233">
        <f t="shared" si="0"/>
        <v>43956</v>
      </c>
      <c r="N4" s="233">
        <f t="shared" si="0"/>
        <v>43957</v>
      </c>
      <c r="O4" s="233">
        <f t="shared" si="0"/>
        <v>43958</v>
      </c>
      <c r="P4" s="233">
        <f t="shared" si="0"/>
        <v>43959</v>
      </c>
      <c r="Q4" s="233">
        <f t="shared" si="0"/>
        <v>43960</v>
      </c>
      <c r="R4" s="233">
        <f t="shared" si="0"/>
        <v>43961</v>
      </c>
      <c r="S4" s="233">
        <f t="shared" si="0"/>
        <v>43962</v>
      </c>
      <c r="T4" s="233">
        <f t="shared" si="0"/>
        <v>43963</v>
      </c>
      <c r="U4" s="233">
        <f t="shared" si="0"/>
        <v>43964</v>
      </c>
      <c r="V4" s="233">
        <f t="shared" si="0"/>
        <v>43965</v>
      </c>
      <c r="W4" s="233">
        <f t="shared" si="0"/>
        <v>43966</v>
      </c>
      <c r="X4" s="233">
        <f>IF(W4="","",W4+1)</f>
        <v>43967</v>
      </c>
      <c r="Y4" s="233">
        <f t="shared" si="0"/>
        <v>43968</v>
      </c>
      <c r="Z4" s="233">
        <f t="shared" si="0"/>
        <v>43969</v>
      </c>
      <c r="AA4" s="233">
        <f t="shared" si="0"/>
        <v>43970</v>
      </c>
      <c r="AB4" s="233">
        <f t="shared" si="0"/>
        <v>43971</v>
      </c>
      <c r="AC4" s="233">
        <f t="shared" si="0"/>
        <v>43972</v>
      </c>
      <c r="AD4" s="233">
        <f t="shared" si="0"/>
        <v>43973</v>
      </c>
      <c r="AE4" s="233">
        <f t="shared" si="0"/>
        <v>43974</v>
      </c>
      <c r="AF4" s="233">
        <f t="shared" si="0"/>
        <v>43975</v>
      </c>
      <c r="AG4" s="233">
        <f t="shared" si="0"/>
        <v>43976</v>
      </c>
      <c r="AH4" s="233">
        <f t="shared" si="0"/>
        <v>43977</v>
      </c>
      <c r="AI4" s="233">
        <f t="shared" si="0"/>
        <v>43978</v>
      </c>
      <c r="AJ4" s="233">
        <f t="shared" si="0"/>
        <v>43979</v>
      </c>
      <c r="AK4" s="233">
        <f t="shared" si="0"/>
        <v>43980</v>
      </c>
      <c r="AL4" s="233">
        <f t="shared" si="0"/>
        <v>43981</v>
      </c>
      <c r="AM4" s="233">
        <f t="shared" si="0"/>
        <v>43982</v>
      </c>
      <c r="AN4" s="233">
        <f t="shared" si="0"/>
        <v>43983</v>
      </c>
      <c r="AO4" s="233">
        <f t="shared" si="0"/>
        <v>43984</v>
      </c>
      <c r="AP4" s="233">
        <f t="shared" si="0"/>
        <v>43985</v>
      </c>
      <c r="AQ4" s="233">
        <f t="shared" si="0"/>
        <v>43986</v>
      </c>
      <c r="AR4" s="233">
        <f t="shared" si="0"/>
        <v>43987</v>
      </c>
      <c r="AS4" s="233">
        <f t="shared" si="0"/>
        <v>43988</v>
      </c>
      <c r="AT4" s="233">
        <f t="shared" si="0"/>
        <v>43989</v>
      </c>
      <c r="AU4" s="233">
        <f t="shared" si="0"/>
        <v>43990</v>
      </c>
      <c r="AV4" s="233">
        <f t="shared" si="0"/>
        <v>43991</v>
      </c>
      <c r="AW4" s="233">
        <f t="shared" si="0"/>
        <v>43992</v>
      </c>
      <c r="AX4" s="233">
        <f t="shared" si="0"/>
        <v>43993</v>
      </c>
      <c r="AY4" s="233">
        <f t="shared" si="0"/>
        <v>43994</v>
      </c>
      <c r="AZ4" s="233">
        <f t="shared" si="0"/>
        <v>43995</v>
      </c>
      <c r="BA4" s="233">
        <f t="shared" si="0"/>
        <v>43996</v>
      </c>
      <c r="BB4" s="234" t="s">
        <v>6</v>
      </c>
      <c r="BC4" s="234" t="s">
        <v>7</v>
      </c>
      <c r="BD4" s="234" t="s">
        <v>8</v>
      </c>
      <c r="BE4" s="234" t="s">
        <v>9</v>
      </c>
      <c r="BH4" s="234" t="s">
        <v>272</v>
      </c>
      <c r="BI4" s="234" t="s">
        <v>273</v>
      </c>
      <c r="BJ4" s="234" t="s">
        <v>274</v>
      </c>
      <c r="BK4" s="234" t="s">
        <v>75</v>
      </c>
      <c r="BL4" s="234"/>
    </row>
    <row r="5" spans="1:64" ht="21" customHeight="1">
      <c r="A5" s="235" t="s">
        <v>10</v>
      </c>
      <c r="B5" s="236" t="s">
        <v>13</v>
      </c>
      <c r="C5" s="237" t="s">
        <v>89</v>
      </c>
      <c r="D5" s="238">
        <v>1390</v>
      </c>
      <c r="E5" s="440"/>
      <c r="F5" s="441"/>
      <c r="G5" s="441"/>
      <c r="H5" s="2"/>
      <c r="I5" s="2"/>
      <c r="J5" s="2"/>
      <c r="K5" s="3"/>
      <c r="L5" s="4"/>
      <c r="M5" s="2"/>
      <c r="N5" s="2"/>
      <c r="O5" s="5"/>
      <c r="P5" s="5"/>
      <c r="Q5" s="5"/>
      <c r="R5" s="6"/>
      <c r="S5" s="239"/>
      <c r="T5" s="7"/>
      <c r="U5" s="7"/>
      <c r="V5" s="7"/>
      <c r="W5" s="7"/>
      <c r="X5" s="7"/>
      <c r="Y5" s="8"/>
      <c r="Z5" s="10"/>
      <c r="AA5" s="7"/>
      <c r="AB5" s="7"/>
      <c r="AC5" s="7"/>
      <c r="AD5" s="7"/>
      <c r="AE5" s="7"/>
      <c r="AF5" s="14"/>
      <c r="AG5" s="9"/>
      <c r="AH5" s="7"/>
      <c r="AI5" s="7"/>
      <c r="AJ5" s="7"/>
      <c r="AK5" s="7"/>
      <c r="AL5" s="7"/>
      <c r="AM5" s="8"/>
      <c r="AN5" s="10"/>
      <c r="AO5" s="7"/>
      <c r="AP5" s="7"/>
      <c r="AQ5" s="7"/>
      <c r="AR5" s="7"/>
      <c r="AS5" s="7"/>
      <c r="AT5" s="8"/>
      <c r="AU5" s="11"/>
      <c r="AV5" s="5"/>
      <c r="AW5" s="5"/>
      <c r="AX5" s="5"/>
      <c r="AY5" s="5"/>
      <c r="AZ5" s="5"/>
      <c r="BA5" s="6"/>
      <c r="BB5" s="234">
        <f t="array" ref="BB5">SUM(IF(E5:BA5="RLT",1,0))</f>
        <v>0</v>
      </c>
      <c r="BC5" s="234">
        <f t="array" ref="BC5">SUM(IF(E5:BA5="R",1,0))</f>
        <v>0</v>
      </c>
      <c r="BD5" s="234">
        <f t="array" ref="BD5">SUM(IF(E5:BA5="RH",1,0))</f>
        <v>0</v>
      </c>
      <c r="BE5" s="234">
        <f>BB5+BC5+BD5</f>
        <v>0</v>
      </c>
      <c r="BH5" s="234">
        <f t="array" ref="BH5">SUM(IF(E5:BA5="M",1,0))</f>
        <v>0</v>
      </c>
      <c r="BI5" s="234">
        <f t="array" ref="BI5">SUM(IF(E5:BA5="A",1,0))</f>
        <v>0</v>
      </c>
      <c r="BJ5" s="234">
        <f t="array" ref="BJ5">SUM(IF(E5:BA5="N",1,0))</f>
        <v>0</v>
      </c>
      <c r="BK5" s="234">
        <f t="array" ref="BK5">SUM(IF(E5:BA5="D",1,0))</f>
        <v>0</v>
      </c>
      <c r="BL5" s="234"/>
    </row>
    <row r="6" spans="1:64" ht="21" customHeight="1">
      <c r="A6" s="235" t="s">
        <v>14</v>
      </c>
      <c r="B6" s="236" t="s">
        <v>13</v>
      </c>
      <c r="C6" s="240" t="s">
        <v>90</v>
      </c>
      <c r="D6" s="241">
        <v>3943</v>
      </c>
      <c r="E6" s="12"/>
      <c r="F6" s="5"/>
      <c r="G6" s="5"/>
      <c r="H6" s="5"/>
      <c r="I6" s="5"/>
      <c r="J6" s="5"/>
      <c r="K6" s="6"/>
      <c r="L6" s="440"/>
      <c r="M6" s="441"/>
      <c r="N6" s="441"/>
      <c r="O6" s="2"/>
      <c r="P6" s="2"/>
      <c r="Q6" s="2"/>
      <c r="R6" s="3"/>
      <c r="S6" s="1"/>
      <c r="T6" s="2"/>
      <c r="U6" s="2"/>
      <c r="V6" s="5"/>
      <c r="W6" s="5"/>
      <c r="X6" s="5"/>
      <c r="Y6" s="13"/>
      <c r="Z6" s="242"/>
      <c r="AA6" s="7"/>
      <c r="AB6" s="7"/>
      <c r="AC6" s="7"/>
      <c r="AD6" s="7"/>
      <c r="AE6" s="7"/>
      <c r="AF6" s="14"/>
      <c r="AG6" s="9"/>
      <c r="AH6" s="7"/>
      <c r="AI6" s="7"/>
      <c r="AJ6" s="7"/>
      <c r="AK6" s="7"/>
      <c r="AL6" s="7"/>
      <c r="AM6" s="8"/>
      <c r="AN6" s="10"/>
      <c r="AO6" s="7"/>
      <c r="AP6" s="7"/>
      <c r="AQ6" s="7"/>
      <c r="AR6" s="7"/>
      <c r="AS6" s="7"/>
      <c r="AT6" s="8"/>
      <c r="AU6" s="10"/>
      <c r="AV6" s="7"/>
      <c r="AW6" s="7"/>
      <c r="AX6" s="7"/>
      <c r="AY6" s="7"/>
      <c r="AZ6" s="7"/>
      <c r="BA6" s="14"/>
      <c r="BB6" s="234">
        <f t="array" ref="BB6">SUM(IF(E6:BA6="RLT",1,0))</f>
        <v>0</v>
      </c>
      <c r="BC6" s="234">
        <f t="array" ref="BC6">SUM(IF(E6:BA6="R",1,0))</f>
        <v>0</v>
      </c>
      <c r="BD6" s="234">
        <f t="array" ref="BD6">SUM(IF(E6:BA6="RH",1,0))</f>
        <v>0</v>
      </c>
      <c r="BE6" s="234">
        <f t="shared" ref="BE6:BE11" si="1">BB6+BC6+BD6</f>
        <v>0</v>
      </c>
      <c r="BH6" s="234">
        <f t="array" ref="BH6">SUM(IF(E6:BA6="M",1,0))</f>
        <v>0</v>
      </c>
      <c r="BI6" s="234">
        <f t="array" ref="BI6">SUM(IF(E6:BA6="A",1,0))</f>
        <v>0</v>
      </c>
      <c r="BJ6" s="234">
        <f t="array" ref="BJ6">SUM(IF(E6:BA6="N",1,0))</f>
        <v>0</v>
      </c>
      <c r="BK6" s="234">
        <f t="array" ref="BK6">SUM(IF(E6:BA6="D",1,0))</f>
        <v>0</v>
      </c>
      <c r="BL6" s="234"/>
    </row>
    <row r="7" spans="1:64" ht="21" customHeight="1">
      <c r="A7" s="235" t="s">
        <v>15</v>
      </c>
      <c r="B7" s="236" t="s">
        <v>13</v>
      </c>
      <c r="C7" s="240" t="s">
        <v>91</v>
      </c>
      <c r="D7" s="241">
        <v>3492</v>
      </c>
      <c r="E7" s="9"/>
      <c r="F7" s="7"/>
      <c r="G7" s="7"/>
      <c r="H7" s="7"/>
      <c r="I7" s="7"/>
      <c r="J7" s="7"/>
      <c r="K7" s="14"/>
      <c r="L7" s="11"/>
      <c r="M7" s="7"/>
      <c r="N7" s="5"/>
      <c r="O7" s="5"/>
      <c r="P7" s="5"/>
      <c r="Q7" s="5"/>
      <c r="R7" s="6"/>
      <c r="S7" s="12"/>
      <c r="T7" s="5"/>
      <c r="U7" s="5"/>
      <c r="V7" s="5"/>
      <c r="W7" s="5"/>
      <c r="X7" s="5"/>
      <c r="Y7" s="13"/>
      <c r="Z7" s="442"/>
      <c r="AA7" s="441"/>
      <c r="AB7" s="441"/>
      <c r="AC7" s="5"/>
      <c r="AD7" s="5"/>
      <c r="AE7" s="5"/>
      <c r="AF7" s="6"/>
      <c r="AG7" s="239"/>
      <c r="AH7" s="7"/>
      <c r="AI7" s="17"/>
      <c r="AJ7" s="7"/>
      <c r="AK7" s="7"/>
      <c r="AL7" s="7"/>
      <c r="AM7" s="8"/>
      <c r="AN7" s="10"/>
      <c r="AO7" s="7"/>
      <c r="AP7" s="7"/>
      <c r="AQ7" s="7"/>
      <c r="AR7" s="7"/>
      <c r="AS7" s="7"/>
      <c r="AT7" s="8"/>
      <c r="AU7" s="10"/>
      <c r="AV7" s="7"/>
      <c r="AW7" s="7"/>
      <c r="AX7" s="7"/>
      <c r="AY7" s="7"/>
      <c r="AZ7" s="7"/>
      <c r="BA7" s="14"/>
      <c r="BB7" s="234">
        <f t="array" ref="BB7">SUM(IF(E7:BA7="RLT",1,0))</f>
        <v>0</v>
      </c>
      <c r="BC7" s="234">
        <f t="array" ref="BC7">SUM(IF(E7:BA7="R",1,0))</f>
        <v>0</v>
      </c>
      <c r="BD7" s="234">
        <f t="array" ref="BD7">SUM(IF(E7:BA7="RH",1,0))</f>
        <v>0</v>
      </c>
      <c r="BE7" s="234">
        <f t="shared" si="1"/>
        <v>0</v>
      </c>
      <c r="BH7" s="234">
        <f t="array" ref="BH7">SUM(IF(E7:BA7="M",1,0))</f>
        <v>0</v>
      </c>
      <c r="BI7" s="234">
        <f t="array" ref="BI7">SUM(IF(E7:BA7="A",1,0))</f>
        <v>0</v>
      </c>
      <c r="BJ7" s="234">
        <f t="array" ref="BJ7">SUM(IF(E7:BA7="N",1,0))</f>
        <v>0</v>
      </c>
      <c r="BK7" s="234">
        <f t="array" ref="BK7">SUM(IF(E7:BA7="D",1,0))</f>
        <v>0</v>
      </c>
      <c r="BL7" s="234"/>
    </row>
    <row r="8" spans="1:64" ht="21" customHeight="1">
      <c r="A8" s="235" t="s">
        <v>12</v>
      </c>
      <c r="B8" s="236" t="s">
        <v>13</v>
      </c>
      <c r="C8" s="237" t="s">
        <v>92</v>
      </c>
      <c r="D8" s="241">
        <v>3547</v>
      </c>
      <c r="E8" s="9"/>
      <c r="F8" s="7"/>
      <c r="G8" s="7"/>
      <c r="H8" s="7"/>
      <c r="I8" s="7"/>
      <c r="J8" s="7"/>
      <c r="K8" s="14"/>
      <c r="L8" s="10"/>
      <c r="M8" s="7"/>
      <c r="N8" s="7"/>
      <c r="O8" s="7"/>
      <c r="P8" s="7"/>
      <c r="Q8" s="7"/>
      <c r="R8" s="14"/>
      <c r="S8" s="440"/>
      <c r="T8" s="441"/>
      <c r="U8" s="441"/>
      <c r="V8" s="15"/>
      <c r="W8" s="2"/>
      <c r="X8" s="2"/>
      <c r="Y8" s="16"/>
      <c r="Z8" s="4"/>
      <c r="AA8" s="2"/>
      <c r="AB8" s="2"/>
      <c r="AC8" s="2"/>
      <c r="AD8" s="2"/>
      <c r="AE8" s="2"/>
      <c r="AF8" s="3"/>
      <c r="AG8" s="1"/>
      <c r="AH8" s="2"/>
      <c r="AI8" s="2"/>
      <c r="AJ8" s="5"/>
      <c r="AK8" s="5"/>
      <c r="AL8" s="5"/>
      <c r="AM8" s="13"/>
      <c r="AN8" s="242"/>
      <c r="AO8" s="7"/>
      <c r="AP8" s="7"/>
      <c r="AQ8" s="7"/>
      <c r="AR8" s="7"/>
      <c r="AS8" s="7"/>
      <c r="AT8" s="8"/>
      <c r="AU8" s="10"/>
      <c r="AV8" s="7"/>
      <c r="AW8" s="7"/>
      <c r="AX8" s="7"/>
      <c r="AY8" s="7"/>
      <c r="AZ8" s="7"/>
      <c r="BA8" s="14"/>
      <c r="BB8" s="234">
        <f t="array" ref="BB8">SUM(IF(E8:BA8="RLT",1,0))</f>
        <v>0</v>
      </c>
      <c r="BC8" s="234">
        <f t="array" ref="BC8">SUM(IF(E8:BA8="R",1,0))</f>
        <v>0</v>
      </c>
      <c r="BD8" s="234">
        <f t="array" ref="BD8">SUM(IF(E8:BA8="RH",1,0))</f>
        <v>0</v>
      </c>
      <c r="BE8" s="234">
        <f t="shared" si="1"/>
        <v>0</v>
      </c>
      <c r="BH8" s="234">
        <f t="array" ref="BH8">SUM(IF(E8:BA8="M",1,0))</f>
        <v>0</v>
      </c>
      <c r="BI8" s="234">
        <f t="array" ref="BI8">SUM(IF(E8:BA8="A",1,0))</f>
        <v>0</v>
      </c>
      <c r="BJ8" s="234">
        <f t="array" ref="BJ8">SUM(IF(E8:BA8="N",1,0))</f>
        <v>0</v>
      </c>
      <c r="BK8" s="234">
        <f t="array" ref="BK8">SUM(IF(E8:BA8="D",1,0))</f>
        <v>0</v>
      </c>
      <c r="BL8" s="234"/>
    </row>
    <row r="9" spans="1:64" ht="21" customHeight="1">
      <c r="A9" s="235" t="s">
        <v>16</v>
      </c>
      <c r="B9" s="236" t="s">
        <v>13</v>
      </c>
      <c r="C9" s="240" t="s">
        <v>93</v>
      </c>
      <c r="D9" s="241">
        <v>2233</v>
      </c>
      <c r="E9" s="9"/>
      <c r="F9" s="7"/>
      <c r="G9" s="7"/>
      <c r="H9" s="7"/>
      <c r="I9" s="7"/>
      <c r="J9" s="7"/>
      <c r="K9" s="14"/>
      <c r="L9" s="10"/>
      <c r="M9" s="7"/>
      <c r="N9" s="7"/>
      <c r="O9" s="7"/>
      <c r="P9" s="7"/>
      <c r="Q9" s="470"/>
      <c r="R9" s="474"/>
      <c r="S9" s="9"/>
      <c r="T9" s="7"/>
      <c r="U9" s="18"/>
      <c r="V9" s="18"/>
      <c r="W9" s="7"/>
      <c r="X9" s="7"/>
      <c r="Y9" s="8"/>
      <c r="Z9" s="445"/>
      <c r="AA9" s="443"/>
      <c r="AB9" s="5"/>
      <c r="AC9" s="5"/>
      <c r="AD9" s="5"/>
      <c r="AE9" s="5"/>
      <c r="AF9" s="6"/>
      <c r="AG9" s="440"/>
      <c r="AH9" s="441"/>
      <c r="AI9" s="441"/>
      <c r="AJ9" s="2"/>
      <c r="AK9" s="2"/>
      <c r="AL9" s="2"/>
      <c r="AM9" s="16"/>
      <c r="AN9" s="445"/>
      <c r="AO9" s="443"/>
      <c r="AP9" s="443"/>
      <c r="AQ9" s="5"/>
      <c r="AR9" s="5"/>
      <c r="AS9" s="5"/>
      <c r="AT9" s="13"/>
      <c r="AU9" s="242"/>
      <c r="AV9" s="7"/>
      <c r="AW9" s="7"/>
      <c r="AX9" s="7"/>
      <c r="AY9" s="7"/>
      <c r="AZ9" s="7"/>
      <c r="BA9" s="14"/>
      <c r="BB9" s="234">
        <f t="array" ref="BB9">SUM(IF(E9:BA9="RLT",1,0))</f>
        <v>0</v>
      </c>
      <c r="BC9" s="234">
        <f t="array" ref="BC9">SUM(IF(E9:BA9="R",1,0))</f>
        <v>0</v>
      </c>
      <c r="BD9" s="234">
        <f t="array" ref="BD9">SUM(IF(E9:BA9="RH",1,0))</f>
        <v>0</v>
      </c>
      <c r="BE9" s="234">
        <f t="shared" si="1"/>
        <v>0</v>
      </c>
      <c r="BH9" s="234">
        <f t="array" ref="BH9">SUM(IF(E9:BA9="M",1,0))</f>
        <v>0</v>
      </c>
      <c r="BI9" s="234">
        <f t="array" ref="BI9">SUM(IF(E9:BA9="A",1,0))</f>
        <v>0</v>
      </c>
      <c r="BJ9" s="234">
        <f t="array" ref="BJ9">SUM(IF(E9:BA9="N",1,0))</f>
        <v>0</v>
      </c>
      <c r="BK9" s="234">
        <f t="array" ref="BK9">SUM(IF(E9:BA9="D",1,0))</f>
        <v>0</v>
      </c>
      <c r="BL9" s="234"/>
    </row>
    <row r="10" spans="1:64" ht="21" customHeight="1">
      <c r="A10" s="235" t="s">
        <v>17</v>
      </c>
      <c r="B10" s="236" t="s">
        <v>13</v>
      </c>
      <c r="C10" s="237" t="s">
        <v>94</v>
      </c>
      <c r="D10" s="241">
        <v>2191</v>
      </c>
      <c r="E10" s="12"/>
      <c r="F10" s="5"/>
      <c r="G10" s="7"/>
      <c r="H10" s="448"/>
      <c r="I10" s="5"/>
      <c r="J10" s="5"/>
      <c r="K10" s="6"/>
      <c r="L10" s="10"/>
      <c r="M10" s="7"/>
      <c r="N10" s="7"/>
      <c r="O10" s="7"/>
      <c r="P10" s="18"/>
      <c r="Q10" s="470"/>
      <c r="R10" s="474"/>
      <c r="S10" s="9"/>
      <c r="T10" s="7"/>
      <c r="U10" s="7"/>
      <c r="V10" s="7"/>
      <c r="W10" s="7"/>
      <c r="X10" s="7"/>
      <c r="Y10" s="8"/>
      <c r="Z10" s="10"/>
      <c r="AA10" s="7"/>
      <c r="AB10" s="7"/>
      <c r="AC10" s="7"/>
      <c r="AD10" s="7"/>
      <c r="AE10" s="443"/>
      <c r="AF10" s="446"/>
      <c r="AG10" s="447"/>
      <c r="AH10" s="443"/>
      <c r="AI10" s="443"/>
      <c r="AJ10" s="443"/>
      <c r="AK10" s="443"/>
      <c r="AL10" s="443"/>
      <c r="AM10" s="444"/>
      <c r="AN10" s="445"/>
      <c r="AO10" s="443"/>
      <c r="AP10" s="443"/>
      <c r="AQ10" s="443"/>
      <c r="AR10" s="443"/>
      <c r="AS10" s="443"/>
      <c r="AT10" s="444"/>
      <c r="AU10" s="445"/>
      <c r="AV10" s="443"/>
      <c r="AW10" s="443"/>
      <c r="AX10" s="443"/>
      <c r="AY10" s="443"/>
      <c r="AZ10" s="443"/>
      <c r="BA10" s="446"/>
      <c r="BB10" s="234">
        <f t="array" ref="BB10">SUM(IF(E10:BA10="RLT",1,0))</f>
        <v>0</v>
      </c>
      <c r="BC10" s="234">
        <f t="array" ref="BC10">SUM(IF(E10:BA10="R",1,0))</f>
        <v>0</v>
      </c>
      <c r="BD10" s="234">
        <f t="array" ref="BD10">SUM(IF(E10:BA10="RH",1,0))</f>
        <v>0</v>
      </c>
      <c r="BE10" s="234">
        <f t="shared" si="1"/>
        <v>0</v>
      </c>
      <c r="BH10" s="234">
        <f t="array" ref="BH10">SUM(IF(E10:BA10="M",1,0))</f>
        <v>0</v>
      </c>
      <c r="BI10" s="234">
        <f t="array" ref="BI10">SUM(IF(E10:BA10="A",1,0))</f>
        <v>0</v>
      </c>
      <c r="BJ10" s="234">
        <f t="array" ref="BJ10">SUM(IF(E10:BA10="N",1,0))</f>
        <v>0</v>
      </c>
      <c r="BK10" s="234">
        <f t="array" ref="BK10">SUM(IF(E10:BA10="D",1,0))</f>
        <v>0</v>
      </c>
      <c r="BL10" s="234"/>
    </row>
    <row r="11" spans="1:64" ht="21" customHeight="1">
      <c r="A11" s="235" t="s">
        <v>18</v>
      </c>
      <c r="B11" s="236" t="s">
        <v>13</v>
      </c>
      <c r="C11" s="240" t="s">
        <v>95</v>
      </c>
      <c r="D11" s="241">
        <v>2482</v>
      </c>
      <c r="E11" s="1"/>
      <c r="F11" s="443"/>
      <c r="G11" s="443"/>
      <c r="H11" s="443"/>
      <c r="I11" s="443"/>
      <c r="J11" s="7"/>
      <c r="K11" s="14"/>
      <c r="L11" s="11"/>
      <c r="M11" s="5"/>
      <c r="N11" s="5"/>
      <c r="O11" s="5"/>
      <c r="P11" s="5"/>
      <c r="Q11" s="5"/>
      <c r="R11" s="6"/>
      <c r="S11" s="9"/>
      <c r="T11" s="7"/>
      <c r="U11" s="7"/>
      <c r="V11" s="7"/>
      <c r="W11" s="7"/>
      <c r="X11" s="7"/>
      <c r="Y11" s="8"/>
      <c r="Z11" s="10"/>
      <c r="AA11" s="7"/>
      <c r="AB11" s="7"/>
      <c r="AC11" s="7"/>
      <c r="AD11" s="7"/>
      <c r="AE11" s="7"/>
      <c r="AF11" s="14"/>
      <c r="AG11" s="9"/>
      <c r="AH11" s="7"/>
      <c r="AI11" s="7"/>
      <c r="AJ11" s="7"/>
      <c r="AK11" s="7"/>
      <c r="AL11" s="7"/>
      <c r="AM11" s="8"/>
      <c r="AN11" s="11"/>
      <c r="AO11" s="5"/>
      <c r="AP11" s="5"/>
      <c r="AQ11" s="5"/>
      <c r="AR11" s="5"/>
      <c r="AS11" s="5"/>
      <c r="AT11" s="13"/>
      <c r="AU11" s="440"/>
      <c r="AV11" s="441"/>
      <c r="AW11" s="441"/>
      <c r="AX11" s="2"/>
      <c r="AY11" s="2"/>
      <c r="AZ11" s="2"/>
      <c r="BA11" s="3"/>
      <c r="BB11" s="234">
        <f t="array" ref="BB11">SUM(IF(E11:BA11="RLT",1,0))</f>
        <v>0</v>
      </c>
      <c r="BC11" s="234">
        <f t="array" ref="BC11">SUM(IF(E11:BA11="R",1,0))</f>
        <v>0</v>
      </c>
      <c r="BD11" s="234">
        <f t="array" ref="BD11">SUM(IF(E11:BA11="RH",1,0))</f>
        <v>0</v>
      </c>
      <c r="BE11" s="234">
        <f t="shared" si="1"/>
        <v>0</v>
      </c>
      <c r="BH11" s="234">
        <f t="array" ref="BH11">SUM(IF(E11:BA11="M",1,0))</f>
        <v>0</v>
      </c>
      <c r="BI11" s="234">
        <f t="array" ref="BI11">SUM(IF(E11:BA11="A",1,0))</f>
        <v>0</v>
      </c>
      <c r="BJ11" s="234">
        <f t="array" ref="BJ11">SUM(IF(E11:BA11="N",1,0))</f>
        <v>0</v>
      </c>
      <c r="BK11" s="234">
        <f t="array" ref="BK11">SUM(IF(E11:BA11="D",1,0))</f>
        <v>0</v>
      </c>
      <c r="BL11" s="234"/>
    </row>
    <row r="12" spans="1:64" ht="21" customHeight="1">
      <c r="A12" s="235"/>
      <c r="B12" s="236"/>
      <c r="C12" s="237"/>
      <c r="D12" s="241"/>
      <c r="E12" s="9"/>
      <c r="F12" s="7"/>
      <c r="G12" s="7"/>
      <c r="H12" s="7"/>
      <c r="I12" s="7"/>
      <c r="J12" s="7"/>
      <c r="K12" s="14"/>
      <c r="L12" s="10"/>
      <c r="M12" s="7"/>
      <c r="N12" s="7"/>
      <c r="O12" s="7"/>
      <c r="P12" s="7"/>
      <c r="Q12" s="7"/>
      <c r="R12" s="14"/>
      <c r="S12" s="10"/>
      <c r="T12" s="7"/>
      <c r="U12" s="7"/>
      <c r="V12" s="7"/>
      <c r="W12" s="7"/>
      <c r="X12" s="7"/>
      <c r="Y12" s="14"/>
      <c r="Z12" s="10"/>
      <c r="AA12" s="7"/>
      <c r="AB12" s="7"/>
      <c r="AC12" s="7"/>
      <c r="AD12" s="7"/>
      <c r="AE12" s="7"/>
      <c r="AF12" s="14"/>
      <c r="AG12" s="9"/>
      <c r="AH12" s="7"/>
      <c r="AI12" s="7"/>
      <c r="AJ12" s="7"/>
      <c r="AK12" s="7"/>
      <c r="AL12" s="7"/>
      <c r="AM12" s="8"/>
      <c r="AN12" s="10"/>
      <c r="AO12" s="7"/>
      <c r="AP12" s="7"/>
      <c r="AQ12" s="7"/>
      <c r="AR12" s="7"/>
      <c r="AS12" s="7"/>
      <c r="AT12" s="8"/>
      <c r="AU12" s="10"/>
      <c r="AV12" s="7"/>
      <c r="AW12" s="7"/>
      <c r="AX12" s="7"/>
      <c r="AY12" s="7"/>
      <c r="AZ12" s="7"/>
      <c r="BA12" s="14"/>
      <c r="BB12" s="234"/>
      <c r="BC12" s="234"/>
      <c r="BD12" s="234"/>
      <c r="BE12" s="234"/>
      <c r="BH12" s="234"/>
      <c r="BI12" s="234"/>
      <c r="BJ12" s="234"/>
      <c r="BK12" s="234"/>
      <c r="BL12" s="234"/>
    </row>
    <row r="13" spans="1:64" ht="21" customHeight="1">
      <c r="A13" s="235"/>
      <c r="B13" s="405" t="s">
        <v>48</v>
      </c>
      <c r="C13" s="240" t="s">
        <v>96</v>
      </c>
      <c r="D13" s="241">
        <v>2001</v>
      </c>
      <c r="E13" s="12"/>
      <c r="F13" s="5"/>
      <c r="G13" s="5"/>
      <c r="H13" s="5"/>
      <c r="I13" s="5"/>
      <c r="J13" s="5"/>
      <c r="K13" s="6"/>
      <c r="L13" s="11"/>
      <c r="M13" s="5"/>
      <c r="N13" s="449"/>
      <c r="O13" s="5"/>
      <c r="P13" s="5"/>
      <c r="Q13" s="5"/>
      <c r="R13" s="6"/>
      <c r="S13" s="11"/>
      <c r="T13" s="5"/>
      <c r="U13" s="17"/>
      <c r="V13" s="17"/>
      <c r="W13" s="5"/>
      <c r="X13" s="443"/>
      <c r="Y13" s="446"/>
      <c r="Z13" s="445"/>
      <c r="AA13" s="443"/>
      <c r="AB13" s="443"/>
      <c r="AC13" s="443"/>
      <c r="AD13" s="443"/>
      <c r="AE13" s="443"/>
      <c r="AF13" s="446"/>
      <c r="AG13" s="447"/>
      <c r="AH13" s="443"/>
      <c r="AI13" s="17"/>
      <c r="AJ13" s="5"/>
      <c r="AK13" s="5"/>
      <c r="AL13" s="5"/>
      <c r="AM13" s="13"/>
      <c r="AN13" s="440"/>
      <c r="AO13" s="441"/>
      <c r="AP13" s="441"/>
      <c r="AQ13" s="5"/>
      <c r="AR13" s="5"/>
      <c r="AS13" s="5"/>
      <c r="AT13" s="13"/>
      <c r="AU13" s="11"/>
      <c r="AV13" s="5"/>
      <c r="AW13" s="5"/>
      <c r="AX13" s="5"/>
      <c r="AY13" s="5"/>
      <c r="AZ13" s="5"/>
      <c r="BA13" s="6"/>
      <c r="BB13" s="234">
        <f t="array" ref="BB13">SUM(IF(E13:BA13="RLT",1,0))</f>
        <v>0</v>
      </c>
      <c r="BC13" s="234">
        <f t="array" ref="BC13">SUM(IF(E13:BA13="R",1,0))</f>
        <v>0</v>
      </c>
      <c r="BD13" s="234">
        <f t="array" ref="BD13">SUM(IF(E13:BA13="RH",1,0))</f>
        <v>0</v>
      </c>
      <c r="BE13" s="234">
        <f>BB13+BC13+BD13</f>
        <v>0</v>
      </c>
      <c r="BH13" s="234">
        <f t="array" ref="BH13">SUM(IF(E13:BA13="M",1,0))</f>
        <v>0</v>
      </c>
      <c r="BI13" s="234">
        <f t="array" ref="BI13">SUM(IF(E13:BA13="A",1,0))</f>
        <v>0</v>
      </c>
      <c r="BJ13" s="234">
        <f t="array" ref="BJ13">SUM(IF(E13:BA13="N",1,0))</f>
        <v>0</v>
      </c>
      <c r="BK13" s="234">
        <f t="array" ref="BK13">SUM(IF(E13:BA13="D",1,0))</f>
        <v>0</v>
      </c>
      <c r="BL13" s="234"/>
    </row>
    <row r="14" spans="1:64" ht="21" customHeight="1">
      <c r="A14" s="243"/>
      <c r="B14" s="405" t="s">
        <v>97</v>
      </c>
      <c r="C14" s="240" t="s">
        <v>98</v>
      </c>
      <c r="D14" s="241">
        <v>2355</v>
      </c>
      <c r="E14" s="12"/>
      <c r="F14" s="5"/>
      <c r="G14" s="5"/>
      <c r="H14" s="5"/>
      <c r="I14" s="5"/>
      <c r="J14" s="5"/>
      <c r="K14" s="6"/>
      <c r="L14" s="11"/>
      <c r="M14" s="5"/>
      <c r="N14" s="5"/>
      <c r="O14" s="5"/>
      <c r="P14" s="5"/>
      <c r="Q14" s="5"/>
      <c r="R14" s="6"/>
      <c r="S14" s="11"/>
      <c r="T14" s="5"/>
      <c r="U14" s="5"/>
      <c r="V14" s="5"/>
      <c r="W14" s="5"/>
      <c r="X14" s="5"/>
      <c r="Y14" s="6"/>
      <c r="Z14" s="10"/>
      <c r="AA14" s="7"/>
      <c r="AB14" s="7"/>
      <c r="AC14" s="7"/>
      <c r="AD14" s="7"/>
      <c r="AE14" s="7"/>
      <c r="AF14" s="14"/>
      <c r="AG14" s="453"/>
      <c r="AH14" s="5"/>
      <c r="AI14" s="5"/>
      <c r="AJ14" s="5"/>
      <c r="AK14" s="5"/>
      <c r="AL14" s="5"/>
      <c r="AM14" s="13"/>
      <c r="AN14" s="11"/>
      <c r="AO14" s="5"/>
      <c r="AP14" s="5"/>
      <c r="AQ14" s="5"/>
      <c r="AR14" s="5"/>
      <c r="AS14" s="5"/>
      <c r="AT14" s="13"/>
      <c r="AU14" s="11"/>
      <c r="AV14" s="5"/>
      <c r="AW14" s="5"/>
      <c r="AX14" s="5"/>
      <c r="AY14" s="5"/>
      <c r="AZ14" s="5"/>
      <c r="BA14" s="6"/>
      <c r="BB14" s="234">
        <f t="array" ref="BB14">SUM(IF(E14:BA14="RLT",1,0))</f>
        <v>0</v>
      </c>
      <c r="BC14" s="234">
        <f t="array" ref="BC14">SUM(IF(E14:BA14="R",1,0))</f>
        <v>0</v>
      </c>
      <c r="BD14" s="234">
        <f t="array" ref="BD14">SUM(IF(E14:BA14="RH",1,0))</f>
        <v>0</v>
      </c>
      <c r="BE14" s="234">
        <f>BB14+BC14+BD14</f>
        <v>0</v>
      </c>
      <c r="BH14" s="234"/>
      <c r="BI14" s="234"/>
      <c r="BJ14" s="234"/>
      <c r="BK14" s="234"/>
      <c r="BL14" s="234"/>
    </row>
    <row r="15" spans="1:64" ht="21" customHeight="1">
      <c r="A15" s="244"/>
      <c r="B15" s="405" t="s">
        <v>97</v>
      </c>
      <c r="C15" s="240" t="s">
        <v>99</v>
      </c>
      <c r="D15" s="241">
        <v>2064</v>
      </c>
      <c r="E15" s="713"/>
      <c r="F15" s="5"/>
      <c r="G15" s="5"/>
      <c r="H15" s="450"/>
      <c r="I15" s="5"/>
      <c r="J15" s="5"/>
      <c r="K15" s="6"/>
      <c r="L15" s="11"/>
      <c r="M15" s="5"/>
      <c r="N15" s="5"/>
      <c r="O15" s="5"/>
      <c r="P15" s="5"/>
      <c r="Q15" s="5"/>
      <c r="R15" s="6"/>
      <c r="S15" s="11"/>
      <c r="T15" s="5"/>
      <c r="U15" s="5"/>
      <c r="V15" s="5"/>
      <c r="W15" s="5"/>
      <c r="X15" s="5"/>
      <c r="Y15" s="6"/>
      <c r="Z15" s="452"/>
      <c r="AA15" s="7"/>
      <c r="AB15" s="7"/>
      <c r="AC15" s="7"/>
      <c r="AD15" s="7"/>
      <c r="AE15" s="7"/>
      <c r="AF15" s="14"/>
      <c r="AG15" s="12"/>
      <c r="AH15" s="5"/>
      <c r="AI15" s="5"/>
      <c r="AJ15" s="5"/>
      <c r="AK15" s="5"/>
      <c r="AL15" s="5"/>
      <c r="AM15" s="13"/>
      <c r="AN15" s="11"/>
      <c r="AO15" s="5"/>
      <c r="AP15" s="5"/>
      <c r="AQ15" s="5"/>
      <c r="AR15" s="5"/>
      <c r="AS15" s="5"/>
      <c r="AT15" s="13"/>
      <c r="AU15" s="11"/>
      <c r="AV15" s="5"/>
      <c r="AW15" s="5"/>
      <c r="AX15" s="5"/>
      <c r="AY15" s="5"/>
      <c r="AZ15" s="5"/>
      <c r="BA15" s="6"/>
      <c r="BB15" s="234">
        <f t="array" ref="BB15">SUM(IF(E15:BA15="RLT",1,0))</f>
        <v>0</v>
      </c>
      <c r="BC15" s="234">
        <f t="array" ref="BC15">SUM(IF(E15:BA15="R",1,0))</f>
        <v>0</v>
      </c>
      <c r="BD15" s="234">
        <f t="array" ref="BD15">SUM(IF(E15:BA15="RH",1,0))</f>
        <v>0</v>
      </c>
      <c r="BE15" s="234">
        <f>BB15+BC15+BD15</f>
        <v>0</v>
      </c>
      <c r="BH15" s="234">
        <f t="array" ref="BH15">SUM(IF(E15:BA15="M",1,0))</f>
        <v>0</v>
      </c>
      <c r="BI15" s="234">
        <f t="array" ref="BI15">SUM(IF(E15:BA15="A",1,0))</f>
        <v>0</v>
      </c>
      <c r="BJ15" s="234">
        <f t="array" ref="BJ15">SUM(IF(E15:BA15="N",1,0))</f>
        <v>0</v>
      </c>
      <c r="BK15" s="234">
        <f t="array" ref="BK15">SUM(IF(E15:BA15="D",1,0))</f>
        <v>0</v>
      </c>
      <c r="BL15" s="234"/>
    </row>
    <row r="16" spans="1:64" ht="21" customHeight="1">
      <c r="A16" s="244"/>
      <c r="B16" s="405" t="s">
        <v>100</v>
      </c>
      <c r="C16" s="240" t="s">
        <v>101</v>
      </c>
      <c r="D16" s="241">
        <v>1821</v>
      </c>
      <c r="E16" s="12"/>
      <c r="F16" s="5"/>
      <c r="G16" s="5"/>
      <c r="H16" s="5"/>
      <c r="I16" s="5"/>
      <c r="J16" s="5"/>
      <c r="K16" s="6"/>
      <c r="L16" s="11"/>
      <c r="M16" s="5"/>
      <c r="N16" s="5"/>
      <c r="O16" s="5"/>
      <c r="P16" s="5"/>
      <c r="Q16" s="5"/>
      <c r="R16" s="6"/>
      <c r="S16" s="11"/>
      <c r="T16" s="5"/>
      <c r="U16" s="5"/>
      <c r="V16" s="5"/>
      <c r="W16" s="5"/>
      <c r="X16" s="5"/>
      <c r="Y16" s="6"/>
      <c r="Z16" s="10"/>
      <c r="AA16" s="7"/>
      <c r="AB16" s="7"/>
      <c r="AC16" s="7"/>
      <c r="AD16" s="7"/>
      <c r="AE16" s="7"/>
      <c r="AF16" s="14"/>
      <c r="AG16" s="12"/>
      <c r="AH16" s="5"/>
      <c r="AI16" s="5"/>
      <c r="AJ16" s="5"/>
      <c r="AK16" s="5"/>
      <c r="AL16" s="5"/>
      <c r="AM16" s="13"/>
      <c r="AN16" s="11"/>
      <c r="AO16" s="5"/>
      <c r="AP16" s="5"/>
      <c r="AQ16" s="5"/>
      <c r="AR16" s="5"/>
      <c r="AS16" s="5"/>
      <c r="AT16" s="13"/>
      <c r="AU16" s="11"/>
      <c r="AV16" s="5"/>
      <c r="AW16" s="5"/>
      <c r="AX16" s="5"/>
      <c r="AY16" s="5"/>
      <c r="AZ16" s="5"/>
      <c r="BA16" s="6"/>
      <c r="BB16" s="234"/>
      <c r="BC16" s="234"/>
      <c r="BD16" s="234"/>
      <c r="BE16" s="234"/>
      <c r="BH16" s="234">
        <f t="array" ref="BH16">SUM(IF(E16:BA16="M",1,0))</f>
        <v>0</v>
      </c>
      <c r="BI16" s="234">
        <f t="array" ref="BI16">SUM(IF(E16:BA16="A",1,0))</f>
        <v>0</v>
      </c>
      <c r="BJ16" s="234">
        <f t="array" ref="BJ16">SUM(IF(E16:BA16="N",1,0))</f>
        <v>0</v>
      </c>
      <c r="BK16" s="234">
        <f t="array" ref="BK16">SUM(IF(E16:BA16="D",1,0))</f>
        <v>0</v>
      </c>
      <c r="BL16" s="234"/>
    </row>
    <row r="17" spans="1:64" ht="21" customHeight="1">
      <c r="A17" s="244"/>
      <c r="B17" s="405" t="s">
        <v>100</v>
      </c>
      <c r="C17" s="240" t="s">
        <v>102</v>
      </c>
      <c r="D17" s="241">
        <v>3217</v>
      </c>
      <c r="E17" s="453"/>
      <c r="F17" s="450"/>
      <c r="G17" s="450"/>
      <c r="H17" s="450"/>
      <c r="I17" s="450"/>
      <c r="J17" s="5"/>
      <c r="K17" s="6"/>
      <c r="L17" s="453"/>
      <c r="M17" s="450"/>
      <c r="N17" s="450"/>
      <c r="O17" s="450"/>
      <c r="P17" s="450"/>
      <c r="Q17" s="5"/>
      <c r="R17" s="6"/>
      <c r="S17" s="11"/>
      <c r="T17" s="5"/>
      <c r="U17" s="5"/>
      <c r="V17" s="5"/>
      <c r="W17" s="5"/>
      <c r="X17" s="5"/>
      <c r="Y17" s="6"/>
      <c r="Z17" s="10"/>
      <c r="AA17" s="7"/>
      <c r="AB17" s="7"/>
      <c r="AC17" s="7"/>
      <c r="AD17" s="7"/>
      <c r="AE17" s="7"/>
      <c r="AF17" s="14"/>
      <c r="AG17" s="12"/>
      <c r="AH17" s="5"/>
      <c r="AI17" s="5"/>
      <c r="AJ17" s="5"/>
      <c r="AK17" s="5"/>
      <c r="AL17" s="5"/>
      <c r="AM17" s="13"/>
      <c r="AN17" s="11"/>
      <c r="AO17" s="5"/>
      <c r="AP17" s="5"/>
      <c r="AQ17" s="5"/>
      <c r="AR17" s="5"/>
      <c r="AS17" s="5"/>
      <c r="AT17" s="13"/>
      <c r="AU17" s="11"/>
      <c r="AV17" s="5"/>
      <c r="AW17" s="5"/>
      <c r="AX17" s="5"/>
      <c r="AY17" s="5"/>
      <c r="AZ17" s="5"/>
      <c r="BA17" s="6"/>
      <c r="BB17" s="234"/>
      <c r="BC17" s="234"/>
      <c r="BD17" s="234"/>
      <c r="BE17" s="234"/>
      <c r="BH17" s="234">
        <f t="array" ref="BH17">SUM(IF(E17:BA17="M",1,0))</f>
        <v>0</v>
      </c>
      <c r="BI17" s="234">
        <f t="array" ref="BI17">SUM(IF(E17:BA17="A",1,0))</f>
        <v>0</v>
      </c>
      <c r="BJ17" s="234">
        <f t="array" ref="BJ17">SUM(IF(E17:BA17="N",1,0))</f>
        <v>0</v>
      </c>
      <c r="BK17" s="234">
        <f t="array" ref="BK17">SUM(IF(E17:BA17="D",1,0))</f>
        <v>0</v>
      </c>
      <c r="BL17" s="234"/>
    </row>
    <row r="18" spans="1:64" ht="21" customHeight="1">
      <c r="A18" s="244"/>
      <c r="B18" s="405" t="s">
        <v>100</v>
      </c>
      <c r="C18" s="240" t="s">
        <v>103</v>
      </c>
      <c r="D18" s="241">
        <v>3277</v>
      </c>
      <c r="E18" s="12"/>
      <c r="F18" s="5"/>
      <c r="G18" s="5"/>
      <c r="H18" s="5"/>
      <c r="I18" s="5"/>
      <c r="J18" s="5"/>
      <c r="K18" s="6"/>
      <c r="L18" s="11"/>
      <c r="M18" s="5"/>
      <c r="N18" s="5"/>
      <c r="O18" s="5"/>
      <c r="P18" s="5"/>
      <c r="Q18" s="5"/>
      <c r="R18" s="6"/>
      <c r="S18" s="11"/>
      <c r="T18" s="5"/>
      <c r="U18" s="5"/>
      <c r="V18" s="5"/>
      <c r="W18" s="5"/>
      <c r="X18" s="5"/>
      <c r="Y18" s="6"/>
      <c r="Z18" s="10"/>
      <c r="AA18" s="7"/>
      <c r="AB18" s="7"/>
      <c r="AC18" s="7"/>
      <c r="AD18" s="7"/>
      <c r="AE18" s="7"/>
      <c r="AF18" s="14"/>
      <c r="AG18" s="12"/>
      <c r="AH18" s="5"/>
      <c r="AI18" s="5"/>
      <c r="AJ18" s="5"/>
      <c r="AK18" s="5"/>
      <c r="AL18" s="5"/>
      <c r="AM18" s="13"/>
      <c r="AN18" s="11"/>
      <c r="AO18" s="5"/>
      <c r="AP18" s="5"/>
      <c r="AQ18" s="5"/>
      <c r="AR18" s="5"/>
      <c r="AS18" s="5"/>
      <c r="AT18" s="13"/>
      <c r="AU18" s="11"/>
      <c r="AV18" s="5"/>
      <c r="AW18" s="5"/>
      <c r="AX18" s="5"/>
      <c r="AY18" s="5"/>
      <c r="AZ18" s="5"/>
      <c r="BA18" s="6"/>
      <c r="BB18" s="234"/>
      <c r="BC18" s="234"/>
      <c r="BD18" s="234"/>
      <c r="BE18" s="234"/>
      <c r="BH18" s="234">
        <f t="array" ref="BH18">SUM(IF(E18:BA18="M",1,0))</f>
        <v>0</v>
      </c>
      <c r="BI18" s="234">
        <f t="array" ref="BI18">SUM(IF(E18:BA18="A",1,0))</f>
        <v>0</v>
      </c>
      <c r="BJ18" s="234">
        <f t="array" ref="BJ18">SUM(IF(E18:BA18="N",1,0))</f>
        <v>0</v>
      </c>
      <c r="BK18" s="234">
        <f t="array" ref="BK18">SUM(IF(E18:BA18="D",1,0))</f>
        <v>0</v>
      </c>
      <c r="BL18" s="234"/>
    </row>
    <row r="19" spans="1:64" ht="21" customHeight="1" thickBot="1">
      <c r="A19" s="235"/>
      <c r="B19" s="405"/>
      <c r="C19" s="237"/>
      <c r="D19" s="245"/>
      <c r="E19" s="19"/>
      <c r="F19" s="20"/>
      <c r="G19" s="20"/>
      <c r="H19" s="20"/>
      <c r="I19" s="20"/>
      <c r="J19" s="20"/>
      <c r="K19" s="21"/>
      <c r="L19" s="22"/>
      <c r="M19" s="20"/>
      <c r="N19" s="20"/>
      <c r="O19" s="20"/>
      <c r="P19" s="20"/>
      <c r="Q19" s="20"/>
      <c r="R19" s="21"/>
      <c r="S19" s="23"/>
      <c r="T19" s="24"/>
      <c r="U19" s="24"/>
      <c r="V19" s="24"/>
      <c r="W19" s="24"/>
      <c r="X19" s="24"/>
      <c r="Y19" s="25"/>
      <c r="Z19" s="22"/>
      <c r="AA19" s="20"/>
      <c r="AB19" s="20"/>
      <c r="AC19" s="20"/>
      <c r="AD19" s="20"/>
      <c r="AE19" s="20"/>
      <c r="AF19" s="21"/>
      <c r="AG19" s="19"/>
      <c r="AH19" s="20"/>
      <c r="AI19" s="20"/>
      <c r="AJ19" s="20"/>
      <c r="AK19" s="20"/>
      <c r="AL19" s="20"/>
      <c r="AM19" s="26"/>
      <c r="AN19" s="22"/>
      <c r="AO19" s="20"/>
      <c r="AP19" s="20"/>
      <c r="AQ19" s="20"/>
      <c r="AR19" s="20"/>
      <c r="AS19" s="20"/>
      <c r="AT19" s="26"/>
      <c r="AU19" s="22"/>
      <c r="AV19" s="20"/>
      <c r="AW19" s="20"/>
      <c r="AX19" s="20"/>
      <c r="AY19" s="20"/>
      <c r="AZ19" s="20"/>
      <c r="BA19" s="21"/>
      <c r="BB19" s="234"/>
    </row>
    <row r="20" spans="1:64" ht="21" customHeight="1">
      <c r="A20" s="222"/>
      <c r="B20" s="408"/>
      <c r="C20" s="246"/>
      <c r="D20" s="247"/>
      <c r="E20" s="248" t="s">
        <v>0</v>
      </c>
      <c r="F20" s="249" t="s">
        <v>56</v>
      </c>
      <c r="G20" s="249" t="s">
        <v>57</v>
      </c>
      <c r="H20" s="249" t="s">
        <v>2</v>
      </c>
      <c r="I20" s="249" t="s">
        <v>3</v>
      </c>
      <c r="J20" s="249" t="s">
        <v>4</v>
      </c>
      <c r="K20" s="250" t="s">
        <v>5</v>
      </c>
      <c r="L20" s="251" t="s">
        <v>0</v>
      </c>
      <c r="M20" s="249" t="s">
        <v>56</v>
      </c>
      <c r="N20" s="249" t="s">
        <v>57</v>
      </c>
      <c r="O20" s="249" t="s">
        <v>2</v>
      </c>
      <c r="P20" s="249" t="s">
        <v>3</v>
      </c>
      <c r="Q20" s="249" t="s">
        <v>4</v>
      </c>
      <c r="R20" s="252" t="s">
        <v>5</v>
      </c>
      <c r="S20" s="248" t="s">
        <v>0</v>
      </c>
      <c r="T20" s="249" t="s">
        <v>56</v>
      </c>
      <c r="U20" s="249" t="s">
        <v>57</v>
      </c>
      <c r="V20" s="249" t="s">
        <v>2</v>
      </c>
      <c r="W20" s="249" t="s">
        <v>3</v>
      </c>
      <c r="X20" s="249" t="s">
        <v>4</v>
      </c>
      <c r="Y20" s="250" t="s">
        <v>5</v>
      </c>
      <c r="Z20" s="251" t="s">
        <v>0</v>
      </c>
      <c r="AA20" s="249" t="s">
        <v>56</v>
      </c>
      <c r="AB20" s="249" t="s">
        <v>57</v>
      </c>
      <c r="AC20" s="249" t="s">
        <v>2</v>
      </c>
      <c r="AD20" s="249" t="s">
        <v>3</v>
      </c>
      <c r="AE20" s="249" t="s">
        <v>4</v>
      </c>
      <c r="AF20" s="252" t="s">
        <v>5</v>
      </c>
      <c r="AG20" s="248" t="s">
        <v>0</v>
      </c>
      <c r="AH20" s="249" t="s">
        <v>56</v>
      </c>
      <c r="AI20" s="249" t="s">
        <v>57</v>
      </c>
      <c r="AJ20" s="249" t="s">
        <v>2</v>
      </c>
      <c r="AK20" s="249" t="s">
        <v>3</v>
      </c>
      <c r="AL20" s="249" t="s">
        <v>4</v>
      </c>
      <c r="AM20" s="250" t="s">
        <v>5</v>
      </c>
      <c r="AN20" s="251" t="s">
        <v>0</v>
      </c>
      <c r="AO20" s="249" t="s">
        <v>56</v>
      </c>
      <c r="AP20" s="249" t="s">
        <v>57</v>
      </c>
      <c r="AQ20" s="249" t="s">
        <v>2</v>
      </c>
      <c r="AR20" s="249" t="s">
        <v>3</v>
      </c>
      <c r="AS20" s="249" t="s">
        <v>4</v>
      </c>
      <c r="AT20" s="252" t="s">
        <v>5</v>
      </c>
      <c r="AU20" s="248" t="s">
        <v>0</v>
      </c>
      <c r="AV20" s="249" t="s">
        <v>56</v>
      </c>
      <c r="AW20" s="249" t="s">
        <v>57</v>
      </c>
      <c r="AX20" s="249" t="s">
        <v>2</v>
      </c>
      <c r="AY20" s="249" t="s">
        <v>3</v>
      </c>
      <c r="AZ20" s="249" t="s">
        <v>4</v>
      </c>
      <c r="BA20" s="250" t="s">
        <v>5</v>
      </c>
    </row>
    <row r="21" spans="1:64" ht="21" customHeight="1" thickBot="1">
      <c r="A21" s="228"/>
      <c r="B21" s="409"/>
      <c r="C21" s="253"/>
      <c r="D21" s="254"/>
      <c r="E21" s="255">
        <f t="shared" ref="E21:AJ21" si="2">IF(E4="","",E4)</f>
        <v>43948</v>
      </c>
      <c r="F21" s="233">
        <f t="shared" si="2"/>
        <v>43949</v>
      </c>
      <c r="G21" s="233">
        <f t="shared" si="2"/>
        <v>43950</v>
      </c>
      <c r="H21" s="233">
        <f t="shared" si="2"/>
        <v>43951</v>
      </c>
      <c r="I21" s="233">
        <f t="shared" si="2"/>
        <v>43952</v>
      </c>
      <c r="J21" s="233">
        <f t="shared" si="2"/>
        <v>43953</v>
      </c>
      <c r="K21" s="256">
        <f t="shared" si="2"/>
        <v>43954</v>
      </c>
      <c r="L21" s="232">
        <f t="shared" si="2"/>
        <v>43955</v>
      </c>
      <c r="M21" s="233">
        <f t="shared" si="2"/>
        <v>43956</v>
      </c>
      <c r="N21" s="233">
        <f t="shared" si="2"/>
        <v>43957</v>
      </c>
      <c r="O21" s="233">
        <f t="shared" si="2"/>
        <v>43958</v>
      </c>
      <c r="P21" s="233">
        <f t="shared" si="2"/>
        <v>43959</v>
      </c>
      <c r="Q21" s="233">
        <f t="shared" si="2"/>
        <v>43960</v>
      </c>
      <c r="R21" s="257">
        <f t="shared" si="2"/>
        <v>43961</v>
      </c>
      <c r="S21" s="255">
        <f t="shared" si="2"/>
        <v>43962</v>
      </c>
      <c r="T21" s="233">
        <f t="shared" si="2"/>
        <v>43963</v>
      </c>
      <c r="U21" s="233">
        <f t="shared" si="2"/>
        <v>43964</v>
      </c>
      <c r="V21" s="233">
        <f t="shared" si="2"/>
        <v>43965</v>
      </c>
      <c r="W21" s="233">
        <f t="shared" si="2"/>
        <v>43966</v>
      </c>
      <c r="X21" s="233">
        <f t="shared" si="2"/>
        <v>43967</v>
      </c>
      <c r="Y21" s="256">
        <f t="shared" si="2"/>
        <v>43968</v>
      </c>
      <c r="Z21" s="232">
        <f t="shared" si="2"/>
        <v>43969</v>
      </c>
      <c r="AA21" s="233">
        <f t="shared" si="2"/>
        <v>43970</v>
      </c>
      <c r="AB21" s="233">
        <f t="shared" si="2"/>
        <v>43971</v>
      </c>
      <c r="AC21" s="233">
        <f t="shared" si="2"/>
        <v>43972</v>
      </c>
      <c r="AD21" s="233">
        <f t="shared" si="2"/>
        <v>43973</v>
      </c>
      <c r="AE21" s="233">
        <f t="shared" si="2"/>
        <v>43974</v>
      </c>
      <c r="AF21" s="257">
        <f t="shared" si="2"/>
        <v>43975</v>
      </c>
      <c r="AG21" s="255">
        <f t="shared" si="2"/>
        <v>43976</v>
      </c>
      <c r="AH21" s="233">
        <f t="shared" si="2"/>
        <v>43977</v>
      </c>
      <c r="AI21" s="233">
        <f t="shared" si="2"/>
        <v>43978</v>
      </c>
      <c r="AJ21" s="233">
        <f t="shared" si="2"/>
        <v>43979</v>
      </c>
      <c r="AK21" s="233">
        <f t="shared" ref="AK21:BA21" si="3">IF(AK4="","",AK4)</f>
        <v>43980</v>
      </c>
      <c r="AL21" s="233">
        <f t="shared" si="3"/>
        <v>43981</v>
      </c>
      <c r="AM21" s="256">
        <f t="shared" si="3"/>
        <v>43982</v>
      </c>
      <c r="AN21" s="232">
        <f t="shared" si="3"/>
        <v>43983</v>
      </c>
      <c r="AO21" s="233">
        <f t="shared" si="3"/>
        <v>43984</v>
      </c>
      <c r="AP21" s="233">
        <f t="shared" si="3"/>
        <v>43985</v>
      </c>
      <c r="AQ21" s="233">
        <f t="shared" si="3"/>
        <v>43986</v>
      </c>
      <c r="AR21" s="233">
        <f t="shared" si="3"/>
        <v>43987</v>
      </c>
      <c r="AS21" s="233">
        <f t="shared" si="3"/>
        <v>43988</v>
      </c>
      <c r="AT21" s="257">
        <f t="shared" si="3"/>
        <v>43989</v>
      </c>
      <c r="AU21" s="255">
        <f t="shared" si="3"/>
        <v>43990</v>
      </c>
      <c r="AV21" s="233">
        <f t="shared" si="3"/>
        <v>43991</v>
      </c>
      <c r="AW21" s="233">
        <f t="shared" si="3"/>
        <v>43992</v>
      </c>
      <c r="AX21" s="233">
        <f t="shared" si="3"/>
        <v>43993</v>
      </c>
      <c r="AY21" s="233">
        <f t="shared" si="3"/>
        <v>43994</v>
      </c>
      <c r="AZ21" s="233">
        <f t="shared" si="3"/>
        <v>43995</v>
      </c>
      <c r="BA21" s="256">
        <f t="shared" si="3"/>
        <v>43996</v>
      </c>
      <c r="BB21" s="234" t="s">
        <v>6</v>
      </c>
      <c r="BC21" s="234" t="s">
        <v>7</v>
      </c>
      <c r="BD21" s="234" t="s">
        <v>8</v>
      </c>
      <c r="BE21" s="234" t="s">
        <v>9</v>
      </c>
      <c r="BH21" s="258"/>
      <c r="BI21" s="258"/>
      <c r="BJ21" s="258"/>
      <c r="BK21" s="258"/>
      <c r="BL21" s="234"/>
    </row>
    <row r="22" spans="1:64" ht="21" customHeight="1">
      <c r="A22" s="259" t="s">
        <v>10</v>
      </c>
      <c r="B22" s="410" t="s">
        <v>104</v>
      </c>
      <c r="C22" s="260" t="s">
        <v>105</v>
      </c>
      <c r="D22" s="238">
        <v>2726</v>
      </c>
      <c r="E22" s="440"/>
      <c r="F22" s="460"/>
      <c r="G22" s="460"/>
      <c r="H22" s="28"/>
      <c r="I22" s="28"/>
      <c r="J22" s="478"/>
      <c r="K22" s="716"/>
      <c r="L22" s="30"/>
      <c r="M22" s="28"/>
      <c r="N22" s="28"/>
      <c r="O22" s="31"/>
      <c r="P22" s="31"/>
      <c r="Q22" s="31"/>
      <c r="R22" s="32"/>
      <c r="S22" s="33"/>
      <c r="T22" s="34"/>
      <c r="U22" s="34"/>
      <c r="V22" s="34"/>
      <c r="W22" s="34"/>
      <c r="X22" s="34"/>
      <c r="Y22" s="35"/>
      <c r="Z22" s="33"/>
      <c r="AA22" s="34"/>
      <c r="AB22" s="34"/>
      <c r="AC22" s="34"/>
      <c r="AD22" s="34"/>
      <c r="AE22" s="34"/>
      <c r="AF22" s="35"/>
      <c r="AG22" s="33"/>
      <c r="AH22" s="34"/>
      <c r="AI22" s="34"/>
      <c r="AJ22" s="34"/>
      <c r="AK22" s="34"/>
      <c r="AL22" s="34"/>
      <c r="AM22" s="35"/>
      <c r="AN22" s="33"/>
      <c r="AO22" s="34"/>
      <c r="AP22" s="34"/>
      <c r="AQ22" s="34"/>
      <c r="AR22" s="34"/>
      <c r="AS22" s="34"/>
      <c r="AT22" s="35"/>
      <c r="AU22" s="33"/>
      <c r="AV22" s="34"/>
      <c r="AW22" s="34"/>
      <c r="AX22" s="34"/>
      <c r="AY22" s="34"/>
      <c r="AZ22" s="34"/>
      <c r="BA22" s="35"/>
      <c r="BB22" s="261">
        <f t="array" ref="BB22">SUM(IF(E22:BA22="RLT",1,0))</f>
        <v>0</v>
      </c>
      <c r="BC22" s="261">
        <f t="array" ref="BC22">SUM(IF(E22:BA22="R",1,0))</f>
        <v>0</v>
      </c>
      <c r="BD22" s="261">
        <f t="array" ref="BD22">SUM(IF(E22:BA22="RH",1,0))</f>
        <v>0</v>
      </c>
      <c r="BE22" s="261">
        <f t="shared" ref="BE22:BE46" si="4">BB22+BC22+BD22</f>
        <v>0</v>
      </c>
      <c r="BH22" s="258"/>
      <c r="BI22" s="258"/>
      <c r="BJ22" s="258"/>
      <c r="BK22" s="258"/>
      <c r="BL22" s="234"/>
    </row>
    <row r="23" spans="1:64" ht="21" customHeight="1">
      <c r="A23" s="262"/>
      <c r="B23" s="411" t="s">
        <v>104</v>
      </c>
      <c r="C23" s="263" t="s">
        <v>108</v>
      </c>
      <c r="D23" s="241">
        <v>2331</v>
      </c>
      <c r="E23" s="462"/>
      <c r="F23" s="463"/>
      <c r="G23" s="463"/>
      <c r="H23" s="463"/>
      <c r="I23" s="2"/>
      <c r="J23" s="443"/>
      <c r="K23" s="446"/>
      <c r="L23" s="445"/>
      <c r="M23" s="443"/>
      <c r="N23" s="443"/>
      <c r="O23" s="443"/>
      <c r="P23" s="443"/>
      <c r="Q23" s="443"/>
      <c r="R23" s="444"/>
      <c r="S23" s="10"/>
      <c r="T23" s="7"/>
      <c r="U23" s="7"/>
      <c r="V23" s="7"/>
      <c r="W23" s="7"/>
      <c r="X23" s="7"/>
      <c r="Y23" s="14"/>
      <c r="Z23" s="10"/>
      <c r="AA23" s="7"/>
      <c r="AB23" s="7"/>
      <c r="AC23" s="7"/>
      <c r="AD23" s="7"/>
      <c r="AE23" s="7"/>
      <c r="AF23" s="14"/>
      <c r="AG23" s="10"/>
      <c r="AH23" s="7"/>
      <c r="AI23" s="7"/>
      <c r="AJ23" s="7"/>
      <c r="AK23" s="7"/>
      <c r="AL23" s="7"/>
      <c r="AM23" s="14"/>
      <c r="AN23" s="10"/>
      <c r="AO23" s="7"/>
      <c r="AP23" s="7"/>
      <c r="AQ23" s="7"/>
      <c r="AR23" s="7"/>
      <c r="AS23" s="7"/>
      <c r="AT23" s="14"/>
      <c r="AU23" s="10"/>
      <c r="AV23" s="7"/>
      <c r="AW23" s="470"/>
      <c r="AX23" s="7"/>
      <c r="AY23" s="7"/>
      <c r="AZ23" s="7"/>
      <c r="BA23" s="14"/>
      <c r="BB23" s="261">
        <f t="array" ref="BB23">SUM(IF(E23:BA23="RLT",1,0))</f>
        <v>0</v>
      </c>
      <c r="BC23" s="261">
        <f t="array" ref="BC23">SUM(IF(E23:BA23="R",1,0))</f>
        <v>0</v>
      </c>
      <c r="BD23" s="261">
        <f t="array" ref="BD23">SUM(IF(E23:BA23="RH",1,0))</f>
        <v>0</v>
      </c>
      <c r="BE23" s="261">
        <f t="shared" si="4"/>
        <v>0</v>
      </c>
      <c r="BH23" s="258"/>
      <c r="BI23" s="258"/>
      <c r="BJ23" s="258"/>
      <c r="BK23" s="258"/>
      <c r="BL23" s="234"/>
    </row>
    <row r="24" spans="1:64" ht="21" customHeight="1" thickBot="1">
      <c r="A24" s="264"/>
      <c r="B24" s="412" t="s">
        <v>104</v>
      </c>
      <c r="C24" s="265" t="s">
        <v>109</v>
      </c>
      <c r="D24" s="245">
        <v>3332</v>
      </c>
      <c r="E24" s="37"/>
      <c r="F24" s="466"/>
      <c r="G24" s="38"/>
      <c r="H24" s="38"/>
      <c r="I24" s="38"/>
      <c r="J24" s="464"/>
      <c r="K24" s="39"/>
      <c r="L24" s="40"/>
      <c r="M24" s="38"/>
      <c r="N24" s="38"/>
      <c r="O24" s="41"/>
      <c r="P24" s="41"/>
      <c r="Q24" s="41"/>
      <c r="R24" s="42"/>
      <c r="S24" s="43"/>
      <c r="T24" s="24"/>
      <c r="U24" s="24"/>
      <c r="V24" s="24"/>
      <c r="W24" s="24"/>
      <c r="X24" s="24"/>
      <c r="Y24" s="44"/>
      <c r="Z24" s="43"/>
      <c r="AA24" s="24"/>
      <c r="AB24" s="24"/>
      <c r="AC24" s="24"/>
      <c r="AD24" s="24"/>
      <c r="AE24" s="464"/>
      <c r="AF24" s="481"/>
      <c r="AG24" s="482"/>
      <c r="AH24" s="464"/>
      <c r="AI24" s="464"/>
      <c r="AJ24" s="464"/>
      <c r="AK24" s="464"/>
      <c r="AL24" s="464"/>
      <c r="AM24" s="481"/>
      <c r="AN24" s="482"/>
      <c r="AO24" s="24"/>
      <c r="AP24" s="24"/>
      <c r="AQ24" s="24"/>
      <c r="AR24" s="24"/>
      <c r="AS24" s="24"/>
      <c r="AT24" s="44"/>
      <c r="AU24" s="43"/>
      <c r="AV24" s="24"/>
      <c r="AW24" s="24"/>
      <c r="AX24" s="24"/>
      <c r="AY24" s="24"/>
      <c r="AZ24" s="24"/>
      <c r="BA24" s="44"/>
      <c r="BB24" s="261">
        <f t="array" ref="BB24">SUM(IF(E24:BA24="RLT",1,0))</f>
        <v>0</v>
      </c>
      <c r="BC24" s="261">
        <f t="array" ref="BC24">SUM(IF(E24:BA24="R",1,0))</f>
        <v>0</v>
      </c>
      <c r="BD24" s="261">
        <f t="array" ref="BD24">SUM(IF(E24:BA24="RH",1,0))</f>
        <v>0</v>
      </c>
      <c r="BE24" s="261">
        <f t="shared" si="4"/>
        <v>0</v>
      </c>
      <c r="BH24" s="258"/>
      <c r="BI24" s="258"/>
      <c r="BJ24" s="258"/>
      <c r="BK24" s="258"/>
      <c r="BL24" s="234"/>
    </row>
    <row r="25" spans="1:64" ht="21" customHeight="1">
      <c r="A25" s="259" t="s">
        <v>14</v>
      </c>
      <c r="B25" s="410" t="s">
        <v>104</v>
      </c>
      <c r="C25" s="266" t="s">
        <v>110</v>
      </c>
      <c r="D25" s="238">
        <v>2791</v>
      </c>
      <c r="E25" s="45"/>
      <c r="F25" s="468"/>
      <c r="G25" s="34"/>
      <c r="H25" s="34"/>
      <c r="I25" s="34"/>
      <c r="J25" s="34"/>
      <c r="K25" s="35"/>
      <c r="L25" s="440"/>
      <c r="M25" s="460"/>
      <c r="N25" s="460"/>
      <c r="O25" s="478"/>
      <c r="P25" s="28"/>
      <c r="Q25" s="28"/>
      <c r="R25" s="29"/>
      <c r="S25" s="30"/>
      <c r="T25" s="478"/>
      <c r="U25" s="478"/>
      <c r="V25" s="742"/>
      <c r="W25" s="31"/>
      <c r="X25" s="31"/>
      <c r="Y25" s="32"/>
      <c r="Z25" s="33"/>
      <c r="AA25" s="34"/>
      <c r="AB25" s="468"/>
      <c r="AC25" s="34"/>
      <c r="AD25" s="34"/>
      <c r="AE25" s="34"/>
      <c r="AF25" s="35"/>
      <c r="AG25" s="33"/>
      <c r="AH25" s="34"/>
      <c r="AI25" s="34"/>
      <c r="AJ25" s="34"/>
      <c r="AK25" s="468"/>
      <c r="AL25" s="34"/>
      <c r="AM25" s="35"/>
      <c r="AN25" s="33"/>
      <c r="AO25" s="34"/>
      <c r="AP25" s="34"/>
      <c r="AQ25" s="34"/>
      <c r="AR25" s="34"/>
      <c r="AS25" s="34"/>
      <c r="AT25" s="35"/>
      <c r="AU25" s="33"/>
      <c r="AV25" s="34"/>
      <c r="AW25" s="34"/>
      <c r="AX25" s="34"/>
      <c r="AY25" s="34"/>
      <c r="AZ25" s="34"/>
      <c r="BA25" s="35"/>
      <c r="BB25" s="261">
        <f t="array" ref="BB25">SUM(IF(E25:BA25="RLT",1,0))</f>
        <v>0</v>
      </c>
      <c r="BC25" s="261">
        <f t="array" ref="BC25">SUM(IF(E25:BA25="R",1,0))</f>
        <v>0</v>
      </c>
      <c r="BD25" s="261">
        <f t="array" ref="BD25">SUM(IF(E25:BA25="RH",1,0))</f>
        <v>0</v>
      </c>
      <c r="BE25" s="261">
        <f t="shared" si="4"/>
        <v>0</v>
      </c>
      <c r="BH25" s="258"/>
      <c r="BI25" s="258"/>
      <c r="BJ25" s="258"/>
      <c r="BK25" s="258"/>
      <c r="BL25" s="234"/>
    </row>
    <row r="26" spans="1:64" ht="21" customHeight="1">
      <c r="A26" s="262"/>
      <c r="B26" s="411" t="s">
        <v>104</v>
      </c>
      <c r="C26" s="267" t="s">
        <v>111</v>
      </c>
      <c r="D26" s="241">
        <v>2760</v>
      </c>
      <c r="E26" s="9"/>
      <c r="F26" s="7"/>
      <c r="G26" s="470"/>
      <c r="H26" s="7"/>
      <c r="I26" s="7"/>
      <c r="J26" s="7"/>
      <c r="K26" s="14"/>
      <c r="L26" s="479"/>
      <c r="M26" s="463"/>
      <c r="N26" s="463"/>
      <c r="O26" s="463"/>
      <c r="P26" s="463"/>
      <c r="Q26" s="463"/>
      <c r="R26" s="480"/>
      <c r="S26" s="4"/>
      <c r="T26" s="2"/>
      <c r="U26" s="2"/>
      <c r="V26" s="17"/>
      <c r="W26" s="17"/>
      <c r="X26" s="443"/>
      <c r="Y26" s="444"/>
      <c r="Z26" s="445"/>
      <c r="AA26" s="443"/>
      <c r="AB26" s="443"/>
      <c r="AC26" s="443"/>
      <c r="AD26" s="443"/>
      <c r="AE26" s="443"/>
      <c r="AF26" s="446"/>
      <c r="AG26" s="445"/>
      <c r="AH26" s="443"/>
      <c r="AI26" s="7"/>
      <c r="AJ26" s="7"/>
      <c r="AK26" s="469"/>
      <c r="AL26" s="469"/>
      <c r="AM26" s="687"/>
      <c r="AN26" s="10"/>
      <c r="AO26" s="7"/>
      <c r="AP26" s="7"/>
      <c r="AQ26" s="7"/>
      <c r="AR26" s="7"/>
      <c r="AS26" s="470"/>
      <c r="AT26" s="474"/>
      <c r="AU26" s="10"/>
      <c r="AV26" s="7"/>
      <c r="AW26" s="7"/>
      <c r="AX26" s="7"/>
      <c r="AY26" s="7"/>
      <c r="AZ26" s="7"/>
      <c r="BA26" s="14"/>
      <c r="BB26" s="261">
        <f t="array" ref="BB26">SUM(IF(E26:BA26="RLT",1,0))</f>
        <v>0</v>
      </c>
      <c r="BC26" s="261">
        <f t="array" ref="BC26">SUM(IF(E26:BA26="R",1,0))</f>
        <v>0</v>
      </c>
      <c r="BD26" s="261">
        <f t="array" ref="BD26">SUM(IF(E26:BA26="RH",1,0))</f>
        <v>0</v>
      </c>
      <c r="BE26" s="261">
        <f t="shared" si="4"/>
        <v>0</v>
      </c>
      <c r="BH26" s="258"/>
      <c r="BI26" s="258"/>
      <c r="BJ26" s="258"/>
      <c r="BK26" s="258"/>
      <c r="BL26" s="234"/>
    </row>
    <row r="27" spans="1:64" ht="21" customHeight="1" thickBot="1">
      <c r="A27" s="264"/>
      <c r="B27" s="412" t="s">
        <v>104</v>
      </c>
      <c r="C27" s="268" t="s">
        <v>112</v>
      </c>
      <c r="D27" s="245">
        <v>4781</v>
      </c>
      <c r="E27" s="23"/>
      <c r="F27" s="24"/>
      <c r="G27" s="475"/>
      <c r="H27" s="24"/>
      <c r="I27" s="24"/>
      <c r="J27" s="24"/>
      <c r="K27" s="44"/>
      <c r="L27" s="465"/>
      <c r="M27" s="466"/>
      <c r="N27" s="466"/>
      <c r="O27" s="466"/>
      <c r="P27" s="466"/>
      <c r="Q27" s="466"/>
      <c r="R27" s="733"/>
      <c r="S27" s="40"/>
      <c r="T27" s="38"/>
      <c r="U27" s="38"/>
      <c r="V27" s="41"/>
      <c r="W27" s="41"/>
      <c r="X27" s="41"/>
      <c r="Y27" s="42"/>
      <c r="Z27" s="43"/>
      <c r="AA27" s="24"/>
      <c r="AB27" s="483"/>
      <c r="AC27" s="24"/>
      <c r="AD27" s="24"/>
      <c r="AE27" s="685"/>
      <c r="AF27" s="686"/>
      <c r="AG27" s="684"/>
      <c r="AH27" s="685"/>
      <c r="AI27" s="685"/>
      <c r="AJ27" s="685"/>
      <c r="AK27" s="685"/>
      <c r="AL27" s="685"/>
      <c r="AM27" s="686"/>
      <c r="AN27" s="43"/>
      <c r="AO27" s="24"/>
      <c r="AP27" s="24"/>
      <c r="AQ27" s="24"/>
      <c r="AR27" s="24"/>
      <c r="AS27" s="24"/>
      <c r="AT27" s="44"/>
      <c r="AU27" s="43"/>
      <c r="AV27" s="24"/>
      <c r="AW27" s="24"/>
      <c r="AX27" s="24"/>
      <c r="AY27" s="24"/>
      <c r="AZ27" s="24"/>
      <c r="BA27" s="44"/>
      <c r="BB27" s="261">
        <f t="array" ref="BB27">SUM(IF(E27:BA27="RLT",1,0))</f>
        <v>0</v>
      </c>
      <c r="BC27" s="261">
        <f t="array" ref="BC27">SUM(IF(E27:BA27="R",1,0))</f>
        <v>0</v>
      </c>
      <c r="BD27" s="261">
        <f t="array" ref="BD27">SUM(IF(E27:BA27="RH",1,0))</f>
        <v>0</v>
      </c>
      <c r="BE27" s="261">
        <f t="shared" si="4"/>
        <v>0</v>
      </c>
      <c r="BH27" s="258"/>
      <c r="BI27" s="258"/>
      <c r="BJ27" s="258"/>
      <c r="BK27" s="258"/>
      <c r="BL27" s="234"/>
    </row>
    <row r="28" spans="1:64" ht="21" customHeight="1">
      <c r="A28" s="259" t="s">
        <v>15</v>
      </c>
      <c r="B28" s="410" t="s">
        <v>104</v>
      </c>
      <c r="C28" s="266" t="s">
        <v>113</v>
      </c>
      <c r="D28" s="238">
        <v>2368</v>
      </c>
      <c r="E28" s="732"/>
      <c r="F28" s="31"/>
      <c r="G28" s="31"/>
      <c r="H28" s="31"/>
      <c r="I28" s="31"/>
      <c r="J28" s="31"/>
      <c r="K28" s="47"/>
      <c r="L28" s="461"/>
      <c r="M28" s="460"/>
      <c r="N28" s="460"/>
      <c r="O28" s="460"/>
      <c r="P28" s="460"/>
      <c r="Q28" s="460"/>
      <c r="R28" s="467"/>
      <c r="S28" s="440"/>
      <c r="T28" s="460"/>
      <c r="U28" s="460"/>
      <c r="V28" s="28"/>
      <c r="W28" s="478"/>
      <c r="X28" s="478"/>
      <c r="Y28" s="29"/>
      <c r="Z28" s="30"/>
      <c r="AA28" s="28"/>
      <c r="AB28" s="28"/>
      <c r="AC28" s="31"/>
      <c r="AD28" s="31"/>
      <c r="AE28" s="31"/>
      <c r="AF28" s="32"/>
      <c r="AG28" s="33"/>
      <c r="AH28" s="34"/>
      <c r="AI28" s="468"/>
      <c r="AJ28" s="34"/>
      <c r="AK28" s="34"/>
      <c r="AL28" s="468"/>
      <c r="AM28" s="35"/>
      <c r="AN28" s="33"/>
      <c r="AO28" s="34"/>
      <c r="AP28" s="34"/>
      <c r="AQ28" s="34"/>
      <c r="AR28" s="34"/>
      <c r="AS28" s="688"/>
      <c r="AT28" s="689"/>
      <c r="AU28" s="33"/>
      <c r="AV28" s="34"/>
      <c r="AW28" s="34"/>
      <c r="AX28" s="34"/>
      <c r="AY28" s="34"/>
      <c r="AZ28" s="34"/>
      <c r="BA28" s="35"/>
      <c r="BB28" s="261">
        <f t="array" ref="BB28">SUM(IF(E28:BA28="RLT",1,0))</f>
        <v>0</v>
      </c>
      <c r="BC28" s="261">
        <f t="array" ref="BC28">SUM(IF(E28:BA28="R",1,0))</f>
        <v>0</v>
      </c>
      <c r="BD28" s="261">
        <f t="array" ref="BD28">SUM(IF(E28:BA28="RH",1,0))</f>
        <v>0</v>
      </c>
      <c r="BE28" s="261">
        <f t="shared" si="4"/>
        <v>0</v>
      </c>
      <c r="BH28" s="258"/>
      <c r="BI28" s="258"/>
      <c r="BJ28" s="258"/>
      <c r="BK28" s="258"/>
      <c r="BL28" s="234"/>
    </row>
    <row r="29" spans="1:64" ht="21" customHeight="1">
      <c r="A29" s="262"/>
      <c r="B29" s="411" t="s">
        <v>104</v>
      </c>
      <c r="C29" s="263" t="s">
        <v>114</v>
      </c>
      <c r="D29" s="241">
        <v>1282</v>
      </c>
      <c r="E29" s="9"/>
      <c r="F29" s="7"/>
      <c r="G29" s="7"/>
      <c r="H29" s="7"/>
      <c r="I29" s="7"/>
      <c r="J29" s="7"/>
      <c r="K29" s="14"/>
      <c r="L29" s="451"/>
      <c r="M29" s="469"/>
      <c r="N29" s="7"/>
      <c r="O29" s="7"/>
      <c r="P29" s="7"/>
      <c r="Q29" s="7"/>
      <c r="R29" s="14"/>
      <c r="S29" s="479"/>
      <c r="T29" s="463"/>
      <c r="U29" s="463"/>
      <c r="V29" s="463"/>
      <c r="W29" s="463"/>
      <c r="X29" s="463"/>
      <c r="Y29" s="480"/>
      <c r="Z29" s="4"/>
      <c r="AA29" s="463"/>
      <c r="AB29" s="463"/>
      <c r="AC29" s="17"/>
      <c r="AD29" s="17"/>
      <c r="AE29" s="17"/>
      <c r="AF29" s="36"/>
      <c r="AG29" s="10"/>
      <c r="AH29" s="7"/>
      <c r="AI29" s="7"/>
      <c r="AJ29" s="7"/>
      <c r="AK29" s="469"/>
      <c r="AL29" s="7"/>
      <c r="AM29" s="14"/>
      <c r="AN29" s="10"/>
      <c r="AO29" s="7"/>
      <c r="AP29" s="7"/>
      <c r="AQ29" s="7"/>
      <c r="AR29" s="7"/>
      <c r="AS29" s="7"/>
      <c r="AT29" s="14"/>
      <c r="AU29" s="10"/>
      <c r="AV29" s="7"/>
      <c r="AW29" s="7"/>
      <c r="AX29" s="7"/>
      <c r="AY29" s="7"/>
      <c r="AZ29" s="7"/>
      <c r="BA29" s="14"/>
      <c r="BB29" s="261">
        <f t="array" ref="BB29">SUM(IF(E29:BA29="RLT",1,0))</f>
        <v>0</v>
      </c>
      <c r="BC29" s="261">
        <f t="array" ref="BC29">SUM(IF(E29:BA29="R",1,0))</f>
        <v>0</v>
      </c>
      <c r="BD29" s="261">
        <f t="array" ref="BD29">SUM(IF(E29:BA29="RH",1,0))</f>
        <v>0</v>
      </c>
      <c r="BE29" s="261">
        <f t="shared" si="4"/>
        <v>0</v>
      </c>
      <c r="BH29" s="258"/>
      <c r="BI29" s="258"/>
      <c r="BJ29" s="258"/>
      <c r="BK29" s="258"/>
      <c r="BL29" s="234"/>
    </row>
    <row r="30" spans="1:64" s="270" customFormat="1" ht="21" customHeight="1" thickBot="1">
      <c r="A30" s="269"/>
      <c r="B30" s="412" t="s">
        <v>104</v>
      </c>
      <c r="C30" s="263" t="s">
        <v>115</v>
      </c>
      <c r="D30" s="245">
        <v>3232</v>
      </c>
      <c r="E30" s="23"/>
      <c r="F30" s="24"/>
      <c r="G30" s="24"/>
      <c r="H30" s="24"/>
      <c r="I30" s="24"/>
      <c r="J30" s="24"/>
      <c r="K30" s="44"/>
      <c r="L30" s="702"/>
      <c r="M30" s="475"/>
      <c r="N30" s="24"/>
      <c r="O30" s="24"/>
      <c r="P30" s="24"/>
      <c r="Q30" s="24"/>
      <c r="R30" s="44"/>
      <c r="S30" s="40"/>
      <c r="T30" s="38"/>
      <c r="U30" s="38"/>
      <c r="V30" s="38"/>
      <c r="W30" s="38"/>
      <c r="X30" s="38"/>
      <c r="Y30" s="481"/>
      <c r="Z30" s="482"/>
      <c r="AA30" s="464"/>
      <c r="AB30" s="464"/>
      <c r="AC30" s="464"/>
      <c r="AD30" s="464"/>
      <c r="AE30" s="41"/>
      <c r="AF30" s="42"/>
      <c r="AG30" s="43"/>
      <c r="AH30" s="24"/>
      <c r="AI30" s="483"/>
      <c r="AJ30" s="483"/>
      <c r="AK30" s="24"/>
      <c r="AL30" s="24"/>
      <c r="AM30" s="44"/>
      <c r="AN30" s="43"/>
      <c r="AO30" s="24"/>
      <c r="AP30" s="24"/>
      <c r="AQ30" s="24"/>
      <c r="AR30" s="24"/>
      <c r="AS30" s="24"/>
      <c r="AT30" s="44"/>
      <c r="AU30" s="43"/>
      <c r="AV30" s="24"/>
      <c r="AW30" s="24"/>
      <c r="AX30" s="24"/>
      <c r="AY30" s="24"/>
      <c r="AZ30" s="24"/>
      <c r="BA30" s="44"/>
      <c r="BB30" s="261">
        <f t="array" ref="BB30">SUM(IF(E30:BA30="RLT",1,0))</f>
        <v>0</v>
      </c>
      <c r="BC30" s="261">
        <f t="array" ref="BC30">SUM(IF(E30:BA30="R",1,0))</f>
        <v>0</v>
      </c>
      <c r="BD30" s="261">
        <f t="array" ref="BD30">SUM(IF(E30:BA30="RH",1,0))</f>
        <v>0</v>
      </c>
      <c r="BE30" s="261">
        <f t="shared" si="4"/>
        <v>0</v>
      </c>
      <c r="BH30" s="258"/>
      <c r="BI30" s="258"/>
      <c r="BJ30" s="258"/>
      <c r="BK30" s="258"/>
      <c r="BL30" s="271"/>
    </row>
    <row r="31" spans="1:64" ht="21" customHeight="1">
      <c r="A31" s="259" t="s">
        <v>12</v>
      </c>
      <c r="B31" s="410" t="s">
        <v>104</v>
      </c>
      <c r="C31" s="260" t="s">
        <v>116</v>
      </c>
      <c r="D31" s="238">
        <v>4251</v>
      </c>
      <c r="E31" s="45"/>
      <c r="F31" s="34"/>
      <c r="G31" s="34"/>
      <c r="H31" s="34"/>
      <c r="I31" s="34"/>
      <c r="J31" s="34"/>
      <c r="K31" s="35"/>
      <c r="L31" s="33"/>
      <c r="M31" s="34"/>
      <c r="N31" s="34"/>
      <c r="O31" s="34"/>
      <c r="P31" s="34"/>
      <c r="Q31" s="34"/>
      <c r="R31" s="35"/>
      <c r="S31" s="33"/>
      <c r="T31" s="34"/>
      <c r="U31" s="34"/>
      <c r="V31" s="34"/>
      <c r="W31" s="34"/>
      <c r="X31" s="34"/>
      <c r="Y31" s="35"/>
      <c r="Z31" s="30"/>
      <c r="AA31" s="28"/>
      <c r="AB31" s="28"/>
      <c r="AC31" s="28"/>
      <c r="AD31" s="28"/>
      <c r="AE31" s="486"/>
      <c r="AF31" s="487"/>
      <c r="AG31" s="491"/>
      <c r="AH31" s="486"/>
      <c r="AI31" s="486"/>
      <c r="AJ31" s="486"/>
      <c r="AK31" s="486"/>
      <c r="AL31" s="486"/>
      <c r="AM31" s="492"/>
      <c r="AN31" s="33"/>
      <c r="AO31" s="34"/>
      <c r="AP31" s="34"/>
      <c r="AQ31" s="34"/>
      <c r="AR31" s="34"/>
      <c r="AS31" s="34"/>
      <c r="AT31" s="35"/>
      <c r="AU31" s="33"/>
      <c r="AV31" s="34"/>
      <c r="AW31" s="34"/>
      <c r="AX31" s="34"/>
      <c r="AY31" s="34"/>
      <c r="AZ31" s="34"/>
      <c r="BA31" s="35"/>
      <c r="BB31" s="261">
        <f t="array" ref="BB31">SUM(IF(E31:BA31="RLT",1,0))</f>
        <v>0</v>
      </c>
      <c r="BC31" s="261">
        <f t="array" ref="BC31">SUM(IF(E31:BA31="R",1,0))</f>
        <v>0</v>
      </c>
      <c r="BD31" s="261">
        <f t="array" ref="BD31">SUM(IF(E31:BA31="RH",1,0))</f>
        <v>0</v>
      </c>
      <c r="BE31" s="261">
        <f t="shared" si="4"/>
        <v>0</v>
      </c>
      <c r="BH31" s="258"/>
      <c r="BI31" s="258"/>
      <c r="BJ31" s="258"/>
      <c r="BK31" s="258"/>
      <c r="BL31" s="234"/>
    </row>
    <row r="32" spans="1:64" ht="21" customHeight="1">
      <c r="A32" s="262"/>
      <c r="B32" s="411" t="s">
        <v>104</v>
      </c>
      <c r="C32" s="263" t="s">
        <v>117</v>
      </c>
      <c r="D32" s="241">
        <v>2202</v>
      </c>
      <c r="E32" s="9"/>
      <c r="F32" s="7"/>
      <c r="G32" s="7"/>
      <c r="H32" s="7"/>
      <c r="I32" s="7"/>
      <c r="J32" s="470"/>
      <c r="K32" s="474"/>
      <c r="L32" s="703"/>
      <c r="M32" s="470"/>
      <c r="N32" s="7"/>
      <c r="O32" s="7"/>
      <c r="P32" s="7"/>
      <c r="Q32" s="7"/>
      <c r="R32" s="14"/>
      <c r="S32" s="10"/>
      <c r="T32" s="7"/>
      <c r="U32" s="7"/>
      <c r="V32" s="7"/>
      <c r="W32" s="7"/>
      <c r="X32" s="7"/>
      <c r="Y32" s="14"/>
      <c r="Z32" s="442"/>
      <c r="AA32" s="441"/>
      <c r="AB32" s="441"/>
      <c r="AC32" s="2"/>
      <c r="AD32" s="2"/>
      <c r="AE32" s="2"/>
      <c r="AF32" s="3"/>
      <c r="AG32" s="4"/>
      <c r="AH32" s="2"/>
      <c r="AI32" s="463"/>
      <c r="AJ32" s="17"/>
      <c r="AK32" s="17"/>
      <c r="AL32" s="17"/>
      <c r="AM32" s="36"/>
      <c r="AN32" s="10"/>
      <c r="AO32" s="7"/>
      <c r="AP32" s="7"/>
      <c r="AQ32" s="470"/>
      <c r="AR32" s="7"/>
      <c r="AS32" s="7"/>
      <c r="AT32" s="14"/>
      <c r="AU32" s="10"/>
      <c r="AV32" s="7"/>
      <c r="AW32" s="7"/>
      <c r="AX32" s="7"/>
      <c r="AY32" s="7"/>
      <c r="AZ32" s="7"/>
      <c r="BA32" s="14"/>
      <c r="BB32" s="261">
        <f t="array" ref="BB32">SUM(IF(E32:BA32="RLT",1,0))</f>
        <v>0</v>
      </c>
      <c r="BC32" s="261">
        <f t="array" ref="BC32">SUM(IF(E32:BA32="R",1,0))</f>
        <v>0</v>
      </c>
      <c r="BD32" s="261">
        <f t="array" ref="BD32">SUM(IF(E32:BA32="RH",1,0))</f>
        <v>0</v>
      </c>
      <c r="BE32" s="261">
        <f t="shared" si="4"/>
        <v>0</v>
      </c>
      <c r="BH32" s="258"/>
      <c r="BI32" s="258"/>
      <c r="BJ32" s="258"/>
      <c r="BK32" s="258"/>
      <c r="BL32" s="234"/>
    </row>
    <row r="33" spans="1:64" s="270" customFormat="1" ht="21" customHeight="1" thickBot="1">
      <c r="A33" s="269"/>
      <c r="B33" s="412" t="s">
        <v>104</v>
      </c>
      <c r="C33" s="272" t="s">
        <v>118</v>
      </c>
      <c r="D33" s="245">
        <v>2590</v>
      </c>
      <c r="E33" s="23"/>
      <c r="F33" s="24"/>
      <c r="G33" s="24"/>
      <c r="H33" s="24"/>
      <c r="I33" s="24"/>
      <c r="J33" s="24"/>
      <c r="K33" s="44"/>
      <c r="L33" s="43"/>
      <c r="M33" s="24"/>
      <c r="N33" s="24"/>
      <c r="O33" s="24"/>
      <c r="P33" s="24"/>
      <c r="Q33" s="24"/>
      <c r="R33" s="44"/>
      <c r="S33" s="43"/>
      <c r="T33" s="24"/>
      <c r="U33" s="41"/>
      <c r="V33" s="41"/>
      <c r="W33" s="24"/>
      <c r="X33" s="24"/>
      <c r="Y33" s="44"/>
      <c r="Z33" s="40"/>
      <c r="AA33" s="38"/>
      <c r="AB33" s="38"/>
      <c r="AC33" s="38"/>
      <c r="AD33" s="38"/>
      <c r="AE33" s="38"/>
      <c r="AF33" s="39"/>
      <c r="AG33" s="40"/>
      <c r="AH33" s="38"/>
      <c r="AI33" s="46"/>
      <c r="AJ33" s="41"/>
      <c r="AK33" s="41"/>
      <c r="AL33" s="41"/>
      <c r="AM33" s="42"/>
      <c r="AN33" s="43"/>
      <c r="AO33" s="24"/>
      <c r="AP33" s="475"/>
      <c r="AQ33" s="24"/>
      <c r="AR33" s="24"/>
      <c r="AS33" s="24"/>
      <c r="AT33" s="44"/>
      <c r="AU33" s="43"/>
      <c r="AV33" s="24"/>
      <c r="AW33" s="24"/>
      <c r="AX33" s="24"/>
      <c r="AY33" s="24"/>
      <c r="AZ33" s="24"/>
      <c r="BA33" s="44"/>
      <c r="BB33" s="261">
        <f t="array" ref="BB33">SUM(IF(E33:BA33="RLT",1,0))</f>
        <v>0</v>
      </c>
      <c r="BC33" s="261">
        <f t="array" ref="BC33">SUM(IF(E33:BA33="R",1,0))</f>
        <v>0</v>
      </c>
      <c r="BD33" s="261">
        <f t="array" ref="BD33">SUM(IF(E33:BA33="RH",1,0))</f>
        <v>0</v>
      </c>
      <c r="BE33" s="261">
        <f t="shared" si="4"/>
        <v>0</v>
      </c>
      <c r="BH33" s="258"/>
      <c r="BI33" s="258"/>
      <c r="BJ33" s="258"/>
      <c r="BK33" s="258"/>
      <c r="BL33" s="271"/>
    </row>
    <row r="34" spans="1:64" ht="21" customHeight="1">
      <c r="A34" s="259" t="s">
        <v>16</v>
      </c>
      <c r="B34" s="410" t="s">
        <v>104</v>
      </c>
      <c r="C34" s="273" t="s">
        <v>119</v>
      </c>
      <c r="D34" s="238">
        <v>4415</v>
      </c>
      <c r="E34" s="45"/>
      <c r="F34" s="34"/>
      <c r="G34" s="34"/>
      <c r="H34" s="34"/>
      <c r="I34" s="34"/>
      <c r="J34" s="34"/>
      <c r="K34" s="35"/>
      <c r="L34" s="33"/>
      <c r="M34" s="34"/>
      <c r="N34" s="34"/>
      <c r="O34" s="34"/>
      <c r="P34" s="34"/>
      <c r="Q34" s="34"/>
      <c r="R34" s="35"/>
      <c r="S34" s="33"/>
      <c r="T34" s="34"/>
      <c r="U34" s="34"/>
      <c r="V34" s="34"/>
      <c r="W34" s="34"/>
      <c r="X34" s="34"/>
      <c r="Y34" s="35"/>
      <c r="Z34" s="33"/>
      <c r="AA34" s="34"/>
      <c r="AB34" s="34"/>
      <c r="AC34" s="34"/>
      <c r="AD34" s="34"/>
      <c r="AE34" s="484"/>
      <c r="AF34" s="485"/>
      <c r="AG34" s="488"/>
      <c r="AH34" s="484"/>
      <c r="AI34" s="484"/>
      <c r="AJ34" s="484"/>
      <c r="AK34" s="484"/>
      <c r="AL34" s="484"/>
      <c r="AM34" s="485"/>
      <c r="AN34" s="30"/>
      <c r="AO34" s="28"/>
      <c r="AP34" s="28"/>
      <c r="AQ34" s="493"/>
      <c r="AR34" s="31"/>
      <c r="AS34" s="31"/>
      <c r="AT34" s="32"/>
      <c r="AU34" s="33"/>
      <c r="AV34" s="34"/>
      <c r="AW34" s="34"/>
      <c r="AX34" s="34"/>
      <c r="AY34" s="34"/>
      <c r="AZ34" s="34"/>
      <c r="BA34" s="35"/>
      <c r="BB34" s="261">
        <f t="array" ref="BB34">SUM(IF(E34:BA34="RLT",1,0))</f>
        <v>0</v>
      </c>
      <c r="BC34" s="261">
        <f t="array" ref="BC34">SUM(IF(E34:BA34="R",1,0))</f>
        <v>0</v>
      </c>
      <c r="BD34" s="261">
        <f t="array" ref="BD34">SUM(IF(E34:BA34="RH",1,0))</f>
        <v>0</v>
      </c>
      <c r="BE34" s="261">
        <f t="shared" si="4"/>
        <v>0</v>
      </c>
      <c r="BH34" s="258"/>
      <c r="BI34" s="258"/>
      <c r="BJ34" s="258"/>
      <c r="BK34" s="258"/>
      <c r="BL34" s="234"/>
    </row>
    <row r="35" spans="1:64" ht="21" customHeight="1">
      <c r="A35" s="262"/>
      <c r="B35" s="411" t="s">
        <v>104</v>
      </c>
      <c r="C35" s="263" t="s">
        <v>120</v>
      </c>
      <c r="D35" s="241">
        <v>3403</v>
      </c>
      <c r="E35" s="9"/>
      <c r="F35" s="7"/>
      <c r="G35" s="7"/>
      <c r="H35" s="7"/>
      <c r="I35" s="471"/>
      <c r="J35" s="471"/>
      <c r="K35" s="472"/>
      <c r="L35" s="473"/>
      <c r="M35" s="471"/>
      <c r="N35" s="471"/>
      <c r="O35" s="471"/>
      <c r="P35" s="471"/>
      <c r="Q35" s="471"/>
      <c r="R35" s="472"/>
      <c r="S35" s="473"/>
      <c r="T35" s="471"/>
      <c r="U35" s="471"/>
      <c r="V35" s="471"/>
      <c r="W35" s="471"/>
      <c r="X35" s="471"/>
      <c r="Y35" s="472"/>
      <c r="Z35" s="489"/>
      <c r="AA35" s="490"/>
      <c r="AB35" s="471"/>
      <c r="AC35" s="471"/>
      <c r="AD35" s="471"/>
      <c r="AE35" s="471"/>
      <c r="AF35" s="472"/>
      <c r="AG35" s="442"/>
      <c r="AH35" s="441"/>
      <c r="AI35" s="441"/>
      <c r="AJ35" s="463"/>
      <c r="AK35" s="463"/>
      <c r="AL35" s="463"/>
      <c r="AM35" s="3"/>
      <c r="AN35" s="4"/>
      <c r="AO35" s="463"/>
      <c r="AP35" s="463"/>
      <c r="AQ35" s="17"/>
      <c r="AR35" s="17"/>
      <c r="AS35" s="17"/>
      <c r="AT35" s="36"/>
      <c r="AU35" s="10"/>
      <c r="AV35" s="7"/>
      <c r="AW35" s="470"/>
      <c r="AX35" s="690"/>
      <c r="AY35" s="7"/>
      <c r="AZ35" s="7"/>
      <c r="BA35" s="14"/>
      <c r="BB35" s="261">
        <f t="array" ref="BB35">SUM(IF(E35:BA35="RLT",1,0))</f>
        <v>0</v>
      </c>
      <c r="BC35" s="261">
        <f t="array" ref="BC35">SUM(IF(E35:BA35="R",1,0))</f>
        <v>0</v>
      </c>
      <c r="BD35" s="261">
        <f t="array" ref="BD35">SUM(IF(E35:BA35="RH",1,0))</f>
        <v>0</v>
      </c>
      <c r="BE35" s="261">
        <f t="shared" si="4"/>
        <v>0</v>
      </c>
      <c r="BH35" s="258"/>
      <c r="BI35" s="258"/>
      <c r="BJ35" s="258"/>
      <c r="BK35" s="258"/>
      <c r="BL35" s="234"/>
    </row>
    <row r="36" spans="1:64" ht="21" customHeight="1" thickBot="1">
      <c r="A36" s="264"/>
      <c r="B36" s="412" t="s">
        <v>104</v>
      </c>
      <c r="C36" s="274" t="s">
        <v>121</v>
      </c>
      <c r="D36" s="245">
        <v>2032</v>
      </c>
      <c r="E36" s="23"/>
      <c r="F36" s="24"/>
      <c r="G36" s="24"/>
      <c r="H36" s="24"/>
      <c r="I36" s="475"/>
      <c r="J36" s="475"/>
      <c r="K36" s="683"/>
      <c r="L36" s="43"/>
      <c r="M36" s="24"/>
      <c r="N36" s="24"/>
      <c r="O36" s="24"/>
      <c r="P36" s="24"/>
      <c r="Q36" s="24"/>
      <c r="R36" s="44"/>
      <c r="S36" s="43"/>
      <c r="T36" s="24"/>
      <c r="U36" s="24"/>
      <c r="V36" s="24"/>
      <c r="W36" s="24"/>
      <c r="X36" s="24"/>
      <c r="Y36" s="44"/>
      <c r="Z36" s="43"/>
      <c r="AA36" s="24"/>
      <c r="AB36" s="475"/>
      <c r="AC36" s="24"/>
      <c r="AD36" s="24"/>
      <c r="AE36" s="24"/>
      <c r="AF36" s="44"/>
      <c r="AG36" s="40"/>
      <c r="AH36" s="38"/>
      <c r="AI36" s="38"/>
      <c r="AJ36" s="38"/>
      <c r="AK36" s="38"/>
      <c r="AL36" s="38"/>
      <c r="AM36" s="39"/>
      <c r="AN36" s="40"/>
      <c r="AO36" s="38"/>
      <c r="AP36" s="38"/>
      <c r="AQ36" s="41"/>
      <c r="AR36" s="41"/>
      <c r="AS36" s="41"/>
      <c r="AT36" s="42"/>
      <c r="AU36" s="43"/>
      <c r="AV36" s="24"/>
      <c r="AW36" s="24"/>
      <c r="AX36" s="24"/>
      <c r="AY36" s="24"/>
      <c r="AZ36" s="24"/>
      <c r="BA36" s="44"/>
      <c r="BB36" s="261">
        <f t="array" ref="BB36">SUM(IF(E36:BA36="RLT",1,0))</f>
        <v>0</v>
      </c>
      <c r="BC36" s="261">
        <f t="array" ref="BC36">SUM(IF(E36:BA36="R",1,0))</f>
        <v>0</v>
      </c>
      <c r="BD36" s="261">
        <f t="array" ref="BD36">SUM(IF(E36:BA36="RH",1,0))</f>
        <v>0</v>
      </c>
      <c r="BE36" s="261">
        <f t="shared" si="4"/>
        <v>0</v>
      </c>
      <c r="BH36" s="258"/>
      <c r="BI36" s="258"/>
      <c r="BJ36" s="258"/>
      <c r="BK36" s="258"/>
      <c r="BL36" s="234"/>
    </row>
    <row r="37" spans="1:64" ht="21" customHeight="1">
      <c r="A37" s="259" t="s">
        <v>17</v>
      </c>
      <c r="B37" s="410" t="s">
        <v>104</v>
      </c>
      <c r="C37" s="266" t="s">
        <v>122</v>
      </c>
      <c r="D37" s="238">
        <v>1095</v>
      </c>
      <c r="E37" s="45"/>
      <c r="F37" s="34"/>
      <c r="G37" s="688"/>
      <c r="H37" s="34"/>
      <c r="I37" s="688"/>
      <c r="J37" s="34"/>
      <c r="K37" s="35"/>
      <c r="L37" s="33"/>
      <c r="M37" s="34"/>
      <c r="N37" s="34"/>
      <c r="O37" s="34"/>
      <c r="P37" s="34"/>
      <c r="Q37" s="34"/>
      <c r="R37" s="35"/>
      <c r="S37" s="33"/>
      <c r="T37" s="34"/>
      <c r="U37" s="34"/>
      <c r="V37" s="34"/>
      <c r="W37" s="34"/>
      <c r="X37" s="486"/>
      <c r="Y37" s="35"/>
      <c r="Z37" s="33"/>
      <c r="AA37" s="34"/>
      <c r="AB37" s="34"/>
      <c r="AC37" s="34"/>
      <c r="AD37" s="34"/>
      <c r="AE37" s="34"/>
      <c r="AF37" s="35"/>
      <c r="AG37" s="33"/>
      <c r="AH37" s="34"/>
      <c r="AI37" s="34"/>
      <c r="AJ37" s="34"/>
      <c r="AK37" s="34"/>
      <c r="AL37" s="34"/>
      <c r="AM37" s="35"/>
      <c r="AN37" s="461"/>
      <c r="AO37" s="460"/>
      <c r="AP37" s="460"/>
      <c r="AQ37" s="28"/>
      <c r="AR37" s="28"/>
      <c r="AS37" s="28"/>
      <c r="AT37" s="29"/>
      <c r="AU37" s="30"/>
      <c r="AV37" s="28"/>
      <c r="AW37" s="28"/>
      <c r="AX37" s="31"/>
      <c r="AY37" s="486"/>
      <c r="AZ37" s="31"/>
      <c r="BA37" s="47"/>
      <c r="BB37" s="261">
        <f t="array" ref="BB37">SUM(IF(E37:BA37="RLT",1,0))</f>
        <v>0</v>
      </c>
      <c r="BC37" s="261">
        <f t="array" ref="BC37">SUM(IF(E37:BA37="R",1,0))</f>
        <v>0</v>
      </c>
      <c r="BD37" s="261">
        <f t="array" ref="BD37">SUM(IF(E37:BA37="RH",1,0))</f>
        <v>0</v>
      </c>
      <c r="BE37" s="261">
        <f t="shared" si="4"/>
        <v>0</v>
      </c>
      <c r="BH37" s="258"/>
      <c r="BI37" s="258"/>
      <c r="BJ37" s="258"/>
      <c r="BK37" s="258"/>
      <c r="BL37" s="234"/>
    </row>
    <row r="38" spans="1:64" ht="21" customHeight="1">
      <c r="A38" s="262"/>
      <c r="B38" s="411" t="s">
        <v>104</v>
      </c>
      <c r="C38" s="263" t="s">
        <v>123</v>
      </c>
      <c r="D38" s="241">
        <v>1968</v>
      </c>
      <c r="E38" s="9"/>
      <c r="F38" s="7"/>
      <c r="G38" s="7"/>
      <c r="H38" s="7"/>
      <c r="I38" s="470"/>
      <c r="J38" s="7"/>
      <c r="K38" s="14"/>
      <c r="L38" s="10"/>
      <c r="M38" s="7"/>
      <c r="N38" s="7"/>
      <c r="O38" s="7"/>
      <c r="P38" s="7"/>
      <c r="Q38" s="470"/>
      <c r="R38" s="474"/>
      <c r="S38" s="476"/>
      <c r="T38" s="477"/>
      <c r="U38" s="17"/>
      <c r="V38" s="17"/>
      <c r="W38" s="7"/>
      <c r="X38" s="7"/>
      <c r="Y38" s="14"/>
      <c r="Z38" s="451"/>
      <c r="AA38" s="470"/>
      <c r="AB38" s="469"/>
      <c r="AC38" s="7"/>
      <c r="AD38" s="7"/>
      <c r="AE38" s="7"/>
      <c r="AF38" s="14"/>
      <c r="AG38" s="10"/>
      <c r="AH38" s="7"/>
      <c r="AI38" s="17"/>
      <c r="AJ38" s="7"/>
      <c r="AK38" s="7"/>
      <c r="AL38" s="7"/>
      <c r="AM38" s="14"/>
      <c r="AN38" s="4"/>
      <c r="AO38" s="2"/>
      <c r="AP38" s="2"/>
      <c r="AQ38" s="2"/>
      <c r="AR38" s="2"/>
      <c r="AS38" s="2"/>
      <c r="AT38" s="3"/>
      <c r="AU38" s="4"/>
      <c r="AV38" s="2"/>
      <c r="AW38" s="2"/>
      <c r="AX38" s="690"/>
      <c r="AY38" s="17"/>
      <c r="AZ38" s="17"/>
      <c r="BA38" s="48"/>
      <c r="BB38" s="261">
        <f t="array" ref="BB38">SUM(IF(E38:BA38="RLT",1,0))</f>
        <v>0</v>
      </c>
      <c r="BC38" s="261">
        <f t="array" ref="BC38">SUM(IF(E38:BA38="R",1,0))</f>
        <v>0</v>
      </c>
      <c r="BD38" s="261">
        <f t="array" ref="BD38">SUM(IF(E38:BA38="RH",1,0))</f>
        <v>0</v>
      </c>
      <c r="BE38" s="261">
        <f t="shared" si="4"/>
        <v>0</v>
      </c>
      <c r="BH38" s="258"/>
      <c r="BI38" s="258"/>
      <c r="BJ38" s="258"/>
      <c r="BK38" s="258"/>
      <c r="BL38" s="234"/>
    </row>
    <row r="39" spans="1:64" ht="21" customHeight="1" thickBot="1">
      <c r="A39" s="264"/>
      <c r="B39" s="412" t="s">
        <v>104</v>
      </c>
      <c r="C39" s="268" t="s">
        <v>124</v>
      </c>
      <c r="D39" s="245">
        <v>2212</v>
      </c>
      <c r="E39" s="23"/>
      <c r="F39" s="24"/>
      <c r="G39" s="24"/>
      <c r="H39" s="24"/>
      <c r="I39" s="24"/>
      <c r="J39" s="24"/>
      <c r="K39" s="44"/>
      <c r="L39" s="43"/>
      <c r="M39" s="24"/>
      <c r="N39" s="24"/>
      <c r="O39" s="24"/>
      <c r="P39" s="24"/>
      <c r="Q39" s="24"/>
      <c r="R39" s="44"/>
      <c r="S39" s="43"/>
      <c r="T39" s="24"/>
      <c r="U39" s="24"/>
      <c r="V39" s="24"/>
      <c r="W39" s="24"/>
      <c r="X39" s="464"/>
      <c r="Y39" s="481"/>
      <c r="Z39" s="482"/>
      <c r="AA39" s="464"/>
      <c r="AB39" s="464"/>
      <c r="AC39" s="464"/>
      <c r="AD39" s="464"/>
      <c r="AE39" s="464"/>
      <c r="AF39" s="481"/>
      <c r="AG39" s="43"/>
      <c r="AH39" s="24"/>
      <c r="AI39" s="24"/>
      <c r="AJ39" s="24"/>
      <c r="AK39" s="24"/>
      <c r="AL39" s="24"/>
      <c r="AM39" s="44"/>
      <c r="AN39" s="40"/>
      <c r="AO39" s="38"/>
      <c r="AP39" s="38"/>
      <c r="AQ39" s="38"/>
      <c r="AR39" s="464"/>
      <c r="AS39" s="464"/>
      <c r="AT39" s="481"/>
      <c r="AU39" s="40"/>
      <c r="AV39" s="38"/>
      <c r="AW39" s="38"/>
      <c r="AX39" s="41"/>
      <c r="AY39" s="41"/>
      <c r="AZ39" s="41"/>
      <c r="BA39" s="49"/>
      <c r="BB39" s="261">
        <f t="array" ref="BB39">SUM(IF(E39:BA39="RLT",1,0))</f>
        <v>0</v>
      </c>
      <c r="BC39" s="261">
        <f t="array" ref="BC39">SUM(IF(E39:BA39="R",1,0))</f>
        <v>0</v>
      </c>
      <c r="BD39" s="261">
        <f t="array" ref="BD39">SUM(IF(E39:BA39="RH",1,0))</f>
        <v>0</v>
      </c>
      <c r="BE39" s="261">
        <f t="shared" si="4"/>
        <v>0</v>
      </c>
      <c r="BH39" s="258"/>
      <c r="BI39" s="258"/>
      <c r="BJ39" s="258"/>
      <c r="BK39" s="258"/>
      <c r="BL39" s="234"/>
    </row>
    <row r="40" spans="1:64" ht="21" customHeight="1">
      <c r="A40" s="259" t="s">
        <v>18</v>
      </c>
      <c r="B40" s="410" t="s">
        <v>104</v>
      </c>
      <c r="C40" s="266" t="s">
        <v>125</v>
      </c>
      <c r="D40" s="238">
        <v>1185</v>
      </c>
      <c r="E40" s="27"/>
      <c r="F40" s="28"/>
      <c r="G40" s="28"/>
      <c r="H40" s="31"/>
      <c r="I40" s="31"/>
      <c r="J40" s="31"/>
      <c r="K40" s="32"/>
      <c r="L40" s="33"/>
      <c r="M40" s="34"/>
      <c r="N40" s="34"/>
      <c r="O40" s="34"/>
      <c r="P40" s="34"/>
      <c r="Q40" s="34"/>
      <c r="R40" s="35"/>
      <c r="S40" s="33"/>
      <c r="T40" s="34"/>
      <c r="U40" s="34"/>
      <c r="V40" s="34"/>
      <c r="W40" s="34"/>
      <c r="X40" s="34"/>
      <c r="Y40" s="35"/>
      <c r="Z40" s="33"/>
      <c r="AA40" s="34"/>
      <c r="AB40" s="34"/>
      <c r="AC40" s="34"/>
      <c r="AD40" s="34"/>
      <c r="AE40" s="34"/>
      <c r="AF40" s="35"/>
      <c r="AG40" s="33"/>
      <c r="AH40" s="34"/>
      <c r="AI40" s="34"/>
      <c r="AJ40" s="34"/>
      <c r="AK40" s="34"/>
      <c r="AL40" s="34"/>
      <c r="AM40" s="35"/>
      <c r="AN40" s="33"/>
      <c r="AO40" s="34"/>
      <c r="AP40" s="688"/>
      <c r="AQ40" s="34"/>
      <c r="AR40" s="34"/>
      <c r="AS40" s="34"/>
      <c r="AT40" s="35"/>
      <c r="AU40" s="461"/>
      <c r="AV40" s="460"/>
      <c r="AW40" s="460"/>
      <c r="AX40" s="28"/>
      <c r="AY40" s="28"/>
      <c r="AZ40" s="28"/>
      <c r="BA40" s="29"/>
      <c r="BB40" s="261">
        <f t="array" ref="BB40">SUM(IF(E40:BA40="RLT",1,0))</f>
        <v>0</v>
      </c>
      <c r="BC40" s="261">
        <f t="array" ref="BC40">SUM(IF(E40:BA40="R",1,0))</f>
        <v>0</v>
      </c>
      <c r="BD40" s="261">
        <f t="array" ref="BD40">SUM(IF(E40:BA40="RH",1,0))</f>
        <v>0</v>
      </c>
      <c r="BE40" s="261">
        <f t="shared" si="4"/>
        <v>0</v>
      </c>
      <c r="BH40" s="258"/>
      <c r="BI40" s="258"/>
      <c r="BJ40" s="258"/>
      <c r="BK40" s="258"/>
      <c r="BL40" s="234"/>
    </row>
    <row r="41" spans="1:64" ht="21" customHeight="1">
      <c r="A41" s="262"/>
      <c r="B41" s="411" t="s">
        <v>104</v>
      </c>
      <c r="C41" s="274" t="s">
        <v>126</v>
      </c>
      <c r="D41" s="241">
        <v>2953</v>
      </c>
      <c r="E41" s="1"/>
      <c r="F41" s="2"/>
      <c r="G41" s="2"/>
      <c r="H41" s="17"/>
      <c r="I41" s="17"/>
      <c r="J41" s="17"/>
      <c r="K41" s="36"/>
      <c r="L41" s="10"/>
      <c r="M41" s="7"/>
      <c r="N41" s="7"/>
      <c r="O41" s="7"/>
      <c r="P41" s="7"/>
      <c r="Q41" s="7"/>
      <c r="R41" s="14"/>
      <c r="S41" s="10"/>
      <c r="T41" s="7"/>
      <c r="U41" s="7"/>
      <c r="V41" s="7"/>
      <c r="W41" s="7"/>
      <c r="X41" s="469"/>
      <c r="Y41" s="14"/>
      <c r="Z41" s="10"/>
      <c r="AA41" s="469"/>
      <c r="AB41" s="7"/>
      <c r="AC41" s="7"/>
      <c r="AD41" s="7"/>
      <c r="AE41" s="7"/>
      <c r="AF41" s="14"/>
      <c r="AG41" s="10"/>
      <c r="AH41" s="7"/>
      <c r="AI41" s="7"/>
      <c r="AJ41" s="7"/>
      <c r="AK41" s="7"/>
      <c r="AL41" s="7"/>
      <c r="AM41" s="14"/>
      <c r="AN41" s="10"/>
      <c r="AO41" s="7"/>
      <c r="AP41" s="7"/>
      <c r="AQ41" s="7"/>
      <c r="AR41" s="7"/>
      <c r="AS41" s="7"/>
      <c r="AT41" s="14"/>
      <c r="AU41" s="4"/>
      <c r="AV41" s="2"/>
      <c r="AW41" s="2"/>
      <c r="AX41" s="2"/>
      <c r="AY41" s="2"/>
      <c r="AZ41" s="2"/>
      <c r="BA41" s="3"/>
      <c r="BB41" s="261">
        <f t="array" ref="BB41">SUM(IF(E41:BA41="RLT",1,0))</f>
        <v>0</v>
      </c>
      <c r="BC41" s="261">
        <f t="array" ref="BC41">SUM(IF(E41:BA41="R",1,0))</f>
        <v>0</v>
      </c>
      <c r="BD41" s="261">
        <f t="array" ref="BD41">SUM(IF(E41:BA41="RH",1,0))</f>
        <v>0</v>
      </c>
      <c r="BE41" s="261">
        <f t="shared" si="4"/>
        <v>0</v>
      </c>
      <c r="BH41" s="258"/>
      <c r="BI41" s="258"/>
      <c r="BJ41" s="258"/>
      <c r="BK41" s="258"/>
      <c r="BL41" s="234"/>
    </row>
    <row r="42" spans="1:64" s="270" customFormat="1" ht="21" customHeight="1" thickBot="1">
      <c r="A42" s="275"/>
      <c r="B42" s="415" t="s">
        <v>104</v>
      </c>
      <c r="C42" s="268" t="s">
        <v>127</v>
      </c>
      <c r="D42" s="245">
        <v>1547</v>
      </c>
      <c r="E42" s="37"/>
      <c r="F42" s="38"/>
      <c r="G42" s="706"/>
      <c r="H42" s="41"/>
      <c r="I42" s="41"/>
      <c r="J42" s="41"/>
      <c r="K42" s="42"/>
      <c r="L42" s="43"/>
      <c r="M42" s="24"/>
      <c r="N42" s="24"/>
      <c r="O42" s="24"/>
      <c r="P42" s="24"/>
      <c r="Q42" s="24"/>
      <c r="R42" s="44"/>
      <c r="S42" s="43"/>
      <c r="T42" s="24"/>
      <c r="U42" s="24"/>
      <c r="V42" s="24"/>
      <c r="W42" s="24"/>
      <c r="X42" s="24"/>
      <c r="Y42" s="44"/>
      <c r="Z42" s="43"/>
      <c r="AA42" s="24"/>
      <c r="AB42" s="24"/>
      <c r="AC42" s="24"/>
      <c r="AD42" s="24"/>
      <c r="AE42" s="24"/>
      <c r="AF42" s="44"/>
      <c r="AG42" s="43"/>
      <c r="AH42" s="24"/>
      <c r="AI42" s="24"/>
      <c r="AJ42" s="24"/>
      <c r="AK42" s="24"/>
      <c r="AL42" s="24"/>
      <c r="AM42" s="44"/>
      <c r="AN42" s="43"/>
      <c r="AO42" s="24"/>
      <c r="AP42" s="24"/>
      <c r="AQ42" s="24"/>
      <c r="AR42" s="24"/>
      <c r="AS42" s="24"/>
      <c r="AT42" s="44"/>
      <c r="AU42" s="40"/>
      <c r="AV42" s="38"/>
      <c r="AW42" s="38"/>
      <c r="AX42" s="38"/>
      <c r="AY42" s="38"/>
      <c r="AZ42" s="38"/>
      <c r="BA42" s="39"/>
      <c r="BB42" s="261">
        <f t="array" ref="BB42">SUM(IF(E42:BA42="RLT",1,0))</f>
        <v>0</v>
      </c>
      <c r="BC42" s="261">
        <f t="array" ref="BC42">SUM(IF(E42:BA42="R",1,0))</f>
        <v>0</v>
      </c>
      <c r="BD42" s="261">
        <f t="array" ref="BD42">SUM(IF(E42:BA42="RH",1,0))</f>
        <v>0</v>
      </c>
      <c r="BE42" s="261">
        <f t="shared" si="4"/>
        <v>0</v>
      </c>
      <c r="BH42" s="258"/>
      <c r="BI42" s="258"/>
      <c r="BJ42" s="258"/>
      <c r="BK42" s="258"/>
      <c r="BL42" s="271"/>
    </row>
    <row r="43" spans="1:64" s="270" customFormat="1" ht="21" customHeight="1">
      <c r="A43" s="276"/>
      <c r="B43" s="406" t="s">
        <v>128</v>
      </c>
      <c r="C43" s="277" t="s">
        <v>129</v>
      </c>
      <c r="D43" s="278">
        <v>2174</v>
      </c>
      <c r="E43" s="680"/>
      <c r="F43" s="681"/>
      <c r="G43" s="681"/>
      <c r="H43" s="681"/>
      <c r="I43" s="681"/>
      <c r="J43" s="681"/>
      <c r="K43" s="682"/>
      <c r="L43" s="279"/>
      <c r="M43" s="280"/>
      <c r="N43" s="280"/>
      <c r="O43" s="280"/>
      <c r="P43" s="681"/>
      <c r="Q43" s="280"/>
      <c r="R43" s="281"/>
      <c r="S43" s="279"/>
      <c r="T43" s="280"/>
      <c r="U43" s="280"/>
      <c r="V43" s="280"/>
      <c r="W43" s="280"/>
      <c r="X43" s="280"/>
      <c r="Y43" s="281"/>
      <c r="Z43" s="279"/>
      <c r="AA43" s="280"/>
      <c r="AB43" s="280"/>
      <c r="AC43" s="280"/>
      <c r="AD43" s="280"/>
      <c r="AE43" s="280"/>
      <c r="AF43" s="281"/>
      <c r="AG43" s="279"/>
      <c r="AH43" s="280"/>
      <c r="AI43" s="280"/>
      <c r="AJ43" s="280"/>
      <c r="AK43" s="280"/>
      <c r="AL43" s="280"/>
      <c r="AM43" s="281"/>
      <c r="AN43" s="279"/>
      <c r="AO43" s="280"/>
      <c r="AP43" s="280"/>
      <c r="AQ43" s="280"/>
      <c r="AR43" s="280"/>
      <c r="AS43" s="280"/>
      <c r="AT43" s="281"/>
      <c r="AU43" s="282"/>
      <c r="AV43" s="280"/>
      <c r="AW43" s="280"/>
      <c r="AX43" s="280"/>
      <c r="AY43" s="280"/>
      <c r="AZ43" s="280"/>
      <c r="BA43" s="281"/>
      <c r="BB43" s="261">
        <f t="array" ref="BB43">SUM(IF(E43:BA43="RLT",1,0))</f>
        <v>0</v>
      </c>
      <c r="BC43" s="261">
        <f t="array" ref="BC43">SUM(IF(E43:BA43="R",1,0))</f>
        <v>0</v>
      </c>
      <c r="BD43" s="261">
        <f t="array" ref="BD43">SUM(IF(E43:BA43="RH",1,0))</f>
        <v>0</v>
      </c>
      <c r="BE43" s="261">
        <f t="shared" si="4"/>
        <v>0</v>
      </c>
      <c r="BH43" s="258"/>
      <c r="BI43" s="258"/>
      <c r="BJ43" s="258"/>
      <c r="BK43" s="258"/>
      <c r="BL43" s="271"/>
    </row>
    <row r="44" spans="1:64" s="270" customFormat="1" ht="21" customHeight="1">
      <c r="A44" s="276"/>
      <c r="B44" s="406" t="s">
        <v>130</v>
      </c>
      <c r="C44" s="283" t="s">
        <v>131</v>
      </c>
      <c r="D44" s="284">
        <v>3441</v>
      </c>
      <c r="E44" s="447"/>
      <c r="F44" s="443"/>
      <c r="G44" s="443"/>
      <c r="H44" s="443"/>
      <c r="I44" s="443"/>
      <c r="J44" s="443"/>
      <c r="K44" s="446"/>
      <c r="L44" s="279"/>
      <c r="M44" s="280"/>
      <c r="N44" s="280"/>
      <c r="O44" s="280"/>
      <c r="P44" s="280"/>
      <c r="Q44" s="280"/>
      <c r="R44" s="281"/>
      <c r="S44" s="279"/>
      <c r="T44" s="280"/>
      <c r="U44" s="280"/>
      <c r="V44" s="280"/>
      <c r="W44" s="280"/>
      <c r="X44" s="280"/>
      <c r="Y44" s="281"/>
      <c r="Z44" s="279"/>
      <c r="AA44" s="280"/>
      <c r="AB44" s="280"/>
      <c r="AC44" s="681"/>
      <c r="AD44" s="681"/>
      <c r="AE44" s="681"/>
      <c r="AF44" s="682"/>
      <c r="AG44" s="680"/>
      <c r="AH44" s="681"/>
      <c r="AI44" s="681"/>
      <c r="AJ44" s="280"/>
      <c r="AK44" s="280"/>
      <c r="AL44" s="280"/>
      <c r="AM44" s="281"/>
      <c r="AN44" s="279"/>
      <c r="AO44" s="280"/>
      <c r="AP44" s="280"/>
      <c r="AQ44" s="280"/>
      <c r="AR44" s="280"/>
      <c r="AS44" s="280"/>
      <c r="AT44" s="281"/>
      <c r="AU44" s="282"/>
      <c r="AV44" s="280"/>
      <c r="AW44" s="280"/>
      <c r="AX44" s="280"/>
      <c r="AY44" s="280"/>
      <c r="AZ44" s="280"/>
      <c r="BA44" s="281"/>
      <c r="BB44" s="261">
        <f t="array" ref="BB44">SUM(IF(E44:BA44="RLT",1,0))</f>
        <v>0</v>
      </c>
      <c r="BC44" s="261">
        <f t="array" ref="BC44">SUM(IF(E44:BA44="R",1,0))</f>
        <v>0</v>
      </c>
      <c r="BD44" s="261">
        <f t="array" ref="BD44">SUM(IF(E44:BA44="RH",1,0))</f>
        <v>0</v>
      </c>
      <c r="BE44" s="261">
        <f t="shared" si="4"/>
        <v>0</v>
      </c>
      <c r="BH44" s="258"/>
      <c r="BI44" s="258"/>
      <c r="BJ44" s="258"/>
      <c r="BK44" s="258"/>
      <c r="BL44" s="271"/>
    </row>
    <row r="45" spans="1:64" s="270" customFormat="1" ht="21" customHeight="1">
      <c r="A45" s="276"/>
      <c r="B45" s="406"/>
      <c r="C45" s="285"/>
      <c r="D45" s="284"/>
      <c r="E45" s="279"/>
      <c r="F45" s="280"/>
      <c r="G45" s="280"/>
      <c r="H45" s="280"/>
      <c r="I45" s="280"/>
      <c r="J45" s="280"/>
      <c r="K45" s="281"/>
      <c r="L45" s="279"/>
      <c r="M45" s="280"/>
      <c r="N45" s="280"/>
      <c r="O45" s="280"/>
      <c r="P45" s="280"/>
      <c r="Q45" s="280"/>
      <c r="R45" s="281"/>
      <c r="S45" s="279"/>
      <c r="T45" s="280"/>
      <c r="U45" s="280"/>
      <c r="V45" s="280"/>
      <c r="W45" s="280"/>
      <c r="X45" s="280"/>
      <c r="Y45" s="281"/>
      <c r="Z45" s="279"/>
      <c r="AA45" s="280"/>
      <c r="AB45" s="280"/>
      <c r="AC45" s="280"/>
      <c r="AD45" s="280"/>
      <c r="AE45" s="280"/>
      <c r="AF45" s="281"/>
      <c r="AG45" s="279"/>
      <c r="AH45" s="280"/>
      <c r="AI45" s="280"/>
      <c r="AJ45" s="280"/>
      <c r="AK45" s="280"/>
      <c r="AL45" s="280"/>
      <c r="AM45" s="281"/>
      <c r="AN45" s="279"/>
      <c r="AO45" s="280"/>
      <c r="AP45" s="280"/>
      <c r="AQ45" s="280"/>
      <c r="AR45" s="280"/>
      <c r="AS45" s="280"/>
      <c r="AT45" s="281"/>
      <c r="AU45" s="282"/>
      <c r="AV45" s="280"/>
      <c r="AW45" s="280"/>
      <c r="AX45" s="280"/>
      <c r="AY45" s="280"/>
      <c r="AZ45" s="280"/>
      <c r="BA45" s="281"/>
      <c r="BB45" s="261">
        <f t="array" ref="BB45">SUM(IF(E45:BA45="RLT",1,0))</f>
        <v>0</v>
      </c>
      <c r="BC45" s="261">
        <f t="array" ref="BC45">SUM(IF(E45:BA45="R",1,0))</f>
        <v>0</v>
      </c>
      <c r="BD45" s="261">
        <f t="array" ref="BD45">SUM(IF(E45:BA45="RH",1,0))</f>
        <v>0</v>
      </c>
      <c r="BE45" s="261">
        <f t="shared" si="4"/>
        <v>0</v>
      </c>
      <c r="BH45" s="258"/>
      <c r="BI45" s="258"/>
      <c r="BJ45" s="258"/>
      <c r="BK45" s="258"/>
      <c r="BL45" s="271"/>
    </row>
    <row r="46" spans="1:64" s="270" customFormat="1" ht="21" customHeight="1" thickBot="1">
      <c r="A46" s="276"/>
      <c r="B46" s="406"/>
      <c r="C46" s="286"/>
      <c r="D46" s="287"/>
      <c r="E46" s="288"/>
      <c r="F46" s="289"/>
      <c r="G46" s="289"/>
      <c r="H46" s="289"/>
      <c r="I46" s="289"/>
      <c r="J46" s="280"/>
      <c r="K46" s="281"/>
      <c r="L46" s="288"/>
      <c r="M46" s="289"/>
      <c r="N46" s="289"/>
      <c r="O46" s="289"/>
      <c r="P46" s="289"/>
      <c r="Q46" s="280"/>
      <c r="R46" s="281"/>
      <c r="S46" s="288"/>
      <c r="T46" s="289"/>
      <c r="U46" s="289"/>
      <c r="V46" s="289"/>
      <c r="W46" s="289"/>
      <c r="X46" s="280"/>
      <c r="Y46" s="281"/>
      <c r="Z46" s="288"/>
      <c r="AA46" s="289"/>
      <c r="AB46" s="289"/>
      <c r="AC46" s="289"/>
      <c r="AD46" s="289"/>
      <c r="AE46" s="289"/>
      <c r="AF46" s="290"/>
      <c r="AG46" s="288"/>
      <c r="AH46" s="289"/>
      <c r="AI46" s="289"/>
      <c r="AJ46" s="289"/>
      <c r="AK46" s="289"/>
      <c r="AL46" s="280"/>
      <c r="AM46" s="281"/>
      <c r="AN46" s="288"/>
      <c r="AO46" s="289"/>
      <c r="AP46" s="289"/>
      <c r="AQ46" s="289"/>
      <c r="AR46" s="289"/>
      <c r="AS46" s="280"/>
      <c r="AT46" s="281"/>
      <c r="AU46" s="291"/>
      <c r="AV46" s="289"/>
      <c r="AW46" s="289"/>
      <c r="AX46" s="289"/>
      <c r="AY46" s="289"/>
      <c r="AZ46" s="280"/>
      <c r="BA46" s="281"/>
      <c r="BB46" s="261">
        <f t="array" ref="BB46">SUM(IF(E46:BA46="RLT",1,0))</f>
        <v>0</v>
      </c>
      <c r="BC46" s="261">
        <f t="array" ref="BC46">SUM(IF(E46:BA46="R",1,0))</f>
        <v>0</v>
      </c>
      <c r="BD46" s="261">
        <f t="array" ref="BD46">SUM(IF(E46:BA46="RH",1,0))</f>
        <v>0</v>
      </c>
      <c r="BE46" s="261">
        <f t="shared" si="4"/>
        <v>0</v>
      </c>
      <c r="BH46" s="258"/>
      <c r="BI46" s="258"/>
      <c r="BJ46" s="258"/>
      <c r="BK46" s="258"/>
      <c r="BL46" s="271"/>
    </row>
    <row r="47" spans="1:64" s="270" customFormat="1" ht="21" customHeight="1">
      <c r="A47" s="222"/>
      <c r="B47" s="413"/>
      <c r="C47" s="292"/>
      <c r="D47" s="293"/>
      <c r="E47" s="248" t="s">
        <v>0</v>
      </c>
      <c r="F47" s="249" t="s">
        <v>56</v>
      </c>
      <c r="G47" s="249" t="s">
        <v>57</v>
      </c>
      <c r="H47" s="249" t="s">
        <v>2</v>
      </c>
      <c r="I47" s="249" t="s">
        <v>3</v>
      </c>
      <c r="J47" s="249" t="s">
        <v>4</v>
      </c>
      <c r="K47" s="250" t="s">
        <v>5</v>
      </c>
      <c r="L47" s="248" t="s">
        <v>0</v>
      </c>
      <c r="M47" s="249" t="s">
        <v>56</v>
      </c>
      <c r="N47" s="249" t="s">
        <v>57</v>
      </c>
      <c r="O47" s="249" t="s">
        <v>2</v>
      </c>
      <c r="P47" s="249" t="s">
        <v>3</v>
      </c>
      <c r="Q47" s="249" t="s">
        <v>4</v>
      </c>
      <c r="R47" s="250" t="s">
        <v>5</v>
      </c>
      <c r="S47" s="248" t="s">
        <v>0</v>
      </c>
      <c r="T47" s="249" t="s">
        <v>56</v>
      </c>
      <c r="U47" s="249" t="s">
        <v>57</v>
      </c>
      <c r="V47" s="249" t="s">
        <v>2</v>
      </c>
      <c r="W47" s="249" t="s">
        <v>3</v>
      </c>
      <c r="X47" s="249" t="s">
        <v>4</v>
      </c>
      <c r="Y47" s="250" t="s">
        <v>5</v>
      </c>
      <c r="Z47" s="251" t="s">
        <v>0</v>
      </c>
      <c r="AA47" s="249" t="s">
        <v>56</v>
      </c>
      <c r="AB47" s="249" t="s">
        <v>57</v>
      </c>
      <c r="AC47" s="249" t="s">
        <v>2</v>
      </c>
      <c r="AD47" s="249" t="s">
        <v>3</v>
      </c>
      <c r="AE47" s="249" t="s">
        <v>4</v>
      </c>
      <c r="AF47" s="252" t="s">
        <v>5</v>
      </c>
      <c r="AG47" s="248" t="s">
        <v>0</v>
      </c>
      <c r="AH47" s="249" t="s">
        <v>56</v>
      </c>
      <c r="AI47" s="249" t="s">
        <v>57</v>
      </c>
      <c r="AJ47" s="249" t="s">
        <v>2</v>
      </c>
      <c r="AK47" s="249" t="s">
        <v>3</v>
      </c>
      <c r="AL47" s="249" t="s">
        <v>4</v>
      </c>
      <c r="AM47" s="250" t="s">
        <v>5</v>
      </c>
      <c r="AN47" s="251" t="s">
        <v>0</v>
      </c>
      <c r="AO47" s="249" t="s">
        <v>56</v>
      </c>
      <c r="AP47" s="249" t="s">
        <v>57</v>
      </c>
      <c r="AQ47" s="249" t="s">
        <v>2</v>
      </c>
      <c r="AR47" s="249" t="s">
        <v>3</v>
      </c>
      <c r="AS47" s="249" t="s">
        <v>4</v>
      </c>
      <c r="AT47" s="250" t="s">
        <v>5</v>
      </c>
      <c r="AU47" s="249" t="s">
        <v>0</v>
      </c>
      <c r="AV47" s="249" t="s">
        <v>56</v>
      </c>
      <c r="AW47" s="249" t="s">
        <v>57</v>
      </c>
      <c r="AX47" s="249" t="s">
        <v>2</v>
      </c>
      <c r="AY47" s="249" t="s">
        <v>3</v>
      </c>
      <c r="AZ47" s="249" t="s">
        <v>4</v>
      </c>
      <c r="BA47" s="250" t="s">
        <v>5</v>
      </c>
      <c r="BB47" s="261"/>
      <c r="BC47" s="261"/>
      <c r="BD47" s="261"/>
      <c r="BE47" s="261"/>
      <c r="BH47" s="258"/>
      <c r="BI47" s="258"/>
      <c r="BJ47" s="258"/>
      <c r="BK47" s="258"/>
      <c r="BL47" s="271"/>
    </row>
    <row r="48" spans="1:64" s="270" customFormat="1" ht="21" customHeight="1" thickBot="1">
      <c r="A48" s="228"/>
      <c r="B48" s="414"/>
      <c r="C48" s="294"/>
      <c r="D48" s="295"/>
      <c r="E48" s="255">
        <f t="array" ref="E48">IF(E4="","",E4)</f>
        <v>43948</v>
      </c>
      <c r="F48" s="233">
        <f>IF(E4="","",E4+1)</f>
        <v>43949</v>
      </c>
      <c r="G48" s="233">
        <f t="array" ref="G48">IF(F4="","",F4+1)</f>
        <v>43950</v>
      </c>
      <c r="H48" s="233">
        <f t="shared" ref="H48:BA48" si="5">IF(G4="","",G4+1)</f>
        <v>43951</v>
      </c>
      <c r="I48" s="233">
        <f t="shared" si="5"/>
        <v>43952</v>
      </c>
      <c r="J48" s="233">
        <f t="shared" si="5"/>
        <v>43953</v>
      </c>
      <c r="K48" s="256">
        <f t="shared" si="5"/>
        <v>43954</v>
      </c>
      <c r="L48" s="255">
        <f t="shared" si="5"/>
        <v>43955</v>
      </c>
      <c r="M48" s="233">
        <f t="shared" si="5"/>
        <v>43956</v>
      </c>
      <c r="N48" s="233">
        <f t="shared" si="5"/>
        <v>43957</v>
      </c>
      <c r="O48" s="233">
        <f t="shared" si="5"/>
        <v>43958</v>
      </c>
      <c r="P48" s="233">
        <f t="shared" si="5"/>
        <v>43959</v>
      </c>
      <c r="Q48" s="233">
        <f t="shared" si="5"/>
        <v>43960</v>
      </c>
      <c r="R48" s="256">
        <f t="shared" si="5"/>
        <v>43961</v>
      </c>
      <c r="S48" s="255">
        <f t="shared" si="5"/>
        <v>43962</v>
      </c>
      <c r="T48" s="233">
        <f t="shared" si="5"/>
        <v>43963</v>
      </c>
      <c r="U48" s="233">
        <f t="shared" si="5"/>
        <v>43964</v>
      </c>
      <c r="V48" s="233">
        <f t="shared" si="5"/>
        <v>43965</v>
      </c>
      <c r="W48" s="233">
        <f t="shared" si="5"/>
        <v>43966</v>
      </c>
      <c r="X48" s="233">
        <f t="shared" si="5"/>
        <v>43967</v>
      </c>
      <c r="Y48" s="256">
        <f t="shared" si="5"/>
        <v>43968</v>
      </c>
      <c r="Z48" s="232">
        <f t="shared" si="5"/>
        <v>43969</v>
      </c>
      <c r="AA48" s="233">
        <f t="shared" si="5"/>
        <v>43970</v>
      </c>
      <c r="AB48" s="233">
        <f t="shared" si="5"/>
        <v>43971</v>
      </c>
      <c r="AC48" s="233">
        <f t="shared" si="5"/>
        <v>43972</v>
      </c>
      <c r="AD48" s="233">
        <f t="shared" si="5"/>
        <v>43973</v>
      </c>
      <c r="AE48" s="233">
        <f t="shared" si="5"/>
        <v>43974</v>
      </c>
      <c r="AF48" s="257">
        <f t="shared" si="5"/>
        <v>43975</v>
      </c>
      <c r="AG48" s="255">
        <f t="shared" si="5"/>
        <v>43976</v>
      </c>
      <c r="AH48" s="233">
        <f t="shared" si="5"/>
        <v>43977</v>
      </c>
      <c r="AI48" s="233">
        <f t="shared" si="5"/>
        <v>43978</v>
      </c>
      <c r="AJ48" s="233">
        <f t="shared" si="5"/>
        <v>43979</v>
      </c>
      <c r="AK48" s="233">
        <f t="shared" si="5"/>
        <v>43980</v>
      </c>
      <c r="AL48" s="233">
        <f t="shared" si="5"/>
        <v>43981</v>
      </c>
      <c r="AM48" s="256">
        <f t="shared" si="5"/>
        <v>43982</v>
      </c>
      <c r="AN48" s="232">
        <f t="shared" si="5"/>
        <v>43983</v>
      </c>
      <c r="AO48" s="233">
        <f t="shared" si="5"/>
        <v>43984</v>
      </c>
      <c r="AP48" s="233">
        <f t="shared" si="5"/>
        <v>43985</v>
      </c>
      <c r="AQ48" s="233">
        <f t="shared" si="5"/>
        <v>43986</v>
      </c>
      <c r="AR48" s="233">
        <f t="shared" si="5"/>
        <v>43987</v>
      </c>
      <c r="AS48" s="233">
        <f t="shared" si="5"/>
        <v>43988</v>
      </c>
      <c r="AT48" s="233">
        <f t="shared" si="5"/>
        <v>43989</v>
      </c>
      <c r="AU48" s="233">
        <f t="shared" si="5"/>
        <v>43990</v>
      </c>
      <c r="AV48" s="233">
        <f t="shared" si="5"/>
        <v>43991</v>
      </c>
      <c r="AW48" s="233">
        <f t="shared" si="5"/>
        <v>43992</v>
      </c>
      <c r="AX48" s="233">
        <f t="shared" si="5"/>
        <v>43993</v>
      </c>
      <c r="AY48" s="233">
        <f t="shared" si="5"/>
        <v>43994</v>
      </c>
      <c r="AZ48" s="233">
        <f t="shared" si="5"/>
        <v>43995</v>
      </c>
      <c r="BA48" s="233">
        <f t="shared" si="5"/>
        <v>43996</v>
      </c>
      <c r="BB48" s="261"/>
      <c r="BC48" s="261"/>
      <c r="BD48" s="261"/>
      <c r="BE48" s="261"/>
      <c r="BH48" s="258"/>
      <c r="BI48" s="258"/>
      <c r="BJ48" s="258"/>
      <c r="BK48" s="258"/>
      <c r="BL48" s="271"/>
    </row>
    <row r="49" spans="1:65" ht="21" customHeight="1">
      <c r="A49" s="259"/>
      <c r="B49" s="410" t="s">
        <v>132</v>
      </c>
      <c r="C49" s="309" t="s">
        <v>133</v>
      </c>
      <c r="D49" s="677">
        <v>1452</v>
      </c>
      <c r="E49" s="296"/>
      <c r="F49" s="297"/>
      <c r="G49" s="297"/>
      <c r="H49" s="297"/>
      <c r="I49" s="297"/>
      <c r="J49" s="297"/>
      <c r="K49" s="298"/>
      <c r="L49" s="299"/>
      <c r="M49" s="297"/>
      <c r="N49" s="297"/>
      <c r="O49" s="297"/>
      <c r="P49" s="297"/>
      <c r="Q49" s="297"/>
      <c r="R49" s="298"/>
      <c r="S49" s="299"/>
      <c r="T49" s="297"/>
      <c r="U49" s="297"/>
      <c r="V49" s="297"/>
      <c r="W49" s="297"/>
      <c r="X49" s="297"/>
      <c r="Y49" s="298"/>
      <c r="Z49" s="299"/>
      <c r="AA49" s="297"/>
      <c r="AB49" s="297"/>
      <c r="AC49" s="297"/>
      <c r="AD49" s="297"/>
      <c r="AE49" s="297"/>
      <c r="AF49" s="298"/>
      <c r="AG49" s="299"/>
      <c r="AH49" s="297"/>
      <c r="AI49" s="734"/>
      <c r="AJ49" s="297"/>
      <c r="AK49" s="297"/>
      <c r="AL49" s="297"/>
      <c r="AM49" s="298"/>
      <c r="AN49" s="299"/>
      <c r="AO49" s="297"/>
      <c r="AP49" s="297"/>
      <c r="AQ49" s="297"/>
      <c r="AR49" s="297"/>
      <c r="AS49" s="297"/>
      <c r="AT49" s="298"/>
      <c r="AU49" s="299"/>
      <c r="AV49" s="297"/>
      <c r="AW49" s="297"/>
      <c r="AX49" s="297"/>
      <c r="AY49" s="297"/>
      <c r="AZ49" s="297"/>
      <c r="BA49" s="298"/>
      <c r="BB49" s="261">
        <f t="array" ref="BB49">SUM(IF(E49:BA49="RLT",1,0))</f>
        <v>0</v>
      </c>
      <c r="BC49" s="261">
        <f t="array" ref="BC49">SUM(IF(E49:BA49="R",1,0))</f>
        <v>0</v>
      </c>
      <c r="BD49" s="261">
        <f t="array" ref="BD49">SUM(IF(E49:BA49="RH",1,0))</f>
        <v>0</v>
      </c>
      <c r="BE49" s="261">
        <f t="shared" ref="BE49:BE66" si="6">BB49+BC49+BD49</f>
        <v>0</v>
      </c>
      <c r="BH49" s="258"/>
      <c r="BI49" s="258"/>
      <c r="BJ49" s="258"/>
      <c r="BK49" s="258"/>
      <c r="BL49" s="234"/>
    </row>
    <row r="50" spans="1:65" ht="21" customHeight="1" thickBot="1">
      <c r="A50" s="300"/>
      <c r="B50" s="415" t="s">
        <v>132</v>
      </c>
      <c r="C50" s="331" t="s">
        <v>134</v>
      </c>
      <c r="D50" s="678">
        <v>2160</v>
      </c>
      <c r="E50" s="301"/>
      <c r="F50" s="302"/>
      <c r="G50" s="302"/>
      <c r="H50" s="302"/>
      <c r="I50" s="302"/>
      <c r="J50" s="302"/>
      <c r="K50" s="303"/>
      <c r="L50" s="304"/>
      <c r="M50" s="302"/>
      <c r="N50" s="302"/>
      <c r="O50" s="456"/>
      <c r="P50" s="302"/>
      <c r="Q50" s="302"/>
      <c r="R50" s="303"/>
      <c r="S50" s="454"/>
      <c r="T50" s="455"/>
      <c r="U50" s="302"/>
      <c r="V50" s="302"/>
      <c r="W50" s="302"/>
      <c r="X50" s="302"/>
      <c r="Y50" s="303"/>
      <c r="Z50" s="304"/>
      <c r="AA50" s="302"/>
      <c r="AB50" s="456"/>
      <c r="AC50" s="302"/>
      <c r="AD50" s="457"/>
      <c r="AE50" s="457"/>
      <c r="AF50" s="458"/>
      <c r="AG50" s="459"/>
      <c r="AH50" s="457"/>
      <c r="AI50" s="457"/>
      <c r="AJ50" s="302"/>
      <c r="AK50" s="302"/>
      <c r="AL50" s="302"/>
      <c r="AM50" s="303"/>
      <c r="AN50" s="304"/>
      <c r="AO50" s="302"/>
      <c r="AP50" s="302"/>
      <c r="AQ50" s="302"/>
      <c r="AR50" s="302"/>
      <c r="AS50" s="302"/>
      <c r="AT50" s="303"/>
      <c r="AU50" s="304"/>
      <c r="AV50" s="302"/>
      <c r="AW50" s="302"/>
      <c r="AX50" s="302"/>
      <c r="AY50" s="455"/>
      <c r="AZ50" s="302"/>
      <c r="BA50" s="303"/>
      <c r="BB50" s="261">
        <f t="array" ref="BB50">SUM(IF(E50:BA50="RLT",1,0))</f>
        <v>0</v>
      </c>
      <c r="BC50" s="261">
        <f t="array" ref="BC50">SUM(IF(E50:BA50="R",1,0))</f>
        <v>0</v>
      </c>
      <c r="BD50" s="261">
        <f t="array" ref="BD50">SUM(IF(E50:BA50="RH",1,0))</f>
        <v>0</v>
      </c>
      <c r="BE50" s="261">
        <f t="shared" si="6"/>
        <v>0</v>
      </c>
      <c r="BG50" s="305" t="s">
        <v>9</v>
      </c>
      <c r="BH50" s="306" t="s">
        <v>24</v>
      </c>
      <c r="BI50" s="306" t="s">
        <v>29</v>
      </c>
      <c r="BJ50" s="306" t="s">
        <v>25</v>
      </c>
      <c r="BK50" s="305" t="s">
        <v>30</v>
      </c>
      <c r="BL50" s="305" t="s">
        <v>26</v>
      </c>
      <c r="BM50" s="305" t="s">
        <v>31</v>
      </c>
    </row>
    <row r="51" spans="1:65" ht="21" customHeight="1">
      <c r="A51" s="307"/>
      <c r="B51" s="308" t="s">
        <v>10</v>
      </c>
      <c r="C51" s="309" t="str">
        <f>'OTCM-OMR'!C4</f>
        <v>OTCM/OMRA1</v>
      </c>
      <c r="D51" s="310">
        <f>'OTCM-OMR'!D4</f>
        <v>2170</v>
      </c>
      <c r="E51" s="178">
        <f>'OTCM-OMR'!F4</f>
        <v>0</v>
      </c>
      <c r="F51" s="179">
        <f>'OTCM-OMR'!G4</f>
        <v>0</v>
      </c>
      <c r="G51" s="179">
        <f>'OTCM-OMR'!H4</f>
        <v>0</v>
      </c>
      <c r="H51" s="179">
        <f>'OTCM-OMR'!I4</f>
        <v>0</v>
      </c>
      <c r="I51" s="179">
        <f>'OTCM-OMR'!J4</f>
        <v>0</v>
      </c>
      <c r="J51" s="179">
        <f>'OTCM-OMR'!K4</f>
        <v>0</v>
      </c>
      <c r="K51" s="180">
        <f>'OTCM-OMR'!L4</f>
        <v>0</v>
      </c>
      <c r="L51" s="178">
        <f>'OTCM-OMR'!M4</f>
        <v>0</v>
      </c>
      <c r="M51" s="179">
        <f>'OTCM-OMR'!N4</f>
        <v>0</v>
      </c>
      <c r="N51" s="179">
        <f>'OTCM-OMR'!O4</f>
        <v>0</v>
      </c>
      <c r="O51" s="51">
        <f>'OTCM-OMR'!P4</f>
        <v>0</v>
      </c>
      <c r="P51" s="51">
        <f>'OTCM-OMR'!Q4</f>
        <v>0</v>
      </c>
      <c r="Q51" s="51">
        <f>'OTCM-OMR'!R4</f>
        <v>0</v>
      </c>
      <c r="R51" s="52">
        <f>'OTCM-OMR'!S4</f>
        <v>0</v>
      </c>
      <c r="S51" s="50">
        <f>'OTCM-OMR'!T4</f>
        <v>0</v>
      </c>
      <c r="T51" s="51">
        <f>'OTCM-OMR'!U4</f>
        <v>0</v>
      </c>
      <c r="U51" s="51">
        <f>'OTCM-OMR'!V4</f>
        <v>0</v>
      </c>
      <c r="V51" s="51">
        <f>'OTCM-OMR'!W4</f>
        <v>0</v>
      </c>
      <c r="W51" s="51">
        <f>'OTCM-OMR'!X4</f>
        <v>0</v>
      </c>
      <c r="X51" s="51">
        <f>'OTCM-OMR'!Y4</f>
        <v>0</v>
      </c>
      <c r="Y51" s="52">
        <f>'OTCM-OMR'!Z4</f>
        <v>0</v>
      </c>
      <c r="Z51" s="50">
        <f>'OTCM-OMR'!AA4</f>
        <v>0</v>
      </c>
      <c r="AA51" s="51">
        <f>'OTCM-OMR'!AB4</f>
        <v>0</v>
      </c>
      <c r="AB51" s="51">
        <f>'OTCM-OMR'!AC4</f>
        <v>0</v>
      </c>
      <c r="AC51" s="51">
        <f>'OTCM-OMR'!AD4</f>
        <v>0</v>
      </c>
      <c r="AD51" s="51">
        <f>'OTCM-OMR'!AE4</f>
        <v>0</v>
      </c>
      <c r="AE51" s="51">
        <f>'OTCM-OMR'!AF4</f>
        <v>0</v>
      </c>
      <c r="AF51" s="52">
        <f>'OTCM-OMR'!AG4</f>
        <v>0</v>
      </c>
      <c r="AG51" s="50">
        <f>'OTCM-OMR'!AH4</f>
        <v>0</v>
      </c>
      <c r="AH51" s="51">
        <f>'OTCM-OMR'!AI4</f>
        <v>0</v>
      </c>
      <c r="AI51" s="51">
        <f>'OTCM-OMR'!AJ4</f>
        <v>0</v>
      </c>
      <c r="AJ51" s="51">
        <f>'OTCM-OMR'!AK4</f>
        <v>0</v>
      </c>
      <c r="AK51" s="51">
        <f>'OTCM-OMR'!AL4</f>
        <v>0</v>
      </c>
      <c r="AL51" s="51">
        <f>'OTCM-OMR'!AM4</f>
        <v>0</v>
      </c>
      <c r="AM51" s="52">
        <f>'OTCM-OMR'!AN4</f>
        <v>0</v>
      </c>
      <c r="AN51" s="50">
        <f>'OTCM-OMR'!AO4</f>
        <v>0</v>
      </c>
      <c r="AO51" s="51">
        <f>'OTCM-OMR'!AP4</f>
        <v>0</v>
      </c>
      <c r="AP51" s="51">
        <f>'OTCM-OMR'!AQ4</f>
        <v>0</v>
      </c>
      <c r="AQ51" s="51">
        <f>'OTCM-OMR'!AR4</f>
        <v>0</v>
      </c>
      <c r="AR51" s="51">
        <f>'OTCM-OMR'!AS4</f>
        <v>0</v>
      </c>
      <c r="AS51" s="51">
        <f>'OTCM-OMR'!AT4</f>
        <v>0</v>
      </c>
      <c r="AT51" s="52">
        <f>'OTCM-OMR'!AU4</f>
        <v>0</v>
      </c>
      <c r="AU51" s="50">
        <f>'OTCM-OMR'!AV4</f>
        <v>0</v>
      </c>
      <c r="AV51" s="51">
        <f>'OTCM-OMR'!AW4</f>
        <v>0</v>
      </c>
      <c r="AW51" s="51">
        <f>'OTCM-OMR'!AX4</f>
        <v>0</v>
      </c>
      <c r="AX51" s="51">
        <f>'OTCM-OMR'!AY4</f>
        <v>0</v>
      </c>
      <c r="AY51" s="51">
        <f>'OTCM-OMR'!AZ4</f>
        <v>0</v>
      </c>
      <c r="AZ51" s="51">
        <f>'OTCM-OMR'!BA4</f>
        <v>0</v>
      </c>
      <c r="BA51" s="52">
        <f>'OTCM-OMR'!BB4</f>
        <v>0</v>
      </c>
      <c r="BB51" s="261">
        <f t="array" ref="BB51">SUM(IF(E51:BA51="RLT",1,0))</f>
        <v>0</v>
      </c>
      <c r="BC51" s="261">
        <f t="array" ref="BC51">SUM(IF(E51:BA51="R",1,0))</f>
        <v>0</v>
      </c>
      <c r="BD51" s="261">
        <f t="array" ref="BD51">SUM(IF(E51:BA51="RH",1,0))</f>
        <v>0</v>
      </c>
      <c r="BE51" s="261">
        <f t="shared" si="6"/>
        <v>0</v>
      </c>
      <c r="BG51" s="311">
        <f t="array" ref="BG51">SUM(BH51:BM51)</f>
        <v>0</v>
      </c>
      <c r="BH51" s="312">
        <f t="array" ref="BH51">SUM(IF(E51:BF51="M03",1,0))</f>
        <v>0</v>
      </c>
      <c r="BI51" s="312">
        <f t="array" ref="BI51">SUM(IF(E51:BF51="M04",1,0))</f>
        <v>0</v>
      </c>
      <c r="BJ51" s="312">
        <f t="array" ref="BJ51">SUM(IF(E51:BF51="A03",1,0))</f>
        <v>0</v>
      </c>
      <c r="BK51" s="311">
        <f t="array" ref="BK51">SUM(IF(E51:BF51="A04",1,0))</f>
        <v>0</v>
      </c>
      <c r="BL51" s="311">
        <f t="array" ref="BL51">SUM(IF(E51:BF51="N03",1,0))</f>
        <v>0</v>
      </c>
      <c r="BM51" s="311">
        <f t="array" ref="BM51">SUM(IF(E51:BF51="N04",1,0))</f>
        <v>0</v>
      </c>
    </row>
    <row r="52" spans="1:65" ht="21" customHeight="1" thickBot="1">
      <c r="A52" s="313"/>
      <c r="B52" s="314"/>
      <c r="C52" s="315" t="str">
        <f>'OTCM-OMR'!C5</f>
        <v>OTCM/OMRA2</v>
      </c>
      <c r="D52" s="316">
        <f>'OTCM-OMR'!D5</f>
        <v>3057</v>
      </c>
      <c r="E52" s="181">
        <f>'OTCM-OMR'!F5</f>
        <v>0</v>
      </c>
      <c r="F52" s="182">
        <f>'OTCM-OMR'!G5</f>
        <v>0</v>
      </c>
      <c r="G52" s="182">
        <f>'OTCM-OMR'!H5</f>
        <v>0</v>
      </c>
      <c r="H52" s="182">
        <f>'OTCM-OMR'!I5</f>
        <v>0</v>
      </c>
      <c r="I52" s="182">
        <f>'OTCM-OMR'!J5</f>
        <v>0</v>
      </c>
      <c r="J52" s="182">
        <f>'OTCM-OMR'!K5</f>
        <v>0</v>
      </c>
      <c r="K52" s="183">
        <f>'OTCM-OMR'!L5</f>
        <v>0</v>
      </c>
      <c r="L52" s="181">
        <f>'OTCM-OMR'!M5</f>
        <v>0</v>
      </c>
      <c r="M52" s="182">
        <f>'OTCM-OMR'!N5</f>
        <v>0</v>
      </c>
      <c r="N52" s="182">
        <f>'OTCM-OMR'!O5</f>
        <v>0</v>
      </c>
      <c r="O52" s="54">
        <f>'OTCM-OMR'!P5</f>
        <v>0</v>
      </c>
      <c r="P52" s="54">
        <f>'OTCM-OMR'!Q5</f>
        <v>0</v>
      </c>
      <c r="Q52" s="54">
        <f>'OTCM-OMR'!R5</f>
        <v>0</v>
      </c>
      <c r="R52" s="55">
        <f>'OTCM-OMR'!S5</f>
        <v>0</v>
      </c>
      <c r="S52" s="53">
        <f>'OTCM-OMR'!T5</f>
        <v>0</v>
      </c>
      <c r="T52" s="54">
        <f>'OTCM-OMR'!U5</f>
        <v>0</v>
      </c>
      <c r="U52" s="54">
        <f>'OTCM-OMR'!V5</f>
        <v>0</v>
      </c>
      <c r="V52" s="54">
        <f>'OTCM-OMR'!W5</f>
        <v>0</v>
      </c>
      <c r="W52" s="54">
        <f>'OTCM-OMR'!X5</f>
        <v>0</v>
      </c>
      <c r="X52" s="54">
        <f>'OTCM-OMR'!Y5</f>
        <v>0</v>
      </c>
      <c r="Y52" s="55">
        <f>'OTCM-OMR'!Z5</f>
        <v>0</v>
      </c>
      <c r="Z52" s="53">
        <f>'OTCM-OMR'!AA5</f>
        <v>0</v>
      </c>
      <c r="AA52" s="54">
        <f>'OTCM-OMR'!AB5</f>
        <v>0</v>
      </c>
      <c r="AB52" s="54">
        <f>'OTCM-OMR'!AC5</f>
        <v>0</v>
      </c>
      <c r="AC52" s="54">
        <f>'OTCM-OMR'!AD5</f>
        <v>0</v>
      </c>
      <c r="AD52" s="54">
        <f>'OTCM-OMR'!AE5</f>
        <v>0</v>
      </c>
      <c r="AE52" s="54">
        <f>'OTCM-OMR'!AF5</f>
        <v>0</v>
      </c>
      <c r="AF52" s="55">
        <f>'OTCM-OMR'!AG5</f>
        <v>0</v>
      </c>
      <c r="AG52" s="53">
        <f>'OTCM-OMR'!AH5</f>
        <v>0</v>
      </c>
      <c r="AH52" s="54">
        <f>'OTCM-OMR'!AI5</f>
        <v>0</v>
      </c>
      <c r="AI52" s="54">
        <f>'OTCM-OMR'!AJ5</f>
        <v>0</v>
      </c>
      <c r="AJ52" s="54">
        <f>'OTCM-OMR'!AK5</f>
        <v>0</v>
      </c>
      <c r="AK52" s="54">
        <f>'OTCM-OMR'!AL5</f>
        <v>0</v>
      </c>
      <c r="AL52" s="54">
        <f>'OTCM-OMR'!AM5</f>
        <v>0</v>
      </c>
      <c r="AM52" s="55">
        <f>'OTCM-OMR'!AN5</f>
        <v>0</v>
      </c>
      <c r="AN52" s="53">
        <f>'OTCM-OMR'!AO5</f>
        <v>0</v>
      </c>
      <c r="AO52" s="54">
        <f>'OTCM-OMR'!AP5</f>
        <v>0</v>
      </c>
      <c r="AP52" s="54">
        <f>'OTCM-OMR'!AQ5</f>
        <v>0</v>
      </c>
      <c r="AQ52" s="54">
        <f>'OTCM-OMR'!AR5</f>
        <v>0</v>
      </c>
      <c r="AR52" s="54">
        <f>'OTCM-OMR'!AS5</f>
        <v>0</v>
      </c>
      <c r="AS52" s="54">
        <f>'OTCM-OMR'!AT5</f>
        <v>0</v>
      </c>
      <c r="AT52" s="55">
        <f>'OTCM-OMR'!AU5</f>
        <v>0</v>
      </c>
      <c r="AU52" s="53">
        <f>'OTCM-OMR'!AV5</f>
        <v>0</v>
      </c>
      <c r="AV52" s="54">
        <f>'OTCM-OMR'!AW5</f>
        <v>0</v>
      </c>
      <c r="AW52" s="54">
        <f>'OTCM-OMR'!AX5</f>
        <v>0</v>
      </c>
      <c r="AX52" s="54">
        <f>'OTCM-OMR'!AY5</f>
        <v>0</v>
      </c>
      <c r="AY52" s="54">
        <f>'OTCM-OMR'!AZ5</f>
        <v>0</v>
      </c>
      <c r="AZ52" s="54">
        <f>'OTCM-OMR'!BA5</f>
        <v>0</v>
      </c>
      <c r="BA52" s="55">
        <f>'OTCM-OMR'!BB5</f>
        <v>0</v>
      </c>
      <c r="BB52" s="261">
        <f t="array" ref="BB52">SUM(IF(E52:BA52="RLT",1,0))</f>
        <v>0</v>
      </c>
      <c r="BC52" s="261">
        <f t="array" ref="BC52">SUM(IF(E52:BA52="R",1,0))</f>
        <v>0</v>
      </c>
      <c r="BD52" s="261">
        <f t="array" ref="BD52">SUM(IF(E52:BA52="RH",1,0))</f>
        <v>0</v>
      </c>
      <c r="BE52" s="261">
        <f t="shared" si="6"/>
        <v>0</v>
      </c>
      <c r="BG52" s="311">
        <f t="array" ref="BG52">SUM(BH52:BM52)</f>
        <v>0</v>
      </c>
      <c r="BH52" s="312">
        <f t="array" ref="BH52">SUM(IF(E52:BF52="M03",1,0))</f>
        <v>0</v>
      </c>
      <c r="BI52" s="312">
        <f t="array" ref="BI52">SUM(IF(E52:BF52="M04",1,0))</f>
        <v>0</v>
      </c>
      <c r="BJ52" s="312">
        <f t="array" ref="BJ52">SUM(IF(E52:BF52="A03",1,0))</f>
        <v>0</v>
      </c>
      <c r="BK52" s="311">
        <f t="array" ref="BK52">SUM(IF(E52:BF52="A04",1,0))</f>
        <v>0</v>
      </c>
      <c r="BL52" s="311">
        <f t="array" ref="BL52">SUM(IF(E52:BF52="N03",1,0))</f>
        <v>0</v>
      </c>
      <c r="BM52" s="311">
        <f t="array" ref="BM52">SUM(IF(E52:BF52="N04",1,0))</f>
        <v>0</v>
      </c>
    </row>
    <row r="53" spans="1:65" ht="21" customHeight="1">
      <c r="A53" s="317"/>
      <c r="B53" s="318" t="s">
        <v>14</v>
      </c>
      <c r="C53" s="309" t="str">
        <f>'OTCM-OMR'!C15</f>
        <v>OTCM/OMRB1</v>
      </c>
      <c r="D53" s="319">
        <f>'OTCM-OMR'!D15</f>
        <v>2749</v>
      </c>
      <c r="E53" s="50">
        <f>'OTCM-OMR'!F15</f>
        <v>0</v>
      </c>
      <c r="F53" s="51">
        <f>'OTCM-OMR'!G15</f>
        <v>0</v>
      </c>
      <c r="G53" s="51">
        <f>'OTCM-OMR'!H15</f>
        <v>0</v>
      </c>
      <c r="H53" s="51">
        <f>'OTCM-OMR'!I15</f>
        <v>0</v>
      </c>
      <c r="I53" s="51">
        <f>'OTCM-OMR'!J15</f>
        <v>0</v>
      </c>
      <c r="J53" s="51">
        <f>'OTCM-OMR'!K15</f>
        <v>0</v>
      </c>
      <c r="K53" s="52">
        <f>'OTCM-OMR'!L15</f>
        <v>0</v>
      </c>
      <c r="L53" s="178">
        <f>'OTCM-OMR'!M15</f>
        <v>0</v>
      </c>
      <c r="M53" s="179">
        <f>'OTCM-OMR'!N15</f>
        <v>0</v>
      </c>
      <c r="N53" s="179">
        <f>'OTCM-OMR'!O15</f>
        <v>0</v>
      </c>
      <c r="O53" s="179">
        <f>'OTCM-OMR'!P15</f>
        <v>0</v>
      </c>
      <c r="P53" s="179">
        <f>'OTCM-OMR'!Q15</f>
        <v>0</v>
      </c>
      <c r="Q53" s="179">
        <f>'OTCM-OMR'!R15</f>
        <v>0</v>
      </c>
      <c r="R53" s="180">
        <f>'OTCM-OMR'!S15</f>
        <v>0</v>
      </c>
      <c r="S53" s="178">
        <f>'OTCM-OMR'!T15</f>
        <v>0</v>
      </c>
      <c r="T53" s="179">
        <f>'OTCM-OMR'!U15</f>
        <v>0</v>
      </c>
      <c r="U53" s="179">
        <f>'OTCM-OMR'!V15</f>
        <v>0</v>
      </c>
      <c r="V53" s="51">
        <f>'OTCM-OMR'!W15</f>
        <v>0</v>
      </c>
      <c r="W53" s="51">
        <f>'OTCM-OMR'!X15</f>
        <v>0</v>
      </c>
      <c r="X53" s="51">
        <f>'OTCM-OMR'!Y15</f>
        <v>0</v>
      </c>
      <c r="Y53" s="52">
        <f>'OTCM-OMR'!Z15</f>
        <v>0</v>
      </c>
      <c r="Z53" s="50">
        <f>'OTCM-OMR'!AA15</f>
        <v>0</v>
      </c>
      <c r="AA53" s="51">
        <f>'OTCM-OMR'!AB15</f>
        <v>0</v>
      </c>
      <c r="AB53" s="51">
        <f>'OTCM-OMR'!AC15</f>
        <v>0</v>
      </c>
      <c r="AC53" s="51">
        <f>'OTCM-OMR'!AD15</f>
        <v>0</v>
      </c>
      <c r="AD53" s="51">
        <f>'OTCM-OMR'!AE15</f>
        <v>0</v>
      </c>
      <c r="AE53" s="51">
        <f>'OTCM-OMR'!AF15</f>
        <v>0</v>
      </c>
      <c r="AF53" s="52">
        <f>'OTCM-OMR'!AG15</f>
        <v>0</v>
      </c>
      <c r="AG53" s="50">
        <f>'OTCM-OMR'!AH15</f>
        <v>0</v>
      </c>
      <c r="AH53" s="51">
        <f>'OTCM-OMR'!AI15</f>
        <v>0</v>
      </c>
      <c r="AI53" s="51">
        <f>'OTCM-OMR'!AJ15</f>
        <v>0</v>
      </c>
      <c r="AJ53" s="51">
        <f>'OTCM-OMR'!AK15</f>
        <v>0</v>
      </c>
      <c r="AK53" s="51">
        <f>'OTCM-OMR'!AL15</f>
        <v>0</v>
      </c>
      <c r="AL53" s="51">
        <f>'OTCM-OMR'!AM15</f>
        <v>0</v>
      </c>
      <c r="AM53" s="52">
        <f>'OTCM-OMR'!AN15</f>
        <v>0</v>
      </c>
      <c r="AN53" s="50">
        <f>'OTCM-OMR'!AO15</f>
        <v>0</v>
      </c>
      <c r="AO53" s="51">
        <f>'OTCM-OMR'!AP15</f>
        <v>0</v>
      </c>
      <c r="AP53" s="51">
        <f>'OTCM-OMR'!AQ15</f>
        <v>0</v>
      </c>
      <c r="AQ53" s="51">
        <f>'OTCM-OMR'!AR15</f>
        <v>0</v>
      </c>
      <c r="AR53" s="51">
        <f>'OTCM-OMR'!AS15</f>
        <v>0</v>
      </c>
      <c r="AS53" s="51">
        <f>'OTCM-OMR'!AT15</f>
        <v>0</v>
      </c>
      <c r="AT53" s="52">
        <f>'OTCM-OMR'!AU15</f>
        <v>0</v>
      </c>
      <c r="AU53" s="50">
        <f>'OTCM-OMR'!AV15</f>
        <v>0</v>
      </c>
      <c r="AV53" s="51">
        <f>'OTCM-OMR'!AW15</f>
        <v>0</v>
      </c>
      <c r="AW53" s="51">
        <f>'OTCM-OMR'!AX15</f>
        <v>0</v>
      </c>
      <c r="AX53" s="51">
        <f>'OTCM-OMR'!AY15</f>
        <v>0</v>
      </c>
      <c r="AY53" s="51">
        <f>'OTCM-OMR'!AZ15</f>
        <v>0</v>
      </c>
      <c r="AZ53" s="51">
        <f>'OTCM-OMR'!BA15</f>
        <v>0</v>
      </c>
      <c r="BA53" s="52">
        <f>'OTCM-OMR'!BB15</f>
        <v>0</v>
      </c>
      <c r="BB53" s="261">
        <f t="array" ref="BB53">SUM(IF(E53:BA53="RLT",1,0))</f>
        <v>0</v>
      </c>
      <c r="BC53" s="261">
        <f t="array" ref="BC53">SUM(IF(E53:BA53="R",1,0))</f>
        <v>0</v>
      </c>
      <c r="BD53" s="261">
        <f t="array" ref="BD53">SUM(IF(E53:BA53="RH",1,0))</f>
        <v>0</v>
      </c>
      <c r="BE53" s="261">
        <f t="shared" si="6"/>
        <v>0</v>
      </c>
      <c r="BG53" s="311">
        <f t="array" ref="BG53">SUM(BH53:BM53)</f>
        <v>0</v>
      </c>
      <c r="BH53" s="312">
        <f t="array" ref="BH53">SUM(IF(E53:BF53="M03",1,0))</f>
        <v>0</v>
      </c>
      <c r="BI53" s="312">
        <f t="array" ref="BI53">SUM(IF(E53:BF53="M04",1,0))</f>
        <v>0</v>
      </c>
      <c r="BJ53" s="312">
        <f t="array" ref="BJ53">SUM(IF(E53:BF53="A03",1,0))</f>
        <v>0</v>
      </c>
      <c r="BK53" s="311">
        <f t="array" ref="BK53">SUM(IF(E53:BF53="A04",1,0))</f>
        <v>0</v>
      </c>
      <c r="BL53" s="311">
        <f t="array" ref="BL53">SUM(IF(E53:BF53="N03",1,0))</f>
        <v>0</v>
      </c>
      <c r="BM53" s="311">
        <f t="array" ref="BM53">SUM(IF(E53:BF53="N04",1,0))</f>
        <v>0</v>
      </c>
    </row>
    <row r="54" spans="1:65" ht="21" customHeight="1" thickBot="1">
      <c r="A54" s="320"/>
      <c r="B54" s="321"/>
      <c r="C54" s="315" t="str">
        <f>'OTCM-OMR'!C16</f>
        <v>OTCM/OMRB2</v>
      </c>
      <c r="D54" s="322">
        <f>'OTCM-OMR'!D16</f>
        <v>2108</v>
      </c>
      <c r="E54" s="56">
        <f>'OTCM-OMR'!F16</f>
        <v>0</v>
      </c>
      <c r="F54" s="57">
        <f>'OTCM-OMR'!G16</f>
        <v>0</v>
      </c>
      <c r="G54" s="57">
        <f>'OTCM-OMR'!H16</f>
        <v>0</v>
      </c>
      <c r="H54" s="57">
        <f>'OTCM-OMR'!I16</f>
        <v>0</v>
      </c>
      <c r="I54" s="57">
        <f>'OTCM-OMR'!J16</f>
        <v>0</v>
      </c>
      <c r="J54" s="57">
        <f>'OTCM-OMR'!K16</f>
        <v>0</v>
      </c>
      <c r="K54" s="58">
        <f>'OTCM-OMR'!L16</f>
        <v>0</v>
      </c>
      <c r="L54" s="184">
        <f>'OTCM-OMR'!M16</f>
        <v>0</v>
      </c>
      <c r="M54" s="185">
        <f>'OTCM-OMR'!N16</f>
        <v>0</v>
      </c>
      <c r="N54" s="185">
        <f>'OTCM-OMR'!O16</f>
        <v>0</v>
      </c>
      <c r="O54" s="185">
        <f>'OTCM-OMR'!P16</f>
        <v>0</v>
      </c>
      <c r="P54" s="185">
        <f>'OTCM-OMR'!Q16</f>
        <v>0</v>
      </c>
      <c r="Q54" s="185">
        <f>'OTCM-OMR'!R16</f>
        <v>0</v>
      </c>
      <c r="R54" s="186">
        <f>'OTCM-OMR'!S16</f>
        <v>0</v>
      </c>
      <c r="S54" s="184">
        <f>'OTCM-OMR'!T16</f>
        <v>0</v>
      </c>
      <c r="T54" s="185">
        <f>'OTCM-OMR'!U16</f>
        <v>0</v>
      </c>
      <c r="U54" s="185">
        <f>'OTCM-OMR'!V16</f>
        <v>0</v>
      </c>
      <c r="V54" s="57">
        <f>'OTCM-OMR'!W16</f>
        <v>0</v>
      </c>
      <c r="W54" s="57">
        <f>'OTCM-OMR'!X16</f>
        <v>0</v>
      </c>
      <c r="X54" s="57">
        <f>'OTCM-OMR'!Y16</f>
        <v>0</v>
      </c>
      <c r="Y54" s="58">
        <f>'OTCM-OMR'!Z16</f>
        <v>0</v>
      </c>
      <c r="Z54" s="56">
        <f>'OTCM-OMR'!AA16</f>
        <v>0</v>
      </c>
      <c r="AA54" s="57">
        <f>'OTCM-OMR'!AB16</f>
        <v>0</v>
      </c>
      <c r="AB54" s="57">
        <f>'OTCM-OMR'!AC16</f>
        <v>0</v>
      </c>
      <c r="AC54" s="57">
        <f>'OTCM-OMR'!AD16</f>
        <v>0</v>
      </c>
      <c r="AD54" s="57">
        <f>'OTCM-OMR'!AE16</f>
        <v>0</v>
      </c>
      <c r="AE54" s="57">
        <f>'OTCM-OMR'!AF16</f>
        <v>0</v>
      </c>
      <c r="AF54" s="58">
        <f>'OTCM-OMR'!AG16</f>
        <v>0</v>
      </c>
      <c r="AG54" s="56">
        <f>'OTCM-OMR'!AH16</f>
        <v>0</v>
      </c>
      <c r="AH54" s="57">
        <f>'OTCM-OMR'!AI16</f>
        <v>0</v>
      </c>
      <c r="AI54" s="57">
        <f>'OTCM-OMR'!AJ16</f>
        <v>0</v>
      </c>
      <c r="AJ54" s="57">
        <f>'OTCM-OMR'!AK16</f>
        <v>0</v>
      </c>
      <c r="AK54" s="57">
        <f>'OTCM-OMR'!AL16</f>
        <v>0</v>
      </c>
      <c r="AL54" s="57">
        <f>'OTCM-OMR'!AM16</f>
        <v>0</v>
      </c>
      <c r="AM54" s="58">
        <f>'OTCM-OMR'!AN16</f>
        <v>0</v>
      </c>
      <c r="AN54" s="56">
        <f>'OTCM-OMR'!AO16</f>
        <v>0</v>
      </c>
      <c r="AO54" s="57">
        <f>'OTCM-OMR'!AP16</f>
        <v>0</v>
      </c>
      <c r="AP54" s="57">
        <f>'OTCM-OMR'!AQ16</f>
        <v>0</v>
      </c>
      <c r="AQ54" s="57">
        <f>'OTCM-OMR'!AR16</f>
        <v>0</v>
      </c>
      <c r="AR54" s="57">
        <f>'OTCM-OMR'!AS16</f>
        <v>0</v>
      </c>
      <c r="AS54" s="57">
        <f>'OTCM-OMR'!AT16</f>
        <v>0</v>
      </c>
      <c r="AT54" s="58">
        <f>'OTCM-OMR'!AU16</f>
        <v>0</v>
      </c>
      <c r="AU54" s="56">
        <f>'OTCM-OMR'!AV16</f>
        <v>0</v>
      </c>
      <c r="AV54" s="57">
        <f>'OTCM-OMR'!AW16</f>
        <v>0</v>
      </c>
      <c r="AW54" s="57">
        <f>'OTCM-OMR'!AX16</f>
        <v>0</v>
      </c>
      <c r="AX54" s="57">
        <f>'OTCM-OMR'!AY16</f>
        <v>0</v>
      </c>
      <c r="AY54" s="57">
        <f>'OTCM-OMR'!AZ16</f>
        <v>0</v>
      </c>
      <c r="AZ54" s="57">
        <f>'OTCM-OMR'!BA16</f>
        <v>0</v>
      </c>
      <c r="BA54" s="58">
        <f>'OTCM-OMR'!BB16</f>
        <v>0</v>
      </c>
      <c r="BB54" s="261">
        <f t="array" ref="BB54">SUM(IF(E54:BA54="RLT",1,0))</f>
        <v>0</v>
      </c>
      <c r="BC54" s="261">
        <f t="array" ref="BC54">SUM(IF(E54:BA54="R",1,0))</f>
        <v>0</v>
      </c>
      <c r="BD54" s="261">
        <f t="array" ref="BD54">SUM(IF(E54:BA54="RH",1,0))</f>
        <v>0</v>
      </c>
      <c r="BE54" s="261">
        <f t="shared" si="6"/>
        <v>0</v>
      </c>
      <c r="BG54" s="311">
        <f t="array" ref="BG54">SUM(BH54:BM54)</f>
        <v>0</v>
      </c>
      <c r="BH54" s="312">
        <f t="array" ref="BH54">SUM(IF(E54:BF54="M03",1,0))</f>
        <v>0</v>
      </c>
      <c r="BI54" s="312">
        <f t="array" ref="BI54">SUM(IF(E54:BF54="M04",1,0))</f>
        <v>0</v>
      </c>
      <c r="BJ54" s="312">
        <f t="array" ref="BJ54">SUM(IF(E54:BF54="A03",1,0))</f>
        <v>0</v>
      </c>
      <c r="BK54" s="311">
        <f t="array" ref="BK54">SUM(IF(E54:BF54="A04",1,0))</f>
        <v>0</v>
      </c>
      <c r="BL54" s="311">
        <f t="array" ref="BL54">SUM(IF(E54:BF54="N03",1,0))</f>
        <v>0</v>
      </c>
      <c r="BM54" s="311">
        <f t="array" ref="BM54">SUM(IF(E54:BF54="N04",1,0))</f>
        <v>0</v>
      </c>
    </row>
    <row r="55" spans="1:65" ht="21" customHeight="1">
      <c r="A55" s="307"/>
      <c r="B55" s="308" t="s">
        <v>15</v>
      </c>
      <c r="C55" s="309" t="str">
        <f>'OTCM-OMR'!C26</f>
        <v>OTCM/OMRC1</v>
      </c>
      <c r="D55" s="319">
        <f>'OTCM-OMR'!D26</f>
        <v>2095</v>
      </c>
      <c r="E55" s="59">
        <f>'OTCM-OMR'!F26</f>
        <v>0</v>
      </c>
      <c r="F55" s="60">
        <f>'OTCM-OMR'!G26</f>
        <v>0</v>
      </c>
      <c r="G55" s="60">
        <f>'OTCM-OMR'!H26</f>
        <v>0</v>
      </c>
      <c r="H55" s="60">
        <f>'OTCM-OMR'!I26</f>
        <v>0</v>
      </c>
      <c r="I55" s="60">
        <f>'OTCM-OMR'!J26</f>
        <v>0</v>
      </c>
      <c r="J55" s="60">
        <f>'OTCM-OMR'!K26</f>
        <v>0</v>
      </c>
      <c r="K55" s="61">
        <f>'OTCM-OMR'!L26</f>
        <v>0</v>
      </c>
      <c r="L55" s="59">
        <f>'OTCM-OMR'!M26</f>
        <v>0</v>
      </c>
      <c r="M55" s="60">
        <f>'OTCM-OMR'!N26</f>
        <v>0</v>
      </c>
      <c r="N55" s="60">
        <f>'OTCM-OMR'!O26</f>
        <v>0</v>
      </c>
      <c r="O55" s="60">
        <f>'OTCM-OMR'!P26</f>
        <v>0</v>
      </c>
      <c r="P55" s="60">
        <f>'OTCM-OMR'!Q26</f>
        <v>0</v>
      </c>
      <c r="Q55" s="60">
        <f>'OTCM-OMR'!R26</f>
        <v>0</v>
      </c>
      <c r="R55" s="61">
        <f>'OTCM-OMR'!S26</f>
        <v>0</v>
      </c>
      <c r="S55" s="187">
        <f>'OTCM-OMR'!T26</f>
        <v>0</v>
      </c>
      <c r="T55" s="188">
        <f>'OTCM-OMR'!U26</f>
        <v>0</v>
      </c>
      <c r="U55" s="188">
        <f>'OTCM-OMR'!V26</f>
        <v>0</v>
      </c>
      <c r="V55" s="188">
        <f>'OTCM-OMR'!W26</f>
        <v>0</v>
      </c>
      <c r="W55" s="188">
        <f>'OTCM-OMR'!X26</f>
        <v>0</v>
      </c>
      <c r="X55" s="188">
        <f>'OTCM-OMR'!Y26</f>
        <v>0</v>
      </c>
      <c r="Y55" s="189">
        <f>'OTCM-OMR'!Z26</f>
        <v>0</v>
      </c>
      <c r="Z55" s="187">
        <f>'OTCM-OMR'!AA26</f>
        <v>0</v>
      </c>
      <c r="AA55" s="188">
        <f>'OTCM-OMR'!AB26</f>
        <v>0</v>
      </c>
      <c r="AB55" s="188">
        <f>'OTCM-OMR'!AC26</f>
        <v>0</v>
      </c>
      <c r="AC55" s="60">
        <f>'OTCM-OMR'!AD26</f>
        <v>0</v>
      </c>
      <c r="AD55" s="60">
        <f>'OTCM-OMR'!AE26</f>
        <v>0</v>
      </c>
      <c r="AE55" s="60">
        <f>'OTCM-OMR'!AF26</f>
        <v>0</v>
      </c>
      <c r="AF55" s="61">
        <f>'OTCM-OMR'!AG26</f>
        <v>0</v>
      </c>
      <c r="AG55" s="59">
        <f>'OTCM-OMR'!AH26</f>
        <v>0</v>
      </c>
      <c r="AH55" s="60">
        <f>'OTCM-OMR'!AI26</f>
        <v>0</v>
      </c>
      <c r="AI55" s="60">
        <f>'OTCM-OMR'!AJ26</f>
        <v>0</v>
      </c>
      <c r="AJ55" s="60">
        <f>'OTCM-OMR'!AK26</f>
        <v>0</v>
      </c>
      <c r="AK55" s="60">
        <f>'OTCM-OMR'!AL26</f>
        <v>0</v>
      </c>
      <c r="AL55" s="60">
        <f>'OTCM-OMR'!AM26</f>
        <v>0</v>
      </c>
      <c r="AM55" s="61">
        <f>'OTCM-OMR'!AN26</f>
        <v>0</v>
      </c>
      <c r="AN55" s="59">
        <f>'OTCM-OMR'!AO26</f>
        <v>0</v>
      </c>
      <c r="AO55" s="60">
        <f>'OTCM-OMR'!AP26</f>
        <v>0</v>
      </c>
      <c r="AP55" s="60">
        <f>'OTCM-OMR'!AQ26</f>
        <v>0</v>
      </c>
      <c r="AQ55" s="60">
        <f>'OTCM-OMR'!AR26</f>
        <v>0</v>
      </c>
      <c r="AR55" s="60">
        <f>'OTCM-OMR'!AS26</f>
        <v>0</v>
      </c>
      <c r="AS55" s="60">
        <f>'OTCM-OMR'!AT26</f>
        <v>0</v>
      </c>
      <c r="AT55" s="61">
        <f>'OTCM-OMR'!AU26</f>
        <v>0</v>
      </c>
      <c r="AU55" s="59">
        <f>'OTCM-OMR'!AV26</f>
        <v>0</v>
      </c>
      <c r="AV55" s="60">
        <f>'OTCM-OMR'!AW26</f>
        <v>0</v>
      </c>
      <c r="AW55" s="60">
        <f>'OTCM-OMR'!AX26</f>
        <v>0</v>
      </c>
      <c r="AX55" s="60">
        <f>'OTCM-OMR'!AY26</f>
        <v>0</v>
      </c>
      <c r="AY55" s="60">
        <f>'OTCM-OMR'!AZ26</f>
        <v>0</v>
      </c>
      <c r="AZ55" s="60">
        <f>'OTCM-OMR'!BA26</f>
        <v>0</v>
      </c>
      <c r="BA55" s="61">
        <f>'OTCM-OMR'!BB26</f>
        <v>0</v>
      </c>
      <c r="BB55" s="261">
        <f t="array" ref="BB55">SUM(IF(E55:BA55="RLT",1,0))</f>
        <v>0</v>
      </c>
      <c r="BC55" s="261">
        <f t="array" ref="BC55">SUM(IF(E55:BA55="R",1,0))</f>
        <v>0</v>
      </c>
      <c r="BD55" s="261">
        <f t="array" ref="BD55">SUM(IF(E55:BA55="RH",1,0))</f>
        <v>0</v>
      </c>
      <c r="BE55" s="261">
        <f t="shared" si="6"/>
        <v>0</v>
      </c>
      <c r="BG55" s="311">
        <f t="array" ref="BG55">SUM(BH55:BM55)</f>
        <v>0</v>
      </c>
      <c r="BH55" s="312">
        <f t="array" ref="BH55">SUM(IF(E55:BF55="M03",1,0))</f>
        <v>0</v>
      </c>
      <c r="BI55" s="312">
        <f t="array" ref="BI55">SUM(IF(E55:BF55="M04",1,0))</f>
        <v>0</v>
      </c>
      <c r="BJ55" s="312">
        <f t="array" ref="BJ55">SUM(IF(E55:BF55="A03",1,0))</f>
        <v>0</v>
      </c>
      <c r="BK55" s="311">
        <f t="array" ref="BK55">SUM(IF(E55:BF55="A04",1,0))</f>
        <v>0</v>
      </c>
      <c r="BL55" s="311">
        <f t="array" ref="BL55">SUM(IF(E55:BF55="N03",1,0))</f>
        <v>0</v>
      </c>
      <c r="BM55" s="311">
        <f t="array" ref="BM55">SUM(IF(E55:BF55="N04",1,0))</f>
        <v>0</v>
      </c>
    </row>
    <row r="56" spans="1:65" ht="21" customHeight="1" thickBot="1">
      <c r="A56" s="323"/>
      <c r="B56" s="314"/>
      <c r="C56" s="315" t="str">
        <f>'OTCM-OMR'!C27</f>
        <v>OTCM/OMRC2</v>
      </c>
      <c r="D56" s="322">
        <f>'OTCM-OMR'!D27</f>
        <v>2335</v>
      </c>
      <c r="E56" s="53">
        <f>'OTCM-OMR'!F27</f>
        <v>0</v>
      </c>
      <c r="F56" s="54">
        <f>'OTCM-OMR'!G27</f>
        <v>0</v>
      </c>
      <c r="G56" s="54">
        <f>'OTCM-OMR'!H27</f>
        <v>0</v>
      </c>
      <c r="H56" s="54">
        <f>'OTCM-OMR'!I27</f>
        <v>0</v>
      </c>
      <c r="I56" s="54">
        <f>'OTCM-OMR'!J27</f>
        <v>0</v>
      </c>
      <c r="J56" s="54">
        <f>'OTCM-OMR'!K27</f>
        <v>0</v>
      </c>
      <c r="K56" s="55">
        <f>'OTCM-OMR'!L27</f>
        <v>0</v>
      </c>
      <c r="L56" s="53">
        <f>'OTCM-OMR'!M27</f>
        <v>0</v>
      </c>
      <c r="M56" s="54">
        <f>'OTCM-OMR'!N27</f>
        <v>0</v>
      </c>
      <c r="N56" s="54">
        <f>'OTCM-OMR'!O27</f>
        <v>0</v>
      </c>
      <c r="O56" s="54">
        <f>'OTCM-OMR'!P27</f>
        <v>0</v>
      </c>
      <c r="P56" s="54">
        <f>'OTCM-OMR'!Q27</f>
        <v>0</v>
      </c>
      <c r="Q56" s="54">
        <f>'OTCM-OMR'!R27</f>
        <v>0</v>
      </c>
      <c r="R56" s="55">
        <f>'OTCM-OMR'!S27</f>
        <v>0</v>
      </c>
      <c r="S56" s="181">
        <f>'OTCM-OMR'!T27</f>
        <v>0</v>
      </c>
      <c r="T56" s="182">
        <f>'OTCM-OMR'!U27</f>
        <v>0</v>
      </c>
      <c r="U56" s="182">
        <f>'OTCM-OMR'!V27</f>
        <v>0</v>
      </c>
      <c r="V56" s="182">
        <f>'OTCM-OMR'!W27</f>
        <v>0</v>
      </c>
      <c r="W56" s="182">
        <f>'OTCM-OMR'!X27</f>
        <v>0</v>
      </c>
      <c r="X56" s="182">
        <f>'OTCM-OMR'!Y27</f>
        <v>0</v>
      </c>
      <c r="Y56" s="183">
        <f>'OTCM-OMR'!Z27</f>
        <v>0</v>
      </c>
      <c r="Z56" s="181">
        <f>'OTCM-OMR'!AA27</f>
        <v>0</v>
      </c>
      <c r="AA56" s="182">
        <f>'OTCM-OMR'!AB27</f>
        <v>0</v>
      </c>
      <c r="AB56" s="182">
        <f>'OTCM-OMR'!AC27</f>
        <v>0</v>
      </c>
      <c r="AC56" s="54">
        <f>'OTCM-OMR'!AD27</f>
        <v>0</v>
      </c>
      <c r="AD56" s="54">
        <f>'OTCM-OMR'!AE27</f>
        <v>0</v>
      </c>
      <c r="AE56" s="54">
        <f>'OTCM-OMR'!AF27</f>
        <v>0</v>
      </c>
      <c r="AF56" s="55">
        <f>'OTCM-OMR'!AG27</f>
        <v>0</v>
      </c>
      <c r="AG56" s="53">
        <f>'OTCM-OMR'!AH27</f>
        <v>0</v>
      </c>
      <c r="AH56" s="54">
        <f>'OTCM-OMR'!AI27</f>
        <v>0</v>
      </c>
      <c r="AI56" s="54">
        <f>'OTCM-OMR'!AJ27</f>
        <v>0</v>
      </c>
      <c r="AJ56" s="54">
        <f>'OTCM-OMR'!AK27</f>
        <v>0</v>
      </c>
      <c r="AK56" s="54">
        <f>'OTCM-OMR'!AL27</f>
        <v>0</v>
      </c>
      <c r="AL56" s="54">
        <f>'OTCM-OMR'!AM27</f>
        <v>0</v>
      </c>
      <c r="AM56" s="55">
        <f>'OTCM-OMR'!AN27</f>
        <v>0</v>
      </c>
      <c r="AN56" s="53">
        <f>'OTCM-OMR'!AO27</f>
        <v>0</v>
      </c>
      <c r="AO56" s="54">
        <f>'OTCM-OMR'!AP27</f>
        <v>0</v>
      </c>
      <c r="AP56" s="54">
        <f>'OTCM-OMR'!AQ27</f>
        <v>0</v>
      </c>
      <c r="AQ56" s="54">
        <f>'OTCM-OMR'!AR27</f>
        <v>0</v>
      </c>
      <c r="AR56" s="54">
        <f>'OTCM-OMR'!AS27</f>
        <v>0</v>
      </c>
      <c r="AS56" s="54">
        <f>'OTCM-OMR'!AT27</f>
        <v>0</v>
      </c>
      <c r="AT56" s="55">
        <f>'OTCM-OMR'!AU27</f>
        <v>0</v>
      </c>
      <c r="AU56" s="53">
        <f>'OTCM-OMR'!AV27</f>
        <v>0</v>
      </c>
      <c r="AV56" s="54">
        <f>'OTCM-OMR'!AW27</f>
        <v>0</v>
      </c>
      <c r="AW56" s="54">
        <f>'OTCM-OMR'!AX27</f>
        <v>0</v>
      </c>
      <c r="AX56" s="54">
        <f>'OTCM-OMR'!AY27</f>
        <v>0</v>
      </c>
      <c r="AY56" s="54">
        <f>'OTCM-OMR'!AZ27</f>
        <v>0</v>
      </c>
      <c r="AZ56" s="54">
        <f>'OTCM-OMR'!BA27</f>
        <v>0</v>
      </c>
      <c r="BA56" s="55">
        <f>'OTCM-OMR'!BB27</f>
        <v>0</v>
      </c>
      <c r="BB56" s="261">
        <f t="array" ref="BB56">SUM(IF(E56:BA56="RLT",1,0))</f>
        <v>0</v>
      </c>
      <c r="BC56" s="261">
        <f t="array" ref="BC56">SUM(IF(E56:BA56="R",1,0))</f>
        <v>0</v>
      </c>
      <c r="BD56" s="261">
        <f t="array" ref="BD56">SUM(IF(E56:BA56="RH",1,0))</f>
        <v>0</v>
      </c>
      <c r="BE56" s="261">
        <f t="shared" si="6"/>
        <v>0</v>
      </c>
      <c r="BG56" s="311">
        <f t="array" ref="BG56">SUM(BH56:BM56)</f>
        <v>0</v>
      </c>
      <c r="BH56" s="312">
        <f t="array" ref="BH56">SUM(IF(E56:BF56="M03",1,0))</f>
        <v>0</v>
      </c>
      <c r="BI56" s="312">
        <f t="array" ref="BI56">SUM(IF(E56:BF56="M04",1,0))</f>
        <v>0</v>
      </c>
      <c r="BJ56" s="312">
        <f t="array" ref="BJ56">SUM(IF(E56:BF56="A03",1,0))</f>
        <v>0</v>
      </c>
      <c r="BK56" s="311">
        <f t="array" ref="BK56">SUM(IF(E56:BF56="A04",1,0))</f>
        <v>0</v>
      </c>
      <c r="BL56" s="311">
        <f t="array" ref="BL56">SUM(IF(E56:BF56="N03",1,0))</f>
        <v>0</v>
      </c>
      <c r="BM56" s="311">
        <f t="array" ref="BM56">SUM(IF(E56:BF56="N04",1,0))</f>
        <v>0</v>
      </c>
    </row>
    <row r="57" spans="1:65" ht="21" customHeight="1">
      <c r="A57" s="324"/>
      <c r="B57" s="308" t="s">
        <v>12</v>
      </c>
      <c r="C57" s="325" t="str">
        <f>'OTCM-OMR'!C37</f>
        <v>OTCM/OMRD1</v>
      </c>
      <c r="D57" s="326">
        <f>'OTCM-OMR'!D37</f>
        <v>2105</v>
      </c>
      <c r="E57" s="50">
        <f>'OTCM-OMR'!F37</f>
        <v>0</v>
      </c>
      <c r="F57" s="51">
        <f>'OTCM-OMR'!G37</f>
        <v>0</v>
      </c>
      <c r="G57" s="51">
        <f>'OTCM-OMR'!H37</f>
        <v>0</v>
      </c>
      <c r="H57" s="51">
        <f>'OTCM-OMR'!I37</f>
        <v>0</v>
      </c>
      <c r="I57" s="51">
        <f>'OTCM-OMR'!J37</f>
        <v>0</v>
      </c>
      <c r="J57" s="51">
        <f>'OTCM-OMR'!K37</f>
        <v>0</v>
      </c>
      <c r="K57" s="52">
        <f>'OTCM-OMR'!L37</f>
        <v>0</v>
      </c>
      <c r="L57" s="50">
        <f>'OTCM-OMR'!M37</f>
        <v>0</v>
      </c>
      <c r="M57" s="51">
        <f>'OTCM-OMR'!N37</f>
        <v>0</v>
      </c>
      <c r="N57" s="51">
        <f>'OTCM-OMR'!O37</f>
        <v>0</v>
      </c>
      <c r="O57" s="51">
        <f>'OTCM-OMR'!P37</f>
        <v>0</v>
      </c>
      <c r="P57" s="51">
        <f>'OTCM-OMR'!Q37</f>
        <v>0</v>
      </c>
      <c r="Q57" s="51">
        <f>'OTCM-OMR'!R37</f>
        <v>0</v>
      </c>
      <c r="R57" s="52">
        <f>'OTCM-OMR'!S37</f>
        <v>0</v>
      </c>
      <c r="S57" s="50">
        <f>'OTCM-OMR'!T37</f>
        <v>0</v>
      </c>
      <c r="T57" s="51">
        <f>'OTCM-OMR'!U37</f>
        <v>0</v>
      </c>
      <c r="U57" s="51">
        <f>'OTCM-OMR'!V37</f>
        <v>0</v>
      </c>
      <c r="V57" s="51">
        <f>'OTCM-OMR'!W37</f>
        <v>0</v>
      </c>
      <c r="W57" s="51">
        <f>'OTCM-OMR'!X37</f>
        <v>0</v>
      </c>
      <c r="X57" s="51">
        <f>'OTCM-OMR'!Y37</f>
        <v>0</v>
      </c>
      <c r="Y57" s="52">
        <f>'OTCM-OMR'!Z37</f>
        <v>0</v>
      </c>
      <c r="Z57" s="178">
        <f>'OTCM-OMR'!AA37</f>
        <v>0</v>
      </c>
      <c r="AA57" s="179">
        <f>'OTCM-OMR'!AB37</f>
        <v>0</v>
      </c>
      <c r="AB57" s="179">
        <f>'OTCM-OMR'!AC37</f>
        <v>0</v>
      </c>
      <c r="AC57" s="179">
        <f>'OTCM-OMR'!AD37</f>
        <v>0</v>
      </c>
      <c r="AD57" s="179">
        <f>'OTCM-OMR'!AE37</f>
        <v>0</v>
      </c>
      <c r="AE57" s="179">
        <f>'OTCM-OMR'!AF37</f>
        <v>0</v>
      </c>
      <c r="AF57" s="180">
        <f>'OTCM-OMR'!AG37</f>
        <v>0</v>
      </c>
      <c r="AG57" s="178">
        <f>'OTCM-OMR'!AH37</f>
        <v>0</v>
      </c>
      <c r="AH57" s="179">
        <f>'OTCM-OMR'!AI37</f>
        <v>0</v>
      </c>
      <c r="AI57" s="179">
        <f>'OTCM-OMR'!AJ37</f>
        <v>0</v>
      </c>
      <c r="AJ57" s="51">
        <f>'OTCM-OMR'!AK37</f>
        <v>0</v>
      </c>
      <c r="AK57" s="51">
        <f>'OTCM-OMR'!AL37</f>
        <v>0</v>
      </c>
      <c r="AL57" s="51">
        <f>'OTCM-OMR'!AM37</f>
        <v>0</v>
      </c>
      <c r="AM57" s="52">
        <f>'OTCM-OMR'!AN37</f>
        <v>0</v>
      </c>
      <c r="AN57" s="50">
        <f>'OTCM-OMR'!AO37</f>
        <v>0</v>
      </c>
      <c r="AO57" s="51">
        <f>'OTCM-OMR'!AP37</f>
        <v>0</v>
      </c>
      <c r="AP57" s="51">
        <f>'OTCM-OMR'!AQ37</f>
        <v>0</v>
      </c>
      <c r="AQ57" s="51">
        <f>'OTCM-OMR'!AR37</f>
        <v>0</v>
      </c>
      <c r="AR57" s="51">
        <f>'OTCM-OMR'!AS37</f>
        <v>0</v>
      </c>
      <c r="AS57" s="51">
        <f>'OTCM-OMR'!AT37</f>
        <v>0</v>
      </c>
      <c r="AT57" s="52">
        <f>'OTCM-OMR'!AU37</f>
        <v>0</v>
      </c>
      <c r="AU57" s="50">
        <f>'OTCM-OMR'!AV37</f>
        <v>0</v>
      </c>
      <c r="AV57" s="51">
        <f>'OTCM-OMR'!AW37</f>
        <v>0</v>
      </c>
      <c r="AW57" s="51">
        <f>'OTCM-OMR'!AX37</f>
        <v>0</v>
      </c>
      <c r="AX57" s="51">
        <f>'OTCM-OMR'!AY37</f>
        <v>0</v>
      </c>
      <c r="AY57" s="51">
        <f>'OTCM-OMR'!AZ37</f>
        <v>0</v>
      </c>
      <c r="AZ57" s="51">
        <f>'OTCM-OMR'!BA37</f>
        <v>0</v>
      </c>
      <c r="BA57" s="52">
        <f>'OTCM-OMR'!BB37</f>
        <v>0</v>
      </c>
      <c r="BB57" s="261">
        <f t="array" ref="BB57">SUM(IF(E57:BA57="RLT",1,0))</f>
        <v>0</v>
      </c>
      <c r="BC57" s="261">
        <f t="array" ref="BC57">SUM(IF(E57:BA57="R",1,0))</f>
        <v>0</v>
      </c>
      <c r="BD57" s="261">
        <f t="array" ref="BD57">SUM(IF(E57:BA57="RH",1,0))</f>
        <v>0</v>
      </c>
      <c r="BE57" s="261">
        <f t="shared" si="6"/>
        <v>0</v>
      </c>
      <c r="BG57" s="311">
        <f t="array" ref="BG57">SUM(BH57:BM57)</f>
        <v>0</v>
      </c>
      <c r="BH57" s="312">
        <f t="array" ref="BH57">SUM(IF(E57:BF57="M03",1,0))</f>
        <v>0</v>
      </c>
      <c r="BI57" s="312">
        <f t="array" ref="BI57">SUM(IF(E57:BF57="M04",1,0))</f>
        <v>0</v>
      </c>
      <c r="BJ57" s="312">
        <f t="array" ref="BJ57">SUM(IF(E57:BF57="A03",1,0))</f>
        <v>0</v>
      </c>
      <c r="BK57" s="311">
        <f t="array" ref="BK57">SUM(IF(E57:BF57="A04",1,0))</f>
        <v>0</v>
      </c>
      <c r="BL57" s="311">
        <f t="array" ref="BL57">SUM(IF(E57:BF57="N03",1,0))</f>
        <v>0</v>
      </c>
      <c r="BM57" s="311">
        <f t="array" ref="BM57">SUM(IF(E57:BF57="N04",1,0))</f>
        <v>0</v>
      </c>
    </row>
    <row r="58" spans="1:65" ht="21" customHeight="1" thickBot="1">
      <c r="A58" s="323"/>
      <c r="B58" s="314"/>
      <c r="C58" s="315" t="str">
        <f>'OTCM-OMR'!C38</f>
        <v>OTCM/OMRD2</v>
      </c>
      <c r="D58" s="322">
        <f>'OTCM-OMR'!D38</f>
        <v>2735</v>
      </c>
      <c r="E58" s="56">
        <f>'OTCM-OMR'!F38</f>
        <v>0</v>
      </c>
      <c r="F58" s="57">
        <f>'OTCM-OMR'!G38</f>
        <v>0</v>
      </c>
      <c r="G58" s="57">
        <f>'OTCM-OMR'!H38</f>
        <v>0</v>
      </c>
      <c r="H58" s="57">
        <f>'OTCM-OMR'!I38</f>
        <v>0</v>
      </c>
      <c r="I58" s="57">
        <f>'OTCM-OMR'!J38</f>
        <v>0</v>
      </c>
      <c r="J58" s="57">
        <f>'OTCM-OMR'!K38</f>
        <v>0</v>
      </c>
      <c r="K58" s="58">
        <f>'OTCM-OMR'!L38</f>
        <v>0</v>
      </c>
      <c r="L58" s="56">
        <f>'OTCM-OMR'!M38</f>
        <v>0</v>
      </c>
      <c r="M58" s="57">
        <f>'OTCM-OMR'!N38</f>
        <v>0</v>
      </c>
      <c r="N58" s="57">
        <f>'OTCM-OMR'!O38</f>
        <v>0</v>
      </c>
      <c r="O58" s="57">
        <f>'OTCM-OMR'!P38</f>
        <v>0</v>
      </c>
      <c r="P58" s="57">
        <f>'OTCM-OMR'!Q38</f>
        <v>0</v>
      </c>
      <c r="Q58" s="57">
        <f>'OTCM-OMR'!R38</f>
        <v>0</v>
      </c>
      <c r="R58" s="58">
        <f>'OTCM-OMR'!S38</f>
        <v>0</v>
      </c>
      <c r="S58" s="56">
        <f>'OTCM-OMR'!T38</f>
        <v>0</v>
      </c>
      <c r="T58" s="57">
        <f>'OTCM-OMR'!U38</f>
        <v>0</v>
      </c>
      <c r="U58" s="57">
        <f>'OTCM-OMR'!V38</f>
        <v>0</v>
      </c>
      <c r="V58" s="57">
        <f>'OTCM-OMR'!W38</f>
        <v>0</v>
      </c>
      <c r="W58" s="57">
        <f>'OTCM-OMR'!X38</f>
        <v>0</v>
      </c>
      <c r="X58" s="57">
        <f>'OTCM-OMR'!Y38</f>
        <v>0</v>
      </c>
      <c r="Y58" s="58">
        <f>'OTCM-OMR'!Z38</f>
        <v>0</v>
      </c>
      <c r="Z58" s="184">
        <f>'OTCM-OMR'!AA38</f>
        <v>0</v>
      </c>
      <c r="AA58" s="185">
        <f>'OTCM-OMR'!AB38</f>
        <v>0</v>
      </c>
      <c r="AB58" s="185">
        <f>'OTCM-OMR'!AC38</f>
        <v>0</v>
      </c>
      <c r="AC58" s="185">
        <f>'OTCM-OMR'!AD38</f>
        <v>0</v>
      </c>
      <c r="AD58" s="185">
        <f>'OTCM-OMR'!AE38</f>
        <v>0</v>
      </c>
      <c r="AE58" s="185">
        <f>'OTCM-OMR'!AF38</f>
        <v>0</v>
      </c>
      <c r="AF58" s="186">
        <f>'OTCM-OMR'!AG38</f>
        <v>0</v>
      </c>
      <c r="AG58" s="184">
        <f>'OTCM-OMR'!AH38</f>
        <v>0</v>
      </c>
      <c r="AH58" s="185">
        <f>'OTCM-OMR'!AI38</f>
        <v>0</v>
      </c>
      <c r="AI58" s="185">
        <f>'OTCM-OMR'!AJ38</f>
        <v>0</v>
      </c>
      <c r="AJ58" s="57">
        <f>'OTCM-OMR'!AK38</f>
        <v>0</v>
      </c>
      <c r="AK58" s="57">
        <f>'OTCM-OMR'!AL38</f>
        <v>0</v>
      </c>
      <c r="AL58" s="57">
        <f>'OTCM-OMR'!AM38</f>
        <v>0</v>
      </c>
      <c r="AM58" s="58">
        <f>'OTCM-OMR'!AN38</f>
        <v>0</v>
      </c>
      <c r="AN58" s="56">
        <f>'OTCM-OMR'!AO38</f>
        <v>0</v>
      </c>
      <c r="AO58" s="57">
        <f>'OTCM-OMR'!AP38</f>
        <v>0</v>
      </c>
      <c r="AP58" s="57">
        <f>'OTCM-OMR'!AQ38</f>
        <v>0</v>
      </c>
      <c r="AQ58" s="57">
        <f>'OTCM-OMR'!AR38</f>
        <v>0</v>
      </c>
      <c r="AR58" s="57">
        <f>'OTCM-OMR'!AS38</f>
        <v>0</v>
      </c>
      <c r="AS58" s="57">
        <f>'OTCM-OMR'!AT38</f>
        <v>0</v>
      </c>
      <c r="AT58" s="58">
        <f>'OTCM-OMR'!AU38</f>
        <v>0</v>
      </c>
      <c r="AU58" s="56">
        <f>'OTCM-OMR'!AV38</f>
        <v>0</v>
      </c>
      <c r="AV58" s="57">
        <f>'OTCM-OMR'!AW38</f>
        <v>0</v>
      </c>
      <c r="AW58" s="57">
        <f>'OTCM-OMR'!AX38</f>
        <v>0</v>
      </c>
      <c r="AX58" s="57">
        <f>'OTCM-OMR'!AY38</f>
        <v>0</v>
      </c>
      <c r="AY58" s="57">
        <f>'OTCM-OMR'!AZ38</f>
        <v>0</v>
      </c>
      <c r="AZ58" s="57">
        <f>'OTCM-OMR'!BA38</f>
        <v>0</v>
      </c>
      <c r="BA58" s="58">
        <f>'OTCM-OMR'!BB38</f>
        <v>0</v>
      </c>
      <c r="BB58" s="261">
        <f t="array" ref="BB58">SUM(IF(E58:BA58="RLT",1,0))</f>
        <v>0</v>
      </c>
      <c r="BC58" s="261">
        <f t="array" ref="BC58">SUM(IF(E58:BA58="R",1,0))</f>
        <v>0</v>
      </c>
      <c r="BD58" s="261">
        <f t="array" ref="BD58">SUM(IF(E58:BA58="RH",1,0))</f>
        <v>0</v>
      </c>
      <c r="BE58" s="261">
        <f t="shared" si="6"/>
        <v>0</v>
      </c>
      <c r="BG58" s="311">
        <f t="array" ref="BG58">SUM(BH58:BM58)</f>
        <v>0</v>
      </c>
      <c r="BH58" s="312">
        <f t="array" ref="BH58">SUM(IF(E58:BF58="M03",1,0))</f>
        <v>0</v>
      </c>
      <c r="BI58" s="312">
        <f t="array" ref="BI58">SUM(IF(E58:BF58="M04",1,0))</f>
        <v>0</v>
      </c>
      <c r="BJ58" s="312">
        <f t="array" ref="BJ58">SUM(IF(E58:BF58="A03",1,0))</f>
        <v>0</v>
      </c>
      <c r="BK58" s="311">
        <f t="array" ref="BK58">SUM(IF(E58:BF58="A04",1,0))</f>
        <v>0</v>
      </c>
      <c r="BL58" s="311">
        <f t="array" ref="BL58">SUM(IF(E58:BF58="N03",1,0))</f>
        <v>0</v>
      </c>
      <c r="BM58" s="311">
        <f t="array" ref="BM58">SUM(IF(E58:BF58="N04",1,0))</f>
        <v>0</v>
      </c>
    </row>
    <row r="59" spans="1:65" ht="21" customHeight="1">
      <c r="A59" s="327"/>
      <c r="B59" s="328" t="s">
        <v>16</v>
      </c>
      <c r="C59" s="309" t="str">
        <f>'OTCM-OMR'!C48</f>
        <v>OTCM/OMRE1</v>
      </c>
      <c r="D59" s="319">
        <f>'OTCM-OMR'!D48</f>
        <v>2551</v>
      </c>
      <c r="E59" s="50">
        <f>'OTCM-OMR'!F48</f>
        <v>0</v>
      </c>
      <c r="F59" s="51">
        <f>'OTCM-OMR'!G48</f>
        <v>0</v>
      </c>
      <c r="G59" s="51">
        <f>'OTCM-OMR'!H48</f>
        <v>0</v>
      </c>
      <c r="H59" s="51">
        <f>'OTCM-OMR'!I48</f>
        <v>0</v>
      </c>
      <c r="I59" s="51">
        <f>'OTCM-OMR'!J48</f>
        <v>0</v>
      </c>
      <c r="J59" s="51">
        <f>'OTCM-OMR'!K48</f>
        <v>0</v>
      </c>
      <c r="K59" s="52">
        <f>'OTCM-OMR'!L48</f>
        <v>0</v>
      </c>
      <c r="L59" s="50">
        <f>'OTCM-OMR'!M48</f>
        <v>0</v>
      </c>
      <c r="M59" s="51">
        <f>'OTCM-OMR'!N48</f>
        <v>0</v>
      </c>
      <c r="N59" s="51">
        <f>'OTCM-OMR'!O48</f>
        <v>0</v>
      </c>
      <c r="O59" s="51">
        <f>'OTCM-OMR'!P48</f>
        <v>0</v>
      </c>
      <c r="P59" s="51">
        <f>'OTCM-OMR'!Q48</f>
        <v>0</v>
      </c>
      <c r="Q59" s="51">
        <f>'OTCM-OMR'!R48</f>
        <v>0</v>
      </c>
      <c r="R59" s="52">
        <f>'OTCM-OMR'!S48</f>
        <v>0</v>
      </c>
      <c r="S59" s="50">
        <f>'OTCM-OMR'!T48</f>
        <v>0</v>
      </c>
      <c r="T59" s="51">
        <f>'OTCM-OMR'!U48</f>
        <v>0</v>
      </c>
      <c r="U59" s="51">
        <f>'OTCM-OMR'!V48</f>
        <v>0</v>
      </c>
      <c r="V59" s="51">
        <f>'OTCM-OMR'!W48</f>
        <v>0</v>
      </c>
      <c r="W59" s="51">
        <f>'OTCM-OMR'!X48</f>
        <v>0</v>
      </c>
      <c r="X59" s="51">
        <f>'OTCM-OMR'!Y48</f>
        <v>0</v>
      </c>
      <c r="Y59" s="52">
        <f>'OTCM-OMR'!Z48</f>
        <v>0</v>
      </c>
      <c r="Z59" s="50">
        <f>'OTCM-OMR'!AA48</f>
        <v>0</v>
      </c>
      <c r="AA59" s="51">
        <f>'OTCM-OMR'!AB48</f>
        <v>0</v>
      </c>
      <c r="AB59" s="51">
        <f>'OTCM-OMR'!AC48</f>
        <v>0</v>
      </c>
      <c r="AC59" s="51">
        <f>'OTCM-OMR'!AD48</f>
        <v>0</v>
      </c>
      <c r="AD59" s="51">
        <f>'OTCM-OMR'!AE48</f>
        <v>0</v>
      </c>
      <c r="AE59" s="51">
        <f>'OTCM-OMR'!AF48</f>
        <v>0</v>
      </c>
      <c r="AF59" s="52">
        <f>'OTCM-OMR'!AG48</f>
        <v>0</v>
      </c>
      <c r="AG59" s="178">
        <f>'OTCM-OMR'!AH48</f>
        <v>0</v>
      </c>
      <c r="AH59" s="179">
        <f>'OTCM-OMR'!AI48</f>
        <v>0</v>
      </c>
      <c r="AI59" s="179">
        <f>'OTCM-OMR'!AJ48</f>
        <v>0</v>
      </c>
      <c r="AJ59" s="179">
        <f>'OTCM-OMR'!AK48</f>
        <v>0</v>
      </c>
      <c r="AK59" s="179">
        <f>'OTCM-OMR'!AL48</f>
        <v>0</v>
      </c>
      <c r="AL59" s="179">
        <f>'OTCM-OMR'!AM48</f>
        <v>0</v>
      </c>
      <c r="AM59" s="180">
        <f>'OTCM-OMR'!AN48</f>
        <v>0</v>
      </c>
      <c r="AN59" s="178">
        <f>'OTCM-OMR'!AO48</f>
        <v>0</v>
      </c>
      <c r="AO59" s="179">
        <f>'OTCM-OMR'!AP48</f>
        <v>0</v>
      </c>
      <c r="AP59" s="179">
        <f>'OTCM-OMR'!AQ48</f>
        <v>0</v>
      </c>
      <c r="AQ59" s="51">
        <f>'OTCM-OMR'!AR48</f>
        <v>0</v>
      </c>
      <c r="AR59" s="51">
        <f>'OTCM-OMR'!AS48</f>
        <v>0</v>
      </c>
      <c r="AS59" s="51">
        <f>'OTCM-OMR'!AT48</f>
        <v>0</v>
      </c>
      <c r="AT59" s="52">
        <f>'OTCM-OMR'!AU48</f>
        <v>0</v>
      </c>
      <c r="AU59" s="50">
        <f>'OTCM-OMR'!AV48</f>
        <v>0</v>
      </c>
      <c r="AV59" s="51">
        <f>'OTCM-OMR'!AW48</f>
        <v>0</v>
      </c>
      <c r="AW59" s="51">
        <f>'OTCM-OMR'!AX48</f>
        <v>0</v>
      </c>
      <c r="AX59" s="51">
        <f>'OTCM-OMR'!AY48</f>
        <v>0</v>
      </c>
      <c r="AY59" s="51">
        <f>'OTCM-OMR'!AZ48</f>
        <v>0</v>
      </c>
      <c r="AZ59" s="51">
        <f>'OTCM-OMR'!BA48</f>
        <v>0</v>
      </c>
      <c r="BA59" s="52">
        <f>'OTCM-OMR'!BB48</f>
        <v>0</v>
      </c>
      <c r="BB59" s="261">
        <f t="array" ref="BB59">SUM(IF(E59:BA59="RLT",1,0))</f>
        <v>0</v>
      </c>
      <c r="BC59" s="261">
        <f t="array" ref="BC59">SUM(IF(E59:BA59="R",1,0))</f>
        <v>0</v>
      </c>
      <c r="BD59" s="261">
        <f t="array" ref="BD59">SUM(IF(E59:BA59="RH",1,0))</f>
        <v>0</v>
      </c>
      <c r="BE59" s="261">
        <f t="shared" si="6"/>
        <v>0</v>
      </c>
      <c r="BG59" s="311">
        <f t="array" ref="BG59">SUM(BH59:BM59)</f>
        <v>0</v>
      </c>
      <c r="BH59" s="312">
        <f t="array" ref="BH59">SUM(IF(E59:BF59="M03",1,0))</f>
        <v>0</v>
      </c>
      <c r="BI59" s="312">
        <f t="array" ref="BI59">SUM(IF(E59:BF59="M04",1,0))</f>
        <v>0</v>
      </c>
      <c r="BJ59" s="312">
        <f t="array" ref="BJ59">SUM(IF(E59:BF59="A03",1,0))</f>
        <v>0</v>
      </c>
      <c r="BK59" s="311">
        <f t="array" ref="BK59">SUM(IF(E59:BF59="A04",1,0))</f>
        <v>0</v>
      </c>
      <c r="BL59" s="311">
        <f t="array" ref="BL59">SUM(IF(E59:BF59="N03",1,0))</f>
        <v>0</v>
      </c>
      <c r="BM59" s="311">
        <f t="array" ref="BM59">SUM(IF(E59:BF59="N04",1,0))</f>
        <v>0</v>
      </c>
    </row>
    <row r="60" spans="1:65" ht="21" customHeight="1" thickBot="1">
      <c r="A60" s="329"/>
      <c r="B60" s="330"/>
      <c r="C60" s="315" t="str">
        <f>'OTCM-OMR'!C49</f>
        <v>OTCM/OMRE2</v>
      </c>
      <c r="D60" s="322">
        <f>'OTCM-OMR'!D49</f>
        <v>1871</v>
      </c>
      <c r="E60" s="56">
        <f>'OTCM-OMR'!F49</f>
        <v>0</v>
      </c>
      <c r="F60" s="57">
        <f>'OTCM-OMR'!G49</f>
        <v>0</v>
      </c>
      <c r="G60" s="57">
        <f>'OTCM-OMR'!H49</f>
        <v>0</v>
      </c>
      <c r="H60" s="57">
        <f>'OTCM-OMR'!I49</f>
        <v>0</v>
      </c>
      <c r="I60" s="57">
        <f>'OTCM-OMR'!J49</f>
        <v>0</v>
      </c>
      <c r="J60" s="57">
        <f>'OTCM-OMR'!K49</f>
        <v>0</v>
      </c>
      <c r="K60" s="58">
        <f>'OTCM-OMR'!L49</f>
        <v>0</v>
      </c>
      <c r="L60" s="56">
        <f>'OTCM-OMR'!M49</f>
        <v>0</v>
      </c>
      <c r="M60" s="57">
        <f>'OTCM-OMR'!N49</f>
        <v>0</v>
      </c>
      <c r="N60" s="57">
        <f>'OTCM-OMR'!O49</f>
        <v>0</v>
      </c>
      <c r="O60" s="57">
        <f>'OTCM-OMR'!P49</f>
        <v>0</v>
      </c>
      <c r="P60" s="57">
        <f>'OTCM-OMR'!Q49</f>
        <v>0</v>
      </c>
      <c r="Q60" s="57">
        <f>'OTCM-OMR'!R49</f>
        <v>0</v>
      </c>
      <c r="R60" s="58">
        <f>'OTCM-OMR'!S49</f>
        <v>0</v>
      </c>
      <c r="S60" s="56">
        <f>'OTCM-OMR'!T49</f>
        <v>0</v>
      </c>
      <c r="T60" s="57">
        <f>'OTCM-OMR'!U49</f>
        <v>0</v>
      </c>
      <c r="U60" s="57">
        <f>'OTCM-OMR'!V49</f>
        <v>0</v>
      </c>
      <c r="V60" s="57">
        <f>'OTCM-OMR'!W49</f>
        <v>0</v>
      </c>
      <c r="W60" s="57">
        <f>'OTCM-OMR'!X49</f>
        <v>0</v>
      </c>
      <c r="X60" s="57">
        <f>'OTCM-OMR'!Y49</f>
        <v>0</v>
      </c>
      <c r="Y60" s="58">
        <f>'OTCM-OMR'!Z49</f>
        <v>0</v>
      </c>
      <c r="Z60" s="56">
        <f>'OTCM-OMR'!AA49</f>
        <v>0</v>
      </c>
      <c r="AA60" s="57">
        <f>'OTCM-OMR'!AB49</f>
        <v>0</v>
      </c>
      <c r="AB60" s="57">
        <f>'OTCM-OMR'!AC49</f>
        <v>0</v>
      </c>
      <c r="AC60" s="57">
        <f>'OTCM-OMR'!AD49</f>
        <v>0</v>
      </c>
      <c r="AD60" s="57">
        <f>'OTCM-OMR'!AE49</f>
        <v>0</v>
      </c>
      <c r="AE60" s="57">
        <f>'OTCM-OMR'!AF49</f>
        <v>0</v>
      </c>
      <c r="AF60" s="58">
        <f>'OTCM-OMR'!AG49</f>
        <v>0</v>
      </c>
      <c r="AG60" s="184">
        <f>'OTCM-OMR'!AH49</f>
        <v>0</v>
      </c>
      <c r="AH60" s="185">
        <f>'OTCM-OMR'!AI49</f>
        <v>0</v>
      </c>
      <c r="AI60" s="185">
        <f>'OTCM-OMR'!AJ49</f>
        <v>0</v>
      </c>
      <c r="AJ60" s="185">
        <f>'OTCM-OMR'!AK49</f>
        <v>0</v>
      </c>
      <c r="AK60" s="185">
        <f>'OTCM-OMR'!AL49</f>
        <v>0</v>
      </c>
      <c r="AL60" s="185">
        <f>'OTCM-OMR'!AM49</f>
        <v>0</v>
      </c>
      <c r="AM60" s="186">
        <f>'OTCM-OMR'!AN49</f>
        <v>0</v>
      </c>
      <c r="AN60" s="184">
        <f>'OTCM-OMR'!AO49</f>
        <v>0</v>
      </c>
      <c r="AO60" s="185">
        <f>'OTCM-OMR'!AP49</f>
        <v>0</v>
      </c>
      <c r="AP60" s="185">
        <f>'OTCM-OMR'!AQ49</f>
        <v>0</v>
      </c>
      <c r="AQ60" s="57">
        <f>'OTCM-OMR'!AR49</f>
        <v>0</v>
      </c>
      <c r="AR60" s="57">
        <f>'OTCM-OMR'!AS49</f>
        <v>0</v>
      </c>
      <c r="AS60" s="57">
        <f>'OTCM-OMR'!AT49</f>
        <v>0</v>
      </c>
      <c r="AT60" s="58">
        <f>'OTCM-OMR'!AU49</f>
        <v>0</v>
      </c>
      <c r="AU60" s="56">
        <f>'OTCM-OMR'!AV49</f>
        <v>0</v>
      </c>
      <c r="AV60" s="57">
        <f>'OTCM-OMR'!AW49</f>
        <v>0</v>
      </c>
      <c r="AW60" s="57">
        <f>'OTCM-OMR'!AX49</f>
        <v>0</v>
      </c>
      <c r="AX60" s="57">
        <f>'OTCM-OMR'!AY49</f>
        <v>0</v>
      </c>
      <c r="AY60" s="57">
        <f>'OTCM-OMR'!AZ49</f>
        <v>0</v>
      </c>
      <c r="AZ60" s="57">
        <f>'OTCM-OMR'!BA49</f>
        <v>0</v>
      </c>
      <c r="BA60" s="58">
        <f>'OTCM-OMR'!BB49</f>
        <v>0</v>
      </c>
      <c r="BB60" s="261">
        <f t="array" ref="BB60">SUM(IF(E60:BA60="RLT",1,0))</f>
        <v>0</v>
      </c>
      <c r="BC60" s="261">
        <f t="array" ref="BC60">SUM(IF(E60:BA60="R",1,0))</f>
        <v>0</v>
      </c>
      <c r="BD60" s="261">
        <f t="array" ref="BD60">SUM(IF(E60:BA60="RH",1,0))</f>
        <v>0</v>
      </c>
      <c r="BE60" s="261">
        <f t="shared" si="6"/>
        <v>0</v>
      </c>
      <c r="BG60" s="311">
        <f t="array" ref="BG60">SUM(BH60:BM60)</f>
        <v>0</v>
      </c>
      <c r="BH60" s="312">
        <f t="array" ref="BH60">SUM(IF(E60:BF60="M03",1,0))</f>
        <v>0</v>
      </c>
      <c r="BI60" s="312">
        <f t="array" ref="BI60">SUM(IF(E60:BF60="M04",1,0))</f>
        <v>0</v>
      </c>
      <c r="BJ60" s="312">
        <f t="array" ref="BJ60">SUM(IF(E60:BF60="A03",1,0))</f>
        <v>0</v>
      </c>
      <c r="BK60" s="311">
        <f t="array" ref="BK60">SUM(IF(E60:BF60="A04",1,0))</f>
        <v>0</v>
      </c>
      <c r="BL60" s="311">
        <f t="array" ref="BL60">SUM(IF(E60:BF60="N03",1,0))</f>
        <v>0</v>
      </c>
      <c r="BM60" s="311">
        <f t="array" ref="BM60">SUM(IF(E60:BF60="N04",1,0))</f>
        <v>0</v>
      </c>
    </row>
    <row r="61" spans="1:65" ht="21" customHeight="1">
      <c r="A61" s="327"/>
      <c r="B61" s="328" t="s">
        <v>17</v>
      </c>
      <c r="C61" s="309" t="str">
        <f>'OTCM-OMR'!C59</f>
        <v>OTCM/OMRF1</v>
      </c>
      <c r="D61" s="319">
        <f>'OTCM-OMR'!D59</f>
        <v>2071</v>
      </c>
      <c r="E61" s="50">
        <f>'OTCM-OMR'!F59</f>
        <v>0</v>
      </c>
      <c r="F61" s="51">
        <f>'OTCM-OMR'!G59</f>
        <v>0</v>
      </c>
      <c r="G61" s="51">
        <f>'OTCM-OMR'!H59</f>
        <v>0</v>
      </c>
      <c r="H61" s="51">
        <f>'OTCM-OMR'!I59</f>
        <v>0</v>
      </c>
      <c r="I61" s="51">
        <f>'OTCM-OMR'!J59</f>
        <v>0</v>
      </c>
      <c r="J61" s="51">
        <f>'OTCM-OMR'!K59</f>
        <v>0</v>
      </c>
      <c r="K61" s="52">
        <f>'OTCM-OMR'!L59</f>
        <v>0</v>
      </c>
      <c r="L61" s="50">
        <f>'OTCM-OMR'!M59</f>
        <v>0</v>
      </c>
      <c r="M61" s="51">
        <f>'OTCM-OMR'!N59</f>
        <v>0</v>
      </c>
      <c r="N61" s="51">
        <f>'OTCM-OMR'!O59</f>
        <v>0</v>
      </c>
      <c r="O61" s="51">
        <f>'OTCM-OMR'!P59</f>
        <v>0</v>
      </c>
      <c r="P61" s="51">
        <f>'OTCM-OMR'!Q59</f>
        <v>0</v>
      </c>
      <c r="Q61" s="51">
        <f>'OTCM-OMR'!R59</f>
        <v>0</v>
      </c>
      <c r="R61" s="52">
        <f>'OTCM-OMR'!S59</f>
        <v>0</v>
      </c>
      <c r="S61" s="50">
        <f>'OTCM-OMR'!T59</f>
        <v>0</v>
      </c>
      <c r="T61" s="51">
        <f>'OTCM-OMR'!U59</f>
        <v>0</v>
      </c>
      <c r="U61" s="51">
        <f>'OTCM-OMR'!V59</f>
        <v>0</v>
      </c>
      <c r="V61" s="51">
        <f>'OTCM-OMR'!W59</f>
        <v>0</v>
      </c>
      <c r="W61" s="51">
        <f>'OTCM-OMR'!X59</f>
        <v>0</v>
      </c>
      <c r="X61" s="51">
        <f>'OTCM-OMR'!Y59</f>
        <v>0</v>
      </c>
      <c r="Y61" s="52">
        <f>'OTCM-OMR'!Z59</f>
        <v>0</v>
      </c>
      <c r="Z61" s="50">
        <f>'OTCM-OMR'!AA59</f>
        <v>0</v>
      </c>
      <c r="AA61" s="51">
        <f>'OTCM-OMR'!AB59</f>
        <v>0</v>
      </c>
      <c r="AB61" s="51">
        <f>'OTCM-OMR'!AC59</f>
        <v>0</v>
      </c>
      <c r="AC61" s="51">
        <f>'OTCM-OMR'!AD59</f>
        <v>0</v>
      </c>
      <c r="AD61" s="51">
        <f>'OTCM-OMR'!AE59</f>
        <v>0</v>
      </c>
      <c r="AE61" s="51">
        <f>'OTCM-OMR'!AF59</f>
        <v>0</v>
      </c>
      <c r="AF61" s="52">
        <f>'OTCM-OMR'!AG59</f>
        <v>0</v>
      </c>
      <c r="AG61" s="50">
        <f>'OTCM-OMR'!AH59</f>
        <v>0</v>
      </c>
      <c r="AH61" s="51">
        <f>'OTCM-OMR'!AI59</f>
        <v>0</v>
      </c>
      <c r="AI61" s="51">
        <f>'OTCM-OMR'!AJ59</f>
        <v>0</v>
      </c>
      <c r="AJ61" s="51">
        <f>'OTCM-OMR'!AK59</f>
        <v>0</v>
      </c>
      <c r="AK61" s="51">
        <f>'OTCM-OMR'!AL59</f>
        <v>0</v>
      </c>
      <c r="AL61" s="51">
        <f>'OTCM-OMR'!AM59</f>
        <v>0</v>
      </c>
      <c r="AM61" s="52">
        <f>'OTCM-OMR'!AN59</f>
        <v>0</v>
      </c>
      <c r="AN61" s="178">
        <f>'OTCM-OMR'!AO59</f>
        <v>0</v>
      </c>
      <c r="AO61" s="179">
        <f>'OTCM-OMR'!AP59</f>
        <v>0</v>
      </c>
      <c r="AP61" s="179">
        <f>'OTCM-OMR'!AQ59</f>
        <v>0</v>
      </c>
      <c r="AQ61" s="179">
        <f>'OTCM-OMR'!AR59</f>
        <v>0</v>
      </c>
      <c r="AR61" s="179">
        <f>'OTCM-OMR'!AS59</f>
        <v>0</v>
      </c>
      <c r="AS61" s="179">
        <f>'OTCM-OMR'!AT59</f>
        <v>0</v>
      </c>
      <c r="AT61" s="180">
        <f>'OTCM-OMR'!AU59</f>
        <v>0</v>
      </c>
      <c r="AU61" s="178">
        <f>'OTCM-OMR'!AV59</f>
        <v>0</v>
      </c>
      <c r="AV61" s="179">
        <f>'OTCM-OMR'!AW59</f>
        <v>0</v>
      </c>
      <c r="AW61" s="179">
        <f>'OTCM-OMR'!AX59</f>
        <v>0</v>
      </c>
      <c r="AX61" s="51">
        <f>'OTCM-OMR'!AY59</f>
        <v>0</v>
      </c>
      <c r="AY61" s="51">
        <f>'OTCM-OMR'!AZ59</f>
        <v>0</v>
      </c>
      <c r="AZ61" s="51">
        <f>'OTCM-OMR'!BA59</f>
        <v>0</v>
      </c>
      <c r="BA61" s="52">
        <f>'OTCM-OMR'!BB59</f>
        <v>0</v>
      </c>
      <c r="BB61" s="261">
        <f t="array" ref="BB61">SUM(IF(E61:BA61="RLT",1,0))</f>
        <v>0</v>
      </c>
      <c r="BC61" s="261">
        <f t="array" ref="BC61">SUM(IF(E61:BA61="R",1,0))</f>
        <v>0</v>
      </c>
      <c r="BD61" s="261">
        <f t="array" ref="BD61">SUM(IF(E61:BA61="RH",1,0))</f>
        <v>0</v>
      </c>
      <c r="BE61" s="261">
        <f t="shared" si="6"/>
        <v>0</v>
      </c>
      <c r="BG61" s="311">
        <f t="array" ref="BG61">SUM(BH61:BM61)</f>
        <v>0</v>
      </c>
      <c r="BH61" s="312">
        <f t="array" ref="BH61">SUM(IF(E61:BF61="M03",1,0))</f>
        <v>0</v>
      </c>
      <c r="BI61" s="312">
        <f t="array" ref="BI61">SUM(IF(E61:BF61="M04",1,0))</f>
        <v>0</v>
      </c>
      <c r="BJ61" s="312">
        <f t="array" ref="BJ61">SUM(IF(E61:BF61="A03",1,0))</f>
        <v>0</v>
      </c>
      <c r="BK61" s="311">
        <f t="array" ref="BK61">SUM(IF(E61:BF61="A04",1,0))</f>
        <v>0</v>
      </c>
      <c r="BL61" s="311">
        <f t="array" ref="BL61">SUM(IF(E61:BF61="N03",1,0))</f>
        <v>0</v>
      </c>
      <c r="BM61" s="311">
        <f t="array" ref="BM61">SUM(IF(E61:BF61="N04",1,0))</f>
        <v>0</v>
      </c>
    </row>
    <row r="62" spans="1:65" ht="21" customHeight="1" thickBot="1">
      <c r="A62" s="329"/>
      <c r="B62" s="330"/>
      <c r="C62" s="331" t="str">
        <f>'OTCM-OMR'!C60</f>
        <v>OTCM/OMRF2</v>
      </c>
      <c r="D62" s="322">
        <f>'OTCM-OMR'!D60</f>
        <v>2904</v>
      </c>
      <c r="E62" s="56">
        <f>'OTCM-OMR'!F60</f>
        <v>0</v>
      </c>
      <c r="F62" s="57">
        <f>'OTCM-OMR'!G60</f>
        <v>0</v>
      </c>
      <c r="G62" s="57">
        <f>'OTCM-OMR'!H60</f>
        <v>0</v>
      </c>
      <c r="H62" s="57">
        <f>'OTCM-OMR'!I60</f>
        <v>0</v>
      </c>
      <c r="I62" s="57">
        <f>'OTCM-OMR'!J60</f>
        <v>0</v>
      </c>
      <c r="J62" s="57">
        <f>'OTCM-OMR'!K60</f>
        <v>0</v>
      </c>
      <c r="K62" s="58">
        <f>'OTCM-OMR'!L60</f>
        <v>0</v>
      </c>
      <c r="L62" s="56">
        <f>'OTCM-OMR'!M60</f>
        <v>0</v>
      </c>
      <c r="M62" s="57">
        <f>'OTCM-OMR'!N60</f>
        <v>0</v>
      </c>
      <c r="N62" s="57">
        <f>'OTCM-OMR'!O60</f>
        <v>0</v>
      </c>
      <c r="O62" s="57">
        <f>'OTCM-OMR'!P60</f>
        <v>0</v>
      </c>
      <c r="P62" s="57">
        <f>'OTCM-OMR'!Q60</f>
        <v>0</v>
      </c>
      <c r="Q62" s="57">
        <f>'OTCM-OMR'!R60</f>
        <v>0</v>
      </c>
      <c r="R62" s="58">
        <f>'OTCM-OMR'!S60</f>
        <v>0</v>
      </c>
      <c r="S62" s="56">
        <f>'OTCM-OMR'!T60</f>
        <v>0</v>
      </c>
      <c r="T62" s="57">
        <f>'OTCM-OMR'!U60</f>
        <v>0</v>
      </c>
      <c r="U62" s="57">
        <f>'OTCM-OMR'!V60</f>
        <v>0</v>
      </c>
      <c r="V62" s="57">
        <f>'OTCM-OMR'!W60</f>
        <v>0</v>
      </c>
      <c r="W62" s="57">
        <f>'OTCM-OMR'!X60</f>
        <v>0</v>
      </c>
      <c r="X62" s="57">
        <f>'OTCM-OMR'!Y60</f>
        <v>0</v>
      </c>
      <c r="Y62" s="58">
        <f>'OTCM-OMR'!Z60</f>
        <v>0</v>
      </c>
      <c r="Z62" s="56">
        <f>'OTCM-OMR'!AA60</f>
        <v>0</v>
      </c>
      <c r="AA62" s="57">
        <f>'OTCM-OMR'!AB60</f>
        <v>0</v>
      </c>
      <c r="AB62" s="57">
        <f>'OTCM-OMR'!AC60</f>
        <v>0</v>
      </c>
      <c r="AC62" s="57">
        <f>'OTCM-OMR'!AD60</f>
        <v>0</v>
      </c>
      <c r="AD62" s="57">
        <f>'OTCM-OMR'!AE60</f>
        <v>0</v>
      </c>
      <c r="AE62" s="57">
        <f>'OTCM-OMR'!AF60</f>
        <v>0</v>
      </c>
      <c r="AF62" s="58">
        <f>'OTCM-OMR'!AG60</f>
        <v>0</v>
      </c>
      <c r="AG62" s="56">
        <f>'OTCM-OMR'!AH60</f>
        <v>0</v>
      </c>
      <c r="AH62" s="57">
        <f>'OTCM-OMR'!AI60</f>
        <v>0</v>
      </c>
      <c r="AI62" s="57">
        <f>'OTCM-OMR'!AJ60</f>
        <v>0</v>
      </c>
      <c r="AJ62" s="57">
        <f>'OTCM-OMR'!AK60</f>
        <v>0</v>
      </c>
      <c r="AK62" s="57">
        <f>'OTCM-OMR'!AL60</f>
        <v>0</v>
      </c>
      <c r="AL62" s="57">
        <f>'OTCM-OMR'!AM60</f>
        <v>0</v>
      </c>
      <c r="AM62" s="58">
        <f>'OTCM-OMR'!AN60</f>
        <v>0</v>
      </c>
      <c r="AN62" s="184">
        <f>'OTCM-OMR'!AO60</f>
        <v>0</v>
      </c>
      <c r="AO62" s="185">
        <f>'OTCM-OMR'!AP60</f>
        <v>0</v>
      </c>
      <c r="AP62" s="185">
        <f>'OTCM-OMR'!AQ60</f>
        <v>0</v>
      </c>
      <c r="AQ62" s="185">
        <f>'OTCM-OMR'!AR60</f>
        <v>0</v>
      </c>
      <c r="AR62" s="185">
        <f>'OTCM-OMR'!AS60</f>
        <v>0</v>
      </c>
      <c r="AS62" s="185">
        <f>'OTCM-OMR'!AT60</f>
        <v>0</v>
      </c>
      <c r="AT62" s="186">
        <f>'OTCM-OMR'!AU60</f>
        <v>0</v>
      </c>
      <c r="AU62" s="184">
        <f>'OTCM-OMR'!AV60</f>
        <v>0</v>
      </c>
      <c r="AV62" s="185">
        <f>'OTCM-OMR'!AW60</f>
        <v>0</v>
      </c>
      <c r="AW62" s="185">
        <f>'OTCM-OMR'!AX60</f>
        <v>0</v>
      </c>
      <c r="AX62" s="57">
        <f>'OTCM-OMR'!AY60</f>
        <v>0</v>
      </c>
      <c r="AY62" s="57">
        <f>'OTCM-OMR'!AZ60</f>
        <v>0</v>
      </c>
      <c r="AZ62" s="57">
        <f>'OTCM-OMR'!BA60</f>
        <v>0</v>
      </c>
      <c r="BA62" s="58">
        <f>'OTCM-OMR'!BB60</f>
        <v>0</v>
      </c>
      <c r="BB62" s="261">
        <f t="array" ref="BB62">SUM(IF(E62:BA62="RLT",1,0))</f>
        <v>0</v>
      </c>
      <c r="BC62" s="261">
        <f t="array" ref="BC62">SUM(IF(E62:BA62="R",1,0))</f>
        <v>0</v>
      </c>
      <c r="BD62" s="261">
        <f t="array" ref="BD62">SUM(IF(E62:BA62="RH",1,0))</f>
        <v>0</v>
      </c>
      <c r="BE62" s="261">
        <f t="shared" si="6"/>
        <v>0</v>
      </c>
      <c r="BG62" s="311">
        <f t="array" ref="BG62">SUM(BH62:BM62)</f>
        <v>0</v>
      </c>
      <c r="BH62" s="312">
        <f t="array" ref="BH62">SUM(IF(E62:BF62="M03",1,0))</f>
        <v>0</v>
      </c>
      <c r="BI62" s="312">
        <f t="array" ref="BI62">SUM(IF(E62:BF62="M04",1,0))</f>
        <v>0</v>
      </c>
      <c r="BJ62" s="312">
        <f t="array" ref="BJ62">SUM(IF(E62:BF62="A03",1,0))</f>
        <v>0</v>
      </c>
      <c r="BK62" s="311">
        <f t="array" ref="BK62">SUM(IF(E62:BF62="A04",1,0))</f>
        <v>0</v>
      </c>
      <c r="BL62" s="311">
        <f t="array" ref="BL62">SUM(IF(E62:BF62="N03",1,0))</f>
        <v>0</v>
      </c>
      <c r="BM62" s="311">
        <f t="array" ref="BM62">SUM(IF(E62:BF62="N04",1,0))</f>
        <v>0</v>
      </c>
    </row>
    <row r="63" spans="1:65" ht="21" customHeight="1">
      <c r="A63" s="327"/>
      <c r="B63" s="328" t="s">
        <v>18</v>
      </c>
      <c r="C63" s="309" t="str">
        <f>'OTCM-OMR'!C70</f>
        <v>OTCM/OMRG1</v>
      </c>
      <c r="D63" s="310">
        <f>'OTCM-OMR'!D70</f>
        <v>2039</v>
      </c>
      <c r="E63" s="178">
        <f>'OTCM-OMR'!F70</f>
        <v>0</v>
      </c>
      <c r="F63" s="179">
        <f>'OTCM-OMR'!G70</f>
        <v>0</v>
      </c>
      <c r="G63" s="179">
        <f>'OTCM-OMR'!H70</f>
        <v>0</v>
      </c>
      <c r="H63" s="51">
        <f>'OTCM-OMR'!I70</f>
        <v>0</v>
      </c>
      <c r="I63" s="51">
        <f>'OTCM-OMR'!J70</f>
        <v>0</v>
      </c>
      <c r="J63" s="51">
        <f>'OTCM-OMR'!K70</f>
        <v>0</v>
      </c>
      <c r="K63" s="52">
        <f>'OTCM-OMR'!L70</f>
        <v>0</v>
      </c>
      <c r="L63" s="50">
        <f>'OTCM-OMR'!M70</f>
        <v>0</v>
      </c>
      <c r="M63" s="51">
        <f>'OTCM-OMR'!N70</f>
        <v>0</v>
      </c>
      <c r="N63" s="51">
        <f>'OTCM-OMR'!O70</f>
        <v>0</v>
      </c>
      <c r="O63" s="51">
        <f>'OTCM-OMR'!P70</f>
        <v>0</v>
      </c>
      <c r="P63" s="51">
        <f>'OTCM-OMR'!Q70</f>
        <v>0</v>
      </c>
      <c r="Q63" s="51">
        <f>'OTCM-OMR'!R70</f>
        <v>0</v>
      </c>
      <c r="R63" s="52">
        <f>'OTCM-OMR'!S70</f>
        <v>0</v>
      </c>
      <c r="S63" s="50">
        <f>'OTCM-OMR'!T70</f>
        <v>0</v>
      </c>
      <c r="T63" s="51">
        <f>'OTCM-OMR'!U70</f>
        <v>0</v>
      </c>
      <c r="U63" s="51">
        <f>'OTCM-OMR'!V70</f>
        <v>0</v>
      </c>
      <c r="V63" s="51">
        <f>'OTCM-OMR'!W70</f>
        <v>0</v>
      </c>
      <c r="W63" s="51">
        <f>'OTCM-OMR'!X70</f>
        <v>0</v>
      </c>
      <c r="X63" s="51">
        <f>'OTCM-OMR'!Y70</f>
        <v>0</v>
      </c>
      <c r="Y63" s="52">
        <f>'OTCM-OMR'!Z70</f>
        <v>0</v>
      </c>
      <c r="Z63" s="50">
        <f>'OTCM-OMR'!AA70</f>
        <v>0</v>
      </c>
      <c r="AA63" s="51">
        <f>'OTCM-OMR'!AB70</f>
        <v>0</v>
      </c>
      <c r="AB63" s="51">
        <f>'OTCM-OMR'!AC70</f>
        <v>0</v>
      </c>
      <c r="AC63" s="51">
        <f>'OTCM-OMR'!AD70</f>
        <v>0</v>
      </c>
      <c r="AD63" s="51">
        <f>'OTCM-OMR'!AE70</f>
        <v>0</v>
      </c>
      <c r="AE63" s="51">
        <f>'OTCM-OMR'!AF70</f>
        <v>0</v>
      </c>
      <c r="AF63" s="52">
        <f>'OTCM-OMR'!AG70</f>
        <v>0</v>
      </c>
      <c r="AG63" s="50">
        <f>'OTCM-OMR'!AH70</f>
        <v>0</v>
      </c>
      <c r="AH63" s="51">
        <f>'OTCM-OMR'!AI70</f>
        <v>0</v>
      </c>
      <c r="AI63" s="51">
        <f>'OTCM-OMR'!AJ70</f>
        <v>0</v>
      </c>
      <c r="AJ63" s="51">
        <f>'OTCM-OMR'!AK70</f>
        <v>0</v>
      </c>
      <c r="AK63" s="51">
        <f>'OTCM-OMR'!AL70</f>
        <v>0</v>
      </c>
      <c r="AL63" s="51">
        <f>'OTCM-OMR'!AM70</f>
        <v>0</v>
      </c>
      <c r="AM63" s="52">
        <f>'OTCM-OMR'!AN70</f>
        <v>0</v>
      </c>
      <c r="AN63" s="50">
        <f>'OTCM-OMR'!AO70</f>
        <v>0</v>
      </c>
      <c r="AO63" s="51">
        <f>'OTCM-OMR'!AP70</f>
        <v>0</v>
      </c>
      <c r="AP63" s="51">
        <f>'OTCM-OMR'!AQ70</f>
        <v>0</v>
      </c>
      <c r="AQ63" s="51">
        <f>'OTCM-OMR'!AR70</f>
        <v>0</v>
      </c>
      <c r="AR63" s="51">
        <f>'OTCM-OMR'!AS70</f>
        <v>0</v>
      </c>
      <c r="AS63" s="51">
        <f>'OTCM-OMR'!AT70</f>
        <v>0</v>
      </c>
      <c r="AT63" s="52">
        <f>'OTCM-OMR'!AU70</f>
        <v>0</v>
      </c>
      <c r="AU63" s="178">
        <f>'OTCM-OMR'!AV70</f>
        <v>0</v>
      </c>
      <c r="AV63" s="179">
        <f>'OTCM-OMR'!AW70</f>
        <v>0</v>
      </c>
      <c r="AW63" s="179">
        <f>'OTCM-OMR'!AX70</f>
        <v>0</v>
      </c>
      <c r="AX63" s="179">
        <f>'OTCM-OMR'!AY70</f>
        <v>0</v>
      </c>
      <c r="AY63" s="179">
        <f>'OTCM-OMR'!AZ70</f>
        <v>0</v>
      </c>
      <c r="AZ63" s="179">
        <f>'OTCM-OMR'!BA70</f>
        <v>0</v>
      </c>
      <c r="BA63" s="180">
        <f>'OTCM-OMR'!BB70</f>
        <v>0</v>
      </c>
      <c r="BB63" s="261">
        <f t="array" ref="BB63">SUM(IF(E63:BA63="RLT",1,0))</f>
        <v>0</v>
      </c>
      <c r="BC63" s="261">
        <f t="array" ref="BC63">SUM(IF(E63:BA63="R",1,0))</f>
        <v>0</v>
      </c>
      <c r="BD63" s="261">
        <f t="array" ref="BD63">SUM(IF(E63:BA63="RH",1,0))</f>
        <v>0</v>
      </c>
      <c r="BE63" s="261">
        <f t="shared" si="6"/>
        <v>0</v>
      </c>
      <c r="BG63" s="311">
        <f t="array" ref="BG63">SUM(BH63:BM63)</f>
        <v>0</v>
      </c>
      <c r="BH63" s="312">
        <f t="array" ref="BH63">SUM(IF(E63:BF63="M03",1,0))</f>
        <v>0</v>
      </c>
      <c r="BI63" s="312">
        <f t="array" ref="BI63">SUM(IF(E63:BF63="M04",1,0))</f>
        <v>0</v>
      </c>
      <c r="BJ63" s="312">
        <f t="array" ref="BJ63">SUM(IF(E63:BF63="A03",1,0))</f>
        <v>0</v>
      </c>
      <c r="BK63" s="311">
        <f t="array" ref="BK63">SUM(IF(E63:BF63="A04",1,0))</f>
        <v>0</v>
      </c>
      <c r="BL63" s="311">
        <f t="array" ref="BL63">SUM(IF(E63:BF63="N03",1,0))</f>
        <v>0</v>
      </c>
      <c r="BM63" s="311">
        <f t="array" ref="BM63">SUM(IF(E63:BF63="N04",1,0))</f>
        <v>0</v>
      </c>
    </row>
    <row r="64" spans="1:65" ht="21" customHeight="1" thickBot="1">
      <c r="A64" s="329"/>
      <c r="B64" s="21"/>
      <c r="C64" s="315" t="str">
        <f>'OTCM-OMR'!C71</f>
        <v>OTCM/OMRG2</v>
      </c>
      <c r="D64" s="332">
        <f>'OTCM-OMR'!D71</f>
        <v>2068</v>
      </c>
      <c r="E64" s="184">
        <f>'OTCM-OMR'!F71</f>
        <v>0</v>
      </c>
      <c r="F64" s="185">
        <f>'OTCM-OMR'!G71</f>
        <v>0</v>
      </c>
      <c r="G64" s="185">
        <f>'OTCM-OMR'!H71</f>
        <v>0</v>
      </c>
      <c r="H64" s="57">
        <f>'OTCM-OMR'!I71</f>
        <v>0</v>
      </c>
      <c r="I64" s="57">
        <f>'OTCM-OMR'!J71</f>
        <v>0</v>
      </c>
      <c r="J64" s="57">
        <f>'OTCM-OMR'!K71</f>
        <v>0</v>
      </c>
      <c r="K64" s="58">
        <f>'OTCM-OMR'!L71</f>
        <v>0</v>
      </c>
      <c r="L64" s="56">
        <f>'OTCM-OMR'!M71</f>
        <v>0</v>
      </c>
      <c r="M64" s="57">
        <f>'OTCM-OMR'!N71</f>
        <v>0</v>
      </c>
      <c r="N64" s="57">
        <f>'OTCM-OMR'!O71</f>
        <v>0</v>
      </c>
      <c r="O64" s="57">
        <f>'OTCM-OMR'!P71</f>
        <v>0</v>
      </c>
      <c r="P64" s="57">
        <f>'OTCM-OMR'!Q71</f>
        <v>0</v>
      </c>
      <c r="Q64" s="57">
        <f>'OTCM-OMR'!R71</f>
        <v>0</v>
      </c>
      <c r="R64" s="58">
        <f>'OTCM-OMR'!S71</f>
        <v>0</v>
      </c>
      <c r="S64" s="56">
        <f>'OTCM-OMR'!T71</f>
        <v>0</v>
      </c>
      <c r="T64" s="57">
        <f>'OTCM-OMR'!U71</f>
        <v>0</v>
      </c>
      <c r="U64" s="57">
        <f>'OTCM-OMR'!V71</f>
        <v>0</v>
      </c>
      <c r="V64" s="57">
        <f>'OTCM-OMR'!W71</f>
        <v>0</v>
      </c>
      <c r="W64" s="57">
        <f>'OTCM-OMR'!X71</f>
        <v>0</v>
      </c>
      <c r="X64" s="57">
        <f>'OTCM-OMR'!Y71</f>
        <v>0</v>
      </c>
      <c r="Y64" s="58">
        <f>'OTCM-OMR'!Z71</f>
        <v>0</v>
      </c>
      <c r="Z64" s="56">
        <f>'OTCM-OMR'!AA71</f>
        <v>0</v>
      </c>
      <c r="AA64" s="57">
        <f>'OTCM-OMR'!AB71</f>
        <v>0</v>
      </c>
      <c r="AB64" s="57">
        <f>'OTCM-OMR'!AC71</f>
        <v>0</v>
      </c>
      <c r="AC64" s="57">
        <f>'OTCM-OMR'!AD71</f>
        <v>0</v>
      </c>
      <c r="AD64" s="57">
        <f>'OTCM-OMR'!AE71</f>
        <v>0</v>
      </c>
      <c r="AE64" s="57">
        <f>'OTCM-OMR'!AF71</f>
        <v>0</v>
      </c>
      <c r="AF64" s="58">
        <f>'OTCM-OMR'!AG71</f>
        <v>0</v>
      </c>
      <c r="AG64" s="56">
        <f>'OTCM-OMR'!AH71</f>
        <v>0</v>
      </c>
      <c r="AH64" s="57">
        <f>'OTCM-OMR'!AI71</f>
        <v>0</v>
      </c>
      <c r="AI64" s="57">
        <f>'OTCM-OMR'!AJ71</f>
        <v>0</v>
      </c>
      <c r="AJ64" s="57">
        <f>'OTCM-OMR'!AK71</f>
        <v>0</v>
      </c>
      <c r="AK64" s="57">
        <f>'OTCM-OMR'!AL71</f>
        <v>0</v>
      </c>
      <c r="AL64" s="57">
        <f>'OTCM-OMR'!AM71</f>
        <v>0</v>
      </c>
      <c r="AM64" s="58">
        <f>'OTCM-OMR'!AN71</f>
        <v>0</v>
      </c>
      <c r="AN64" s="56">
        <f>'OTCM-OMR'!AO71</f>
        <v>0</v>
      </c>
      <c r="AO64" s="57">
        <f>'OTCM-OMR'!AP71</f>
        <v>0</v>
      </c>
      <c r="AP64" s="57">
        <f>'OTCM-OMR'!AQ71</f>
        <v>0</v>
      </c>
      <c r="AQ64" s="57">
        <f>'OTCM-OMR'!AR71</f>
        <v>0</v>
      </c>
      <c r="AR64" s="57">
        <f>'OTCM-OMR'!AS71</f>
        <v>0</v>
      </c>
      <c r="AS64" s="57">
        <f>'OTCM-OMR'!AT71</f>
        <v>0</v>
      </c>
      <c r="AT64" s="58">
        <f>'OTCM-OMR'!AU71</f>
        <v>0</v>
      </c>
      <c r="AU64" s="184">
        <f>'OTCM-OMR'!AV71</f>
        <v>0</v>
      </c>
      <c r="AV64" s="185">
        <f>'OTCM-OMR'!AW71</f>
        <v>0</v>
      </c>
      <c r="AW64" s="185">
        <f>'OTCM-OMR'!AX71</f>
        <v>0</v>
      </c>
      <c r="AX64" s="185">
        <f>'OTCM-OMR'!AY71</f>
        <v>0</v>
      </c>
      <c r="AY64" s="185">
        <f>'OTCM-OMR'!AZ71</f>
        <v>0</v>
      </c>
      <c r="AZ64" s="185">
        <f>'OTCM-OMR'!BA71</f>
        <v>0</v>
      </c>
      <c r="BA64" s="186">
        <f>'OTCM-OMR'!BB71</f>
        <v>0</v>
      </c>
      <c r="BB64" s="261">
        <f t="array" ref="BB64">SUM(IF(E64:BA64="RLT",1,0))</f>
        <v>0</v>
      </c>
      <c r="BC64" s="261">
        <f t="array" ref="BC64">SUM(IF(E64:BA64="R",1,0))</f>
        <v>0</v>
      </c>
      <c r="BD64" s="261">
        <f t="array" ref="BD64">SUM(IF(E64:BA64="RH",1,0))</f>
        <v>0</v>
      </c>
      <c r="BE64" s="261">
        <f t="shared" si="6"/>
        <v>0</v>
      </c>
      <c r="BG64" s="311">
        <f t="array" ref="BG64">SUM(BH64:BM64)</f>
        <v>0</v>
      </c>
      <c r="BH64" s="312">
        <f t="array" ref="BH64">SUM(IF(E64:BF64="M03",1,0))</f>
        <v>0</v>
      </c>
      <c r="BI64" s="312">
        <f t="array" ref="BI64">SUM(IF(E64:BF64="M04",1,0))</f>
        <v>0</v>
      </c>
      <c r="BJ64" s="312">
        <f t="array" ref="BJ64">SUM(IF(E64:BF64="A03",1,0))</f>
        <v>0</v>
      </c>
      <c r="BK64" s="311">
        <f t="array" ref="BK64">SUM(IF(E64:BF64="A04",1,0))</f>
        <v>0</v>
      </c>
      <c r="BL64" s="311">
        <f t="array" ref="BL64">SUM(IF(E64:BF64="N03",1,0))</f>
        <v>0</v>
      </c>
      <c r="BM64" s="311">
        <f t="array" ref="BM64">SUM(IF(E64:BF64="N04",1,0))</f>
        <v>0</v>
      </c>
    </row>
    <row r="65" spans="1:65" ht="21" customHeight="1">
      <c r="A65" s="327"/>
      <c r="B65" s="328"/>
      <c r="C65" s="309" t="str">
        <f>'OTCM-OMR'!C80</f>
        <v>OTCM/OMRH1</v>
      </c>
      <c r="D65" s="310">
        <f>'OTCM-OMR'!D80</f>
        <v>4312</v>
      </c>
      <c r="E65" s="59">
        <f>'OTCM-OMR'!F80</f>
        <v>0</v>
      </c>
      <c r="F65" s="60">
        <f>'OTCM-OMR'!G80</f>
        <v>0</v>
      </c>
      <c r="G65" s="60">
        <f>'OTCM-OMR'!H80</f>
        <v>0</v>
      </c>
      <c r="H65" s="60">
        <f>'OTCM-OMR'!I80</f>
        <v>0</v>
      </c>
      <c r="I65" s="60">
        <f>'OTCM-OMR'!J80</f>
        <v>0</v>
      </c>
      <c r="J65" s="60">
        <f>'OTCM-OMR'!K80</f>
        <v>0</v>
      </c>
      <c r="K65" s="61">
        <f>'OTCM-OMR'!L80</f>
        <v>0</v>
      </c>
      <c r="L65" s="59">
        <f>'OTCM-OMR'!M80</f>
        <v>0</v>
      </c>
      <c r="M65" s="60">
        <f>'OTCM-OMR'!N80</f>
        <v>0</v>
      </c>
      <c r="N65" s="60">
        <f>'OTCM-OMR'!O80</f>
        <v>0</v>
      </c>
      <c r="O65" s="60">
        <f>'OTCM-OMR'!P80</f>
        <v>0</v>
      </c>
      <c r="P65" s="60">
        <f>'OTCM-OMR'!Q80</f>
        <v>0</v>
      </c>
      <c r="Q65" s="60">
        <f>'OTCM-OMR'!R80</f>
        <v>0</v>
      </c>
      <c r="R65" s="61">
        <f>'OTCM-OMR'!S80</f>
        <v>0</v>
      </c>
      <c r="S65" s="59">
        <f>'OTCM-OMR'!T80</f>
        <v>0</v>
      </c>
      <c r="T65" s="60">
        <f>'OTCM-OMR'!U80</f>
        <v>0</v>
      </c>
      <c r="U65" s="60">
        <f>'OTCM-OMR'!V80</f>
        <v>0</v>
      </c>
      <c r="V65" s="60">
        <f>'OTCM-OMR'!W80</f>
        <v>0</v>
      </c>
      <c r="W65" s="60">
        <f>'OTCM-OMR'!X80</f>
        <v>0</v>
      </c>
      <c r="X65" s="60">
        <f>'OTCM-OMR'!Y80</f>
        <v>0</v>
      </c>
      <c r="Y65" s="61">
        <f>'OTCM-OMR'!Z80</f>
        <v>0</v>
      </c>
      <c r="Z65" s="59">
        <f>'OTCM-OMR'!AA80</f>
        <v>0</v>
      </c>
      <c r="AA65" s="60">
        <f>'OTCM-OMR'!AB80</f>
        <v>0</v>
      </c>
      <c r="AB65" s="60">
        <f>'OTCM-OMR'!AC80</f>
        <v>0</v>
      </c>
      <c r="AC65" s="60">
        <f>'OTCM-OMR'!AD80</f>
        <v>0</v>
      </c>
      <c r="AD65" s="60">
        <f>'OTCM-OMR'!AE80</f>
        <v>0</v>
      </c>
      <c r="AE65" s="60">
        <f>'OTCM-OMR'!AF80</f>
        <v>0</v>
      </c>
      <c r="AF65" s="61">
        <f>'OTCM-OMR'!AG80</f>
        <v>0</v>
      </c>
      <c r="AG65" s="59">
        <f>'OTCM-OMR'!AH80</f>
        <v>0</v>
      </c>
      <c r="AH65" s="60">
        <f>'OTCM-OMR'!AI80</f>
        <v>0</v>
      </c>
      <c r="AI65" s="60">
        <f>'OTCM-OMR'!AJ80</f>
        <v>0</v>
      </c>
      <c r="AJ65" s="60">
        <f>'OTCM-OMR'!AK80</f>
        <v>0</v>
      </c>
      <c r="AK65" s="60">
        <f>'OTCM-OMR'!AL80</f>
        <v>0</v>
      </c>
      <c r="AL65" s="60">
        <f>'OTCM-OMR'!AM80</f>
        <v>0</v>
      </c>
      <c r="AM65" s="61">
        <f>'OTCM-OMR'!AN80</f>
        <v>0</v>
      </c>
      <c r="AN65" s="59">
        <f>'OTCM-OMR'!AO80</f>
        <v>0</v>
      </c>
      <c r="AO65" s="60">
        <f>'OTCM-OMR'!AP80</f>
        <v>0</v>
      </c>
      <c r="AP65" s="60">
        <f>'OTCM-OMR'!AQ80</f>
        <v>0</v>
      </c>
      <c r="AQ65" s="60">
        <f>'OTCM-OMR'!AR80</f>
        <v>0</v>
      </c>
      <c r="AR65" s="60">
        <f>'OTCM-OMR'!AS80</f>
        <v>0</v>
      </c>
      <c r="AS65" s="60">
        <f>'OTCM-OMR'!AT80</f>
        <v>0</v>
      </c>
      <c r="AT65" s="61">
        <f>'OTCM-OMR'!AU80</f>
        <v>0</v>
      </c>
      <c r="AU65" s="59">
        <f>'OTCM-OMR'!AV80</f>
        <v>0</v>
      </c>
      <c r="AV65" s="60">
        <f>'OTCM-OMR'!AW80</f>
        <v>0</v>
      </c>
      <c r="AW65" s="60">
        <f>'OTCM-OMR'!AX80</f>
        <v>0</v>
      </c>
      <c r="AX65" s="60">
        <f>'OTCM-OMR'!AY80</f>
        <v>0</v>
      </c>
      <c r="AY65" s="60">
        <f>'OTCM-OMR'!AZ80</f>
        <v>0</v>
      </c>
      <c r="AZ65" s="60">
        <f>'OTCM-OMR'!BA80</f>
        <v>0</v>
      </c>
      <c r="BA65" s="61">
        <f>'OTCM-OMR'!BB80</f>
        <v>0</v>
      </c>
      <c r="BB65" s="261">
        <f t="array" ref="BB65">SUM(IF(E65:BA65="RLT",1,0))</f>
        <v>0</v>
      </c>
      <c r="BC65" s="261">
        <f t="array" ref="BC65">SUM(IF(E65:BA65="R",1,0))</f>
        <v>0</v>
      </c>
      <c r="BD65" s="261">
        <f t="array" ref="BD65">SUM(IF(E65:BA65="RH",1,0))</f>
        <v>0</v>
      </c>
      <c r="BE65" s="261">
        <f t="shared" si="6"/>
        <v>0</v>
      </c>
      <c r="BG65" s="311">
        <f t="array" ref="BG65">SUM(BH65:BM65)</f>
        <v>0</v>
      </c>
      <c r="BH65" s="312">
        <f t="array" ref="BH65">SUM(IF(E65:BF65="M03",1,0))</f>
        <v>0</v>
      </c>
      <c r="BI65" s="312">
        <f t="array" ref="BI65">SUM(IF(E65:BF65="M04",1,0))</f>
        <v>0</v>
      </c>
      <c r="BJ65" s="312">
        <f t="array" ref="BJ65">SUM(IF(E65:BF65="A03",1,0))</f>
        <v>0</v>
      </c>
      <c r="BK65" s="311">
        <f t="array" ref="BK65">SUM(IF(E65:BF65="A04",1,0))</f>
        <v>0</v>
      </c>
      <c r="BL65" s="311">
        <f t="array" ref="BL65">SUM(IF(E65:BF65="N03",1,0))</f>
        <v>0</v>
      </c>
      <c r="BM65" s="311">
        <f t="array" ref="BM65">SUM(IF(E65:BF65="N04",1,0))</f>
        <v>0</v>
      </c>
    </row>
    <row r="66" spans="1:65" ht="21" customHeight="1" thickBot="1">
      <c r="A66" s="329"/>
      <c r="B66" s="21"/>
      <c r="C66" s="315" t="str">
        <f>'OTCM-OMR'!C81</f>
        <v>OTCM/OMRH2</v>
      </c>
      <c r="D66" s="332">
        <f>'OTCM-OMR'!D81</f>
        <v>0</v>
      </c>
      <c r="E66" s="56">
        <f>'OTCM-OMR'!F81</f>
        <v>0</v>
      </c>
      <c r="F66" s="57">
        <f>'OTCM-OMR'!G81</f>
        <v>0</v>
      </c>
      <c r="G66" s="57">
        <f>'OTCM-OMR'!H81</f>
        <v>0</v>
      </c>
      <c r="H66" s="57">
        <f>'OTCM-OMR'!I81</f>
        <v>0</v>
      </c>
      <c r="I66" s="57">
        <f>'OTCM-OMR'!J81</f>
        <v>0</v>
      </c>
      <c r="J66" s="57">
        <f>'OTCM-OMR'!K81</f>
        <v>0</v>
      </c>
      <c r="K66" s="58">
        <f>'OTCM-OMR'!L81</f>
        <v>0</v>
      </c>
      <c r="L66" s="56">
        <f>'OTCM-OMR'!M81</f>
        <v>0</v>
      </c>
      <c r="M66" s="57">
        <f>'OTCM-OMR'!N81</f>
        <v>0</v>
      </c>
      <c r="N66" s="57">
        <f>'OTCM-OMR'!O81</f>
        <v>0</v>
      </c>
      <c r="O66" s="57">
        <f>'OTCM-OMR'!P81</f>
        <v>0</v>
      </c>
      <c r="P66" s="57">
        <f>'OTCM-OMR'!Q81</f>
        <v>0</v>
      </c>
      <c r="Q66" s="57">
        <f>'OTCM-OMR'!R81</f>
        <v>0</v>
      </c>
      <c r="R66" s="58">
        <f>'OTCM-OMR'!S81</f>
        <v>0</v>
      </c>
      <c r="S66" s="56">
        <f>'OTCM-OMR'!T81</f>
        <v>0</v>
      </c>
      <c r="T66" s="57">
        <f>'OTCM-OMR'!U81</f>
        <v>0</v>
      </c>
      <c r="U66" s="57">
        <f>'OTCM-OMR'!V81</f>
        <v>0</v>
      </c>
      <c r="V66" s="57">
        <f>'OTCM-OMR'!W81</f>
        <v>0</v>
      </c>
      <c r="W66" s="57">
        <f>'OTCM-OMR'!X81</f>
        <v>0</v>
      </c>
      <c r="X66" s="57">
        <f>'OTCM-OMR'!Y81</f>
        <v>0</v>
      </c>
      <c r="Y66" s="58">
        <f>'OTCM-OMR'!Z81</f>
        <v>0</v>
      </c>
      <c r="Z66" s="56">
        <f>'OTCM-OMR'!AA81</f>
        <v>0</v>
      </c>
      <c r="AA66" s="57">
        <f>'OTCM-OMR'!AB81</f>
        <v>0</v>
      </c>
      <c r="AB66" s="57">
        <f>'OTCM-OMR'!AC81</f>
        <v>0</v>
      </c>
      <c r="AC66" s="57">
        <f>'OTCM-OMR'!AD81</f>
        <v>0</v>
      </c>
      <c r="AD66" s="57">
        <f>'OTCM-OMR'!AE81</f>
        <v>0</v>
      </c>
      <c r="AE66" s="57">
        <f>'OTCM-OMR'!AF81</f>
        <v>0</v>
      </c>
      <c r="AF66" s="58">
        <f>'OTCM-OMR'!AG81</f>
        <v>0</v>
      </c>
      <c r="AG66" s="56">
        <f>'OTCM-OMR'!AH81</f>
        <v>0</v>
      </c>
      <c r="AH66" s="57">
        <f>'OTCM-OMR'!AI81</f>
        <v>0</v>
      </c>
      <c r="AI66" s="57">
        <f>'OTCM-OMR'!AJ81</f>
        <v>0</v>
      </c>
      <c r="AJ66" s="57">
        <f>'OTCM-OMR'!AK81</f>
        <v>0</v>
      </c>
      <c r="AK66" s="57">
        <f>'OTCM-OMR'!AL81</f>
        <v>0</v>
      </c>
      <c r="AL66" s="57">
        <f>'OTCM-OMR'!AM81</f>
        <v>0</v>
      </c>
      <c r="AM66" s="58">
        <f>'OTCM-OMR'!AN81</f>
        <v>0</v>
      </c>
      <c r="AN66" s="56">
        <f>'OTCM-OMR'!AO81</f>
        <v>0</v>
      </c>
      <c r="AO66" s="57">
        <f>'OTCM-OMR'!AP81</f>
        <v>0</v>
      </c>
      <c r="AP66" s="57">
        <f>'OTCM-OMR'!AQ81</f>
        <v>0</v>
      </c>
      <c r="AQ66" s="57">
        <f>'OTCM-OMR'!AR81</f>
        <v>0</v>
      </c>
      <c r="AR66" s="57">
        <f>'OTCM-OMR'!AS81</f>
        <v>0</v>
      </c>
      <c r="AS66" s="57">
        <f>'OTCM-OMR'!AT81</f>
        <v>0</v>
      </c>
      <c r="AT66" s="58">
        <f>'OTCM-OMR'!AU81</f>
        <v>0</v>
      </c>
      <c r="AU66" s="56">
        <f>'OTCM-OMR'!AV81</f>
        <v>0</v>
      </c>
      <c r="AV66" s="57">
        <f>'OTCM-OMR'!AW81</f>
        <v>0</v>
      </c>
      <c r="AW66" s="57">
        <f>'OTCM-OMR'!AX81</f>
        <v>0</v>
      </c>
      <c r="AX66" s="57">
        <f>'OTCM-OMR'!AY81</f>
        <v>0</v>
      </c>
      <c r="AY66" s="57">
        <f>'OTCM-OMR'!AZ81</f>
        <v>0</v>
      </c>
      <c r="AZ66" s="57">
        <f>'OTCM-OMR'!BA81</f>
        <v>0</v>
      </c>
      <c r="BA66" s="58">
        <f>'OTCM-OMR'!BB81</f>
        <v>0</v>
      </c>
      <c r="BB66" s="261">
        <f t="array" ref="BB66">SUM(IF(E66:BA66="RLT",1,0))</f>
        <v>0</v>
      </c>
      <c r="BC66" s="261">
        <f t="array" ref="BC66">SUM(IF(E66:BA66="R",1,0))</f>
        <v>0</v>
      </c>
      <c r="BD66" s="261">
        <f t="array" ref="BD66">SUM(IF(E66:BA66="RH",1,0))</f>
        <v>0</v>
      </c>
      <c r="BE66" s="261">
        <f t="shared" si="6"/>
        <v>0</v>
      </c>
      <c r="BG66" s="311">
        <f t="array" ref="BG66">SUM(BH66:BM66)</f>
        <v>0</v>
      </c>
      <c r="BH66" s="312">
        <f t="array" ref="BH66">SUM(IF(E66:BF66="M03",1,0))</f>
        <v>0</v>
      </c>
      <c r="BI66" s="312">
        <f t="array" ref="BI66">SUM(IF(E66:BF66="M04",1,0))</f>
        <v>0</v>
      </c>
      <c r="BJ66" s="312">
        <f t="array" ref="BJ66">SUM(IF(E66:BF66="A03",1,0))</f>
        <v>0</v>
      </c>
      <c r="BK66" s="311">
        <f t="array" ref="BK66">SUM(IF(E66:BF66="A04",1,0))</f>
        <v>0</v>
      </c>
      <c r="BL66" s="311">
        <f t="array" ref="BL66">SUM(IF(E66:BF66="N03",1,0))</f>
        <v>0</v>
      </c>
      <c r="BM66" s="311">
        <f t="array" ref="BM66">SUM(IF(E66:BF66="N04",1,0))</f>
        <v>0</v>
      </c>
    </row>
    <row r="67" spans="1:65" ht="13" thickBot="1"/>
    <row r="68" spans="1:65" ht="15.5">
      <c r="A68" s="333"/>
      <c r="B68" s="333" t="s">
        <v>13</v>
      </c>
      <c r="C68" s="334" t="s">
        <v>1</v>
      </c>
      <c r="D68" s="335"/>
      <c r="E68" s="336">
        <f t="array" ref="E68">SUM(IF(E5:E19="M",1,0))</f>
        <v>0</v>
      </c>
      <c r="F68" s="337">
        <f t="array" ref="F68">SUM(IF(F5:F19="M",1,0))</f>
        <v>0</v>
      </c>
      <c r="G68" s="337">
        <f t="array" ref="G68">SUM(IF(G5:G19="M",1,0))</f>
        <v>0</v>
      </c>
      <c r="H68" s="337">
        <f t="array" ref="H68">SUM(IF(H5:H19="M",1,0))</f>
        <v>0</v>
      </c>
      <c r="I68" s="337">
        <f t="array" ref="I68">SUM(IF(I5:I19="M",1,0))</f>
        <v>0</v>
      </c>
      <c r="J68" s="337">
        <f t="array" ref="J68">SUM(IF(J5:J19="M",1,0))</f>
        <v>0</v>
      </c>
      <c r="K68" s="338">
        <f t="array" ref="K68">SUM(IF(K5:K19="M",1,0))</f>
        <v>0</v>
      </c>
      <c r="L68" s="336">
        <f t="array" ref="L68">SUM(IF(L5:L19="M",1,0))</f>
        <v>0</v>
      </c>
      <c r="M68" s="337">
        <f t="array" ref="M68">SUM(IF(M5:M19="M",1,0))</f>
        <v>0</v>
      </c>
      <c r="N68" s="337">
        <f t="array" ref="N68">SUM(IF(N5:N19="M",1,0))</f>
        <v>0</v>
      </c>
      <c r="O68" s="337">
        <f t="array" ref="O68">SUM(IF(O5:O19="M",1,0))</f>
        <v>0</v>
      </c>
      <c r="P68" s="337">
        <f t="array" ref="P68">SUM(IF(P5:P19="M",1,0))</f>
        <v>0</v>
      </c>
      <c r="Q68" s="337">
        <f t="array" ref="Q68">SUM(IF(Q5:Q19="M",1,0))</f>
        <v>0</v>
      </c>
      <c r="R68" s="338">
        <f t="array" ref="R68">SUM(IF(R5:R19="M",1,0))</f>
        <v>0</v>
      </c>
      <c r="S68" s="336">
        <f t="array" ref="S68">SUM(IF(S5:S19="M",1,0))</f>
        <v>0</v>
      </c>
      <c r="T68" s="337">
        <f t="array" ref="T68">SUM(IF(T5:T19="M",1,0))</f>
        <v>0</v>
      </c>
      <c r="U68" s="337">
        <f t="array" ref="U68">SUM(IF(U5:U19="M",1,0))</f>
        <v>0</v>
      </c>
      <c r="V68" s="337">
        <f t="array" ref="V68">SUM(IF(V5:V19="M",1,0))</f>
        <v>0</v>
      </c>
      <c r="W68" s="337">
        <f t="array" ref="W68">SUM(IF(W5:W19="M",1,0))</f>
        <v>0</v>
      </c>
      <c r="X68" s="337">
        <f t="array" ref="X68">SUM(IF(X5:X19="M",1,0))</f>
        <v>0</v>
      </c>
      <c r="Y68" s="338">
        <f t="array" ref="Y68">SUM(IF(Y5:Y19="M",1,0))</f>
        <v>0</v>
      </c>
      <c r="Z68" s="336">
        <f t="array" ref="Z68">SUM(IF(Z5:Z19="M",1,0))</f>
        <v>0</v>
      </c>
      <c r="AA68" s="337">
        <f t="array" ref="AA68">SUM(IF(AA5:AA19="M",1,0))</f>
        <v>0</v>
      </c>
      <c r="AB68" s="337">
        <f t="array" ref="AB68">SUM(IF(AB5:AB19="M",1,0))</f>
        <v>0</v>
      </c>
      <c r="AC68" s="337">
        <f t="array" ref="AC68">SUM(IF(AC5:AC19="M",1,0))</f>
        <v>0</v>
      </c>
      <c r="AD68" s="337">
        <f t="array" ref="AD68">SUM(IF(AD5:AD19="M",1,0))</f>
        <v>0</v>
      </c>
      <c r="AE68" s="337">
        <f t="array" ref="AE68">SUM(IF(AE5:AE19="M",1,0))</f>
        <v>0</v>
      </c>
      <c r="AF68" s="338">
        <f t="array" ref="AF68">SUM(IF(AF5:AF19="M",1,0))</f>
        <v>0</v>
      </c>
      <c r="AG68" s="336">
        <f t="array" ref="AG68">SUM(IF(AG5:AG19="M",1,0))</f>
        <v>0</v>
      </c>
      <c r="AH68" s="337">
        <f t="array" ref="AH68">SUM(IF(AH5:AH19="M",1,0))</f>
        <v>0</v>
      </c>
      <c r="AI68" s="337">
        <f t="array" ref="AI68">SUM(IF(AI5:AI19="M",1,0))</f>
        <v>0</v>
      </c>
      <c r="AJ68" s="337">
        <f t="array" ref="AJ68">SUM(IF(AJ5:AJ19="M",1,0))</f>
        <v>0</v>
      </c>
      <c r="AK68" s="337">
        <f t="array" ref="AK68">SUM(IF(AK5:AK19="M",1,0))</f>
        <v>0</v>
      </c>
      <c r="AL68" s="337">
        <f t="array" ref="AL68">SUM(IF(AL5:AL19="M",1,0))</f>
        <v>0</v>
      </c>
      <c r="AM68" s="338">
        <f t="array" ref="AM68">SUM(IF(AM5:AM19="M",1,0))</f>
        <v>0</v>
      </c>
      <c r="AN68" s="336">
        <f t="array" ref="AN68">SUM(IF(AN5:AN19="M",1,0))</f>
        <v>0</v>
      </c>
      <c r="AO68" s="337">
        <f t="array" ref="AO68">SUM(IF(AO5:AO19="M",1,0))</f>
        <v>0</v>
      </c>
      <c r="AP68" s="337">
        <f t="array" ref="AP68">SUM(IF(AP5:AP19="M",1,0))</f>
        <v>0</v>
      </c>
      <c r="AQ68" s="337">
        <f t="array" ref="AQ68">SUM(IF(AQ5:AQ19="M",1,0))</f>
        <v>0</v>
      </c>
      <c r="AR68" s="337">
        <f t="array" ref="AR68">SUM(IF(AR5:AR19="M",1,0))</f>
        <v>0</v>
      </c>
      <c r="AS68" s="337">
        <f t="array" ref="AS68">SUM(IF(AS5:AS19="M",1,0))</f>
        <v>0</v>
      </c>
      <c r="AT68" s="338">
        <f t="array" ref="AT68">SUM(IF(AT5:AT19="M",1,0))</f>
        <v>0</v>
      </c>
      <c r="AU68" s="339">
        <f t="array" ref="AU68">SUM(IF(AU5:AU19="M",1,0))</f>
        <v>0</v>
      </c>
      <c r="AV68" s="340">
        <f t="array" ref="AV68">SUM(IF(AV5:AV19="M",1,0))</f>
        <v>0</v>
      </c>
      <c r="AW68" s="340">
        <f t="array" ref="AW68">SUM(IF(AW5:AW19="M",1,0))</f>
        <v>0</v>
      </c>
      <c r="AX68" s="340">
        <f t="array" ref="AX68">SUM(IF(AX5:AX19="M",1,0))</f>
        <v>0</v>
      </c>
      <c r="AY68" s="340">
        <f t="array" ref="AY68">SUM(IF(AY5:AY19="M",1,0))</f>
        <v>0</v>
      </c>
      <c r="AZ68" s="340">
        <f t="array" ref="AZ68">SUM(IF(AZ5:AZ19="M",1,0))</f>
        <v>0</v>
      </c>
      <c r="BA68" s="341">
        <f t="array" ref="BA68">SUM(IF(BA5:BA19="M",1,0))</f>
        <v>0</v>
      </c>
    </row>
    <row r="69" spans="1:65" ht="15.5">
      <c r="A69" s="333"/>
      <c r="B69" s="333"/>
      <c r="C69" s="334" t="s">
        <v>10</v>
      </c>
      <c r="D69" s="335"/>
      <c r="E69" s="342">
        <f t="array" ref="E69">SUM(IF(E5:E19="A",1,0))</f>
        <v>0</v>
      </c>
      <c r="F69" s="219">
        <f t="array" ref="F69">SUM(IF(F5:F19="A",1,0))</f>
        <v>0</v>
      </c>
      <c r="G69" s="219">
        <f t="array" ref="G69">SUM(IF(G5:G19="A",1,0))</f>
        <v>0</v>
      </c>
      <c r="H69" s="219">
        <f t="array" ref="H69">SUM(IF(H5:H19="A",1,0))</f>
        <v>0</v>
      </c>
      <c r="I69" s="219">
        <f t="array" ref="I69">SUM(IF(I5:I19="A",1,0))</f>
        <v>0</v>
      </c>
      <c r="J69" s="219">
        <f t="array" ref="J69">SUM(IF(J5:J19="A",1,0))</f>
        <v>0</v>
      </c>
      <c r="K69" s="343">
        <f t="array" ref="K69">SUM(IF(K5:K19="A",1,0))</f>
        <v>0</v>
      </c>
      <c r="L69" s="342">
        <f t="array" ref="L69">SUM(IF(L5:L19="A",1,0))</f>
        <v>0</v>
      </c>
      <c r="M69" s="219">
        <f t="array" ref="M69">SUM(IF(M5:M19="A",1,0))</f>
        <v>0</v>
      </c>
      <c r="N69" s="219">
        <f t="array" ref="N69">SUM(IF(N5:N19="A",1,0))</f>
        <v>0</v>
      </c>
      <c r="O69" s="219">
        <f t="array" ref="O69">SUM(IF(O5:O19="A",1,0))</f>
        <v>0</v>
      </c>
      <c r="P69" s="219">
        <f t="array" ref="P69">SUM(IF(P5:P19="A",1,0))</f>
        <v>0</v>
      </c>
      <c r="Q69" s="219">
        <f t="array" ref="Q69">SUM(IF(Q5:Q19="A",1,0))</f>
        <v>0</v>
      </c>
      <c r="R69" s="343">
        <f t="array" ref="R69">SUM(IF(R5:R19="A",1,0))</f>
        <v>0</v>
      </c>
      <c r="S69" s="342">
        <f t="array" ref="S69">SUM(IF(S5:S19="A",1,0))</f>
        <v>0</v>
      </c>
      <c r="T69" s="219">
        <f t="array" ref="T69">SUM(IF(T5:T19="A",1,0))</f>
        <v>0</v>
      </c>
      <c r="U69" s="219">
        <f t="array" ref="U69">SUM(IF(U5:U19="A",1,0))</f>
        <v>0</v>
      </c>
      <c r="V69" s="219">
        <f t="array" ref="V69">SUM(IF(V5:V19="A",1,0))</f>
        <v>0</v>
      </c>
      <c r="W69" s="219">
        <f t="array" ref="W69">SUM(IF(W5:W19="A",1,0))</f>
        <v>0</v>
      </c>
      <c r="X69" s="219">
        <f t="array" ref="X69">SUM(IF(X5:X19="A",1,0))</f>
        <v>0</v>
      </c>
      <c r="Y69" s="343">
        <f t="array" ref="Y69">SUM(IF(Y5:Y19="A",1,0))</f>
        <v>0</v>
      </c>
      <c r="Z69" s="342">
        <f t="array" ref="Z69">SUM(IF(Z5:Z19="A",1,0))</f>
        <v>0</v>
      </c>
      <c r="AA69" s="219">
        <f t="array" ref="AA69">SUM(IF(AA5:AA19="A",1,0))</f>
        <v>0</v>
      </c>
      <c r="AB69" s="219">
        <f t="array" ref="AB69">SUM(IF(AB5:AB19="A",1,0))</f>
        <v>0</v>
      </c>
      <c r="AC69" s="219">
        <f t="array" ref="AC69">SUM(IF(AC5:AC19="A",1,0))</f>
        <v>0</v>
      </c>
      <c r="AD69" s="219">
        <f t="array" ref="AD69">SUM(IF(AD5:AD19="A",1,0))</f>
        <v>0</v>
      </c>
      <c r="AE69" s="219">
        <f t="array" ref="AE69">SUM(IF(AE5:AE19="A",1,0))</f>
        <v>0</v>
      </c>
      <c r="AF69" s="343">
        <f t="array" ref="AF69">SUM(IF(AF5:AF19="A",1,0))</f>
        <v>0</v>
      </c>
      <c r="AG69" s="342">
        <f t="array" ref="AG69">SUM(IF(AG5:AG19="A",1,0))</f>
        <v>0</v>
      </c>
      <c r="AH69" s="219">
        <f t="array" ref="AH69">SUM(IF(AH5:AH19="A",1,0))</f>
        <v>0</v>
      </c>
      <c r="AI69" s="219">
        <f t="array" ref="AI69">SUM(IF(AI5:AI19="A",1,0))</f>
        <v>0</v>
      </c>
      <c r="AJ69" s="219">
        <f t="array" ref="AJ69">SUM(IF(AJ5:AJ19="A",1,0))</f>
        <v>0</v>
      </c>
      <c r="AK69" s="219">
        <f t="array" ref="AK69">SUM(IF(AK5:AK19="A",1,0))</f>
        <v>0</v>
      </c>
      <c r="AL69" s="219">
        <f t="array" ref="AL69">SUM(IF(AL5:AL19="A",1,0))</f>
        <v>0</v>
      </c>
      <c r="AM69" s="343">
        <f t="array" ref="AM69">SUM(IF(AM5:AM19="A",1,0))</f>
        <v>0</v>
      </c>
      <c r="AN69" s="342">
        <f t="array" ref="AN69">SUM(IF(AN5:AN19="A",1,0))</f>
        <v>0</v>
      </c>
      <c r="AO69" s="219">
        <f t="array" ref="AO69">SUM(IF(AO5:AO19="A",1,0))</f>
        <v>0</v>
      </c>
      <c r="AP69" s="219">
        <f t="array" ref="AP69">SUM(IF(AP5:AP19="A",1,0))</f>
        <v>0</v>
      </c>
      <c r="AQ69" s="219">
        <f t="array" ref="AQ69">SUM(IF(AQ5:AQ19="A",1,0))</f>
        <v>0</v>
      </c>
      <c r="AR69" s="219">
        <f t="array" ref="AR69">SUM(IF(AR5:AR19="A",1,0))</f>
        <v>0</v>
      </c>
      <c r="AS69" s="219">
        <f t="array" ref="AS69">SUM(IF(AS5:AS19="A",1,0))</f>
        <v>0</v>
      </c>
      <c r="AT69" s="343">
        <f t="array" ref="AT69">SUM(IF(AT5:AT19="A",1,0))</f>
        <v>0</v>
      </c>
      <c r="AU69" s="344">
        <f t="array" ref="AU69">SUM(IF(AU5:AU19="A",1,0))</f>
        <v>0</v>
      </c>
      <c r="AV69" s="345">
        <f t="array" ref="AV69">SUM(IF(AV5:AV19="A",1,0))</f>
        <v>0</v>
      </c>
      <c r="AW69" s="345">
        <f t="array" ref="AW69">SUM(IF(AW5:AW19="A",1,0))</f>
        <v>0</v>
      </c>
      <c r="AX69" s="345">
        <f t="array" ref="AX69">SUM(IF(AX5:AX19="A",1,0))</f>
        <v>0</v>
      </c>
      <c r="AY69" s="345">
        <f t="array" ref="AY69">SUM(IF(AY5:AY19="A",1,0))</f>
        <v>0</v>
      </c>
      <c r="AZ69" s="345">
        <f t="array" ref="AZ69">SUM(IF(AZ5:AZ19="A",1,0))</f>
        <v>0</v>
      </c>
      <c r="BA69" s="346">
        <f t="array" ref="BA69">SUM(IF(BA5:BA19="A",1,0))</f>
        <v>0</v>
      </c>
    </row>
    <row r="70" spans="1:65" ht="15.5">
      <c r="A70" s="333"/>
      <c r="B70" s="333"/>
      <c r="C70" s="334" t="s">
        <v>11</v>
      </c>
      <c r="D70" s="335"/>
      <c r="E70" s="342">
        <f t="array" ref="E70">SUM(IF(E5:E19="N",1,0))</f>
        <v>0</v>
      </c>
      <c r="F70" s="219">
        <f t="array" ref="F70">SUM(IF(F5:F19="N",1,0))</f>
        <v>0</v>
      </c>
      <c r="G70" s="219">
        <f t="array" ref="G70">SUM(IF(G5:G19="N",1,0))</f>
        <v>0</v>
      </c>
      <c r="H70" s="219">
        <f t="array" ref="H70">SUM(IF(H5:H19="N",1,0))</f>
        <v>0</v>
      </c>
      <c r="I70" s="219">
        <f t="array" ref="I70">SUM(IF(I5:I19="N",1,0))</f>
        <v>0</v>
      </c>
      <c r="J70" s="219">
        <f t="array" ref="J70">SUM(IF(J5:J19="N",1,0))</f>
        <v>0</v>
      </c>
      <c r="K70" s="343">
        <f t="array" ref="K70">SUM(IF(K5:K19="N",1,0))</f>
        <v>0</v>
      </c>
      <c r="L70" s="342">
        <f t="array" ref="L70">SUM(IF(L5:L19="N",1,0))</f>
        <v>0</v>
      </c>
      <c r="M70" s="219">
        <f t="array" ref="M70">SUM(IF(M5:M19="N",1,0))</f>
        <v>0</v>
      </c>
      <c r="N70" s="219">
        <f t="array" ref="N70">SUM(IF(N5:N19="N",1,0))</f>
        <v>0</v>
      </c>
      <c r="O70" s="219">
        <f t="array" ref="O70">SUM(IF(O5:O19="N",1,0))</f>
        <v>0</v>
      </c>
      <c r="P70" s="219">
        <f t="array" ref="P70">SUM(IF(P5:P19="N",1,0))</f>
        <v>0</v>
      </c>
      <c r="Q70" s="219">
        <f t="array" ref="Q70">SUM(IF(Q5:Q19="N",1,0))</f>
        <v>0</v>
      </c>
      <c r="R70" s="343">
        <f t="array" ref="R70">SUM(IF(R5:R19="N",1,0))</f>
        <v>0</v>
      </c>
      <c r="S70" s="342">
        <f t="array" ref="S70">SUM(IF(S5:S19="N",1,0))</f>
        <v>0</v>
      </c>
      <c r="T70" s="219">
        <f t="array" ref="T70">SUM(IF(T5:T19="N",1,0))</f>
        <v>0</v>
      </c>
      <c r="U70" s="219">
        <f t="array" ref="U70">SUM(IF(U5:U19="N",1,0))</f>
        <v>0</v>
      </c>
      <c r="V70" s="219">
        <f t="array" ref="V70">SUM(IF(V5:V19="N",1,0))</f>
        <v>0</v>
      </c>
      <c r="W70" s="219">
        <f t="array" ref="W70">SUM(IF(W5:W19="N",1,0))</f>
        <v>0</v>
      </c>
      <c r="X70" s="219">
        <f t="array" ref="X70">SUM(IF(X5:X19="N",1,0))</f>
        <v>0</v>
      </c>
      <c r="Y70" s="343">
        <f t="array" ref="Y70">SUM(IF(Y5:Y19="N",1,0))</f>
        <v>0</v>
      </c>
      <c r="Z70" s="342">
        <f t="array" ref="Z70">SUM(IF(Z5:Z19="N",1,0))</f>
        <v>0</v>
      </c>
      <c r="AA70" s="219">
        <f t="array" ref="AA70">SUM(IF(AA5:AA19="N",1,0))</f>
        <v>0</v>
      </c>
      <c r="AB70" s="219">
        <f t="array" ref="AB70">SUM(IF(AB5:AB19="N",1,0))</f>
        <v>0</v>
      </c>
      <c r="AC70" s="219">
        <f t="array" ref="AC70">SUM(IF(AC5:AC19="N",1,0))</f>
        <v>0</v>
      </c>
      <c r="AD70" s="219">
        <f t="array" ref="AD70">SUM(IF(AD5:AD19="N",1,0))</f>
        <v>0</v>
      </c>
      <c r="AE70" s="219">
        <f t="array" ref="AE70">SUM(IF(AE5:AE19="N",1,0))</f>
        <v>0</v>
      </c>
      <c r="AF70" s="343">
        <f t="array" ref="AF70">SUM(IF(AF5:AF19="N",1,0))</f>
        <v>0</v>
      </c>
      <c r="AG70" s="342">
        <f t="array" ref="AG70">SUM(IF(AG5:AG19="N",1,0))</f>
        <v>0</v>
      </c>
      <c r="AH70" s="219">
        <f t="array" ref="AH70">SUM(IF(AH5:AH19="N",1,0))</f>
        <v>0</v>
      </c>
      <c r="AI70" s="219">
        <f t="array" ref="AI70">SUM(IF(AI5:AI19="N",1,0))</f>
        <v>0</v>
      </c>
      <c r="AJ70" s="219">
        <f t="array" ref="AJ70">SUM(IF(AJ5:AJ19="N",1,0))</f>
        <v>0</v>
      </c>
      <c r="AK70" s="219">
        <f t="array" ref="AK70">SUM(IF(AK5:AK19="N",1,0))</f>
        <v>0</v>
      </c>
      <c r="AL70" s="219">
        <f t="array" ref="AL70">SUM(IF(AL5:AL19="N",1,0))</f>
        <v>0</v>
      </c>
      <c r="AM70" s="343">
        <f t="array" ref="AM70">SUM(IF(AM5:AM19="N",1,0))</f>
        <v>0</v>
      </c>
      <c r="AN70" s="342">
        <f t="array" ref="AN70">SUM(IF(AN5:AN19="N",1,0))</f>
        <v>0</v>
      </c>
      <c r="AO70" s="219">
        <f t="array" ref="AO70">SUM(IF(AO5:AO19="N",1,0))</f>
        <v>0</v>
      </c>
      <c r="AP70" s="219">
        <f t="array" ref="AP70">SUM(IF(AP5:AP19="N",1,0))</f>
        <v>0</v>
      </c>
      <c r="AQ70" s="219">
        <f t="array" ref="AQ70">SUM(IF(AQ5:AQ19="N",1,0))</f>
        <v>0</v>
      </c>
      <c r="AR70" s="219">
        <f t="array" ref="AR70">SUM(IF(AR5:AR19="N",1,0))</f>
        <v>0</v>
      </c>
      <c r="AS70" s="219">
        <f t="array" ref="AS70">SUM(IF(AS5:AS19="N",1,0))</f>
        <v>0</v>
      </c>
      <c r="AT70" s="343">
        <f t="array" ref="AT70">SUM(IF(AT5:AT19="N",1,0))</f>
        <v>0</v>
      </c>
      <c r="AU70" s="344">
        <f t="array" ref="AU70">SUM(IF(AU5:AU19="N",1,0))</f>
        <v>0</v>
      </c>
      <c r="AV70" s="345">
        <f t="array" ref="AV70">SUM(IF(AV5:AV19="N",1,0))</f>
        <v>0</v>
      </c>
      <c r="AW70" s="345">
        <f t="array" ref="AW70">SUM(IF(AW5:AW19="N",1,0))</f>
        <v>0</v>
      </c>
      <c r="AX70" s="345">
        <f t="array" ref="AX70">SUM(IF(AX5:AX19="N",1,0))</f>
        <v>0</v>
      </c>
      <c r="AY70" s="345">
        <f t="array" ref="AY70">SUM(IF(AY5:AY19="N",1,0))</f>
        <v>0</v>
      </c>
      <c r="AZ70" s="345">
        <f t="array" ref="AZ70">SUM(IF(AZ5:AZ19="N",1,0))</f>
        <v>0</v>
      </c>
      <c r="BA70" s="346">
        <f t="array" ref="BA70">SUM(IF(BA5:BA19="N",1,0))</f>
        <v>0</v>
      </c>
    </row>
    <row r="71" spans="1:65" ht="16" thickBot="1">
      <c r="A71" s="333"/>
      <c r="B71" s="333"/>
      <c r="C71" s="334" t="s">
        <v>12</v>
      </c>
      <c r="D71" s="335"/>
      <c r="E71" s="347">
        <f t="array" ref="E71">SUM(IF(E5:E19="D",1,0))</f>
        <v>0</v>
      </c>
      <c r="F71" s="348">
        <f t="array" ref="F71">SUM(IF(F5:F19="D",1,0))</f>
        <v>0</v>
      </c>
      <c r="G71" s="348">
        <f t="array" ref="G71">SUM(IF(G5:G19="D",1,0))</f>
        <v>0</v>
      </c>
      <c r="H71" s="348">
        <f t="array" ref="H71">SUM(IF(H5:H19="D",1,0))</f>
        <v>0</v>
      </c>
      <c r="I71" s="348">
        <f t="array" ref="I71">SUM(IF(I5:I19="D",1,0))</f>
        <v>0</v>
      </c>
      <c r="J71" s="348">
        <f t="array" ref="J71">SUM(IF(J5:J19="D",1,0))</f>
        <v>0</v>
      </c>
      <c r="K71" s="349">
        <f t="array" ref="K71">SUM(IF(K5:K19="D",1,0))</f>
        <v>0</v>
      </c>
      <c r="L71" s="347">
        <f t="array" ref="L71">SUM(IF(L5:L19="D",1,0))</f>
        <v>0</v>
      </c>
      <c r="M71" s="348">
        <f t="array" ref="M71">SUM(IF(M5:M19="D",1,0))</f>
        <v>0</v>
      </c>
      <c r="N71" s="348">
        <f t="array" ref="N71">SUM(IF(N5:N19="D",1,0))</f>
        <v>0</v>
      </c>
      <c r="O71" s="348">
        <f t="array" ref="O71">SUM(IF(O5:O19="D",1,0))</f>
        <v>0</v>
      </c>
      <c r="P71" s="348">
        <f t="array" ref="P71">SUM(IF(P5:P19="D",1,0))</f>
        <v>0</v>
      </c>
      <c r="Q71" s="348">
        <f t="array" ref="Q71">SUM(IF(Q5:Q19="D",1,0))</f>
        <v>0</v>
      </c>
      <c r="R71" s="349">
        <f t="array" ref="R71">SUM(IF(R5:R19="D",1,0))</f>
        <v>0</v>
      </c>
      <c r="S71" s="347">
        <f t="array" ref="S71">SUM(IF(S5:S19="D",1,0))</f>
        <v>0</v>
      </c>
      <c r="T71" s="348">
        <f t="array" ref="T71">SUM(IF(T5:T19="D",1,0))</f>
        <v>0</v>
      </c>
      <c r="U71" s="348">
        <f t="array" ref="U71">SUM(IF(U5:U19="D",1,0))</f>
        <v>0</v>
      </c>
      <c r="V71" s="348">
        <f t="array" ref="V71">SUM(IF(V5:V19="D",1,0))</f>
        <v>0</v>
      </c>
      <c r="W71" s="348">
        <f t="array" ref="W71">SUM(IF(W5:W19="D",1,0))</f>
        <v>0</v>
      </c>
      <c r="X71" s="348">
        <f t="array" ref="X71">SUM(IF(X5:X19="D",1,0))</f>
        <v>0</v>
      </c>
      <c r="Y71" s="349">
        <f t="array" ref="Y71">SUM(IF(Y5:Y19="D",1,0))</f>
        <v>0</v>
      </c>
      <c r="Z71" s="347">
        <f t="array" ref="Z71">SUM(IF(Z5:Z19="D",1,0))</f>
        <v>0</v>
      </c>
      <c r="AA71" s="348">
        <f t="array" ref="AA71">SUM(IF(AA5:AA19="D",1,0))</f>
        <v>0</v>
      </c>
      <c r="AB71" s="348">
        <f t="array" ref="AB71">SUM(IF(AB5:AB19="D",1,0))</f>
        <v>0</v>
      </c>
      <c r="AC71" s="348">
        <f t="array" ref="AC71">SUM(IF(AC5:AC19="D",1,0))</f>
        <v>0</v>
      </c>
      <c r="AD71" s="348">
        <f t="array" ref="AD71">SUM(IF(AD5:AD19="D",1,0))</f>
        <v>0</v>
      </c>
      <c r="AE71" s="348">
        <f t="array" ref="AE71">SUM(IF(AE5:AE19="D",1,0))</f>
        <v>0</v>
      </c>
      <c r="AF71" s="349">
        <f t="array" ref="AF71">SUM(IF(AF5:AF19="D",1,0))</f>
        <v>0</v>
      </c>
      <c r="AG71" s="347">
        <f t="array" ref="AG71">SUM(IF(AG5:AG19="D",1,0))</f>
        <v>0</v>
      </c>
      <c r="AH71" s="348">
        <f t="array" ref="AH71">SUM(IF(AH5:AH19="D",1,0))</f>
        <v>0</v>
      </c>
      <c r="AI71" s="348">
        <f t="array" ref="AI71">SUM(IF(AI5:AI19="D",1,0))</f>
        <v>0</v>
      </c>
      <c r="AJ71" s="348">
        <f t="array" ref="AJ71">SUM(IF(AJ5:AJ19="D",1,0))</f>
        <v>0</v>
      </c>
      <c r="AK71" s="348">
        <f t="array" ref="AK71">SUM(IF(AK5:AK19="D",1,0))</f>
        <v>0</v>
      </c>
      <c r="AL71" s="348">
        <f t="array" ref="AL71">SUM(IF(AL5:AL19="D",1,0))</f>
        <v>0</v>
      </c>
      <c r="AM71" s="349">
        <f t="array" ref="AM71">SUM(IF(AM5:AM19="D",1,0))</f>
        <v>0</v>
      </c>
      <c r="AN71" s="347">
        <f t="array" ref="AN71">SUM(IF(AN5:AN19="D",1,0))</f>
        <v>0</v>
      </c>
      <c r="AO71" s="348">
        <f t="array" ref="AO71">SUM(IF(AO5:AO19="D",1,0))</f>
        <v>0</v>
      </c>
      <c r="AP71" s="348">
        <f t="array" ref="AP71">SUM(IF(AP5:AP19="D",1,0))</f>
        <v>0</v>
      </c>
      <c r="AQ71" s="348">
        <f t="array" ref="AQ71">SUM(IF(AQ5:AQ19="D",1,0))</f>
        <v>0</v>
      </c>
      <c r="AR71" s="348">
        <f t="array" ref="AR71">SUM(IF(AR5:AR19="D",1,0))</f>
        <v>0</v>
      </c>
      <c r="AS71" s="348">
        <f t="array" ref="AS71">SUM(IF(AS5:AS19="D",1,0))</f>
        <v>0</v>
      </c>
      <c r="AT71" s="349">
        <f t="array" ref="AT71">SUM(IF(AT5:AT19="D",1,0))</f>
        <v>0</v>
      </c>
      <c r="AU71" s="350">
        <f t="array" ref="AU71">SUM(IF(AU5:AU19="D",1,0))</f>
        <v>0</v>
      </c>
      <c r="AV71" s="351">
        <f t="array" ref="AV71">SUM(IF(AV5:AV19="D",1,0))</f>
        <v>0</v>
      </c>
      <c r="AW71" s="351">
        <f t="array" ref="AW71">SUM(IF(AW5:AW19="D",1,0))</f>
        <v>0</v>
      </c>
      <c r="AX71" s="351">
        <f t="array" ref="AX71">SUM(IF(AX5:AX19="D",1,0))</f>
        <v>0</v>
      </c>
      <c r="AY71" s="351">
        <f t="array" ref="AY71">SUM(IF(AY5:AY19="D",1,0))</f>
        <v>0</v>
      </c>
      <c r="AZ71" s="351">
        <f t="array" ref="AZ71">SUM(IF(AZ5:AZ19="D",1,0))</f>
        <v>0</v>
      </c>
      <c r="BA71" s="352">
        <f t="array" ref="BA71">SUM(IF(BA5:BA19="D",1,0))</f>
        <v>0</v>
      </c>
    </row>
    <row r="72" spans="1:65" ht="21" customHeight="1" thickBot="1">
      <c r="Z72" s="754"/>
      <c r="AA72" s="754"/>
      <c r="AB72" s="754"/>
      <c r="AC72" s="754"/>
      <c r="AD72" s="754"/>
      <c r="AE72" s="754"/>
      <c r="AF72" s="754"/>
      <c r="AG72" s="754"/>
      <c r="AH72" s="754"/>
      <c r="AI72" s="754"/>
      <c r="AJ72" s="754"/>
      <c r="AK72" s="754"/>
      <c r="AL72" s="754"/>
      <c r="AM72" s="754"/>
      <c r="AN72" s="754"/>
      <c r="AO72" s="754"/>
      <c r="AP72" s="754"/>
      <c r="AQ72" s="754"/>
      <c r="AR72" s="754"/>
      <c r="AS72" s="754"/>
      <c r="AT72" s="754"/>
      <c r="AU72" s="754"/>
      <c r="AV72" s="754"/>
      <c r="AW72" s="754"/>
      <c r="AX72" s="754"/>
      <c r="AY72" s="754"/>
      <c r="AZ72" s="754"/>
      <c r="BA72" s="754"/>
      <c r="BD72" s="234"/>
    </row>
    <row r="73" spans="1:65" ht="16" thickBot="1">
      <c r="B73" s="353"/>
      <c r="C73" s="354" t="s">
        <v>12</v>
      </c>
      <c r="D73" s="345"/>
      <c r="E73" s="355">
        <f t="array" ref="E73">SUM(IF(E22:E66="D",1,0))</f>
        <v>0</v>
      </c>
      <c r="F73" s="356">
        <f t="array" ref="F73">SUM(IF(F22:F66="D",1,0))</f>
        <v>0</v>
      </c>
      <c r="G73" s="356">
        <f t="array" ref="G73">SUM(IF(G22:G66="D",1,0))</f>
        <v>0</v>
      </c>
      <c r="H73" s="356">
        <f t="array" ref="H73">SUM(IF(H22:H66="D",1,0))</f>
        <v>0</v>
      </c>
      <c r="I73" s="356">
        <f t="array" ref="I73">SUM(IF(I22:I66="D",1,0))</f>
        <v>0</v>
      </c>
      <c r="J73" s="356">
        <f t="array" ref="J73">SUM(IF(J22:J66="D",1,0))</f>
        <v>0</v>
      </c>
      <c r="K73" s="357">
        <f t="array" ref="K73">SUM(IF(K22:K66="D",1,0))</f>
        <v>0</v>
      </c>
      <c r="L73" s="355">
        <f t="array" ref="L73">SUM(IF(L22:L66="D",1,0))</f>
        <v>0</v>
      </c>
      <c r="M73" s="356">
        <f t="array" ref="M73">SUM(IF(M22:M66="D",1,0))</f>
        <v>0</v>
      </c>
      <c r="N73" s="356">
        <f t="array" ref="N73">SUM(IF(N22:N66="D",1,0))</f>
        <v>0</v>
      </c>
      <c r="O73" s="356">
        <f t="array" ref="O73">SUM(IF(O22:O66="D",1,0))</f>
        <v>0</v>
      </c>
      <c r="P73" s="356">
        <f t="array" ref="P73">SUM(IF(P22:P66="D",1,0))</f>
        <v>0</v>
      </c>
      <c r="Q73" s="356">
        <f t="array" ref="Q73">SUM(IF(Q22:Q66="D",1,0))</f>
        <v>0</v>
      </c>
      <c r="R73" s="357">
        <f t="array" ref="R73">SUM(IF(R22:R66="D",1,0))</f>
        <v>0</v>
      </c>
      <c r="S73" s="355">
        <f t="array" ref="S73">SUM(IF(S22:S66="D",1,0))</f>
        <v>0</v>
      </c>
      <c r="T73" s="356">
        <f t="array" ref="T73">SUM(IF(T22:T66="D",1,0))</f>
        <v>0</v>
      </c>
      <c r="U73" s="356">
        <f t="array" ref="U73">SUM(IF(U22:U66="D",1,0))</f>
        <v>0</v>
      </c>
      <c r="V73" s="356">
        <f t="array" ref="V73">SUM(IF(V22:V66="D",1,0))</f>
        <v>0</v>
      </c>
      <c r="W73" s="356">
        <f t="array" ref="W73">SUM(IF(W22:W66="D",1,0))</f>
        <v>0</v>
      </c>
      <c r="X73" s="356">
        <f t="array" ref="X73">SUM(IF(X22:X66="D",1,0))</f>
        <v>0</v>
      </c>
      <c r="Y73" s="357">
        <f t="array" ref="Y73">SUM(IF(Y22:Y66="D",1,0))</f>
        <v>0</v>
      </c>
      <c r="Z73" s="355">
        <f t="array" ref="Z73">SUM(IF(Z22:Z66="D",1,0))</f>
        <v>0</v>
      </c>
      <c r="AA73" s="356">
        <f t="array" ref="AA73">SUM(IF(AA22:AA66="D",1,0))</f>
        <v>0</v>
      </c>
      <c r="AB73" s="356">
        <f t="array" ref="AB73">SUM(IF(AB22:AB66="D",1,0))</f>
        <v>0</v>
      </c>
      <c r="AC73" s="356">
        <f t="array" ref="AC73">SUM(IF(AC22:AC66="D",1,0))</f>
        <v>0</v>
      </c>
      <c r="AD73" s="356">
        <f t="array" ref="AD73">SUM(IF(AD22:AD66="D",1,0))</f>
        <v>0</v>
      </c>
      <c r="AE73" s="356">
        <f t="array" ref="AE73">SUM(IF(AE22:AE66="D",1,0))</f>
        <v>0</v>
      </c>
      <c r="AF73" s="357">
        <f t="array" ref="AF73">SUM(IF(AF22:AF66="D",1,0))</f>
        <v>0</v>
      </c>
      <c r="AG73" s="355">
        <f t="array" ref="AG73">SUM(IF(AG22:AG66="D",1,0))</f>
        <v>0</v>
      </c>
      <c r="AH73" s="356">
        <f t="array" ref="AH73">SUM(IF(AH22:AH66="D",1,0))</f>
        <v>0</v>
      </c>
      <c r="AI73" s="356">
        <f t="array" ref="AI73">SUM(IF(AI22:AI66="D",1,0))</f>
        <v>0</v>
      </c>
      <c r="AJ73" s="356">
        <f t="array" ref="AJ73">SUM(IF(AJ22:AJ66="D",1,0))</f>
        <v>0</v>
      </c>
      <c r="AK73" s="356">
        <f t="array" ref="AK73">SUM(IF(AK22:AK66="D",1,0))</f>
        <v>0</v>
      </c>
      <c r="AL73" s="356">
        <f t="array" ref="AL73">SUM(IF(AL22:AL66="D",1,0))</f>
        <v>0</v>
      </c>
      <c r="AM73" s="357">
        <f t="array" ref="AM73">SUM(IF(AM22:AM66="D",1,0))</f>
        <v>0</v>
      </c>
      <c r="AN73" s="355">
        <f t="array" ref="AN73">SUM(IF(AN22:AN66="D",1,0))</f>
        <v>0</v>
      </c>
      <c r="AO73" s="356">
        <f t="array" ref="AO73">SUM(IF(AO22:AO66="D",1,0))</f>
        <v>0</v>
      </c>
      <c r="AP73" s="356">
        <f t="array" ref="AP73">SUM(IF(AP22:AP66="D",1,0))</f>
        <v>0</v>
      </c>
      <c r="AQ73" s="356">
        <f t="array" ref="AQ73">SUM(IF(AQ22:AQ66="D",1,0))</f>
        <v>0</v>
      </c>
      <c r="AR73" s="356">
        <f t="array" ref="AR73">SUM(IF(AR22:AR66="D",1,0))</f>
        <v>0</v>
      </c>
      <c r="AS73" s="356">
        <f t="array" ref="AS73">SUM(IF(AS22:AS66="D",1,0))</f>
        <v>0</v>
      </c>
      <c r="AT73" s="357">
        <f t="array" ref="AT73">SUM(IF(AT22:AT66="D",1,0))</f>
        <v>0</v>
      </c>
      <c r="AU73" s="355">
        <f t="array" ref="AU73">SUM(IF(AU22:AU66="D",1,0))</f>
        <v>0</v>
      </c>
      <c r="AV73" s="356">
        <f t="array" ref="AV73">SUM(IF(AV22:AV66="D",1,0))</f>
        <v>0</v>
      </c>
      <c r="AW73" s="356">
        <f t="array" ref="AW73">SUM(IF(AW22:AW66="D",1,0))</f>
        <v>0</v>
      </c>
      <c r="AX73" s="356">
        <f t="array" ref="AX73">SUM(IF(AX22:AX66="D",1,0))</f>
        <v>0</v>
      </c>
      <c r="AY73" s="356">
        <f t="array" ref="AY73">SUM(IF(AY22:AY66="D",1,0))</f>
        <v>0</v>
      </c>
      <c r="AZ73" s="356">
        <f t="array" ref="AZ73">SUM(IF(AZ22:AZ66="D",1,0))</f>
        <v>0</v>
      </c>
      <c r="BA73" s="357">
        <f t="array" ref="BA73">SUM(IF(BA22:BA66="D",1,0))</f>
        <v>0</v>
      </c>
      <c r="BB73" s="358"/>
    </row>
    <row r="74" spans="1:65" ht="13.5" thickBot="1">
      <c r="B74" s="353"/>
      <c r="C74" s="359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0"/>
      <c r="W74" s="360"/>
      <c r="X74" s="360"/>
      <c r="Y74" s="360"/>
      <c r="Z74" s="360"/>
      <c r="AA74" s="360"/>
      <c r="AB74" s="360"/>
      <c r="AC74" s="360"/>
      <c r="AD74" s="360"/>
      <c r="AE74" s="360"/>
      <c r="AF74" s="360"/>
      <c r="AG74" s="360"/>
      <c r="AH74" s="360"/>
      <c r="AI74" s="360"/>
      <c r="AJ74" s="360"/>
      <c r="AK74" s="360"/>
      <c r="AL74" s="360"/>
      <c r="AM74" s="360"/>
      <c r="AN74" s="360"/>
      <c r="AO74" s="360"/>
      <c r="AP74" s="360"/>
      <c r="AQ74" s="360"/>
      <c r="AR74" s="360"/>
      <c r="AS74" s="360"/>
      <c r="AT74" s="360"/>
      <c r="AU74" s="360"/>
      <c r="AV74" s="360"/>
      <c r="AW74" s="360"/>
      <c r="AX74" s="360"/>
      <c r="AY74" s="360"/>
      <c r="AZ74" s="360"/>
      <c r="BA74" s="360"/>
    </row>
    <row r="75" spans="1:65" ht="15.5">
      <c r="B75" s="407" t="s">
        <v>32</v>
      </c>
      <c r="C75" s="359" t="s">
        <v>33</v>
      </c>
      <c r="E75" s="336">
        <f t="array" ref="E75">SUM(IF(E22:E66="M01",1,0))</f>
        <v>0</v>
      </c>
      <c r="F75" s="337">
        <f t="array" ref="F75">SUM(IF(F22:F66="M01",1,0))</f>
        <v>0</v>
      </c>
      <c r="G75" s="337">
        <f t="array" ref="G75">SUM(IF(G22:G66="M01",1,0))</f>
        <v>0</v>
      </c>
      <c r="H75" s="337">
        <f t="array" ref="H75">SUM(IF(H22:H66="M01",1,0))</f>
        <v>0</v>
      </c>
      <c r="I75" s="337">
        <f t="array" ref="I75">SUM(IF(I22:I66="M01",1,0))</f>
        <v>0</v>
      </c>
      <c r="J75" s="337">
        <f t="array" ref="J75">SUM(IF(J22:J66="M01",1,0))</f>
        <v>0</v>
      </c>
      <c r="K75" s="338">
        <f t="array" ref="K75">SUM(IF(K22:K66="M01",1,0))</f>
        <v>0</v>
      </c>
      <c r="L75" s="336">
        <f t="array" ref="L75">SUM(IF(L22:L66="M01",1,0))</f>
        <v>0</v>
      </c>
      <c r="M75" s="337">
        <f t="array" ref="M75">SUM(IF(M22:M66="M01",1,0))</f>
        <v>0</v>
      </c>
      <c r="N75" s="337">
        <f t="array" ref="N75">SUM(IF(N22:N66="M01",1,0))</f>
        <v>0</v>
      </c>
      <c r="O75" s="337">
        <f t="array" ref="O75">SUM(IF(O22:O66="M01",1,0))</f>
        <v>0</v>
      </c>
      <c r="P75" s="337">
        <f t="array" ref="P75">SUM(IF(P22:P66="M01",1,0))</f>
        <v>0</v>
      </c>
      <c r="Q75" s="337">
        <f t="array" ref="Q75">SUM(IF(Q22:Q66="M01",1,0))</f>
        <v>0</v>
      </c>
      <c r="R75" s="338">
        <f t="array" ref="R75">SUM(IF(R22:R66="M01",1,0))</f>
        <v>0</v>
      </c>
      <c r="S75" s="336">
        <f t="array" ref="S75">SUM(IF(S22:S66="M01",1,0))</f>
        <v>0</v>
      </c>
      <c r="T75" s="337">
        <f t="array" ref="T75">SUM(IF(T22:T66="M01",1,0))</f>
        <v>0</v>
      </c>
      <c r="U75" s="337">
        <f t="array" ref="U75">SUM(IF(U22:U66="M01",1,0))</f>
        <v>0</v>
      </c>
      <c r="V75" s="337">
        <f t="array" ref="V75">SUM(IF(V22:V66="M01",1,0))</f>
        <v>0</v>
      </c>
      <c r="W75" s="337">
        <f t="array" ref="W75">SUM(IF(W22:W66="M01",1,0))</f>
        <v>0</v>
      </c>
      <c r="X75" s="337">
        <f t="array" ref="X75">SUM(IF(X22:X66="M01",1,0))</f>
        <v>0</v>
      </c>
      <c r="Y75" s="338">
        <f t="array" ref="Y75">SUM(IF(Y22:Y66="M01",1,0))</f>
        <v>0</v>
      </c>
      <c r="Z75" s="336">
        <f t="array" ref="Z75">SUM(IF(Z22:Z66="M01",1,0))</f>
        <v>0</v>
      </c>
      <c r="AA75" s="337">
        <f t="array" ref="AA75">SUM(IF(AA22:AA66="M01",1,0))</f>
        <v>0</v>
      </c>
      <c r="AB75" s="337">
        <f t="array" ref="AB75">SUM(IF(AB22:AB66="M01",1,0))</f>
        <v>0</v>
      </c>
      <c r="AC75" s="337">
        <f t="array" ref="AC75">SUM(IF(AC22:AC66="M01",1,0))</f>
        <v>0</v>
      </c>
      <c r="AD75" s="337">
        <f t="array" ref="AD75">SUM(IF(AD22:AD66="M01",1,0))</f>
        <v>0</v>
      </c>
      <c r="AE75" s="337">
        <f t="array" ref="AE75">SUM(IF(AE22:AE66="M01",1,0))</f>
        <v>0</v>
      </c>
      <c r="AF75" s="338">
        <f t="array" ref="AF75">SUM(IF(AF22:AF66="M01",1,0))</f>
        <v>0</v>
      </c>
      <c r="AG75" s="336">
        <f t="array" ref="AG75">SUM(IF(AG22:AG66="M01",1,0))</f>
        <v>0</v>
      </c>
      <c r="AH75" s="337">
        <f t="array" ref="AH75">SUM(IF(AH22:AH66="M01",1,0))</f>
        <v>0</v>
      </c>
      <c r="AI75" s="337">
        <f t="array" ref="AI75">SUM(IF(AI22:AI66="M01",1,0))</f>
        <v>0</v>
      </c>
      <c r="AJ75" s="337">
        <f t="array" ref="AJ75">SUM(IF(AJ22:AJ66="M01",1,0))</f>
        <v>0</v>
      </c>
      <c r="AK75" s="337">
        <f t="array" ref="AK75">SUM(IF(AK22:AK66="M01",1,0))</f>
        <v>0</v>
      </c>
      <c r="AL75" s="337">
        <f t="array" ref="AL75">SUM(IF(AL22:AL66="M01",1,0))</f>
        <v>0</v>
      </c>
      <c r="AM75" s="338">
        <f t="array" ref="AM75">SUM(IF(AM22:AM66="M01",1,0))</f>
        <v>0</v>
      </c>
      <c r="AN75" s="336">
        <f t="array" ref="AN75">SUM(IF(AN22:AN66="M01",1,0))</f>
        <v>0</v>
      </c>
      <c r="AO75" s="337">
        <f t="array" ref="AO75">SUM(IF(AO22:AO66="M01",1,0))</f>
        <v>0</v>
      </c>
      <c r="AP75" s="337">
        <f t="array" ref="AP75">SUM(IF(AP22:AP66="M01",1,0))</f>
        <v>0</v>
      </c>
      <c r="AQ75" s="337">
        <f t="array" ref="AQ75">SUM(IF(AQ22:AQ66="M01",1,0))</f>
        <v>0</v>
      </c>
      <c r="AR75" s="337">
        <f t="array" ref="AR75">SUM(IF(AR22:AR66="M01",1,0))</f>
        <v>0</v>
      </c>
      <c r="AS75" s="337">
        <f t="array" ref="AS75">SUM(IF(AS22:AS66="M01",1,0))</f>
        <v>0</v>
      </c>
      <c r="AT75" s="338">
        <f t="array" ref="AT75">SUM(IF(AT22:AT66="M01",1,0))</f>
        <v>0</v>
      </c>
      <c r="AU75" s="336">
        <f t="array" ref="AU75">SUM(IF(AU22:AU66="M01",1,0))</f>
        <v>0</v>
      </c>
      <c r="AV75" s="337">
        <f t="array" ref="AV75">SUM(IF(AV22:AV66="M01",1,0))</f>
        <v>0</v>
      </c>
      <c r="AW75" s="337">
        <f t="array" ref="AW75">SUM(IF(AW22:AW66="M01",1,0))</f>
        <v>0</v>
      </c>
      <c r="AX75" s="337">
        <f t="array" ref="AX75">SUM(IF(AX22:AX66="M01",1,0))</f>
        <v>0</v>
      </c>
      <c r="AY75" s="337">
        <f t="array" ref="AY75">SUM(IF(AY22:AY66="M01",1,0))</f>
        <v>0</v>
      </c>
      <c r="AZ75" s="337">
        <f t="array" ref="AZ75">SUM(IF(AZ22:AZ66="M01",1,0))</f>
        <v>0</v>
      </c>
      <c r="BA75" s="338">
        <f t="array" ref="BA75">SUM(IF(BA22:BA66="M01",1,0))</f>
        <v>0</v>
      </c>
    </row>
    <row r="76" spans="1:65" ht="13">
      <c r="B76" s="353"/>
      <c r="C76" s="359" t="s">
        <v>34</v>
      </c>
      <c r="E76" s="342">
        <f t="array" ref="E76">SUM(IF(E22:E66="M02",1,0))</f>
        <v>0</v>
      </c>
      <c r="F76" s="219">
        <f t="array" ref="F76">SUM(IF(F22:F66="M02",1,0))</f>
        <v>0</v>
      </c>
      <c r="G76" s="219">
        <f t="array" ref="G76">SUM(IF(G22:G66="M02",1,0))</f>
        <v>0</v>
      </c>
      <c r="H76" s="219">
        <f t="array" ref="H76">SUM(IF(H22:H66="M02",1,0))</f>
        <v>0</v>
      </c>
      <c r="I76" s="219">
        <f t="array" ref="I76">SUM(IF(I22:I66="M02",1,0))</f>
        <v>0</v>
      </c>
      <c r="J76" s="219">
        <f t="array" ref="J76">SUM(IF(J22:J66="M02",1,0))</f>
        <v>0</v>
      </c>
      <c r="K76" s="343">
        <f t="array" ref="K76">SUM(IF(K22:K66="M02",1,0))</f>
        <v>0</v>
      </c>
      <c r="L76" s="342">
        <f t="array" ref="L76">SUM(IF(L22:L66="M02",1,0))</f>
        <v>0</v>
      </c>
      <c r="M76" s="219">
        <f t="array" ref="M76">SUM(IF(M22:M66="M02",1,0))</f>
        <v>0</v>
      </c>
      <c r="N76" s="219">
        <f t="array" ref="N76">SUM(IF(N22:N66="M02",1,0))</f>
        <v>0</v>
      </c>
      <c r="O76" s="219">
        <f t="array" ref="O76">SUM(IF(O22:O66="M02",1,0))</f>
        <v>0</v>
      </c>
      <c r="P76" s="219">
        <f t="array" ref="P76">SUM(IF(P22:P66="M02",1,0))</f>
        <v>0</v>
      </c>
      <c r="Q76" s="219">
        <f t="array" ref="Q76">SUM(IF(Q22:Q66="M02",1,0))</f>
        <v>0</v>
      </c>
      <c r="R76" s="343">
        <f t="array" ref="R76">SUM(IF(R22:R66="M02",1,0))</f>
        <v>0</v>
      </c>
      <c r="S76" s="342">
        <f t="array" ref="S76">SUM(IF(S22:S66="M02",1,0))</f>
        <v>0</v>
      </c>
      <c r="T76" s="219">
        <f t="array" ref="T76">SUM(IF(T22:T66="M02",1,0))</f>
        <v>0</v>
      </c>
      <c r="U76" s="219">
        <f t="array" ref="U76">SUM(IF(U22:U66="M02",1,0))</f>
        <v>0</v>
      </c>
      <c r="V76" s="219">
        <f t="array" ref="V76">SUM(IF(V22:V66="M02",1,0))</f>
        <v>0</v>
      </c>
      <c r="W76" s="219">
        <f t="array" ref="W76">SUM(IF(W22:W66="M02",1,0))</f>
        <v>0</v>
      </c>
      <c r="X76" s="219">
        <f t="array" ref="X76">SUM(IF(X22:X66="M02",1,0))</f>
        <v>0</v>
      </c>
      <c r="Y76" s="343">
        <f t="array" ref="Y76">SUM(IF(Y22:Y66="M02",1,0))</f>
        <v>0</v>
      </c>
      <c r="Z76" s="342">
        <f t="array" ref="Z76">SUM(IF(Z22:Z66="M02",1,0))</f>
        <v>0</v>
      </c>
      <c r="AA76" s="219">
        <f t="array" ref="AA76">SUM(IF(AA22:AA66="M02",1,0))</f>
        <v>0</v>
      </c>
      <c r="AB76" s="219">
        <f t="array" ref="AB76">SUM(IF(AB22:AB66="M02",1,0))</f>
        <v>0</v>
      </c>
      <c r="AC76" s="219">
        <f t="array" ref="AC76">SUM(IF(AC22:AC66="M02",1,0))</f>
        <v>0</v>
      </c>
      <c r="AD76" s="219">
        <f t="array" ref="AD76">SUM(IF(AD22:AD66="M02",1,0))</f>
        <v>0</v>
      </c>
      <c r="AE76" s="219">
        <f t="array" ref="AE76">SUM(IF(AE22:AE66="M02",1,0))</f>
        <v>0</v>
      </c>
      <c r="AF76" s="343">
        <f t="array" ref="AF76">SUM(IF(AF22:AF66="M02",1,0))</f>
        <v>0</v>
      </c>
      <c r="AG76" s="342">
        <f t="array" ref="AG76">SUM(IF(AG22:AG66="M02",1,0))</f>
        <v>0</v>
      </c>
      <c r="AH76" s="219">
        <f t="array" ref="AH76">SUM(IF(AH22:AH66="M02",1,0))</f>
        <v>0</v>
      </c>
      <c r="AI76" s="219">
        <f t="array" ref="AI76">SUM(IF(AI22:AI66="M02",1,0))</f>
        <v>0</v>
      </c>
      <c r="AJ76" s="219">
        <f t="array" ref="AJ76">SUM(IF(AJ22:AJ66="M02",1,0))</f>
        <v>0</v>
      </c>
      <c r="AK76" s="219">
        <f t="array" ref="AK76">SUM(IF(AK22:AK66="M02",1,0))</f>
        <v>0</v>
      </c>
      <c r="AL76" s="219">
        <f t="array" ref="AL76">SUM(IF(AL22:AL66="M02",1,0))</f>
        <v>0</v>
      </c>
      <c r="AM76" s="343">
        <f t="array" ref="AM76">SUM(IF(AM22:AM66="M02",1,0))</f>
        <v>0</v>
      </c>
      <c r="AN76" s="342">
        <f t="array" ref="AN76">SUM(IF(AN22:AN66="M02",1,0))</f>
        <v>0</v>
      </c>
      <c r="AO76" s="219">
        <f t="array" ref="AO76">SUM(IF(AO22:AO66="M02",1,0))</f>
        <v>0</v>
      </c>
      <c r="AP76" s="219">
        <f t="array" ref="AP76">SUM(IF(AP22:AP66="M02",1,0))</f>
        <v>0</v>
      </c>
      <c r="AQ76" s="219">
        <f t="array" ref="AQ76">SUM(IF(AQ22:AQ66="M02",1,0))</f>
        <v>0</v>
      </c>
      <c r="AR76" s="219">
        <f t="array" ref="AR76">SUM(IF(AR22:AR66="M02",1,0))</f>
        <v>0</v>
      </c>
      <c r="AS76" s="219">
        <f t="array" ref="AS76">SUM(IF(AS22:AS66="M02",1,0))</f>
        <v>0</v>
      </c>
      <c r="AT76" s="343">
        <f t="array" ref="AT76">SUM(IF(AT22:AT66="M02",1,0))</f>
        <v>0</v>
      </c>
      <c r="AU76" s="342">
        <f t="array" ref="AU76">SUM(IF(AU22:AU66="M02",1,0))</f>
        <v>0</v>
      </c>
      <c r="AV76" s="219">
        <f t="array" ref="AV76">SUM(IF(AV22:AV66="M02",1,0))</f>
        <v>0</v>
      </c>
      <c r="AW76" s="219">
        <f t="array" ref="AW76">SUM(IF(AW22:AW66="M02",1,0))</f>
        <v>0</v>
      </c>
      <c r="AX76" s="219">
        <f t="array" ref="AX76">SUM(IF(AX22:AX66="M02",1,0))</f>
        <v>0</v>
      </c>
      <c r="AY76" s="219">
        <f t="array" ref="AY76">SUM(IF(AY22:AY66="M02",1,0))</f>
        <v>0</v>
      </c>
      <c r="AZ76" s="219">
        <f t="array" ref="AZ76">SUM(IF(AZ22:AZ66="M02",1,0))</f>
        <v>0</v>
      </c>
      <c r="BA76" s="343">
        <f t="array" ref="BA76">SUM(IF(BA22:BA66="M02",1,0))</f>
        <v>0</v>
      </c>
    </row>
    <row r="77" spans="1:65" ht="13">
      <c r="B77" s="353"/>
      <c r="C77" s="359" t="s">
        <v>35</v>
      </c>
      <c r="E77" s="342">
        <f t="array" ref="E77">SUM(IF(E22:E66="M03",1,0))</f>
        <v>0</v>
      </c>
      <c r="F77" s="219">
        <f t="array" ref="F77">SUM(IF(F22:F66="M03",1,0))</f>
        <v>0</v>
      </c>
      <c r="G77" s="219">
        <f t="array" ref="G77">SUM(IF(G22:G66="M03",1,0))</f>
        <v>0</v>
      </c>
      <c r="H77" s="219">
        <f t="array" ref="H77">SUM(IF(H22:H66="M03",1,0))</f>
        <v>0</v>
      </c>
      <c r="I77" s="219">
        <f t="array" ref="I77">SUM(IF(I22:I66="M03",1,0))</f>
        <v>0</v>
      </c>
      <c r="J77" s="219">
        <f t="array" ref="J77">SUM(IF(J22:J66="M03",1,0))</f>
        <v>0</v>
      </c>
      <c r="K77" s="343">
        <f t="array" ref="K77">SUM(IF(K22:K66="M03",1,0))</f>
        <v>0</v>
      </c>
      <c r="L77" s="342">
        <f t="array" ref="L77">SUM(IF(L22:L66="M03",1,0))</f>
        <v>0</v>
      </c>
      <c r="M77" s="219">
        <f t="array" ref="M77">SUM(IF(M22:M66="M03",1,0))</f>
        <v>0</v>
      </c>
      <c r="N77" s="219">
        <f t="array" ref="N77">SUM(IF(N22:N66="M03",1,0))</f>
        <v>0</v>
      </c>
      <c r="O77" s="219">
        <f t="array" ref="O77">SUM(IF(O22:O66="M03",1,0))</f>
        <v>0</v>
      </c>
      <c r="P77" s="219">
        <f t="array" ref="P77">SUM(IF(P22:P66="M03",1,0))</f>
        <v>0</v>
      </c>
      <c r="Q77" s="219">
        <f t="array" ref="Q77">SUM(IF(Q22:Q66="M03",1,0))</f>
        <v>0</v>
      </c>
      <c r="R77" s="343">
        <f t="array" ref="R77">SUM(IF(R22:R66="M03",1,0))</f>
        <v>0</v>
      </c>
      <c r="S77" s="342">
        <f t="array" ref="S77">SUM(IF(S22:S66="M03",1,0))</f>
        <v>0</v>
      </c>
      <c r="T77" s="219">
        <f t="array" ref="T77">SUM(IF(T22:T66="M03",1,0))</f>
        <v>0</v>
      </c>
      <c r="U77" s="219">
        <f t="array" ref="U77">SUM(IF(U22:U66="M03",1,0))</f>
        <v>0</v>
      </c>
      <c r="V77" s="219">
        <f t="array" ref="V77">SUM(IF(V22:V66="M03",1,0))</f>
        <v>0</v>
      </c>
      <c r="W77" s="219">
        <f t="array" ref="W77">SUM(IF(W22:W66="M03",1,0))</f>
        <v>0</v>
      </c>
      <c r="X77" s="219">
        <f t="array" ref="X77">SUM(IF(X22:X66="M03",1,0))</f>
        <v>0</v>
      </c>
      <c r="Y77" s="343">
        <f t="array" ref="Y77">SUM(IF(Y22:Y66="M03",1,0))</f>
        <v>0</v>
      </c>
      <c r="Z77" s="342">
        <f t="array" ref="Z77">SUM(IF(Z22:Z66="M03",1,0))</f>
        <v>0</v>
      </c>
      <c r="AA77" s="219">
        <f t="array" ref="AA77">SUM(IF(AA22:AA66="M03",1,0))</f>
        <v>0</v>
      </c>
      <c r="AB77" s="219">
        <f t="array" ref="AB77">SUM(IF(AB22:AB66="M03",1,0))</f>
        <v>0</v>
      </c>
      <c r="AC77" s="219">
        <f t="array" ref="AC77">SUM(IF(AC22:AC66="M03",1,0))</f>
        <v>0</v>
      </c>
      <c r="AD77" s="219">
        <f t="array" ref="AD77">SUM(IF(AD22:AD66="M03",1,0))</f>
        <v>0</v>
      </c>
      <c r="AE77" s="219">
        <f t="array" ref="AE77">SUM(IF(AE22:AE66="M03",1,0))</f>
        <v>0</v>
      </c>
      <c r="AF77" s="343">
        <f t="array" ref="AF77">SUM(IF(AF22:AF66="M03",1,0))</f>
        <v>0</v>
      </c>
      <c r="AG77" s="342">
        <f t="array" ref="AG77">SUM(IF(AG22:AG66="M03",1,0))</f>
        <v>0</v>
      </c>
      <c r="AH77" s="219">
        <f t="array" ref="AH77">SUM(IF(AH22:AH66="M03",1,0))</f>
        <v>0</v>
      </c>
      <c r="AI77" s="219">
        <f t="array" ref="AI77">SUM(IF(AI22:AI66="M03",1,0))</f>
        <v>0</v>
      </c>
      <c r="AJ77" s="219">
        <f t="array" ref="AJ77">SUM(IF(AJ22:AJ66="M03",1,0))</f>
        <v>0</v>
      </c>
      <c r="AK77" s="219">
        <f t="array" ref="AK77">SUM(IF(AK22:AK66="M03",1,0))</f>
        <v>0</v>
      </c>
      <c r="AL77" s="219">
        <f t="array" ref="AL77">SUM(IF(AL22:AL66="M03",1,0))</f>
        <v>0</v>
      </c>
      <c r="AM77" s="343">
        <f t="array" ref="AM77">SUM(IF(AM22:AM66="M03",1,0))</f>
        <v>0</v>
      </c>
      <c r="AN77" s="342">
        <f t="array" ref="AN77">SUM(IF(AN22:AN66="M03",1,0))</f>
        <v>0</v>
      </c>
      <c r="AO77" s="219">
        <f t="array" ref="AO77">SUM(IF(AO22:AO66="M03",1,0))</f>
        <v>0</v>
      </c>
      <c r="AP77" s="219">
        <f t="array" ref="AP77">SUM(IF(AP22:AP66="M03",1,0))</f>
        <v>0</v>
      </c>
      <c r="AQ77" s="219">
        <f t="array" ref="AQ77">SUM(IF(AQ22:AQ66="M03",1,0))</f>
        <v>0</v>
      </c>
      <c r="AR77" s="219">
        <f t="array" ref="AR77">SUM(IF(AR22:AR66="M03",1,0))</f>
        <v>0</v>
      </c>
      <c r="AS77" s="219">
        <f t="array" ref="AS77">SUM(IF(AS22:AS66="M03",1,0))</f>
        <v>0</v>
      </c>
      <c r="AT77" s="343">
        <f t="array" ref="AT77">SUM(IF(AT22:AT66="M03",1,0))</f>
        <v>0</v>
      </c>
      <c r="AU77" s="342">
        <f t="array" ref="AU77">SUM(IF(AU22:AU66="M03",1,0))</f>
        <v>0</v>
      </c>
      <c r="AV77" s="219">
        <f t="array" ref="AV77">SUM(IF(AV22:AV66="M03",1,0))</f>
        <v>0</v>
      </c>
      <c r="AW77" s="219">
        <f t="array" ref="AW77">SUM(IF(AW22:AW66="M03",1,0))</f>
        <v>0</v>
      </c>
      <c r="AX77" s="219">
        <f t="array" ref="AX77">SUM(IF(AX22:AX66="M03",1,0))</f>
        <v>0</v>
      </c>
      <c r="AY77" s="219">
        <f t="array" ref="AY77">SUM(IF(AY22:AY66="M03",1,0))</f>
        <v>0</v>
      </c>
      <c r="AZ77" s="219">
        <f t="array" ref="AZ77">SUM(IF(AZ22:AZ66="M03",1,0))</f>
        <v>0</v>
      </c>
      <c r="BA77" s="343">
        <f t="array" ref="BA77">SUM(IF(BA22:BA66="M03",1,0))</f>
        <v>0</v>
      </c>
    </row>
    <row r="78" spans="1:65" ht="13.5" thickBot="1">
      <c r="B78" s="353"/>
      <c r="C78" s="359" t="s">
        <v>36</v>
      </c>
      <c r="E78" s="347">
        <f t="array" ref="E78">SUM(IF(E22:E66="M04",1,0))</f>
        <v>0</v>
      </c>
      <c r="F78" s="348">
        <f t="array" ref="F78">SUM(IF(F22:F66="M04",1,0))</f>
        <v>0</v>
      </c>
      <c r="G78" s="348">
        <f t="array" ref="G78">SUM(IF(G22:G66="M04",1,0))</f>
        <v>0</v>
      </c>
      <c r="H78" s="348">
        <f t="array" ref="H78">SUM(IF(H22:H66="M04",1,0))</f>
        <v>0</v>
      </c>
      <c r="I78" s="348">
        <f t="array" ref="I78">SUM(IF(I22:I66="M04",1,0))</f>
        <v>0</v>
      </c>
      <c r="J78" s="348">
        <f t="array" ref="J78">SUM(IF(J22:J66="M04",1,0))</f>
        <v>0</v>
      </c>
      <c r="K78" s="349">
        <f t="array" ref="K78">SUM(IF(K22:K66="M04",1,0))</f>
        <v>0</v>
      </c>
      <c r="L78" s="347">
        <f t="array" ref="L78">SUM(IF(L22:L66="M04",1,0))</f>
        <v>0</v>
      </c>
      <c r="M78" s="348">
        <f t="array" ref="M78">SUM(IF(M22:M66="M04",1,0))</f>
        <v>0</v>
      </c>
      <c r="N78" s="348">
        <f t="array" ref="N78">SUM(IF(N22:N66="M04",1,0))</f>
        <v>0</v>
      </c>
      <c r="O78" s="348">
        <f t="array" ref="O78">SUM(IF(O22:O66="M04",1,0))</f>
        <v>0</v>
      </c>
      <c r="P78" s="348">
        <f t="array" ref="P78">SUM(IF(P22:P66="M04",1,0))</f>
        <v>0</v>
      </c>
      <c r="Q78" s="348">
        <f t="array" ref="Q78">SUM(IF(Q22:Q66="M04",1,0))</f>
        <v>0</v>
      </c>
      <c r="R78" s="349">
        <f t="array" ref="R78">SUM(IF(R22:R66="M04",1,0))</f>
        <v>0</v>
      </c>
      <c r="S78" s="347">
        <f t="array" ref="S78">SUM(IF(S22:S66="M04",1,0))</f>
        <v>0</v>
      </c>
      <c r="T78" s="348">
        <f t="array" ref="T78">SUM(IF(T22:T66="M04",1,0))</f>
        <v>0</v>
      </c>
      <c r="U78" s="348">
        <f t="array" ref="U78">SUM(IF(U22:U66="M04",1,0))</f>
        <v>0</v>
      </c>
      <c r="V78" s="348">
        <f t="array" ref="V78">SUM(IF(V22:V66="M04",1,0))</f>
        <v>0</v>
      </c>
      <c r="W78" s="348">
        <f t="array" ref="W78">SUM(IF(W22:W66="M04",1,0))</f>
        <v>0</v>
      </c>
      <c r="X78" s="348">
        <f t="array" ref="X78">SUM(IF(X22:X66="M04",1,0))</f>
        <v>0</v>
      </c>
      <c r="Y78" s="349">
        <f t="array" ref="Y78">SUM(IF(Y22:Y66="M04",1,0))</f>
        <v>0</v>
      </c>
      <c r="Z78" s="347">
        <f t="array" ref="Z78">SUM(IF(Z22:Z66="M04",1,0))</f>
        <v>0</v>
      </c>
      <c r="AA78" s="348">
        <f t="array" ref="AA78">SUM(IF(AA22:AA66="M04",1,0))</f>
        <v>0</v>
      </c>
      <c r="AB78" s="348">
        <f t="array" ref="AB78">SUM(IF(AB22:AB66="M04",1,0))</f>
        <v>0</v>
      </c>
      <c r="AC78" s="348">
        <f t="array" ref="AC78">SUM(IF(AC22:AC66="M04",1,0))</f>
        <v>0</v>
      </c>
      <c r="AD78" s="348">
        <f t="array" ref="AD78">SUM(IF(AD22:AD66="M04",1,0))</f>
        <v>0</v>
      </c>
      <c r="AE78" s="348">
        <f t="array" ref="AE78">SUM(IF(AE22:AE66="M04",1,0))</f>
        <v>0</v>
      </c>
      <c r="AF78" s="349">
        <f t="array" ref="AF78">SUM(IF(AF22:AF66="M04",1,0))</f>
        <v>0</v>
      </c>
      <c r="AG78" s="347">
        <f t="array" ref="AG78">SUM(IF(AG22:AG66="M04",1,0))</f>
        <v>0</v>
      </c>
      <c r="AH78" s="348">
        <f t="array" ref="AH78">SUM(IF(AH22:AH66="M04",1,0))</f>
        <v>0</v>
      </c>
      <c r="AI78" s="348">
        <f t="array" ref="AI78">SUM(IF(AI22:AI66="M04",1,0))</f>
        <v>0</v>
      </c>
      <c r="AJ78" s="348">
        <f t="array" ref="AJ78">SUM(IF(AJ22:AJ66="M04",1,0))</f>
        <v>0</v>
      </c>
      <c r="AK78" s="348">
        <f t="array" ref="AK78">SUM(IF(AK22:AK66="M04",1,0))</f>
        <v>0</v>
      </c>
      <c r="AL78" s="348">
        <f t="array" ref="AL78">SUM(IF(AL22:AL66="M04",1,0))</f>
        <v>0</v>
      </c>
      <c r="AM78" s="349">
        <f t="array" ref="AM78">SUM(IF(AM22:AM66="M04",1,0))</f>
        <v>0</v>
      </c>
      <c r="AN78" s="347">
        <f t="array" ref="AN78">SUM(IF(AN22:AN66="M04",1,0))</f>
        <v>0</v>
      </c>
      <c r="AO78" s="348">
        <f t="array" ref="AO78">SUM(IF(AO22:AO66="M04",1,0))</f>
        <v>0</v>
      </c>
      <c r="AP78" s="348">
        <f t="array" ref="AP78">SUM(IF(AP22:AP66="M04",1,0))</f>
        <v>0</v>
      </c>
      <c r="AQ78" s="348">
        <f t="array" ref="AQ78">SUM(IF(AQ22:AQ66="M04",1,0))</f>
        <v>0</v>
      </c>
      <c r="AR78" s="348">
        <f t="array" ref="AR78">SUM(IF(AR22:AR66="M04",1,0))</f>
        <v>0</v>
      </c>
      <c r="AS78" s="348">
        <f t="array" ref="AS78">SUM(IF(AS22:AS66="M04",1,0))</f>
        <v>0</v>
      </c>
      <c r="AT78" s="349">
        <f t="array" ref="AT78">SUM(IF(AT22:AT66="M04",1,0))</f>
        <v>0</v>
      </c>
      <c r="AU78" s="347">
        <f t="array" ref="AU78">SUM(IF(AU22:AU66="M04",1,0))</f>
        <v>0</v>
      </c>
      <c r="AV78" s="348">
        <f t="array" ref="AV78">SUM(IF(AV22:AV66="M04",1,0))</f>
        <v>0</v>
      </c>
      <c r="AW78" s="348">
        <f t="array" ref="AW78">SUM(IF(AW22:AW66="M04",1,0))</f>
        <v>0</v>
      </c>
      <c r="AX78" s="348">
        <f t="array" ref="AX78">SUM(IF(AX22:AX66="M04",1,0))</f>
        <v>0</v>
      </c>
      <c r="AY78" s="348">
        <f t="array" ref="AY78">SUM(IF(AY22:AY66="M04",1,0))</f>
        <v>0</v>
      </c>
      <c r="AZ78" s="348">
        <f t="array" ref="AZ78">SUM(IF(AZ22:AZ66="M04",1,0))</f>
        <v>0</v>
      </c>
      <c r="BA78" s="349">
        <f t="array" ref="BA78">SUM(IF(BA22:BA66="M04",1,0))</f>
        <v>0</v>
      </c>
    </row>
    <row r="79" spans="1:65" ht="6" customHeight="1" thickBot="1">
      <c r="B79" s="353"/>
      <c r="C79" s="361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58"/>
      <c r="Y79" s="358"/>
      <c r="Z79" s="358"/>
      <c r="AA79" s="358"/>
      <c r="AB79" s="358"/>
      <c r="AC79" s="358"/>
      <c r="AD79" s="358"/>
      <c r="AE79" s="358"/>
      <c r="AF79" s="358"/>
      <c r="AG79" s="358"/>
      <c r="AH79" s="358"/>
      <c r="AI79" s="358"/>
      <c r="AJ79" s="358"/>
      <c r="AK79" s="358"/>
      <c r="AL79" s="358"/>
      <c r="AM79" s="358"/>
      <c r="AN79" s="358"/>
      <c r="AO79" s="358"/>
      <c r="AP79" s="358"/>
      <c r="AQ79" s="358"/>
      <c r="AR79" s="358"/>
      <c r="AS79" s="358"/>
      <c r="AT79" s="358"/>
      <c r="AU79" s="358"/>
      <c r="AV79" s="358"/>
      <c r="AW79" s="358"/>
      <c r="AX79" s="358"/>
      <c r="AY79" s="358"/>
      <c r="AZ79" s="358"/>
      <c r="BA79" s="358"/>
    </row>
    <row r="80" spans="1:65" ht="13.5" thickBot="1">
      <c r="B80" s="353"/>
      <c r="C80" s="359" t="s">
        <v>37</v>
      </c>
      <c r="E80" s="355">
        <f t="array" ref="E80">COUNTIF(E22:E46,"M*")+COUNTIF(E72,"M*")</f>
        <v>0</v>
      </c>
      <c r="F80" s="356">
        <f t="array" ref="F80">COUNTIF(F22:F46,"M*")+COUNTIF(F72,"M*")</f>
        <v>0</v>
      </c>
      <c r="G80" s="356">
        <f t="array" ref="G80">COUNTIF(G22:G46,"M*")+COUNTIF(G72,"M*")</f>
        <v>0</v>
      </c>
      <c r="H80" s="356">
        <f t="array" ref="H80">COUNTIF(H22:H46,"M*")+COUNTIF(H72,"M*")</f>
        <v>0</v>
      </c>
      <c r="I80" s="356">
        <f t="array" ref="I80">COUNTIF(I22:I46,"M*")+COUNTIF(I72,"M*")</f>
        <v>0</v>
      </c>
      <c r="J80" s="356">
        <f t="array" ref="J80">COUNTIF(J22:J46,"M*")+COUNTIF(J72,"M*")</f>
        <v>0</v>
      </c>
      <c r="K80" s="357">
        <f t="array" ref="K80">COUNTIF(K22:K46,"M*")+COUNTIF(K72,"M*")</f>
        <v>0</v>
      </c>
      <c r="L80" s="355">
        <f t="array" ref="L80">COUNTIF(L22:L46,"M*")+COUNTIF(L72,"M*")</f>
        <v>0</v>
      </c>
      <c r="M80" s="356">
        <f t="array" ref="M80">COUNTIF(M22:M46,"M*")+COUNTIF(M72,"M*")</f>
        <v>0</v>
      </c>
      <c r="N80" s="356">
        <f t="array" ref="N80">COUNTIF(N22:N46,"M*")+COUNTIF(N72,"M*")</f>
        <v>0</v>
      </c>
      <c r="O80" s="356">
        <f t="array" ref="O80">COUNTIF(O22:O46,"M*")+COUNTIF(O72,"M*")</f>
        <v>0</v>
      </c>
      <c r="P80" s="356">
        <f t="array" ref="P80">COUNTIF(P22:P46,"M*")+COUNTIF(P72,"M*")</f>
        <v>0</v>
      </c>
      <c r="Q80" s="356">
        <f t="array" ref="Q80">COUNTIF(Q22:Q46,"M*")+COUNTIF(Q72,"M*")</f>
        <v>0</v>
      </c>
      <c r="R80" s="357">
        <f t="array" ref="R80">COUNTIF(R22:R46,"M*")+COUNTIF(R72,"M*")</f>
        <v>0</v>
      </c>
      <c r="S80" s="355">
        <f t="array" ref="S80">COUNTIF(S22:S46,"M*")+COUNTIF(S72,"M*")</f>
        <v>0</v>
      </c>
      <c r="T80" s="356">
        <f t="array" ref="T80">COUNTIF(T22:T46,"M*")+COUNTIF(T72,"M*")</f>
        <v>0</v>
      </c>
      <c r="U80" s="356">
        <f t="array" ref="U80">COUNTIF(U22:U46,"M*")+COUNTIF(U72,"M*")</f>
        <v>0</v>
      </c>
      <c r="V80" s="356">
        <f t="array" ref="V80">COUNTIF(V22:V46,"M*")+COUNTIF(V72,"M*")</f>
        <v>0</v>
      </c>
      <c r="W80" s="356">
        <f t="array" ref="W80">COUNTIF(W22:W46,"M*")+COUNTIF(W72,"M*")</f>
        <v>0</v>
      </c>
      <c r="X80" s="356">
        <f t="array" ref="X80">COUNTIF(X22:X46,"M*")+COUNTIF(X72,"M*")</f>
        <v>0</v>
      </c>
      <c r="Y80" s="357">
        <f t="array" ref="Y80">COUNTIF(Y22:Y46,"M*")+COUNTIF(Y72,"M*")</f>
        <v>0</v>
      </c>
      <c r="Z80" s="355">
        <f t="array" ref="Z80">COUNTIF(Z22:Z46,"M*")+COUNTIF(Z72,"M*")</f>
        <v>0</v>
      </c>
      <c r="AA80" s="356">
        <f t="array" ref="AA80">COUNTIF(AA22:AA46,"M*")+COUNTIF(AA72,"M*")</f>
        <v>0</v>
      </c>
      <c r="AB80" s="356">
        <f t="array" ref="AB80">COUNTIF(AB22:AB46,"M*")+COUNTIF(AB72,"M*")</f>
        <v>0</v>
      </c>
      <c r="AC80" s="356">
        <f t="array" ref="AC80">COUNTIF(AC22:AC46,"M*")+COUNTIF(AC72,"M*")</f>
        <v>0</v>
      </c>
      <c r="AD80" s="356">
        <f t="array" ref="AD80">COUNTIF(AD22:AD46,"M*")+COUNTIF(AD72,"M*")</f>
        <v>0</v>
      </c>
      <c r="AE80" s="356">
        <f t="array" ref="AE80">COUNTIF(AE22:AE46,"M*")+COUNTIF(AE72,"M*")</f>
        <v>0</v>
      </c>
      <c r="AF80" s="357">
        <f t="array" ref="AF80">COUNTIF(AF22:AF46,"M*")+COUNTIF(AF72,"M*")</f>
        <v>0</v>
      </c>
      <c r="AG80" s="355">
        <f t="array" ref="AG80">COUNTIF(AG22:AG46,"M*")+COUNTIF(AG72,"M*")</f>
        <v>0</v>
      </c>
      <c r="AH80" s="356">
        <f t="array" ref="AH80">COUNTIF(AH22:AH46,"M*")+COUNTIF(AH72,"M*")</f>
        <v>0</v>
      </c>
      <c r="AI80" s="356">
        <f t="array" ref="AI80">COUNTIF(AI22:AI46,"M*")+COUNTIF(AI72,"M*")</f>
        <v>0</v>
      </c>
      <c r="AJ80" s="356">
        <f t="array" ref="AJ80">COUNTIF(AJ22:AJ46,"M*")+COUNTIF(AJ72,"M*")</f>
        <v>0</v>
      </c>
      <c r="AK80" s="356">
        <f t="array" ref="AK80">COUNTIF(AK22:AK46,"M*")+COUNTIF(AK72,"M*")</f>
        <v>0</v>
      </c>
      <c r="AL80" s="356">
        <f t="array" ref="AL80">COUNTIF(AL22:AL46,"M*")+COUNTIF(AL72,"M*")</f>
        <v>0</v>
      </c>
      <c r="AM80" s="357">
        <f t="array" ref="AM80">COUNTIF(AM22:AM46,"M*")+COUNTIF(AM72,"M*")</f>
        <v>0</v>
      </c>
      <c r="AN80" s="355">
        <f t="array" ref="AN80">COUNTIF(AN22:AN46,"M*")+COUNTIF(AN72,"M*")</f>
        <v>0</v>
      </c>
      <c r="AO80" s="356">
        <f t="array" ref="AO80">COUNTIF(AO22:AO46,"M*")+COUNTIF(AO72,"M*")</f>
        <v>0</v>
      </c>
      <c r="AP80" s="356">
        <f t="array" ref="AP80">COUNTIF(AP22:AP46,"M*")+COUNTIF(AP72,"M*")</f>
        <v>0</v>
      </c>
      <c r="AQ80" s="356">
        <f t="array" ref="AQ80">COUNTIF(AQ22:AQ46,"M*")+COUNTIF(AQ72,"M*")</f>
        <v>0</v>
      </c>
      <c r="AR80" s="356">
        <f t="array" ref="AR80">COUNTIF(AR22:AR46,"M*")+COUNTIF(AR72,"M*")</f>
        <v>0</v>
      </c>
      <c r="AS80" s="356">
        <f t="array" ref="AS80">COUNTIF(AS22:AS46,"M*")+COUNTIF(AS72,"M*")</f>
        <v>0</v>
      </c>
      <c r="AT80" s="357">
        <f t="array" ref="AT80">COUNTIF(AT22:AT46,"M*")+COUNTIF(AT72,"M*")</f>
        <v>0</v>
      </c>
      <c r="AU80" s="355">
        <f t="array" ref="AU80">COUNTIF(AU22:AU46,"M*")+COUNTIF(AU72,"M*")</f>
        <v>0</v>
      </c>
      <c r="AV80" s="356">
        <f t="array" ref="AV80">COUNTIF(AV22:AV46,"M*")+COUNTIF(AV72,"M*")</f>
        <v>0</v>
      </c>
      <c r="AW80" s="356">
        <f t="array" ref="AW80">COUNTIF(AW22:AW46,"M*")+COUNTIF(AW72,"M*")</f>
        <v>0</v>
      </c>
      <c r="AX80" s="356">
        <f t="array" ref="AX80">COUNTIF(AX22:AX46,"M*")+COUNTIF(AX72,"M*")</f>
        <v>0</v>
      </c>
      <c r="AY80" s="356">
        <f t="array" ref="AY80">COUNTIF(AY22:AY46,"M*")+COUNTIF(AY72,"M*")</f>
        <v>0</v>
      </c>
      <c r="AZ80" s="356">
        <f t="array" ref="AZ80">COUNTIF(AZ22:AZ46,"M*")+COUNTIF(AZ72,"M*")</f>
        <v>0</v>
      </c>
      <c r="BA80" s="357">
        <f t="array" ref="BA80">COUNTIF(BA22:BA46,"M*")+COUNTIF(BA72,"M*")</f>
        <v>0</v>
      </c>
    </row>
    <row r="81" spans="1:53" ht="13.5" thickBot="1">
      <c r="B81" s="353"/>
      <c r="C81" s="361"/>
    </row>
    <row r="82" spans="1:53" ht="13">
      <c r="B82" s="353"/>
      <c r="C82" s="359" t="s">
        <v>40</v>
      </c>
      <c r="E82" s="336">
        <f t="array" ref="E82">SUM(IF(E22:E66="A01",1,0))</f>
        <v>0</v>
      </c>
      <c r="F82" s="337">
        <f t="array" ref="F82">SUM(IF(F22:F66="A01",1,0))</f>
        <v>0</v>
      </c>
      <c r="G82" s="337">
        <f t="array" ref="G82">SUM(IF(G22:G66="A01",1,0))</f>
        <v>0</v>
      </c>
      <c r="H82" s="337">
        <f t="array" ref="H82">SUM(IF(H22:H66="A01",1,0))</f>
        <v>0</v>
      </c>
      <c r="I82" s="337">
        <f t="array" ref="I82">SUM(IF(I22:I66="A01",1,0))</f>
        <v>0</v>
      </c>
      <c r="J82" s="337">
        <f t="array" ref="J82">SUM(IF(J22:J66="A01",1,0))</f>
        <v>0</v>
      </c>
      <c r="K82" s="338">
        <f t="array" ref="K82">SUM(IF(K22:K66="A01",1,0))</f>
        <v>0</v>
      </c>
      <c r="L82" s="336">
        <f t="array" ref="L82">SUM(IF(L22:L66="A01",1,0))</f>
        <v>0</v>
      </c>
      <c r="M82" s="337">
        <f t="array" ref="M82">SUM(IF(M22:M66="A01",1,0))</f>
        <v>0</v>
      </c>
      <c r="N82" s="337">
        <f t="array" ref="N82">SUM(IF(N22:N66="A01",1,0))</f>
        <v>0</v>
      </c>
      <c r="O82" s="337">
        <f t="array" ref="O82">SUM(IF(O22:O66="A01",1,0))</f>
        <v>0</v>
      </c>
      <c r="P82" s="337">
        <f t="array" ref="P82">SUM(IF(P22:P66="A01",1,0))</f>
        <v>0</v>
      </c>
      <c r="Q82" s="337">
        <f t="array" ref="Q82">SUM(IF(Q22:Q66="A01",1,0))</f>
        <v>0</v>
      </c>
      <c r="R82" s="338">
        <f t="array" ref="R82">SUM(IF(R22:R66="A01",1,0))</f>
        <v>0</v>
      </c>
      <c r="S82" s="336">
        <f t="array" ref="S82">SUM(IF(S22:S66="A01",1,0))</f>
        <v>0</v>
      </c>
      <c r="T82" s="337">
        <f t="array" ref="T82">SUM(IF(T22:T66="A01",1,0))</f>
        <v>0</v>
      </c>
      <c r="U82" s="337">
        <f t="array" ref="U82">SUM(IF(U22:U66="A01",1,0))</f>
        <v>0</v>
      </c>
      <c r="V82" s="337">
        <f t="array" ref="V82">SUM(IF(V22:V66="A01",1,0))</f>
        <v>0</v>
      </c>
      <c r="W82" s="337">
        <f t="array" ref="W82">SUM(IF(W22:W66="A01",1,0))</f>
        <v>0</v>
      </c>
      <c r="X82" s="337">
        <f t="array" ref="X82">SUM(IF(X22:X66="A01",1,0))</f>
        <v>0</v>
      </c>
      <c r="Y82" s="338">
        <f t="array" ref="Y82">SUM(IF(Y22:Y66="A01",1,0))</f>
        <v>0</v>
      </c>
      <c r="Z82" s="336">
        <f t="array" ref="Z82">SUM(IF(Z22:Z66="A01",1,0))</f>
        <v>0</v>
      </c>
      <c r="AA82" s="337">
        <f t="array" ref="AA82">SUM(IF(AA22:AA66="A01",1,0))</f>
        <v>0</v>
      </c>
      <c r="AB82" s="337">
        <f t="array" ref="AB82">SUM(IF(AB22:AB66="A01",1,0))</f>
        <v>0</v>
      </c>
      <c r="AC82" s="337">
        <f t="array" ref="AC82">SUM(IF(AC22:AC66="A01",1,0))</f>
        <v>0</v>
      </c>
      <c r="AD82" s="337">
        <f t="array" ref="AD82">SUM(IF(AD22:AD66="A01",1,0))</f>
        <v>0</v>
      </c>
      <c r="AE82" s="337">
        <f t="array" ref="AE82">SUM(IF(AE22:AE66="A01",1,0))</f>
        <v>0</v>
      </c>
      <c r="AF82" s="338">
        <f t="array" ref="AF82">SUM(IF(AF22:AF66="A01",1,0))</f>
        <v>0</v>
      </c>
      <c r="AG82" s="336">
        <f t="array" ref="AG82">SUM(IF(AG22:AG66="A01",1,0))</f>
        <v>0</v>
      </c>
      <c r="AH82" s="337">
        <f t="array" ref="AH82">SUM(IF(AH22:AH66="A01",1,0))</f>
        <v>0</v>
      </c>
      <c r="AI82" s="337">
        <f t="array" ref="AI82">SUM(IF(AI22:AI66="A01",1,0))</f>
        <v>0</v>
      </c>
      <c r="AJ82" s="337">
        <f t="array" ref="AJ82">SUM(IF(AJ22:AJ66="A01",1,0))</f>
        <v>0</v>
      </c>
      <c r="AK82" s="337">
        <f t="array" ref="AK82">SUM(IF(AK22:AK66="A01",1,0))</f>
        <v>0</v>
      </c>
      <c r="AL82" s="337">
        <f t="array" ref="AL82">SUM(IF(AL22:AL66="A01",1,0))</f>
        <v>0</v>
      </c>
      <c r="AM82" s="338">
        <f t="array" ref="AM82">SUM(IF(AM22:AM66="A01",1,0))</f>
        <v>0</v>
      </c>
      <c r="AN82" s="336">
        <f t="array" ref="AN82">SUM(IF(AN22:AN66="A01",1,0))</f>
        <v>0</v>
      </c>
      <c r="AO82" s="337">
        <f t="array" ref="AO82">SUM(IF(AO22:AO66="A01",1,0))</f>
        <v>0</v>
      </c>
      <c r="AP82" s="337">
        <f t="array" ref="AP82">SUM(IF(AP22:AP66="A01",1,0))</f>
        <v>0</v>
      </c>
      <c r="AQ82" s="337">
        <f t="array" ref="AQ82">SUM(IF(AQ22:AQ66="A01",1,0))</f>
        <v>0</v>
      </c>
      <c r="AR82" s="337">
        <f t="array" ref="AR82">SUM(IF(AR22:AR66="A01",1,0))</f>
        <v>0</v>
      </c>
      <c r="AS82" s="337">
        <f t="array" ref="AS82">SUM(IF(AS22:AS66="A01",1,0))</f>
        <v>0</v>
      </c>
      <c r="AT82" s="338">
        <f t="array" ref="AT82">SUM(IF(AT22:AT66="A01",1,0))</f>
        <v>0</v>
      </c>
      <c r="AU82" s="336">
        <f t="array" ref="AU82">SUM(IF(AU22:AU66="A01",1,0))</f>
        <v>0</v>
      </c>
      <c r="AV82" s="337">
        <f t="array" ref="AV82">SUM(IF(AV22:AV66="A01",1,0))</f>
        <v>0</v>
      </c>
      <c r="AW82" s="337">
        <f t="array" ref="AW82">SUM(IF(AW22:AW66="A01",1,0))</f>
        <v>0</v>
      </c>
      <c r="AX82" s="337">
        <f t="array" ref="AX82">SUM(IF(AX22:AX66="A01",1,0))</f>
        <v>0</v>
      </c>
      <c r="AY82" s="337">
        <f t="array" ref="AY82">SUM(IF(AY22:AY66="A01",1,0))</f>
        <v>0</v>
      </c>
      <c r="AZ82" s="337">
        <f t="array" ref="AZ82">SUM(IF(AZ22:AZ66="A01",1,0))</f>
        <v>0</v>
      </c>
      <c r="BA82" s="338">
        <f t="array" ref="BA82">SUM(IF(BA22:BA66="A01",1,0))</f>
        <v>0</v>
      </c>
    </row>
    <row r="83" spans="1:53" ht="13">
      <c r="B83" s="353"/>
      <c r="C83" s="359" t="s">
        <v>41</v>
      </c>
      <c r="E83" s="342">
        <f t="array" ref="E83">SUM(IF(E22:E66="A02",1,0))</f>
        <v>0</v>
      </c>
      <c r="F83" s="219">
        <f t="array" ref="F83">SUM(IF(F22:F66="A02",1,0))</f>
        <v>0</v>
      </c>
      <c r="G83" s="219">
        <f t="array" ref="G83">SUM(IF(G22:G66="A02",1,0))</f>
        <v>0</v>
      </c>
      <c r="H83" s="219">
        <f t="array" ref="H83">SUM(IF(H22:H66="A02",1,0))</f>
        <v>0</v>
      </c>
      <c r="I83" s="219">
        <f t="array" ref="I83">SUM(IF(I22:I66="A02",1,0))</f>
        <v>0</v>
      </c>
      <c r="J83" s="219">
        <f t="array" ref="J83">SUM(IF(J22:J66="A02",1,0))</f>
        <v>0</v>
      </c>
      <c r="K83" s="343">
        <f t="array" ref="K83">SUM(IF(K22:K66="A02",1,0))</f>
        <v>0</v>
      </c>
      <c r="L83" s="342">
        <f t="array" ref="L83">SUM(IF(L22:L66="A02",1,0))</f>
        <v>0</v>
      </c>
      <c r="M83" s="219">
        <f t="array" ref="M83">SUM(IF(M22:M66="A02",1,0))</f>
        <v>0</v>
      </c>
      <c r="N83" s="219">
        <f t="array" ref="N83">SUM(IF(N22:N66="A02",1,0))</f>
        <v>0</v>
      </c>
      <c r="O83" s="219">
        <f t="array" ref="O83">SUM(IF(O22:O66="A02",1,0))</f>
        <v>0</v>
      </c>
      <c r="P83" s="219">
        <f t="array" ref="P83">SUM(IF(P22:P66="A02",1,0))</f>
        <v>0</v>
      </c>
      <c r="Q83" s="219">
        <f t="array" ref="Q83">SUM(IF(Q22:Q66="A02",1,0))</f>
        <v>0</v>
      </c>
      <c r="R83" s="343">
        <f t="array" ref="R83">SUM(IF(R22:R66="A02",1,0))</f>
        <v>0</v>
      </c>
      <c r="S83" s="342">
        <f t="array" ref="S83">SUM(IF(S22:S66="A02",1,0))</f>
        <v>0</v>
      </c>
      <c r="T83" s="219">
        <f t="array" ref="T83">SUM(IF(T22:T66="A02",1,0))</f>
        <v>0</v>
      </c>
      <c r="U83" s="219">
        <f t="array" ref="U83">SUM(IF(U22:U66="A02",1,0))</f>
        <v>0</v>
      </c>
      <c r="V83" s="219">
        <f t="array" ref="V83">SUM(IF(V22:V66="A02",1,0))</f>
        <v>0</v>
      </c>
      <c r="W83" s="219">
        <f t="array" ref="W83">SUM(IF(W22:W66="A02",1,0))</f>
        <v>0</v>
      </c>
      <c r="X83" s="219">
        <f t="array" ref="X83">SUM(IF(X22:X66="A02",1,0))</f>
        <v>0</v>
      </c>
      <c r="Y83" s="343">
        <f t="array" ref="Y83">SUM(IF(Y22:Y66="A02",1,0))</f>
        <v>0</v>
      </c>
      <c r="Z83" s="342">
        <f t="array" ref="Z83">SUM(IF(Z22:Z66="A02",1,0))</f>
        <v>0</v>
      </c>
      <c r="AA83" s="219">
        <f t="array" ref="AA83">SUM(IF(AA22:AA66="A02",1,0))</f>
        <v>0</v>
      </c>
      <c r="AB83" s="219">
        <f t="array" ref="AB83">SUM(IF(AB22:AB66="A02",1,0))</f>
        <v>0</v>
      </c>
      <c r="AC83" s="219">
        <f t="array" ref="AC83">SUM(IF(AC22:AC66="A02",1,0))</f>
        <v>0</v>
      </c>
      <c r="AD83" s="219">
        <f t="array" ref="AD83">SUM(IF(AD22:AD66="A02",1,0))</f>
        <v>0</v>
      </c>
      <c r="AE83" s="219">
        <f t="array" ref="AE83">SUM(IF(AE22:AE66="A02",1,0))</f>
        <v>0</v>
      </c>
      <c r="AF83" s="343">
        <f t="array" ref="AF83">SUM(IF(AF22:AF66="A02",1,0))</f>
        <v>0</v>
      </c>
      <c r="AG83" s="342">
        <f t="array" ref="AG83">SUM(IF(AG22:AG66="A02",1,0))</f>
        <v>0</v>
      </c>
      <c r="AH83" s="219">
        <f t="array" ref="AH83">SUM(IF(AH22:AH66="A02",1,0))</f>
        <v>0</v>
      </c>
      <c r="AI83" s="219">
        <f t="array" ref="AI83">SUM(IF(AI22:AI66="A02",1,0))</f>
        <v>0</v>
      </c>
      <c r="AJ83" s="219">
        <f t="array" ref="AJ83">SUM(IF(AJ22:AJ66="A02",1,0))</f>
        <v>0</v>
      </c>
      <c r="AK83" s="219">
        <f t="array" ref="AK83">SUM(IF(AK22:AK66="A02",1,0))</f>
        <v>0</v>
      </c>
      <c r="AL83" s="219">
        <f t="array" ref="AL83">SUM(IF(AL22:AL66="A02",1,0))</f>
        <v>0</v>
      </c>
      <c r="AM83" s="343">
        <f t="array" ref="AM83">SUM(IF(AM22:AM66="A02",1,0))</f>
        <v>0</v>
      </c>
      <c r="AN83" s="342">
        <f t="array" ref="AN83">SUM(IF(AN22:AN66="A02",1,0))</f>
        <v>0</v>
      </c>
      <c r="AO83" s="219">
        <f t="array" ref="AO83">SUM(IF(AO22:AO66="A02",1,0))</f>
        <v>0</v>
      </c>
      <c r="AP83" s="219">
        <f t="array" ref="AP83">SUM(IF(AP22:AP66="A02",1,0))</f>
        <v>0</v>
      </c>
      <c r="AQ83" s="219">
        <f t="array" ref="AQ83">SUM(IF(AQ22:AQ66="A02",1,0))</f>
        <v>0</v>
      </c>
      <c r="AR83" s="219">
        <f t="array" ref="AR83">SUM(IF(AR22:AR66="A02",1,0))</f>
        <v>0</v>
      </c>
      <c r="AS83" s="219">
        <f t="array" ref="AS83">SUM(IF(AS22:AS66="A02",1,0))</f>
        <v>0</v>
      </c>
      <c r="AT83" s="343">
        <f t="array" ref="AT83">SUM(IF(AT22:AT66="A02",1,0))</f>
        <v>0</v>
      </c>
      <c r="AU83" s="342">
        <f t="array" ref="AU83">SUM(IF(AU22:AU66="A02",1,0))</f>
        <v>0</v>
      </c>
      <c r="AV83" s="219">
        <f t="array" ref="AV83">SUM(IF(AV22:AV66="A02",1,0))</f>
        <v>0</v>
      </c>
      <c r="AW83" s="219">
        <f t="array" ref="AW83">SUM(IF(AW22:AW66="A02",1,0))</f>
        <v>0</v>
      </c>
      <c r="AX83" s="219">
        <f t="array" ref="AX83">SUM(IF(AX22:AX66="A02",1,0))</f>
        <v>0</v>
      </c>
      <c r="AY83" s="219">
        <f t="array" ref="AY83">SUM(IF(AY22:AY66="A02",1,0))</f>
        <v>0</v>
      </c>
      <c r="AZ83" s="219">
        <f t="array" ref="AZ83">SUM(IF(AZ22:AZ66="A02",1,0))</f>
        <v>0</v>
      </c>
      <c r="BA83" s="343">
        <f t="array" ref="BA83">SUM(IF(BA22:BA66="A02",1,0))</f>
        <v>0</v>
      </c>
    </row>
    <row r="84" spans="1:53" ht="13">
      <c r="B84" s="353"/>
      <c r="C84" s="359" t="s">
        <v>42</v>
      </c>
      <c r="E84" s="342">
        <f t="array" ref="E84">SUM(IF(E22:E66="A03",1,0))</f>
        <v>0</v>
      </c>
      <c r="F84" s="219">
        <f t="array" ref="F84">SUM(IF(F22:F66="A03",1,0))</f>
        <v>0</v>
      </c>
      <c r="G84" s="219">
        <f t="array" ref="G84">SUM(IF(G22:G66="A03",1,0))</f>
        <v>0</v>
      </c>
      <c r="H84" s="219">
        <f t="array" ref="H84">SUM(IF(H22:H66="A03",1,0))</f>
        <v>0</v>
      </c>
      <c r="I84" s="219">
        <f t="array" ref="I84">SUM(IF(I22:I66="A03",1,0))</f>
        <v>0</v>
      </c>
      <c r="J84" s="219">
        <f t="array" ref="J84">SUM(IF(J22:J66="A03",1,0))</f>
        <v>0</v>
      </c>
      <c r="K84" s="343">
        <f t="array" ref="K84">SUM(IF(K22:K66="A03",1,0))</f>
        <v>0</v>
      </c>
      <c r="L84" s="342">
        <f t="array" ref="L84">SUM(IF(L22:L66="A03",1,0))</f>
        <v>0</v>
      </c>
      <c r="M84" s="219">
        <f t="array" ref="M84">SUM(IF(M22:M66="A03",1,0))</f>
        <v>0</v>
      </c>
      <c r="N84" s="219">
        <f t="array" ref="N84">SUM(IF(N22:N66="A03",1,0))</f>
        <v>0</v>
      </c>
      <c r="O84" s="219">
        <f t="array" ref="O84">SUM(IF(O22:O66="A03",1,0))</f>
        <v>0</v>
      </c>
      <c r="P84" s="219">
        <f t="array" ref="P84">SUM(IF(P22:P66="A03",1,0))</f>
        <v>0</v>
      </c>
      <c r="Q84" s="219">
        <f t="array" ref="Q84">SUM(IF(Q22:Q66="A03",1,0))</f>
        <v>0</v>
      </c>
      <c r="R84" s="343">
        <f t="array" ref="R84">SUM(IF(R22:R66="A03",1,0))</f>
        <v>0</v>
      </c>
      <c r="S84" s="342">
        <f t="array" ref="S84">SUM(IF(S22:S66="A03",1,0))</f>
        <v>0</v>
      </c>
      <c r="T84" s="219">
        <f t="array" ref="T84">SUM(IF(T22:T66="A03",1,0))</f>
        <v>0</v>
      </c>
      <c r="U84" s="219">
        <f t="array" ref="U84">SUM(IF(U22:U66="A03",1,0))</f>
        <v>0</v>
      </c>
      <c r="V84" s="219">
        <f t="array" ref="V84">SUM(IF(V22:V66="A03",1,0))</f>
        <v>0</v>
      </c>
      <c r="W84" s="219">
        <f t="array" ref="W84">SUM(IF(W22:W66="A03",1,0))</f>
        <v>0</v>
      </c>
      <c r="X84" s="219">
        <f t="array" ref="X84">SUM(IF(X22:X66="A03",1,0))</f>
        <v>0</v>
      </c>
      <c r="Y84" s="343">
        <f t="array" ref="Y84">SUM(IF(Y22:Y66="A03",1,0))</f>
        <v>0</v>
      </c>
      <c r="Z84" s="342">
        <f t="array" ref="Z84">SUM(IF(Z22:Z66="A03",1,0))</f>
        <v>0</v>
      </c>
      <c r="AA84" s="219">
        <f t="array" ref="AA84">SUM(IF(AA22:AA66="A03",1,0))</f>
        <v>0</v>
      </c>
      <c r="AB84" s="219">
        <f t="array" ref="AB84">SUM(IF(AB22:AB66="A03",1,0))</f>
        <v>0</v>
      </c>
      <c r="AC84" s="219">
        <f t="array" ref="AC84">SUM(IF(AC22:AC66="A03",1,0))</f>
        <v>0</v>
      </c>
      <c r="AD84" s="219">
        <f t="array" ref="AD84">SUM(IF(AD22:AD66="A03",1,0))</f>
        <v>0</v>
      </c>
      <c r="AE84" s="219">
        <f t="array" ref="AE84">SUM(IF(AE22:AE66="A03",1,0))</f>
        <v>0</v>
      </c>
      <c r="AF84" s="343">
        <f t="array" ref="AF84">SUM(IF(AF22:AF66="A03",1,0))</f>
        <v>0</v>
      </c>
      <c r="AG84" s="342">
        <f t="array" ref="AG84">SUM(IF(AG22:AG66="A03",1,0))</f>
        <v>0</v>
      </c>
      <c r="AH84" s="219">
        <f t="array" ref="AH84">SUM(IF(AH22:AH66="A03",1,0))</f>
        <v>0</v>
      </c>
      <c r="AI84" s="219">
        <f t="array" ref="AI84">SUM(IF(AI22:AI66="A03",1,0))</f>
        <v>0</v>
      </c>
      <c r="AJ84" s="219">
        <f t="array" ref="AJ84">SUM(IF(AJ22:AJ66="A03",1,0))</f>
        <v>0</v>
      </c>
      <c r="AK84" s="219">
        <f t="array" ref="AK84">SUM(IF(AK22:AK66="A03",1,0))</f>
        <v>0</v>
      </c>
      <c r="AL84" s="219">
        <f t="array" ref="AL84">SUM(IF(AL22:AL66="A03",1,0))</f>
        <v>0</v>
      </c>
      <c r="AM84" s="343">
        <f t="array" ref="AM84">SUM(IF(AM22:AM66="A03",1,0))</f>
        <v>0</v>
      </c>
      <c r="AN84" s="342">
        <f t="array" ref="AN84">SUM(IF(AN22:AN66="A03",1,0))</f>
        <v>0</v>
      </c>
      <c r="AO84" s="219">
        <f t="array" ref="AO84">SUM(IF(AO22:AO66="A03",1,0))</f>
        <v>0</v>
      </c>
      <c r="AP84" s="219">
        <f t="array" ref="AP84">SUM(IF(AP22:AP66="A03",1,0))</f>
        <v>0</v>
      </c>
      <c r="AQ84" s="219">
        <f t="array" ref="AQ84">SUM(IF(AQ22:AQ66="A03",1,0))</f>
        <v>0</v>
      </c>
      <c r="AR84" s="219">
        <f t="array" ref="AR84">SUM(IF(AR22:AR66="A03",1,0))</f>
        <v>0</v>
      </c>
      <c r="AS84" s="219">
        <f t="array" ref="AS84">SUM(IF(AS22:AS66="A03",1,0))</f>
        <v>0</v>
      </c>
      <c r="AT84" s="343">
        <f t="array" ref="AT84">SUM(IF(AT22:AT66="A03",1,0))</f>
        <v>0</v>
      </c>
      <c r="AU84" s="342">
        <f t="array" ref="AU84">SUM(IF(AU22:AU66="A03",1,0))</f>
        <v>0</v>
      </c>
      <c r="AV84" s="219">
        <f t="array" ref="AV84">SUM(IF(AV22:AV66="A03",1,0))</f>
        <v>0</v>
      </c>
      <c r="AW84" s="219">
        <f t="array" ref="AW84">SUM(IF(AW22:AW66="A03",1,0))</f>
        <v>0</v>
      </c>
      <c r="AX84" s="219">
        <f t="array" ref="AX84">SUM(IF(AX22:AX66="A03",1,0))</f>
        <v>0</v>
      </c>
      <c r="AY84" s="219">
        <f t="array" ref="AY84">SUM(IF(AY22:AY66="A03",1,0))</f>
        <v>0</v>
      </c>
      <c r="AZ84" s="219">
        <f t="array" ref="AZ84">SUM(IF(AZ22:AZ66="A03",1,0))</f>
        <v>0</v>
      </c>
      <c r="BA84" s="343">
        <f t="array" ref="BA84">SUM(IF(BA22:BA66="A03",1,0))</f>
        <v>0</v>
      </c>
    </row>
    <row r="85" spans="1:53" ht="13.5" thickBot="1">
      <c r="B85" s="353"/>
      <c r="C85" s="359" t="s">
        <v>43</v>
      </c>
      <c r="E85" s="347">
        <f t="array" ref="E85">SUM(IF(E22:E66="A04",1,0))</f>
        <v>0</v>
      </c>
      <c r="F85" s="348">
        <f t="array" ref="F85">SUM(IF(F22:F66="A04",1,0))</f>
        <v>0</v>
      </c>
      <c r="G85" s="348">
        <f t="array" ref="G85">SUM(IF(G22:G66="A04",1,0))</f>
        <v>0</v>
      </c>
      <c r="H85" s="348">
        <f t="array" ref="H85">SUM(IF(H22:H66="A04",1,0))</f>
        <v>0</v>
      </c>
      <c r="I85" s="348">
        <f t="array" ref="I85">SUM(IF(I22:I66="A04",1,0))</f>
        <v>0</v>
      </c>
      <c r="J85" s="348">
        <f t="array" ref="J85">SUM(IF(J22:J66="A04",1,0))</f>
        <v>0</v>
      </c>
      <c r="K85" s="349">
        <f t="array" ref="K85">SUM(IF(K22:K66="A04",1,0))</f>
        <v>0</v>
      </c>
      <c r="L85" s="347">
        <f t="array" ref="L85">SUM(IF(L22:L66="A04",1,0))</f>
        <v>0</v>
      </c>
      <c r="M85" s="348">
        <f t="array" ref="M85">SUM(IF(M22:M66="A04",1,0))</f>
        <v>0</v>
      </c>
      <c r="N85" s="348">
        <f t="array" ref="N85">SUM(IF(N22:N66="A04",1,0))</f>
        <v>0</v>
      </c>
      <c r="O85" s="348">
        <f t="array" ref="O85">SUM(IF(O22:O66="A04",1,0))</f>
        <v>0</v>
      </c>
      <c r="P85" s="348">
        <f t="array" ref="P85">SUM(IF(P22:P66="A04",1,0))</f>
        <v>0</v>
      </c>
      <c r="Q85" s="348">
        <f t="array" ref="Q85">SUM(IF(Q22:Q66="A04",1,0))</f>
        <v>0</v>
      </c>
      <c r="R85" s="349">
        <f t="array" ref="R85">SUM(IF(R22:R66="A04",1,0))</f>
        <v>0</v>
      </c>
      <c r="S85" s="347">
        <f t="array" ref="S85">SUM(IF(S22:S66="A04",1,0))</f>
        <v>0</v>
      </c>
      <c r="T85" s="348">
        <f t="array" ref="T85">SUM(IF(T22:T66="A04",1,0))</f>
        <v>0</v>
      </c>
      <c r="U85" s="348">
        <f t="array" ref="U85">SUM(IF(U22:U66="A04",1,0))</f>
        <v>0</v>
      </c>
      <c r="V85" s="348">
        <f t="array" ref="V85">SUM(IF(V22:V66="A04",1,0))</f>
        <v>0</v>
      </c>
      <c r="W85" s="348">
        <f t="array" ref="W85">SUM(IF(W22:W66="A04",1,0))</f>
        <v>0</v>
      </c>
      <c r="X85" s="348">
        <f t="array" ref="X85">SUM(IF(X22:X66="A04",1,0))</f>
        <v>0</v>
      </c>
      <c r="Y85" s="349">
        <f t="array" ref="Y85">SUM(IF(Y22:Y66="A04",1,0))</f>
        <v>0</v>
      </c>
      <c r="Z85" s="347">
        <f t="array" ref="Z85">SUM(IF(Z22:Z66="A04",1,0))</f>
        <v>0</v>
      </c>
      <c r="AA85" s="348">
        <f t="array" ref="AA85">SUM(IF(AA22:AA66="A04",1,0))</f>
        <v>0</v>
      </c>
      <c r="AB85" s="348">
        <f t="array" ref="AB85">SUM(IF(AB22:AB66="A04",1,0))</f>
        <v>0</v>
      </c>
      <c r="AC85" s="348">
        <f t="array" ref="AC85">SUM(IF(AC22:AC66="A04",1,0))</f>
        <v>0</v>
      </c>
      <c r="AD85" s="348">
        <f t="array" ref="AD85">SUM(IF(AD22:AD66="A04",1,0))</f>
        <v>0</v>
      </c>
      <c r="AE85" s="348">
        <f t="array" ref="AE85">SUM(IF(AE22:AE66="A04",1,0))</f>
        <v>0</v>
      </c>
      <c r="AF85" s="349">
        <f t="array" ref="AF85">SUM(IF(AF22:AF66="A04",1,0))</f>
        <v>0</v>
      </c>
      <c r="AG85" s="347">
        <f t="array" ref="AG85">SUM(IF(AG22:AG66="A04",1,0))</f>
        <v>0</v>
      </c>
      <c r="AH85" s="348">
        <f t="array" ref="AH85">SUM(IF(AH22:AH66="A04",1,0))</f>
        <v>0</v>
      </c>
      <c r="AI85" s="348">
        <f t="array" ref="AI85">SUM(IF(AI22:AI66="A04",1,0))</f>
        <v>0</v>
      </c>
      <c r="AJ85" s="348">
        <f t="array" ref="AJ85">SUM(IF(AJ22:AJ66="A04",1,0))</f>
        <v>0</v>
      </c>
      <c r="AK85" s="348">
        <f t="array" ref="AK85">SUM(IF(AK22:AK66="A04",1,0))</f>
        <v>0</v>
      </c>
      <c r="AL85" s="348">
        <f t="array" ref="AL85">SUM(IF(AL22:AL66="A04",1,0))</f>
        <v>0</v>
      </c>
      <c r="AM85" s="349">
        <f t="array" ref="AM85">SUM(IF(AM22:AM66="A04",1,0))</f>
        <v>0</v>
      </c>
      <c r="AN85" s="347">
        <f t="array" ref="AN85">SUM(IF(AN22:AN66="A04",1,0))</f>
        <v>0</v>
      </c>
      <c r="AO85" s="348">
        <f t="array" ref="AO85">SUM(IF(AO22:AO66="A04",1,0))</f>
        <v>0</v>
      </c>
      <c r="AP85" s="348">
        <f t="array" ref="AP85">SUM(IF(AP22:AP66="A04",1,0))</f>
        <v>0</v>
      </c>
      <c r="AQ85" s="348">
        <f t="array" ref="AQ85">SUM(IF(AQ22:AQ66="A04",1,0))</f>
        <v>0</v>
      </c>
      <c r="AR85" s="348">
        <f t="array" ref="AR85">SUM(IF(AR22:AR66="A04",1,0))</f>
        <v>0</v>
      </c>
      <c r="AS85" s="348">
        <f t="array" ref="AS85">SUM(IF(AS22:AS66="A04",1,0))</f>
        <v>0</v>
      </c>
      <c r="AT85" s="349">
        <f t="array" ref="AT85">SUM(IF(AT22:AT66="A04",1,0))</f>
        <v>0</v>
      </c>
      <c r="AU85" s="347">
        <f t="array" ref="AU85">SUM(IF(AU22:AU66="A04",1,0))</f>
        <v>0</v>
      </c>
      <c r="AV85" s="348">
        <f t="array" ref="AV85">SUM(IF(AV22:AV66="A04",1,0))</f>
        <v>0</v>
      </c>
      <c r="AW85" s="348">
        <f t="array" ref="AW85">SUM(IF(AW22:AW66="A04",1,0))</f>
        <v>0</v>
      </c>
      <c r="AX85" s="348">
        <f t="array" ref="AX85">SUM(IF(AX22:AX66="A04",1,0))</f>
        <v>0</v>
      </c>
      <c r="AY85" s="348">
        <f t="array" ref="AY85">SUM(IF(AY22:AY66="A04",1,0))</f>
        <v>0</v>
      </c>
      <c r="AZ85" s="348">
        <f t="array" ref="AZ85">SUM(IF(AZ22:AZ66="A04",1,0))</f>
        <v>0</v>
      </c>
      <c r="BA85" s="349">
        <f t="array" ref="BA85">SUM(IF(BA22:BA66="A04",1,0))</f>
        <v>0</v>
      </c>
    </row>
    <row r="86" spans="1:53" ht="6" customHeight="1" thickBot="1">
      <c r="B86" s="353"/>
      <c r="C86" s="361"/>
      <c r="E86" s="358"/>
      <c r="F86" s="358"/>
      <c r="G86" s="358"/>
      <c r="H86" s="358"/>
      <c r="I86" s="358"/>
      <c r="J86" s="358"/>
      <c r="K86" s="358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58"/>
      <c r="Y86" s="358"/>
      <c r="Z86" s="358"/>
      <c r="AA86" s="358"/>
      <c r="AB86" s="358"/>
      <c r="AC86" s="358"/>
      <c r="AD86" s="358"/>
      <c r="AE86" s="358"/>
      <c r="AF86" s="358"/>
      <c r="AG86" s="358"/>
      <c r="AH86" s="358"/>
      <c r="AI86" s="358"/>
      <c r="AJ86" s="358"/>
      <c r="AK86" s="358"/>
      <c r="AL86" s="358"/>
      <c r="AM86" s="358"/>
      <c r="AN86" s="358"/>
      <c r="AO86" s="358"/>
      <c r="AP86" s="358"/>
      <c r="AQ86" s="358"/>
      <c r="AR86" s="358"/>
      <c r="AS86" s="358"/>
      <c r="AT86" s="358"/>
      <c r="AU86" s="358"/>
      <c r="AV86" s="358"/>
      <c r="AW86" s="358"/>
      <c r="AX86" s="358"/>
      <c r="AY86" s="358"/>
      <c r="AZ86" s="358"/>
      <c r="BA86" s="358"/>
    </row>
    <row r="87" spans="1:53" ht="13.5" thickBot="1">
      <c r="B87" s="353"/>
      <c r="C87" s="359" t="s">
        <v>38</v>
      </c>
      <c r="E87" s="355">
        <f t="array" ref="E87">COUNTIF(E22:E46,"A*")+COUNTIF(E72,"A*")</f>
        <v>0</v>
      </c>
      <c r="F87" s="356">
        <f t="array" ref="F87">COUNTIF(F22:F46,"A*")+COUNTIF(F72,"A*")</f>
        <v>0</v>
      </c>
      <c r="G87" s="356">
        <f t="array" ref="G87">COUNTIF(G22:G46,"A*")+COUNTIF(G72,"A*")</f>
        <v>0</v>
      </c>
      <c r="H87" s="356">
        <f t="array" ref="H87">COUNTIF(H22:H46,"A*")+COUNTIF(H72,"A*")</f>
        <v>0</v>
      </c>
      <c r="I87" s="356">
        <f t="array" ref="I87">COUNTIF(I22:I46,"A*")+COUNTIF(I72,"A*")</f>
        <v>0</v>
      </c>
      <c r="J87" s="356">
        <f t="array" ref="J87">COUNTIF(J22:J46,"A*")+COUNTIF(J72,"A*")</f>
        <v>0</v>
      </c>
      <c r="K87" s="357">
        <f t="array" ref="K87">COUNTIF(K22:K46,"A*")+COUNTIF(K72,"A*")</f>
        <v>0</v>
      </c>
      <c r="L87" s="355">
        <f t="array" ref="L87">COUNTIF(L22:L46,"A*")+COUNTIF(L72,"A*")</f>
        <v>0</v>
      </c>
      <c r="M87" s="356">
        <f t="array" ref="M87">COUNTIF(M22:M46,"A*")+COUNTIF(M72,"A*")</f>
        <v>0</v>
      </c>
      <c r="N87" s="356">
        <f t="array" ref="N87">COUNTIF(N22:N46,"A*")+COUNTIF(N72,"A*")</f>
        <v>0</v>
      </c>
      <c r="O87" s="356">
        <f t="array" ref="O87">COUNTIF(O22:O46,"A*")+COUNTIF(O72,"A*")</f>
        <v>0</v>
      </c>
      <c r="P87" s="356">
        <f t="array" ref="P87">COUNTIF(P22:P46,"A*")+COUNTIF(P72,"A*")</f>
        <v>0</v>
      </c>
      <c r="Q87" s="356">
        <f t="array" ref="Q87">COUNTIF(Q22:Q46,"A*")+COUNTIF(Q72,"A*")</f>
        <v>0</v>
      </c>
      <c r="R87" s="357">
        <f t="array" ref="R87">COUNTIF(R22:R46,"A*")+COUNTIF(R72,"A*")</f>
        <v>0</v>
      </c>
      <c r="S87" s="355">
        <f t="array" ref="S87">COUNTIF(S22:S46,"A*")+COUNTIF(S72,"A*")</f>
        <v>0</v>
      </c>
      <c r="T87" s="356">
        <f t="array" ref="T87">COUNTIF(T22:T46,"A*")+COUNTIF(T72,"A*")</f>
        <v>0</v>
      </c>
      <c r="U87" s="356">
        <f t="array" ref="U87">COUNTIF(U22:U46,"A*")+COUNTIF(U72,"A*")</f>
        <v>0</v>
      </c>
      <c r="V87" s="356">
        <f t="array" ref="V87">COUNTIF(V22:V46,"A*")+COUNTIF(V72,"A*")</f>
        <v>0</v>
      </c>
      <c r="W87" s="356">
        <f t="array" ref="W87">COUNTIF(W22:W46,"A*")+COUNTIF(W72,"A*")</f>
        <v>0</v>
      </c>
      <c r="X87" s="356">
        <f t="array" ref="X87">COUNTIF(X22:X46,"A*")+COUNTIF(X72,"A*")</f>
        <v>0</v>
      </c>
      <c r="Y87" s="357">
        <f t="array" ref="Y87">COUNTIF(Y22:Y46,"A*")+COUNTIF(Y72,"A*")</f>
        <v>0</v>
      </c>
      <c r="Z87" s="355">
        <f t="array" ref="Z87">COUNTIF(Z22:Z46,"A*")+COUNTIF(Z72,"A*")</f>
        <v>0</v>
      </c>
      <c r="AA87" s="356">
        <f t="array" ref="AA87">COUNTIF(AA22:AA46,"A*")+COUNTIF(AA72,"A*")</f>
        <v>0</v>
      </c>
      <c r="AB87" s="356">
        <f t="array" ref="AB87">COUNTIF(AB22:AB46,"A*")+COUNTIF(AB72,"A*")</f>
        <v>0</v>
      </c>
      <c r="AC87" s="356">
        <f t="array" ref="AC87">COUNTIF(AC22:AC46,"A*")+COUNTIF(AC72,"A*")</f>
        <v>0</v>
      </c>
      <c r="AD87" s="356">
        <f t="array" ref="AD87">COUNTIF(AD22:AD46,"A*")+COUNTIF(AD72,"A*")</f>
        <v>0</v>
      </c>
      <c r="AE87" s="356">
        <f t="array" ref="AE87">COUNTIF(AE22:AE46,"A*")+COUNTIF(AE72,"A*")</f>
        <v>0</v>
      </c>
      <c r="AF87" s="357">
        <f t="array" ref="AF87">COUNTIF(AF22:AF46,"A*")+COUNTIF(AF72,"A*")</f>
        <v>0</v>
      </c>
      <c r="AG87" s="355">
        <f t="array" ref="AG87">COUNTIF(AG22:AG46,"A*")+COUNTIF(AG72,"A*")</f>
        <v>0</v>
      </c>
      <c r="AH87" s="356">
        <f t="array" ref="AH87">COUNTIF(AH22:AH46,"A*")+COUNTIF(AH72,"A*")</f>
        <v>0</v>
      </c>
      <c r="AI87" s="356">
        <f t="array" ref="AI87">COUNTIF(AI22:AI46,"A*")+COUNTIF(AI72,"A*")</f>
        <v>0</v>
      </c>
      <c r="AJ87" s="356">
        <f t="array" ref="AJ87">COUNTIF(AJ22:AJ46,"A*")+COUNTIF(AJ72,"A*")</f>
        <v>0</v>
      </c>
      <c r="AK87" s="356">
        <f t="array" ref="AK87">COUNTIF(AK22:AK46,"A*")+COUNTIF(AK72,"A*")</f>
        <v>0</v>
      </c>
      <c r="AL87" s="356">
        <f t="array" ref="AL87">COUNTIF(AL22:AL46,"A*")+COUNTIF(AL72,"A*")</f>
        <v>0</v>
      </c>
      <c r="AM87" s="357">
        <f t="array" ref="AM87">COUNTIF(AM22:AM46,"A*")+COUNTIF(AM72,"A*")</f>
        <v>0</v>
      </c>
      <c r="AN87" s="355">
        <f t="array" ref="AN87">COUNTIF(AN22:AN46,"A*")+COUNTIF(AN72,"A*")</f>
        <v>0</v>
      </c>
      <c r="AO87" s="356">
        <f t="array" ref="AO87">COUNTIF(AO22:AO46,"A*")+COUNTIF(AO72,"A*")</f>
        <v>0</v>
      </c>
      <c r="AP87" s="356">
        <f t="array" ref="AP87">COUNTIF(AP22:AP46,"A*")+COUNTIF(AP72,"A*")</f>
        <v>0</v>
      </c>
      <c r="AQ87" s="356">
        <f t="array" ref="AQ87">COUNTIF(AQ22:AQ46,"A*")+COUNTIF(AQ72,"A*")</f>
        <v>0</v>
      </c>
      <c r="AR87" s="356">
        <f t="array" ref="AR87">COUNTIF(AR22:AR46,"A*")+COUNTIF(AR72,"A*")</f>
        <v>0</v>
      </c>
      <c r="AS87" s="356">
        <f t="array" ref="AS87">COUNTIF(AS22:AS46,"A*")+COUNTIF(AS72,"A*")</f>
        <v>0</v>
      </c>
      <c r="AT87" s="357">
        <f t="array" ref="AT87">COUNTIF(AT22:AT46,"A*")+COUNTIF(AT72,"A*")</f>
        <v>0</v>
      </c>
      <c r="AU87" s="355">
        <f t="array" ref="AU87">COUNTIF(AU22:AU46,"A*")+COUNTIF(AU72,"A*")</f>
        <v>0</v>
      </c>
      <c r="AV87" s="356">
        <f t="array" ref="AV87">COUNTIF(AV22:AV46,"A*")+COUNTIF(AV72,"A*")</f>
        <v>0</v>
      </c>
      <c r="AW87" s="356">
        <f t="array" ref="AW87">COUNTIF(AW22:AW46,"A*")+COUNTIF(AW72,"A*")</f>
        <v>0</v>
      </c>
      <c r="AX87" s="356">
        <f t="array" ref="AX87">COUNTIF(AX22:AX46,"A*")+COUNTIF(AX72,"A*")</f>
        <v>0</v>
      </c>
      <c r="AY87" s="356">
        <f t="array" ref="AY87">COUNTIF(AY22:AY46,"A*")+COUNTIF(AY72,"A*")</f>
        <v>0</v>
      </c>
      <c r="AZ87" s="356">
        <f t="array" ref="AZ87">COUNTIF(AZ22:AZ46,"A*")+COUNTIF(AZ72,"A*")</f>
        <v>0</v>
      </c>
      <c r="BA87" s="357">
        <f t="array" ref="BA87">COUNTIF(BA22:BA46,"A*")+COUNTIF(BA72,"A*")</f>
        <v>0</v>
      </c>
    </row>
    <row r="88" spans="1:53" ht="13.5" thickBot="1">
      <c r="B88" s="353"/>
      <c r="C88" s="36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  <c r="AU88" s="221"/>
      <c r="AV88" s="221"/>
      <c r="AW88" s="221"/>
      <c r="AX88" s="221"/>
      <c r="AY88" s="221"/>
      <c r="AZ88" s="221"/>
      <c r="BA88" s="221"/>
    </row>
    <row r="89" spans="1:53" ht="13">
      <c r="B89" s="353"/>
      <c r="C89" s="359" t="s">
        <v>44</v>
      </c>
      <c r="E89" s="336">
        <f t="array" ref="E89">SUM(IF(E22:E66="N01",1,0))</f>
        <v>0</v>
      </c>
      <c r="F89" s="337">
        <f t="array" ref="F89">SUM(IF(F22:F66="N01",1,0))</f>
        <v>0</v>
      </c>
      <c r="G89" s="337">
        <f t="array" ref="G89">SUM(IF(G22:G66="N01",1,0))</f>
        <v>0</v>
      </c>
      <c r="H89" s="337">
        <f t="array" ref="H89">SUM(IF(H22:H66="N01",1,0))</f>
        <v>0</v>
      </c>
      <c r="I89" s="337">
        <f t="array" ref="I89">SUM(IF(I22:I66="N01",1,0))</f>
        <v>0</v>
      </c>
      <c r="J89" s="337">
        <f t="array" ref="J89">SUM(IF(J22:J66="N01",1,0))</f>
        <v>0</v>
      </c>
      <c r="K89" s="338">
        <f t="array" ref="K89">SUM(IF(K22:K66="N01",1,0))</f>
        <v>0</v>
      </c>
      <c r="L89" s="336">
        <f t="array" ref="L89">SUM(IF(L22:L66="N01",1,0))</f>
        <v>0</v>
      </c>
      <c r="M89" s="337">
        <f t="array" ref="M89">SUM(IF(M22:M66="N01",1,0))</f>
        <v>0</v>
      </c>
      <c r="N89" s="337">
        <f t="array" ref="N89">SUM(IF(N22:N66="N01",1,0))</f>
        <v>0</v>
      </c>
      <c r="O89" s="337">
        <f t="array" ref="O89">SUM(IF(O22:O66="N01",1,0))</f>
        <v>0</v>
      </c>
      <c r="P89" s="337">
        <f t="array" ref="P89">SUM(IF(P22:P66="N01",1,0))</f>
        <v>0</v>
      </c>
      <c r="Q89" s="337">
        <f t="array" ref="Q89">SUM(IF(Q22:Q66="N01",1,0))</f>
        <v>0</v>
      </c>
      <c r="R89" s="338">
        <f t="array" ref="R89">SUM(IF(R22:R66="N01",1,0))</f>
        <v>0</v>
      </c>
      <c r="S89" s="336">
        <f t="array" ref="S89">SUM(IF(S22:S66="N01",1,0))</f>
        <v>0</v>
      </c>
      <c r="T89" s="337">
        <f t="array" ref="T89">SUM(IF(T22:T66="N01",1,0))</f>
        <v>0</v>
      </c>
      <c r="U89" s="337">
        <f t="array" ref="U89">SUM(IF(U22:U66="N01",1,0))</f>
        <v>0</v>
      </c>
      <c r="V89" s="337">
        <f t="array" ref="V89">SUM(IF(V22:V66="N01",1,0))</f>
        <v>0</v>
      </c>
      <c r="W89" s="337">
        <f t="array" ref="W89">SUM(IF(W22:W66="N01",1,0))</f>
        <v>0</v>
      </c>
      <c r="X89" s="337">
        <f t="array" ref="X89">SUM(IF(X22:X66="N01",1,0))</f>
        <v>0</v>
      </c>
      <c r="Y89" s="338">
        <f t="array" ref="Y89">SUM(IF(Y22:Y66="N01",1,0))</f>
        <v>0</v>
      </c>
      <c r="Z89" s="336">
        <f t="array" ref="Z89">SUM(IF(Z22:Z66="N01",1,0))</f>
        <v>0</v>
      </c>
      <c r="AA89" s="337">
        <f t="array" ref="AA89">SUM(IF(AA22:AA66="N01",1,0))</f>
        <v>0</v>
      </c>
      <c r="AB89" s="337">
        <f t="array" ref="AB89">SUM(IF(AB22:AB66="N01",1,0))</f>
        <v>0</v>
      </c>
      <c r="AC89" s="337">
        <f t="array" ref="AC89">SUM(IF(AC22:AC66="N01",1,0))</f>
        <v>0</v>
      </c>
      <c r="AD89" s="337">
        <f t="array" ref="AD89">SUM(IF(AD22:AD66="N01",1,0))</f>
        <v>0</v>
      </c>
      <c r="AE89" s="337">
        <f t="array" ref="AE89">SUM(IF(AE22:AE66="N01",1,0))</f>
        <v>0</v>
      </c>
      <c r="AF89" s="338">
        <f t="array" ref="AF89">SUM(IF(AF22:AF66="N01",1,0))</f>
        <v>0</v>
      </c>
      <c r="AG89" s="336">
        <f t="array" ref="AG89">SUM(IF(AG22:AG66="N01",1,0))</f>
        <v>0</v>
      </c>
      <c r="AH89" s="337">
        <f t="array" ref="AH89">SUM(IF(AH22:AH66="N01",1,0))</f>
        <v>0</v>
      </c>
      <c r="AI89" s="337">
        <f t="array" ref="AI89">SUM(IF(AI22:AI66="N01",1,0))</f>
        <v>0</v>
      </c>
      <c r="AJ89" s="337">
        <f t="array" ref="AJ89">SUM(IF(AJ22:AJ66="N01",1,0))</f>
        <v>0</v>
      </c>
      <c r="AK89" s="337">
        <f t="array" ref="AK89">SUM(IF(AK22:AK66="N01",1,0))</f>
        <v>0</v>
      </c>
      <c r="AL89" s="337">
        <f t="array" ref="AL89">SUM(IF(AL22:AL66="N01",1,0))</f>
        <v>0</v>
      </c>
      <c r="AM89" s="338">
        <f t="array" ref="AM89">SUM(IF(AM22:AM66="N01",1,0))</f>
        <v>0</v>
      </c>
      <c r="AN89" s="336">
        <f t="array" ref="AN89">SUM(IF(AN22:AN66="N01",1,0))</f>
        <v>0</v>
      </c>
      <c r="AO89" s="337">
        <f t="array" ref="AO89">SUM(IF(AO22:AO66="N01",1,0))</f>
        <v>0</v>
      </c>
      <c r="AP89" s="337">
        <f t="array" ref="AP89">SUM(IF(AP22:AP66="N01",1,0))</f>
        <v>0</v>
      </c>
      <c r="AQ89" s="337">
        <f t="array" ref="AQ89">SUM(IF(AQ22:AQ66="N01",1,0))</f>
        <v>0</v>
      </c>
      <c r="AR89" s="337">
        <f t="array" ref="AR89">SUM(IF(AR22:AR66="N01",1,0))</f>
        <v>0</v>
      </c>
      <c r="AS89" s="337">
        <f t="array" ref="AS89">SUM(IF(AS22:AS66="N01",1,0))</f>
        <v>0</v>
      </c>
      <c r="AT89" s="338">
        <f t="array" ref="AT89">SUM(IF(AT22:AT66="N01",1,0))</f>
        <v>0</v>
      </c>
      <c r="AU89" s="336">
        <f t="array" ref="AU89">SUM(IF(AU22:AU66="N01",1,0))</f>
        <v>0</v>
      </c>
      <c r="AV89" s="337">
        <f t="array" ref="AV89">SUM(IF(AV22:AV66="N01",1,0))</f>
        <v>0</v>
      </c>
      <c r="AW89" s="337">
        <f t="array" ref="AW89">SUM(IF(AW22:AW66="N01",1,0))</f>
        <v>0</v>
      </c>
      <c r="AX89" s="337">
        <f t="array" ref="AX89">SUM(IF(AX22:AX66="N01",1,0))</f>
        <v>0</v>
      </c>
      <c r="AY89" s="337">
        <f t="array" ref="AY89">SUM(IF(AY22:AY66="N01",1,0))</f>
        <v>0</v>
      </c>
      <c r="AZ89" s="337">
        <f t="array" ref="AZ89">SUM(IF(AZ22:AZ66="N01",1,0))</f>
        <v>0</v>
      </c>
      <c r="BA89" s="338">
        <f t="array" ref="BA89">SUM(IF(BA22:BA66="N01",1,0))</f>
        <v>0</v>
      </c>
    </row>
    <row r="90" spans="1:53" ht="13">
      <c r="B90" s="353"/>
      <c r="C90" s="359" t="s">
        <v>45</v>
      </c>
      <c r="E90" s="342">
        <f t="array" ref="E90">SUM(IF(E22:E66="N02",1,0))</f>
        <v>0</v>
      </c>
      <c r="F90" s="219">
        <f t="array" ref="F90">SUM(IF(F22:F66="N02",1,0))</f>
        <v>0</v>
      </c>
      <c r="G90" s="219">
        <f t="array" ref="G90">SUM(IF(G22:G66="N02",1,0))</f>
        <v>0</v>
      </c>
      <c r="H90" s="219">
        <f t="array" ref="H90">SUM(IF(H22:H66="N02",1,0))</f>
        <v>0</v>
      </c>
      <c r="I90" s="219">
        <f t="array" ref="I90">SUM(IF(I22:I66="N02",1,0))</f>
        <v>0</v>
      </c>
      <c r="J90" s="219">
        <f t="array" ref="J90">SUM(IF(J22:J66="N02",1,0))</f>
        <v>0</v>
      </c>
      <c r="K90" s="343">
        <f t="array" ref="K90">SUM(IF(K22:K66="N02",1,0))</f>
        <v>0</v>
      </c>
      <c r="L90" s="342">
        <f t="array" ref="L90">SUM(IF(L22:L66="N02",1,0))</f>
        <v>0</v>
      </c>
      <c r="M90" s="219">
        <f t="array" ref="M90">SUM(IF(M22:M66="N02",1,0))</f>
        <v>0</v>
      </c>
      <c r="N90" s="219">
        <f t="array" ref="N90">SUM(IF(N22:N66="N02",1,0))</f>
        <v>0</v>
      </c>
      <c r="O90" s="219">
        <f t="array" ref="O90">SUM(IF(O22:O66="N02",1,0))</f>
        <v>0</v>
      </c>
      <c r="P90" s="219">
        <f t="array" ref="P90">SUM(IF(P22:P66="N02",1,0))</f>
        <v>0</v>
      </c>
      <c r="Q90" s="219">
        <f t="array" ref="Q90">SUM(IF(Q22:Q66="N02",1,0))</f>
        <v>0</v>
      </c>
      <c r="R90" s="343">
        <f t="array" ref="R90">SUM(IF(R22:R66="N02",1,0))</f>
        <v>0</v>
      </c>
      <c r="S90" s="342">
        <f t="array" ref="S90">SUM(IF(S22:S66="N02",1,0))</f>
        <v>0</v>
      </c>
      <c r="T90" s="219">
        <f t="array" ref="T90">SUM(IF(T22:T66="N02",1,0))</f>
        <v>0</v>
      </c>
      <c r="U90" s="219">
        <f t="array" ref="U90">SUM(IF(U22:U66="N02",1,0))</f>
        <v>0</v>
      </c>
      <c r="V90" s="219">
        <f t="array" ref="V90">SUM(IF(V22:V66="N02",1,0))</f>
        <v>0</v>
      </c>
      <c r="W90" s="219">
        <f t="array" ref="W90">SUM(IF(W22:W66="N02",1,0))</f>
        <v>0</v>
      </c>
      <c r="X90" s="219">
        <f t="array" ref="X90">SUM(IF(X22:X66="N02",1,0))</f>
        <v>0</v>
      </c>
      <c r="Y90" s="343">
        <f t="array" ref="Y90">SUM(IF(Y22:Y66="N02",1,0))</f>
        <v>0</v>
      </c>
      <c r="Z90" s="342">
        <f t="array" ref="Z90">SUM(IF(Z22:Z66="N02",1,0))</f>
        <v>0</v>
      </c>
      <c r="AA90" s="219">
        <f t="array" ref="AA90">SUM(IF(AA22:AA66="N02",1,0))</f>
        <v>0</v>
      </c>
      <c r="AB90" s="219">
        <f t="array" ref="AB90">SUM(IF(AB22:AB66="N02",1,0))</f>
        <v>0</v>
      </c>
      <c r="AC90" s="219">
        <f t="array" ref="AC90">SUM(IF(AC22:AC66="N02",1,0))</f>
        <v>0</v>
      </c>
      <c r="AD90" s="219">
        <f t="array" ref="AD90">SUM(IF(AD22:AD66="N02",1,0))</f>
        <v>0</v>
      </c>
      <c r="AE90" s="219">
        <f t="array" ref="AE90">SUM(IF(AE22:AE66="N02",1,0))</f>
        <v>0</v>
      </c>
      <c r="AF90" s="343">
        <f t="array" ref="AF90">SUM(IF(AF22:AF66="N02",1,0))</f>
        <v>0</v>
      </c>
      <c r="AG90" s="342">
        <f t="array" ref="AG90">SUM(IF(AG22:AG66="N02",1,0))</f>
        <v>0</v>
      </c>
      <c r="AH90" s="219">
        <f t="array" ref="AH90">SUM(IF(AH22:AH66="N02",1,0))</f>
        <v>0</v>
      </c>
      <c r="AI90" s="219">
        <f t="array" ref="AI90">SUM(IF(AI22:AI66="N02",1,0))</f>
        <v>0</v>
      </c>
      <c r="AJ90" s="219">
        <f t="array" ref="AJ90">SUM(IF(AJ22:AJ66="N02",1,0))</f>
        <v>0</v>
      </c>
      <c r="AK90" s="219">
        <f t="array" ref="AK90">SUM(IF(AK22:AK66="N02",1,0))</f>
        <v>0</v>
      </c>
      <c r="AL90" s="219">
        <f t="array" ref="AL90">SUM(IF(AL22:AL66="N02",1,0))</f>
        <v>0</v>
      </c>
      <c r="AM90" s="343">
        <f t="array" ref="AM90">SUM(IF(AM22:AM66="N02",1,0))</f>
        <v>0</v>
      </c>
      <c r="AN90" s="342">
        <f t="array" ref="AN90">SUM(IF(AN22:AN66="N02",1,0))</f>
        <v>0</v>
      </c>
      <c r="AO90" s="219">
        <f t="array" ref="AO90">SUM(IF(AO22:AO66="N02",1,0))</f>
        <v>0</v>
      </c>
      <c r="AP90" s="219">
        <f t="array" ref="AP90">SUM(IF(AP22:AP66="N02",1,0))</f>
        <v>0</v>
      </c>
      <c r="AQ90" s="219">
        <f t="array" ref="AQ90">SUM(IF(AQ22:AQ66="N02",1,0))</f>
        <v>0</v>
      </c>
      <c r="AR90" s="219">
        <f t="array" ref="AR90">SUM(IF(AR22:AR66="N02",1,0))</f>
        <v>0</v>
      </c>
      <c r="AS90" s="219">
        <f t="array" ref="AS90">SUM(IF(AS22:AS66="N02",1,0))</f>
        <v>0</v>
      </c>
      <c r="AT90" s="343">
        <f t="array" ref="AT90">SUM(IF(AT22:AT66="N02",1,0))</f>
        <v>0</v>
      </c>
      <c r="AU90" s="342">
        <f t="array" ref="AU90">SUM(IF(AU22:AU66="N02",1,0))</f>
        <v>0</v>
      </c>
      <c r="AV90" s="219">
        <f t="array" ref="AV90">SUM(IF(AV22:AV66="N02",1,0))</f>
        <v>0</v>
      </c>
      <c r="AW90" s="219">
        <f t="array" ref="AW90">SUM(IF(AW22:AW66="N02",1,0))</f>
        <v>0</v>
      </c>
      <c r="AX90" s="219">
        <f t="array" ref="AX90">SUM(IF(AX22:AX66="N02",1,0))</f>
        <v>0</v>
      </c>
      <c r="AY90" s="219">
        <f t="array" ref="AY90">SUM(IF(AY22:AY66="N02",1,0))</f>
        <v>0</v>
      </c>
      <c r="AZ90" s="219">
        <f t="array" ref="AZ90">SUM(IF(AZ22:AZ66="N02",1,0))</f>
        <v>0</v>
      </c>
      <c r="BA90" s="343">
        <f t="array" ref="BA90">SUM(IF(BA22:BA66="N02",1,0))</f>
        <v>0</v>
      </c>
    </row>
    <row r="91" spans="1:53" ht="13">
      <c r="A91" s="221"/>
      <c r="B91" s="361"/>
      <c r="C91" s="359" t="s">
        <v>46</v>
      </c>
      <c r="E91" s="342">
        <f t="array" ref="E91">SUM(IF(E22:E66="N03",1,0))</f>
        <v>0</v>
      </c>
      <c r="F91" s="219">
        <f t="array" ref="F91">SUM(IF(F22:F66="N03",1,0))</f>
        <v>0</v>
      </c>
      <c r="G91" s="219">
        <f t="array" ref="G91">SUM(IF(G22:G66="N03",1,0))</f>
        <v>0</v>
      </c>
      <c r="H91" s="219">
        <f t="array" ref="H91">SUM(IF(H22:H66="N03",1,0))</f>
        <v>0</v>
      </c>
      <c r="I91" s="219">
        <f t="array" ref="I91">SUM(IF(I22:I66="N03",1,0))</f>
        <v>0</v>
      </c>
      <c r="J91" s="219">
        <f t="array" ref="J91">SUM(IF(J22:J66="N03",1,0))</f>
        <v>0</v>
      </c>
      <c r="K91" s="343">
        <f t="array" ref="K91">SUM(IF(K22:K66="N03",1,0))</f>
        <v>0</v>
      </c>
      <c r="L91" s="342">
        <f t="array" ref="L91">SUM(IF(L22:L66="N03",1,0))</f>
        <v>0</v>
      </c>
      <c r="M91" s="219">
        <f t="array" ref="M91">SUM(IF(M22:M66="N03",1,0))</f>
        <v>0</v>
      </c>
      <c r="N91" s="219">
        <f t="array" ref="N91">SUM(IF(N22:N66="N03",1,0))</f>
        <v>0</v>
      </c>
      <c r="O91" s="219">
        <f t="array" ref="O91">SUM(IF(O22:O66="N03",1,0))</f>
        <v>0</v>
      </c>
      <c r="P91" s="219">
        <f t="array" ref="P91">SUM(IF(P22:P66="N03",1,0))</f>
        <v>0</v>
      </c>
      <c r="Q91" s="219">
        <f t="array" ref="Q91">SUM(IF(Q22:Q66="N03",1,0))</f>
        <v>0</v>
      </c>
      <c r="R91" s="343">
        <f t="array" ref="R91">SUM(IF(R22:R66="N03",1,0))</f>
        <v>0</v>
      </c>
      <c r="S91" s="342">
        <f t="array" ref="S91">SUM(IF(S22:S66="N03",1,0))</f>
        <v>0</v>
      </c>
      <c r="T91" s="219">
        <f t="array" ref="T91">SUM(IF(T22:T66="N03",1,0))</f>
        <v>0</v>
      </c>
      <c r="U91" s="219">
        <f t="array" ref="U91">SUM(IF(U22:U66="N03",1,0))</f>
        <v>0</v>
      </c>
      <c r="V91" s="219">
        <f t="array" ref="V91">SUM(IF(V22:V66="N03",1,0))</f>
        <v>0</v>
      </c>
      <c r="W91" s="219">
        <f t="array" ref="W91">SUM(IF(W22:W66="N03",1,0))</f>
        <v>0</v>
      </c>
      <c r="X91" s="219">
        <f t="array" ref="X91">SUM(IF(X22:X66="N03",1,0))</f>
        <v>0</v>
      </c>
      <c r="Y91" s="343">
        <f t="array" ref="Y91">SUM(IF(Y22:Y66="N03",1,0))</f>
        <v>0</v>
      </c>
      <c r="Z91" s="342">
        <f t="array" ref="Z91">SUM(IF(Z22:Z66="N03",1,0))</f>
        <v>0</v>
      </c>
      <c r="AA91" s="219">
        <f t="array" ref="AA91">SUM(IF(AA22:AA66="N03",1,0))</f>
        <v>0</v>
      </c>
      <c r="AB91" s="219">
        <f t="array" ref="AB91">SUM(IF(AB22:AB66="N03",1,0))</f>
        <v>0</v>
      </c>
      <c r="AC91" s="219">
        <f t="array" ref="AC91">SUM(IF(AC22:AC66="N03",1,0))</f>
        <v>0</v>
      </c>
      <c r="AD91" s="219">
        <f t="array" ref="AD91">SUM(IF(AD22:AD66="N03",1,0))</f>
        <v>0</v>
      </c>
      <c r="AE91" s="219">
        <f t="array" ref="AE91">SUM(IF(AE22:AE66="N03",1,0))</f>
        <v>0</v>
      </c>
      <c r="AF91" s="343">
        <f t="array" ref="AF91">SUM(IF(AF22:AF66="N03",1,0))</f>
        <v>0</v>
      </c>
      <c r="AG91" s="342">
        <f t="array" ref="AG91">SUM(IF(AG22:AG66="N03",1,0))</f>
        <v>0</v>
      </c>
      <c r="AH91" s="219">
        <f t="array" ref="AH91">SUM(IF(AH22:AH66="N03",1,0))</f>
        <v>0</v>
      </c>
      <c r="AI91" s="219">
        <f t="array" ref="AI91">SUM(IF(AI22:AI66="N03",1,0))</f>
        <v>0</v>
      </c>
      <c r="AJ91" s="219">
        <f t="array" ref="AJ91">SUM(IF(AJ22:AJ66="N03",1,0))</f>
        <v>0</v>
      </c>
      <c r="AK91" s="219">
        <f t="array" ref="AK91">SUM(IF(AK22:AK66="N03",1,0))</f>
        <v>0</v>
      </c>
      <c r="AL91" s="219">
        <f t="array" ref="AL91">SUM(IF(AL22:AL66="N03",1,0))</f>
        <v>0</v>
      </c>
      <c r="AM91" s="343">
        <f t="array" ref="AM91">SUM(IF(AM22:AM66="N03",1,0))</f>
        <v>0</v>
      </c>
      <c r="AN91" s="342">
        <f t="array" ref="AN91">SUM(IF(AN22:AN66="N03",1,0))</f>
        <v>0</v>
      </c>
      <c r="AO91" s="219">
        <f t="array" ref="AO91">SUM(IF(AO22:AO66="N03",1,0))</f>
        <v>0</v>
      </c>
      <c r="AP91" s="219">
        <f t="array" ref="AP91">SUM(IF(AP22:AP66="N03",1,0))</f>
        <v>0</v>
      </c>
      <c r="AQ91" s="219">
        <f t="array" ref="AQ91">SUM(IF(AQ22:AQ66="N03",1,0))</f>
        <v>0</v>
      </c>
      <c r="AR91" s="219">
        <f t="array" ref="AR91">SUM(IF(AR22:AR66="N03",1,0))</f>
        <v>0</v>
      </c>
      <c r="AS91" s="219">
        <f t="array" ref="AS91">SUM(IF(AS22:AS66="N03",1,0))</f>
        <v>0</v>
      </c>
      <c r="AT91" s="343">
        <f t="array" ref="AT91">SUM(IF(AT22:AT66="N03",1,0))</f>
        <v>0</v>
      </c>
      <c r="AU91" s="342">
        <f t="array" ref="AU91">SUM(IF(AU22:AU66="N03",1,0))</f>
        <v>0</v>
      </c>
      <c r="AV91" s="219">
        <f t="array" ref="AV91">SUM(IF(AV22:AV66="N03",1,0))</f>
        <v>0</v>
      </c>
      <c r="AW91" s="219">
        <f t="array" ref="AW91">SUM(IF(AW22:AW66="N03",1,0))</f>
        <v>0</v>
      </c>
      <c r="AX91" s="219">
        <f t="array" ref="AX91">SUM(IF(AX22:AX66="N03",1,0))</f>
        <v>0</v>
      </c>
      <c r="AY91" s="219">
        <f t="array" ref="AY91">SUM(IF(AY22:AY66="N03",1,0))</f>
        <v>0</v>
      </c>
      <c r="AZ91" s="219">
        <f t="array" ref="AZ91">SUM(IF(AZ22:AZ66="N03",1,0))</f>
        <v>0</v>
      </c>
      <c r="BA91" s="343">
        <f t="array" ref="BA91">SUM(IF(BA22:BA66="N03",1,0))</f>
        <v>0</v>
      </c>
    </row>
    <row r="92" spans="1:53" ht="13.5" thickBot="1">
      <c r="A92" s="221"/>
      <c r="B92" s="361"/>
      <c r="C92" s="359" t="s">
        <v>47</v>
      </c>
      <c r="E92" s="347">
        <f t="array" ref="E92">SUM(IF(E22:E66="N04",1,0))</f>
        <v>0</v>
      </c>
      <c r="F92" s="348">
        <f t="array" ref="F92">SUM(IF(F22:F66="N04",1,0))</f>
        <v>0</v>
      </c>
      <c r="G92" s="348">
        <f t="array" ref="G92">SUM(IF(G22:G66="N04",1,0))</f>
        <v>0</v>
      </c>
      <c r="H92" s="348">
        <f t="array" ref="H92">SUM(IF(H22:H66="N04",1,0))</f>
        <v>0</v>
      </c>
      <c r="I92" s="348">
        <f t="array" ref="I92">SUM(IF(I22:I66="N04",1,0))</f>
        <v>0</v>
      </c>
      <c r="J92" s="348">
        <f t="array" ref="J92">SUM(IF(J22:J66="N04",1,0))</f>
        <v>0</v>
      </c>
      <c r="K92" s="349">
        <f t="array" ref="K92">SUM(IF(K22:K66="N04",1,0))</f>
        <v>0</v>
      </c>
      <c r="L92" s="347">
        <f t="array" ref="L92">SUM(IF(L22:L66="N04",1,0))</f>
        <v>0</v>
      </c>
      <c r="M92" s="348">
        <f t="array" ref="M92">SUM(IF(M22:M66="N04",1,0))</f>
        <v>0</v>
      </c>
      <c r="N92" s="348">
        <f t="array" ref="N92">SUM(IF(N22:N66="N04",1,0))</f>
        <v>0</v>
      </c>
      <c r="O92" s="348">
        <f t="array" ref="O92">SUM(IF(O22:O66="N04",1,0))</f>
        <v>0</v>
      </c>
      <c r="P92" s="348">
        <f t="array" ref="P92">SUM(IF(P22:P66="N04",1,0))</f>
        <v>0</v>
      </c>
      <c r="Q92" s="348">
        <f t="array" ref="Q92">SUM(IF(Q22:Q66="N04",1,0))</f>
        <v>0</v>
      </c>
      <c r="R92" s="349">
        <f t="array" ref="R92">SUM(IF(R22:R66="N04",1,0))</f>
        <v>0</v>
      </c>
      <c r="S92" s="347">
        <f t="array" ref="S92">SUM(IF(S22:S66="N04",1,0))</f>
        <v>0</v>
      </c>
      <c r="T92" s="348">
        <f t="array" ref="T92">SUM(IF(T22:T66="N04",1,0))</f>
        <v>0</v>
      </c>
      <c r="U92" s="348">
        <f t="array" ref="U92">SUM(IF(U22:U66="N04",1,0))</f>
        <v>0</v>
      </c>
      <c r="V92" s="348">
        <f t="array" ref="V92">SUM(IF(V22:V66="N04",1,0))</f>
        <v>0</v>
      </c>
      <c r="W92" s="348">
        <f t="array" ref="W92">SUM(IF(W22:W66="N04",1,0))</f>
        <v>0</v>
      </c>
      <c r="X92" s="348">
        <f t="array" ref="X92">SUM(IF(X22:X66="N04",1,0))</f>
        <v>0</v>
      </c>
      <c r="Y92" s="349">
        <f t="array" ref="Y92">SUM(IF(Y22:Y66="N04",1,0))</f>
        <v>0</v>
      </c>
      <c r="Z92" s="347">
        <f t="array" ref="Z92">SUM(IF(Z22:Z66="N04",1,0))</f>
        <v>0</v>
      </c>
      <c r="AA92" s="348">
        <f t="array" ref="AA92">SUM(IF(AA22:AA66="N04",1,0))</f>
        <v>0</v>
      </c>
      <c r="AB92" s="348">
        <f t="array" ref="AB92">SUM(IF(AB22:AB66="N04",1,0))</f>
        <v>0</v>
      </c>
      <c r="AC92" s="348">
        <f t="array" ref="AC92">SUM(IF(AC22:AC66="N04",1,0))</f>
        <v>0</v>
      </c>
      <c r="AD92" s="348">
        <f t="array" ref="AD92">SUM(IF(AD22:AD66="N04",1,0))</f>
        <v>0</v>
      </c>
      <c r="AE92" s="348">
        <f t="array" ref="AE92">SUM(IF(AE22:AE66="N04",1,0))</f>
        <v>0</v>
      </c>
      <c r="AF92" s="349">
        <f t="array" ref="AF92">SUM(IF(AF22:AF66="N04",1,0))</f>
        <v>0</v>
      </c>
      <c r="AG92" s="347">
        <f t="array" ref="AG92">SUM(IF(AG22:AG66="N04",1,0))</f>
        <v>0</v>
      </c>
      <c r="AH92" s="348">
        <f t="array" ref="AH92">SUM(IF(AH22:AH66="N04",1,0))</f>
        <v>0</v>
      </c>
      <c r="AI92" s="348">
        <f t="array" ref="AI92">SUM(IF(AI22:AI66="N04",1,0))</f>
        <v>0</v>
      </c>
      <c r="AJ92" s="348">
        <f t="array" ref="AJ92">SUM(IF(AJ22:AJ66="N04",1,0))</f>
        <v>0</v>
      </c>
      <c r="AK92" s="348">
        <f t="array" ref="AK92">SUM(IF(AK22:AK66="N04",1,0))</f>
        <v>0</v>
      </c>
      <c r="AL92" s="348">
        <f t="array" ref="AL92">SUM(IF(AL22:AL66="N04",1,0))</f>
        <v>0</v>
      </c>
      <c r="AM92" s="349">
        <f t="array" ref="AM92">SUM(IF(AM22:AM66="N04",1,0))</f>
        <v>0</v>
      </c>
      <c r="AN92" s="347">
        <f t="array" ref="AN92">SUM(IF(AN22:AN66="N04",1,0))</f>
        <v>0</v>
      </c>
      <c r="AO92" s="348">
        <f t="array" ref="AO92">SUM(IF(AO22:AO66="N04",1,0))</f>
        <v>0</v>
      </c>
      <c r="AP92" s="348">
        <f t="array" ref="AP92">SUM(IF(AP22:AP66="N04",1,0))</f>
        <v>0</v>
      </c>
      <c r="AQ92" s="348">
        <f t="array" ref="AQ92">SUM(IF(AQ22:AQ66="N04",1,0))</f>
        <v>0</v>
      </c>
      <c r="AR92" s="348">
        <f t="array" ref="AR92">SUM(IF(AR22:AR66="N04",1,0))</f>
        <v>0</v>
      </c>
      <c r="AS92" s="348">
        <f t="array" ref="AS92">SUM(IF(AS22:AS66="N04",1,0))</f>
        <v>0</v>
      </c>
      <c r="AT92" s="349">
        <f t="array" ref="AT92">SUM(IF(AT22:AT66="N04",1,0))</f>
        <v>0</v>
      </c>
      <c r="AU92" s="347">
        <f t="array" ref="AU92">SUM(IF(AU22:AU66="N04",1,0))</f>
        <v>0</v>
      </c>
      <c r="AV92" s="348">
        <f t="array" ref="AV92">SUM(IF(AV22:AV66="N04",1,0))</f>
        <v>0</v>
      </c>
      <c r="AW92" s="348">
        <f t="array" ref="AW92">SUM(IF(AW22:AW66="N04",1,0))</f>
        <v>0</v>
      </c>
      <c r="AX92" s="348">
        <f t="array" ref="AX92">SUM(IF(AX22:AX66="N04",1,0))</f>
        <v>0</v>
      </c>
      <c r="AY92" s="348">
        <f t="array" ref="AY92">SUM(IF(AY22:AY66="N04",1,0))</f>
        <v>0</v>
      </c>
      <c r="AZ92" s="348">
        <f t="array" ref="AZ92">SUM(IF(AZ22:AZ66="N04",1,0))</f>
        <v>0</v>
      </c>
      <c r="BA92" s="349">
        <f t="array" ref="BA92">SUM(IF(BA22:BA66="N04",1,0))</f>
        <v>0</v>
      </c>
    </row>
    <row r="93" spans="1:53" ht="6" customHeight="1" thickBot="1">
      <c r="B93" s="353"/>
      <c r="C93" s="361"/>
      <c r="E93" s="358"/>
      <c r="F93" s="358"/>
      <c r="G93" s="358"/>
      <c r="H93" s="358"/>
      <c r="I93" s="358"/>
      <c r="J93" s="358"/>
      <c r="K93" s="358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358"/>
      <c r="AE93" s="358"/>
      <c r="AF93" s="358"/>
      <c r="AG93" s="358"/>
      <c r="AH93" s="358"/>
      <c r="AI93" s="358"/>
      <c r="AJ93" s="358"/>
      <c r="AK93" s="358"/>
      <c r="AL93" s="358"/>
      <c r="AM93" s="358"/>
      <c r="AN93" s="358"/>
      <c r="AO93" s="358"/>
      <c r="AP93" s="358"/>
      <c r="AQ93" s="358"/>
      <c r="AR93" s="358"/>
      <c r="AS93" s="358"/>
      <c r="AT93" s="358"/>
      <c r="AU93" s="358"/>
      <c r="AV93" s="358"/>
      <c r="AW93" s="358"/>
      <c r="AX93" s="358"/>
      <c r="AY93" s="358"/>
      <c r="AZ93" s="358"/>
      <c r="BA93" s="358"/>
    </row>
    <row r="94" spans="1:53" ht="13.5" thickBot="1">
      <c r="A94" s="221"/>
      <c r="B94" s="361"/>
      <c r="C94" s="359" t="s">
        <v>39</v>
      </c>
      <c r="E94" s="355">
        <f t="array" ref="E94">COUNTIF(E22:E46,"N*")+COUNTIF(E72,"N*")</f>
        <v>0</v>
      </c>
      <c r="F94" s="356">
        <f t="array" ref="F94">COUNTIF(F22:F46,"N*")+COUNTIF(F72,"N*")</f>
        <v>0</v>
      </c>
      <c r="G94" s="356">
        <f t="array" ref="G94">COUNTIF(G22:G46,"N*")+COUNTIF(G72,"N*")</f>
        <v>0</v>
      </c>
      <c r="H94" s="356">
        <f t="array" ref="H94">COUNTIF(H22:H46,"N*")+COUNTIF(H72,"N*")</f>
        <v>0</v>
      </c>
      <c r="I94" s="356">
        <f t="array" ref="I94">COUNTIF(I22:I46,"N*")+COUNTIF(I72,"N*")</f>
        <v>0</v>
      </c>
      <c r="J94" s="356">
        <f t="array" ref="J94">COUNTIF(J22:J46,"N*")+COUNTIF(J72,"N*")</f>
        <v>0</v>
      </c>
      <c r="K94" s="357">
        <f t="array" ref="K94">COUNTIF(K22:K46,"N*")+COUNTIF(K72,"N*")</f>
        <v>0</v>
      </c>
      <c r="L94" s="355">
        <f t="array" ref="L94">COUNTIF(L22:L46,"N*")+COUNTIF(L72,"N*")</f>
        <v>0</v>
      </c>
      <c r="M94" s="356">
        <f t="array" ref="M94">COUNTIF(M22:M46,"N*")+COUNTIF(M72,"N*")</f>
        <v>0</v>
      </c>
      <c r="N94" s="356">
        <f t="array" ref="N94">COUNTIF(N22:N46,"N*")+COUNTIF(N72,"N*")</f>
        <v>0</v>
      </c>
      <c r="O94" s="356">
        <f t="array" ref="O94">COUNTIF(O22:O46,"N*")+COUNTIF(O72,"N*")</f>
        <v>0</v>
      </c>
      <c r="P94" s="356">
        <f t="array" ref="P94">COUNTIF(P22:P46,"N*")+COUNTIF(P72,"N*")</f>
        <v>0</v>
      </c>
      <c r="Q94" s="356">
        <f t="array" ref="Q94">COUNTIF(Q22:Q46,"N*")+COUNTIF(Q72,"N*")</f>
        <v>0</v>
      </c>
      <c r="R94" s="357">
        <f t="array" ref="R94">COUNTIF(R22:R46,"N*")+COUNTIF(R72,"N*")</f>
        <v>0</v>
      </c>
      <c r="S94" s="355">
        <f t="array" ref="S94">COUNTIF(S22:S46,"N*")+COUNTIF(S72,"N*")</f>
        <v>0</v>
      </c>
      <c r="T94" s="356">
        <f t="array" ref="T94">COUNTIF(T22:T46,"N*")+COUNTIF(T72,"N*")</f>
        <v>0</v>
      </c>
      <c r="U94" s="356">
        <f t="array" ref="U94">COUNTIF(U22:U46,"N*")+COUNTIF(U72,"N*")</f>
        <v>0</v>
      </c>
      <c r="V94" s="356">
        <f t="array" ref="V94">COUNTIF(V22:V46,"N*")+COUNTIF(V72,"N*")</f>
        <v>0</v>
      </c>
      <c r="W94" s="356">
        <f t="array" ref="W94">COUNTIF(W22:W46,"N*")+COUNTIF(W72,"N*")</f>
        <v>0</v>
      </c>
      <c r="X94" s="356">
        <f t="array" ref="X94">COUNTIF(X22:X46,"N*")+COUNTIF(X72,"N*")</f>
        <v>0</v>
      </c>
      <c r="Y94" s="357">
        <f t="array" ref="Y94">COUNTIF(Y22:Y46,"N*")+COUNTIF(Y72,"N*")</f>
        <v>0</v>
      </c>
      <c r="Z94" s="355">
        <f t="array" ref="Z94">COUNTIF(Z22:Z46,"N*")+COUNTIF(Z72,"N*")</f>
        <v>0</v>
      </c>
      <c r="AA94" s="356">
        <f t="array" ref="AA94">COUNTIF(AA22:AA46,"N*")+COUNTIF(AA72,"N*")</f>
        <v>0</v>
      </c>
      <c r="AB94" s="356">
        <f t="array" ref="AB94">COUNTIF(AB22:AB46,"N*")+COUNTIF(AB72,"N*")</f>
        <v>0</v>
      </c>
      <c r="AC94" s="356">
        <f t="array" ref="AC94">COUNTIF(AC22:AC46,"N*")+COUNTIF(AC72,"N*")</f>
        <v>0</v>
      </c>
      <c r="AD94" s="356">
        <f t="array" ref="AD94">COUNTIF(AD22:AD46,"N*")+COUNTIF(AD72,"N*")</f>
        <v>0</v>
      </c>
      <c r="AE94" s="356">
        <f t="array" ref="AE94">COUNTIF(AE22:AE46,"N*")+COUNTIF(AE72,"N*")</f>
        <v>0</v>
      </c>
      <c r="AF94" s="357">
        <f t="array" ref="AF94">COUNTIF(AF22:AF46,"N*")+COUNTIF(AF72,"N*")</f>
        <v>0</v>
      </c>
      <c r="AG94" s="355">
        <f t="array" ref="AG94">COUNTIF(AG22:AG46,"N*")+COUNTIF(AG72,"N*")</f>
        <v>0</v>
      </c>
      <c r="AH94" s="356">
        <f t="array" ref="AH94">COUNTIF(AH22:AH46,"N*")+COUNTIF(AH72,"N*")</f>
        <v>0</v>
      </c>
      <c r="AI94" s="356">
        <f t="array" ref="AI94">COUNTIF(AI22:AI46,"N*")+COUNTIF(AI72,"N*")</f>
        <v>0</v>
      </c>
      <c r="AJ94" s="356">
        <f t="array" ref="AJ94">COUNTIF(AJ22:AJ46,"N*")+COUNTIF(AJ72,"N*")</f>
        <v>0</v>
      </c>
      <c r="AK94" s="356">
        <f t="array" ref="AK94">COUNTIF(AK22:AK46,"N*")+COUNTIF(AK72,"N*")</f>
        <v>0</v>
      </c>
      <c r="AL94" s="356">
        <f t="array" ref="AL94">COUNTIF(AL22:AL46,"N*")+COUNTIF(AL72,"N*")</f>
        <v>0</v>
      </c>
      <c r="AM94" s="357">
        <f t="array" ref="AM94">COUNTIF(AM22:AM46,"N*")+COUNTIF(AM72,"N*")</f>
        <v>0</v>
      </c>
      <c r="AN94" s="355">
        <f t="array" ref="AN94">COUNTIF(AN22:AN46,"N*")+COUNTIF(AN72,"N*")</f>
        <v>0</v>
      </c>
      <c r="AO94" s="356">
        <f t="array" ref="AO94">COUNTIF(AO22:AO46,"N*")+COUNTIF(AO72,"N*")</f>
        <v>0</v>
      </c>
      <c r="AP94" s="356">
        <f t="array" ref="AP94">COUNTIF(AP22:AP46,"N*")+COUNTIF(AP72,"N*")</f>
        <v>0</v>
      </c>
      <c r="AQ94" s="356">
        <f t="array" ref="AQ94">COUNTIF(AQ22:AQ46,"N*")+COUNTIF(AQ72,"N*")</f>
        <v>0</v>
      </c>
      <c r="AR94" s="356">
        <f t="array" ref="AR94">COUNTIF(AR22:AR46,"N*")+COUNTIF(AR72,"N*")</f>
        <v>0</v>
      </c>
      <c r="AS94" s="356">
        <f t="array" ref="AS94">COUNTIF(AS22:AS46,"N*")+COUNTIF(AS72,"N*")</f>
        <v>0</v>
      </c>
      <c r="AT94" s="357">
        <f t="array" ref="AT94">COUNTIF(AT22:AT46,"N*")+COUNTIF(AT72,"N*")</f>
        <v>0</v>
      </c>
      <c r="AU94" s="355">
        <f t="array" ref="AU94">COUNTIF(AU22:AU46,"N*")+COUNTIF(AU72,"N*")</f>
        <v>0</v>
      </c>
      <c r="AV94" s="356">
        <f t="array" ref="AV94">COUNTIF(AV22:AV46,"N*")+COUNTIF(AV72,"N*")</f>
        <v>0</v>
      </c>
      <c r="AW94" s="356">
        <f t="array" ref="AW94">COUNTIF(AW22:AW46,"N*")+COUNTIF(AW72,"N*")</f>
        <v>0</v>
      </c>
      <c r="AX94" s="356">
        <f t="array" ref="AX94">COUNTIF(AX22:AX46,"N*")+COUNTIF(AX72,"N*")</f>
        <v>0</v>
      </c>
      <c r="AY94" s="356">
        <f t="array" ref="AY94">COUNTIF(AY22:AY46,"N*")+COUNTIF(AY72,"N*")</f>
        <v>0</v>
      </c>
      <c r="AZ94" s="356">
        <f t="array" ref="AZ94">COUNTIF(AZ22:AZ46,"N*")+COUNTIF(AZ72,"N*")</f>
        <v>0</v>
      </c>
      <c r="BA94" s="357">
        <f t="array" ref="BA94">COUNTIF(BA22:BA46,"N*")+COUNTIF(BA72,"N*")</f>
        <v>0</v>
      </c>
    </row>
  </sheetData>
  <sheetProtection formatCells="0"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81" priority="34" operator="notEqual">
      <formula>7</formula>
    </cfRule>
  </conditionalFormatting>
  <conditionalFormatting sqref="J49:BA66 J5:BA19 J22:BA46">
    <cfRule type="expression" dxfId="80" priority="28">
      <formula>SUM(1*ISNUMBER(SEARCH("," &amp; E5:J5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79" priority="27" operator="notEqual">
      <formula>1</formula>
    </cfRule>
  </conditionalFormatting>
  <conditionalFormatting sqref="E71:I71 L71:P71 S71:W71 Z71:AD71 AG71:AK71 AN71:AR71 AU71:AY71">
    <cfRule type="cellIs" dxfId="78" priority="26" operator="greaterThan">
      <formula>0</formula>
    </cfRule>
  </conditionalFormatting>
  <conditionalFormatting sqref="J71:K71 Q71:R71 X71:Y71 AE71:AF71 AL71:AM71 AS71:AT71 AZ71:BA71">
    <cfRule type="cellIs" dxfId="77" priority="24" operator="equal">
      <formula>0</formula>
    </cfRule>
    <cfRule type="cellIs" dxfId="76" priority="25" operator="notEqual">
      <formula>0</formula>
    </cfRule>
  </conditionalFormatting>
  <conditionalFormatting sqref="E82:BA85 E75:BA78 E89:BA92">
    <cfRule type="expression" dxfId="75" priority="20" stopIfTrue="1">
      <formula>IF(E75=0,TRUE,FALSE)</formula>
    </cfRule>
  </conditionalFormatting>
  <conditionalFormatting sqref="E80:BA80 E94:BA94 E87:BA87">
    <cfRule type="expression" dxfId="74" priority="21">
      <formula>IF(E80=0,TRUE,FALSE)</formula>
    </cfRule>
    <cfRule type="cellIs" dxfId="73" priority="22" stopIfTrue="1" operator="equal">
      <formula>3</formula>
    </cfRule>
    <cfRule type="cellIs" dxfId="72" priority="23" operator="lessThan">
      <formula>2</formula>
    </cfRule>
  </conditionalFormatting>
  <conditionalFormatting sqref="E89:BA91">
    <cfRule type="cellIs" dxfId="71" priority="18" operator="notEqual">
      <formula>1</formula>
    </cfRule>
    <cfRule type="cellIs" dxfId="70" priority="19" operator="notEqual">
      <formula>1</formula>
    </cfRule>
  </conditionalFormatting>
  <conditionalFormatting sqref="E82:BA85">
    <cfRule type="cellIs" dxfId="69" priority="17" operator="notEqual">
      <formula>1</formula>
    </cfRule>
  </conditionalFormatting>
  <conditionalFormatting sqref="E75:BA78">
    <cfRule type="cellIs" dxfId="68" priority="16" operator="notEqual">
      <formula>1</formula>
    </cfRule>
  </conditionalFormatting>
  <conditionalFormatting sqref="E73:BA73">
    <cfRule type="cellIs" dxfId="67" priority="14" operator="lessThanOrEqual">
      <formula>1</formula>
    </cfRule>
    <cfRule type="cellIs" dxfId="66" priority="15" operator="greaterThan">
      <formula>1</formula>
    </cfRule>
  </conditionalFormatting>
  <conditionalFormatting sqref="BG51:BG66">
    <cfRule type="cellIs" dxfId="65" priority="13" operator="greaterThanOrEqual">
      <formula>7</formula>
    </cfRule>
  </conditionalFormatting>
  <conditionalFormatting sqref="G5:BA19">
    <cfRule type="expression" dxfId="64" priority="12">
      <formula>IF(COUNTIF(E5:G5,"N")&gt;2,1,0)</formula>
    </cfRule>
  </conditionalFormatting>
  <conditionalFormatting sqref="G22:BA46">
    <cfRule type="expression" dxfId="63" priority="11">
      <formula>IF(COUNTIF(E22:G22,"*N*")&gt;2,1,0)</formula>
    </cfRule>
  </conditionalFormatting>
  <conditionalFormatting sqref="G49:BA66">
    <cfRule type="expression" dxfId="62" priority="10">
      <formula>IF(COUNTIF(E49:G49,"*N*")&gt;2,1,0)</formula>
    </cfRule>
  </conditionalFormatting>
  <conditionalFormatting sqref="E5:BA66">
    <cfRule type="expression" dxfId="61" priority="3">
      <formula>AND(ISNA(MATCH(E5,SaufD,0)),COUNTIF(E$5:E$66,E5)&gt;1,COUNTIF($4:$4,E5)=0)</formula>
    </cfRule>
  </conditionalFormatting>
  <conditionalFormatting sqref="E5:BA50">
    <cfRule type="expression" dxfId="60" priority="2">
      <formula>IF(SUM(MATCH(I5,Listenuit,0),MATCH(J5,Listenuit,0),MATCH(K5,Listenuit,0))&gt;2,1,0)</formula>
    </cfRule>
  </conditionalFormatting>
  <conditionalFormatting sqref="E22:BA66">
    <cfRule type="cellIs" dxfId="59" priority="4" operator="equal">
      <formula>"N04"</formula>
    </cfRule>
    <cfRule type="cellIs" dxfId="58" priority="5" operator="equal">
      <formula>"N03"</formula>
    </cfRule>
    <cfRule type="cellIs" dxfId="57" priority="6" operator="equal">
      <formula>"A04"</formula>
    </cfRule>
    <cfRule type="cellIs" dxfId="56" priority="7" operator="equal">
      <formula>"A03"</formula>
    </cfRule>
    <cfRule type="cellIs" dxfId="55" priority="8" operator="equal">
      <formula>"M04"</formula>
    </cfRule>
    <cfRule type="cellIs" dxfId="54" priority="9" operator="equal">
      <formula>"M03"</formula>
    </cfRule>
  </conditionalFormatting>
  <conditionalFormatting sqref="E4:BA4">
    <cfRule type="expression" dxfId="53" priority="1">
      <formula>COUNTIF(Feries,E4)&gt;0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152400</xdr:colOff>
                    <xdr:row>2</xdr:row>
                    <xdr:rowOff>69850</xdr:rowOff>
                  </from>
                  <to>
                    <xdr:col>2</xdr:col>
                    <xdr:colOff>1714500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I140"/>
  <sheetViews>
    <sheetView tabSelected="1" zoomScaleNormal="10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K10" sqref="K10"/>
    </sheetView>
  </sheetViews>
  <sheetFormatPr baseColWidth="10" defaultColWidth="9.1796875" defaultRowHeight="14.5"/>
  <cols>
    <col min="1" max="2" width="2.54296875" customWidth="1"/>
    <col min="3" max="3" width="23.453125" style="73" customWidth="1"/>
    <col min="4" max="4" width="11.81640625" style="65" customWidth="1"/>
    <col min="5" max="5" width="3.81640625" style="65" customWidth="1"/>
    <col min="6" max="6" width="5.453125" customWidth="1"/>
    <col min="7" max="15" width="5.54296875" customWidth="1"/>
    <col min="16" max="16" width="6.1796875" customWidth="1"/>
    <col min="17" max="53" width="5.54296875" customWidth="1"/>
    <col min="54" max="54" width="4.81640625" customWidth="1"/>
    <col min="55" max="55" width="4.54296875" bestFit="1" customWidth="1"/>
    <col min="56" max="56" width="2.453125" bestFit="1" customWidth="1"/>
    <col min="57" max="57" width="3.54296875" bestFit="1" customWidth="1"/>
    <col min="58" max="58" width="4.54296875" bestFit="1" customWidth="1"/>
    <col min="59" max="59" width="2.1796875" hidden="1" customWidth="1"/>
  </cols>
  <sheetData>
    <row r="1" spans="1:59" ht="15" thickBot="1">
      <c r="A1" s="764" t="s">
        <v>380</v>
      </c>
      <c r="B1" s="764"/>
      <c r="C1" s="764"/>
      <c r="D1" s="764"/>
      <c r="E1" s="765"/>
      <c r="F1" s="766" t="str">
        <f>"Semaine"&amp;" "&amp;WEEKNUM(F3,2)</f>
        <v>Semaine 18</v>
      </c>
      <c r="G1" s="767"/>
      <c r="H1" s="767"/>
      <c r="I1" s="767"/>
      <c r="J1" s="767"/>
      <c r="K1" s="767"/>
      <c r="L1" s="768"/>
      <c r="M1" s="766" t="str">
        <f>"Semaine"&amp;" "&amp;WEEKNUM(M3,2)</f>
        <v>Semaine 19</v>
      </c>
      <c r="N1" s="767"/>
      <c r="O1" s="767"/>
      <c r="P1" s="767"/>
      <c r="Q1" s="767"/>
      <c r="R1" s="767"/>
      <c r="S1" s="768"/>
      <c r="T1" s="762" t="str">
        <f>"Semaine"&amp;" "&amp;WEEKNUM(T3,2)</f>
        <v>Semaine 20</v>
      </c>
      <c r="U1" s="763"/>
      <c r="V1" s="763"/>
      <c r="W1" s="763"/>
      <c r="X1" s="763"/>
      <c r="Y1" s="763"/>
      <c r="Z1" s="763"/>
      <c r="AA1" s="769" t="str">
        <f>"Semaine"&amp;" "&amp;WEEKNUM(AA3,2)</f>
        <v>Semaine 21</v>
      </c>
      <c r="AB1" s="770"/>
      <c r="AC1" s="770"/>
      <c r="AD1" s="770"/>
      <c r="AE1" s="770"/>
      <c r="AF1" s="770"/>
      <c r="AG1" s="770"/>
      <c r="AH1" s="769" t="str">
        <f>"Semaine"&amp;" "&amp;WEEKNUM(AH3,2)</f>
        <v>Semaine 22</v>
      </c>
      <c r="AI1" s="770"/>
      <c r="AJ1" s="770"/>
      <c r="AK1" s="770"/>
      <c r="AL1" s="770"/>
      <c r="AM1" s="770"/>
      <c r="AN1" s="770"/>
      <c r="AO1" s="762" t="str">
        <f>"Semaine"&amp;" "&amp;WEEKNUM(AO3,2)</f>
        <v>Semaine 23</v>
      </c>
      <c r="AP1" s="763"/>
      <c r="AQ1" s="763"/>
      <c r="AR1" s="763"/>
      <c r="AS1" s="763"/>
      <c r="AT1" s="763"/>
      <c r="AU1" s="763"/>
      <c r="AV1" s="762" t="str">
        <f>"Semaine"&amp;" "&amp;WEEKNUM(AV3,2)</f>
        <v>Semaine 24</v>
      </c>
      <c r="AW1" s="763"/>
      <c r="AX1" s="763"/>
      <c r="AY1" s="763"/>
      <c r="AZ1" s="763"/>
      <c r="BA1" s="763"/>
      <c r="BB1" s="763"/>
      <c r="BC1" s="63"/>
      <c r="BD1" s="63"/>
      <c r="BE1" s="63"/>
      <c r="BF1" s="63"/>
      <c r="BG1" s="63"/>
    </row>
    <row r="2" spans="1:59" ht="18">
      <c r="A2" s="363"/>
      <c r="B2" s="363"/>
      <c r="C2" s="364"/>
      <c r="D2" s="363"/>
      <c r="E2" s="363"/>
      <c r="F2" s="365" t="s">
        <v>0</v>
      </c>
      <c r="G2" s="366" t="s">
        <v>56</v>
      </c>
      <c r="H2" s="366" t="s">
        <v>57</v>
      </c>
      <c r="I2" s="366" t="s">
        <v>2</v>
      </c>
      <c r="J2" s="366" t="s">
        <v>3</v>
      </c>
      <c r="K2" s="366" t="s">
        <v>4</v>
      </c>
      <c r="L2" s="367" t="s">
        <v>5</v>
      </c>
      <c r="M2" s="365" t="s">
        <v>0</v>
      </c>
      <c r="N2" s="366" t="s">
        <v>56</v>
      </c>
      <c r="O2" s="366" t="s">
        <v>57</v>
      </c>
      <c r="P2" s="366" t="s">
        <v>2</v>
      </c>
      <c r="Q2" s="366" t="s">
        <v>3</v>
      </c>
      <c r="R2" s="366" t="s">
        <v>4</v>
      </c>
      <c r="S2" s="367" t="s">
        <v>5</v>
      </c>
      <c r="T2" s="365" t="s">
        <v>0</v>
      </c>
      <c r="U2" s="366" t="s">
        <v>56</v>
      </c>
      <c r="V2" s="366" t="s">
        <v>57</v>
      </c>
      <c r="W2" s="366" t="s">
        <v>2</v>
      </c>
      <c r="X2" s="366" t="s">
        <v>3</v>
      </c>
      <c r="Y2" s="366" t="s">
        <v>4</v>
      </c>
      <c r="Z2" s="367" t="s">
        <v>5</v>
      </c>
      <c r="AA2" s="365" t="s">
        <v>361</v>
      </c>
      <c r="AB2" s="366" t="s">
        <v>56</v>
      </c>
      <c r="AC2" s="366" t="s">
        <v>57</v>
      </c>
      <c r="AD2" s="366" t="s">
        <v>2</v>
      </c>
      <c r="AE2" s="366" t="s">
        <v>3</v>
      </c>
      <c r="AF2" s="366" t="s">
        <v>4</v>
      </c>
      <c r="AG2" s="367" t="s">
        <v>5</v>
      </c>
      <c r="AH2" s="365" t="s">
        <v>0</v>
      </c>
      <c r="AI2" s="366" t="s">
        <v>56</v>
      </c>
      <c r="AJ2" s="366" t="s">
        <v>57</v>
      </c>
      <c r="AK2" s="366" t="s">
        <v>2</v>
      </c>
      <c r="AL2" s="366" t="s">
        <v>3</v>
      </c>
      <c r="AM2" s="366" t="s">
        <v>4</v>
      </c>
      <c r="AN2" s="367" t="s">
        <v>5</v>
      </c>
      <c r="AO2" s="365" t="s">
        <v>0</v>
      </c>
      <c r="AP2" s="366" t="s">
        <v>56</v>
      </c>
      <c r="AQ2" s="366" t="s">
        <v>57</v>
      </c>
      <c r="AR2" s="366" t="s">
        <v>2</v>
      </c>
      <c r="AS2" s="366" t="s">
        <v>3</v>
      </c>
      <c r="AT2" s="366" t="s">
        <v>4</v>
      </c>
      <c r="AU2" s="367" t="s">
        <v>5</v>
      </c>
      <c r="AV2" s="365" t="s">
        <v>0</v>
      </c>
      <c r="AW2" s="366" t="s">
        <v>56</v>
      </c>
      <c r="AX2" s="366" t="s">
        <v>57</v>
      </c>
      <c r="AY2" s="366" t="s">
        <v>2</v>
      </c>
      <c r="AZ2" s="366" t="s">
        <v>3</v>
      </c>
      <c r="BA2" s="366" t="s">
        <v>4</v>
      </c>
      <c r="BB2" s="367" t="s">
        <v>5</v>
      </c>
      <c r="BC2" s="63"/>
      <c r="BD2" s="63"/>
      <c r="BE2" s="63"/>
      <c r="BF2" s="63"/>
      <c r="BG2" s="63"/>
    </row>
    <row r="3" spans="1:59" ht="16" thickBot="1">
      <c r="A3" s="368"/>
      <c r="B3" s="368"/>
      <c r="C3" s="369"/>
      <c r="D3" s="370"/>
      <c r="E3" s="370"/>
      <c r="F3" s="371">
        <f>'CP-OM'!E4</f>
        <v>43948</v>
      </c>
      <c r="G3" s="372">
        <f>IF(F3="","",F3+1)</f>
        <v>43949</v>
      </c>
      <c r="H3" s="372">
        <f t="shared" ref="H3:BB3" si="0">IF(G3="","",G3+1)</f>
        <v>43950</v>
      </c>
      <c r="I3" s="372">
        <f t="shared" si="0"/>
        <v>43951</v>
      </c>
      <c r="J3" s="372">
        <f t="shared" si="0"/>
        <v>43952</v>
      </c>
      <c r="K3" s="372">
        <f t="shared" si="0"/>
        <v>43953</v>
      </c>
      <c r="L3" s="373">
        <f t="shared" si="0"/>
        <v>43954</v>
      </c>
      <c r="M3" s="374">
        <f t="shared" si="0"/>
        <v>43955</v>
      </c>
      <c r="N3" s="372">
        <f t="shared" si="0"/>
        <v>43956</v>
      </c>
      <c r="O3" s="372">
        <f t="shared" si="0"/>
        <v>43957</v>
      </c>
      <c r="P3" s="372">
        <f t="shared" si="0"/>
        <v>43958</v>
      </c>
      <c r="Q3" s="372">
        <f t="shared" si="0"/>
        <v>43959</v>
      </c>
      <c r="R3" s="372">
        <f t="shared" si="0"/>
        <v>43960</v>
      </c>
      <c r="S3" s="373">
        <f t="shared" si="0"/>
        <v>43961</v>
      </c>
      <c r="T3" s="374">
        <f t="shared" si="0"/>
        <v>43962</v>
      </c>
      <c r="U3" s="372">
        <f t="shared" si="0"/>
        <v>43963</v>
      </c>
      <c r="V3" s="372">
        <f t="shared" si="0"/>
        <v>43964</v>
      </c>
      <c r="W3" s="372">
        <f t="shared" si="0"/>
        <v>43965</v>
      </c>
      <c r="X3" s="372">
        <f t="shared" si="0"/>
        <v>43966</v>
      </c>
      <c r="Y3" s="372">
        <f t="shared" si="0"/>
        <v>43967</v>
      </c>
      <c r="Z3" s="373">
        <f t="shared" si="0"/>
        <v>43968</v>
      </c>
      <c r="AA3" s="374">
        <f t="shared" si="0"/>
        <v>43969</v>
      </c>
      <c r="AB3" s="372">
        <f t="shared" si="0"/>
        <v>43970</v>
      </c>
      <c r="AC3" s="372">
        <f t="shared" si="0"/>
        <v>43971</v>
      </c>
      <c r="AD3" s="372">
        <f t="shared" si="0"/>
        <v>43972</v>
      </c>
      <c r="AE3" s="372">
        <f t="shared" si="0"/>
        <v>43973</v>
      </c>
      <c r="AF3" s="372">
        <f t="shared" si="0"/>
        <v>43974</v>
      </c>
      <c r="AG3" s="373">
        <f t="shared" si="0"/>
        <v>43975</v>
      </c>
      <c r="AH3" s="374">
        <f t="shared" si="0"/>
        <v>43976</v>
      </c>
      <c r="AI3" s="372">
        <f t="shared" si="0"/>
        <v>43977</v>
      </c>
      <c r="AJ3" s="372">
        <f t="shared" si="0"/>
        <v>43978</v>
      </c>
      <c r="AK3" s="372">
        <f t="shared" si="0"/>
        <v>43979</v>
      </c>
      <c r="AL3" s="372">
        <f t="shared" si="0"/>
        <v>43980</v>
      </c>
      <c r="AM3" s="372">
        <f t="shared" si="0"/>
        <v>43981</v>
      </c>
      <c r="AN3" s="373">
        <f t="shared" si="0"/>
        <v>43982</v>
      </c>
      <c r="AO3" s="374">
        <f t="shared" si="0"/>
        <v>43983</v>
      </c>
      <c r="AP3" s="372">
        <f t="shared" si="0"/>
        <v>43984</v>
      </c>
      <c r="AQ3" s="372">
        <f t="shared" si="0"/>
        <v>43985</v>
      </c>
      <c r="AR3" s="372">
        <f t="shared" si="0"/>
        <v>43986</v>
      </c>
      <c r="AS3" s="372">
        <f t="shared" si="0"/>
        <v>43987</v>
      </c>
      <c r="AT3" s="372">
        <f t="shared" si="0"/>
        <v>43988</v>
      </c>
      <c r="AU3" s="373">
        <f t="shared" si="0"/>
        <v>43989</v>
      </c>
      <c r="AV3" s="375">
        <f t="shared" si="0"/>
        <v>43990</v>
      </c>
      <c r="AW3" s="372">
        <f t="shared" si="0"/>
        <v>43991</v>
      </c>
      <c r="AX3" s="372">
        <f t="shared" si="0"/>
        <v>43992</v>
      </c>
      <c r="AY3" s="372">
        <f t="shared" si="0"/>
        <v>43993</v>
      </c>
      <c r="AZ3" s="372">
        <f t="shared" si="0"/>
        <v>43994</v>
      </c>
      <c r="BA3" s="372">
        <f t="shared" si="0"/>
        <v>43995</v>
      </c>
      <c r="BB3" s="373">
        <f t="shared" si="0"/>
        <v>43996</v>
      </c>
      <c r="BC3" s="63" t="s">
        <v>6</v>
      </c>
      <c r="BD3" s="63" t="s">
        <v>7</v>
      </c>
      <c r="BE3" s="63" t="s">
        <v>8</v>
      </c>
      <c r="BF3" s="63" t="s">
        <v>9</v>
      </c>
      <c r="BG3" s="63"/>
    </row>
    <row r="4" spans="1:59" ht="15.5">
      <c r="A4" s="93"/>
      <c r="B4" s="93" t="s">
        <v>275</v>
      </c>
      <c r="C4" s="94" t="s">
        <v>136</v>
      </c>
      <c r="D4" s="95">
        <v>2170</v>
      </c>
      <c r="E4" s="96">
        <v>1</v>
      </c>
      <c r="F4" s="494"/>
      <c r="G4" s="495"/>
      <c r="H4" s="495"/>
      <c r="I4" s="496"/>
      <c r="J4" s="496"/>
      <c r="K4" s="496"/>
      <c r="L4" s="497"/>
      <c r="M4" s="696"/>
      <c r="N4" s="559"/>
      <c r="O4" s="99"/>
      <c r="P4" s="498"/>
      <c r="Q4" s="498"/>
      <c r="R4" s="498"/>
      <c r="S4" s="499"/>
      <c r="T4" s="500"/>
      <c r="U4" s="498"/>
      <c r="V4" s="498"/>
      <c r="W4" s="498"/>
      <c r="X4" s="498"/>
      <c r="Y4" s="501"/>
      <c r="Z4" s="502"/>
      <c r="AA4" s="503"/>
      <c r="AB4" s="501"/>
      <c r="AC4" s="501"/>
      <c r="AD4" s="501"/>
      <c r="AE4" s="501"/>
      <c r="AF4" s="501"/>
      <c r="AG4" s="502"/>
      <c r="AH4" s="504"/>
      <c r="AI4" s="102"/>
      <c r="AJ4" s="498"/>
      <c r="AK4" s="498"/>
      <c r="AL4" s="498"/>
      <c r="AM4" s="498"/>
      <c r="AN4" s="499"/>
      <c r="AO4" s="555"/>
      <c r="AP4" s="498"/>
      <c r="AQ4" s="102"/>
      <c r="AR4" s="505"/>
      <c r="AS4" s="498"/>
      <c r="AT4" s="498"/>
      <c r="AU4" s="499"/>
      <c r="AV4" s="506"/>
      <c r="AW4" s="102"/>
      <c r="AX4" s="102"/>
      <c r="AY4" s="98"/>
      <c r="AZ4" s="102"/>
      <c r="BA4" s="102"/>
      <c r="BB4" s="100"/>
      <c r="BC4" s="63">
        <f t="array" ref="BC4">SUM(IF(F4:BB4="RLT",1,0))</f>
        <v>0</v>
      </c>
      <c r="BD4" s="63">
        <f t="array" ref="BD4">SUM(IF(F4:BB4="R",1,0))</f>
        <v>0</v>
      </c>
      <c r="BE4" s="63">
        <f t="array" ref="BE4">SUM(IF(F4:BB4="RH",1,0))</f>
        <v>0</v>
      </c>
      <c r="BF4" s="63">
        <f>SUM(BC4:BE4)</f>
        <v>0</v>
      </c>
      <c r="BG4" s="63"/>
    </row>
    <row r="5" spans="1:59" ht="16" thickBot="1">
      <c r="A5" s="93"/>
      <c r="B5" s="93" t="s">
        <v>275</v>
      </c>
      <c r="C5" s="94" t="s">
        <v>137</v>
      </c>
      <c r="D5" s="103">
        <v>3057</v>
      </c>
      <c r="E5" s="104">
        <v>2</v>
      </c>
      <c r="F5" s="507"/>
      <c r="G5" s="501"/>
      <c r="H5" s="501"/>
      <c r="I5" s="496"/>
      <c r="J5" s="496"/>
      <c r="K5" s="496"/>
      <c r="L5" s="497"/>
      <c r="M5" s="97"/>
      <c r="N5" s="98"/>
      <c r="O5" s="99"/>
      <c r="P5" s="498"/>
      <c r="Q5" s="498"/>
      <c r="R5" s="498"/>
      <c r="S5" s="499"/>
      <c r="T5" s="500"/>
      <c r="U5" s="498"/>
      <c r="V5" s="496"/>
      <c r="W5" s="508"/>
      <c r="X5" s="498"/>
      <c r="Y5" s="498"/>
      <c r="Z5" s="509"/>
      <c r="AA5" s="500"/>
      <c r="AB5" s="498"/>
      <c r="AC5" s="498"/>
      <c r="AD5" s="498"/>
      <c r="AE5" s="498"/>
      <c r="AF5" s="101"/>
      <c r="AG5" s="499"/>
      <c r="AH5" s="506"/>
      <c r="AI5" s="505"/>
      <c r="AJ5" s="498"/>
      <c r="AK5" s="498"/>
      <c r="AL5" s="498"/>
      <c r="AM5" s="498"/>
      <c r="AN5" s="499"/>
      <c r="AO5" s="590"/>
      <c r="AP5" s="508"/>
      <c r="AQ5" s="505"/>
      <c r="AR5" s="102"/>
      <c r="AS5" s="498"/>
      <c r="AT5" s="498"/>
      <c r="AU5" s="499"/>
      <c r="AV5" s="511"/>
      <c r="AW5" s="102"/>
      <c r="AX5" s="102"/>
      <c r="AY5" s="102"/>
      <c r="AZ5" s="102"/>
      <c r="BA5" s="102"/>
      <c r="BB5" s="100"/>
      <c r="BC5" s="63">
        <f t="array" ref="BC5">SUM(IF(F5:BB5="RLT",1,0))</f>
        <v>0</v>
      </c>
      <c r="BD5" s="63">
        <f t="array" ref="BD5">SUM(IF(F5:BB5="R",1,0))</f>
        <v>0</v>
      </c>
      <c r="BE5" s="63">
        <f t="array" ref="BE5">SUM(IF(F5:BB5="Rh",1,0))</f>
        <v>0</v>
      </c>
      <c r="BF5" s="63">
        <f t="shared" ref="BF5:BF12" si="1">SUM(BC5:BE5)</f>
        <v>0</v>
      </c>
      <c r="BG5" s="63"/>
    </row>
    <row r="6" spans="1:59" ht="15.5">
      <c r="A6" s="93"/>
      <c r="B6" s="93" t="s">
        <v>153</v>
      </c>
      <c r="C6" s="105" t="s">
        <v>154</v>
      </c>
      <c r="D6" s="106">
        <v>4290</v>
      </c>
      <c r="E6" s="107">
        <v>1</v>
      </c>
      <c r="F6" s="633"/>
      <c r="G6" s="519"/>
      <c r="H6" s="513"/>
      <c r="I6" s="519"/>
      <c r="J6" s="518"/>
      <c r="K6" s="513"/>
      <c r="L6" s="514"/>
      <c r="M6" s="97"/>
      <c r="N6" s="512"/>
      <c r="O6" s="512"/>
      <c r="P6" s="508"/>
      <c r="Q6" s="498"/>
      <c r="R6" s="498"/>
      <c r="S6" s="499"/>
      <c r="T6" s="500"/>
      <c r="U6" s="498"/>
      <c r="V6" s="498"/>
      <c r="W6" s="498"/>
      <c r="X6" s="498"/>
      <c r="Y6" s="498"/>
      <c r="Z6" s="499"/>
      <c r="AA6" s="500"/>
      <c r="AB6" s="498"/>
      <c r="AC6" s="498"/>
      <c r="AD6" s="498"/>
      <c r="AE6" s="498"/>
      <c r="AF6" s="498"/>
      <c r="AG6" s="499"/>
      <c r="AH6" s="500"/>
      <c r="AI6" s="498"/>
      <c r="AJ6" s="498"/>
      <c r="AK6" s="498"/>
      <c r="AL6" s="498"/>
      <c r="AM6" s="498"/>
      <c r="AN6" s="499"/>
      <c r="AO6" s="510"/>
      <c r="AP6" s="508"/>
      <c r="AQ6" s="498"/>
      <c r="AR6" s="498"/>
      <c r="AS6" s="498"/>
      <c r="AT6" s="498"/>
      <c r="AU6" s="499"/>
      <c r="AV6" s="101"/>
      <c r="AW6" s="515"/>
      <c r="AX6" s="101"/>
      <c r="AY6" s="101"/>
      <c r="AZ6" s="101"/>
      <c r="BA6" s="101"/>
      <c r="BB6" s="108"/>
      <c r="BC6" s="63">
        <f t="array" ref="BC6">SUM(IF(F6:BB6="RLT",1,0))</f>
        <v>0</v>
      </c>
      <c r="BD6" s="63">
        <f t="array" ref="BD6">SUM(IF(F6:BB6="R",1,0))</f>
        <v>0</v>
      </c>
      <c r="BE6" s="63">
        <f t="array" ref="BE6">SUM(IF(F6:BB6="Rh",1,0))</f>
        <v>0</v>
      </c>
      <c r="BF6" s="63">
        <f t="shared" si="1"/>
        <v>0</v>
      </c>
      <c r="BG6" s="63"/>
    </row>
    <row r="7" spans="1:59" ht="15.5">
      <c r="A7" s="93" t="s">
        <v>10</v>
      </c>
      <c r="B7" s="93" t="s">
        <v>153</v>
      </c>
      <c r="C7" s="105" t="s">
        <v>155</v>
      </c>
      <c r="D7" s="106">
        <v>1946</v>
      </c>
      <c r="E7" s="106">
        <v>2</v>
      </c>
      <c r="F7" s="715"/>
      <c r="G7" s="534"/>
      <c r="H7" s="534"/>
      <c r="I7" s="534"/>
      <c r="J7" s="496"/>
      <c r="K7" s="496"/>
      <c r="L7" s="497"/>
      <c r="M7" s="517"/>
      <c r="N7" s="518"/>
      <c r="O7" s="518"/>
      <c r="P7" s="519"/>
      <c r="Q7" s="519"/>
      <c r="R7" s="513"/>
      <c r="S7" s="514"/>
      <c r="T7" s="500"/>
      <c r="U7" s="498"/>
      <c r="V7" s="508"/>
      <c r="W7" s="498"/>
      <c r="X7" s="508"/>
      <c r="Y7" s="508"/>
      <c r="Z7" s="520"/>
      <c r="AA7" s="500"/>
      <c r="AB7" s="498"/>
      <c r="AC7" s="498"/>
      <c r="AD7" s="498"/>
      <c r="AE7" s="508"/>
      <c r="AF7" s="508"/>
      <c r="AG7" s="499"/>
      <c r="AH7" s="521"/>
      <c r="AI7" s="512"/>
      <c r="AJ7" s="512"/>
      <c r="AK7" s="496"/>
      <c r="AL7" s="496"/>
      <c r="AM7" s="496"/>
      <c r="AN7" s="497"/>
      <c r="AO7" s="500"/>
      <c r="AP7" s="508"/>
      <c r="AQ7" s="498"/>
      <c r="AR7" s="498"/>
      <c r="AS7" s="498"/>
      <c r="AT7" s="498"/>
      <c r="AU7" s="499"/>
      <c r="AV7" s="515"/>
      <c r="AW7" s="515"/>
      <c r="AX7" s="515"/>
      <c r="AY7" s="515"/>
      <c r="AZ7" s="101"/>
      <c r="BA7" s="101"/>
      <c r="BB7" s="108"/>
      <c r="BC7" s="63">
        <f t="array" ref="BC7">SUM(IF(F7:BB7="RLT",1,0))</f>
        <v>0</v>
      </c>
      <c r="BD7" s="63">
        <f t="array" ref="BD7">SUM(IF(F7:BB7="R",1,0))</f>
        <v>0</v>
      </c>
      <c r="BE7" s="63">
        <f t="array" ref="BE7">SUM(IF(F7:BB7="Rh",1,0))</f>
        <v>0</v>
      </c>
      <c r="BF7" s="63">
        <f t="shared" si="1"/>
        <v>0</v>
      </c>
      <c r="BG7" s="63"/>
    </row>
    <row r="8" spans="1:59" ht="15.5">
      <c r="A8" s="93"/>
      <c r="B8" s="93" t="s">
        <v>153</v>
      </c>
      <c r="C8" s="105" t="s">
        <v>156</v>
      </c>
      <c r="D8" s="106">
        <v>3423</v>
      </c>
      <c r="E8" s="106">
        <v>3</v>
      </c>
      <c r="F8" s="494"/>
      <c r="G8" s="495"/>
      <c r="H8" s="534"/>
      <c r="I8" s="496"/>
      <c r="J8" s="512"/>
      <c r="K8" s="496"/>
      <c r="L8" s="497"/>
      <c r="M8" s="521"/>
      <c r="N8" s="512"/>
      <c r="O8" s="98"/>
      <c r="P8" s="508"/>
      <c r="Q8" s="498"/>
      <c r="R8" s="498"/>
      <c r="S8" s="499"/>
      <c r="T8" s="523"/>
      <c r="U8" s="513"/>
      <c r="V8" s="513"/>
      <c r="W8" s="513"/>
      <c r="X8" s="513"/>
      <c r="Y8" s="501"/>
      <c r="Z8" s="502"/>
      <c r="AA8" s="503"/>
      <c r="AB8" s="501"/>
      <c r="AC8" s="501"/>
      <c r="AD8" s="501"/>
      <c r="AE8" s="501"/>
      <c r="AF8" s="501"/>
      <c r="AG8" s="502"/>
      <c r="AH8" s="510"/>
      <c r="AI8" s="508"/>
      <c r="AJ8" s="498"/>
      <c r="AK8" s="498"/>
      <c r="AL8" s="498"/>
      <c r="AM8" s="498"/>
      <c r="AN8" s="499"/>
      <c r="AO8" s="500"/>
      <c r="AP8" s="498"/>
      <c r="AQ8" s="498"/>
      <c r="AR8" s="498"/>
      <c r="AS8" s="498"/>
      <c r="AT8" s="498"/>
      <c r="AU8" s="499"/>
      <c r="AV8" s="101"/>
      <c r="AW8" s="101"/>
      <c r="AX8" s="515"/>
      <c r="AY8" s="101"/>
      <c r="AZ8" s="101"/>
      <c r="BA8" s="101"/>
      <c r="BB8" s="108"/>
      <c r="BC8" s="63">
        <f t="array" ref="BC8">SUM(IF(F8:BB8="RLT",1,0))</f>
        <v>0</v>
      </c>
      <c r="BD8" s="63">
        <f t="array" ref="BD8">SUM(IF(F8:BB8="R",1,0))</f>
        <v>0</v>
      </c>
      <c r="BE8" s="63">
        <f t="array" ref="BE8">SUM(IF(F8:BB8="Rh",1,0))</f>
        <v>0</v>
      </c>
      <c r="BF8" s="63">
        <f t="shared" si="1"/>
        <v>0</v>
      </c>
      <c r="BG8" s="63"/>
    </row>
    <row r="9" spans="1:59" ht="15.5">
      <c r="A9" s="93"/>
      <c r="B9" s="93" t="s">
        <v>153</v>
      </c>
      <c r="C9" s="105" t="s">
        <v>157</v>
      </c>
      <c r="D9" s="106">
        <v>2409</v>
      </c>
      <c r="E9" s="106">
        <v>4</v>
      </c>
      <c r="F9" s="516"/>
      <c r="G9" s="496"/>
      <c r="H9" s="562"/>
      <c r="I9" s="512"/>
      <c r="J9" s="496"/>
      <c r="K9" s="512"/>
      <c r="L9" s="588"/>
      <c r="M9" s="524"/>
      <c r="N9" s="98"/>
      <c r="O9" s="495"/>
      <c r="P9" s="508"/>
      <c r="Q9" s="498"/>
      <c r="R9" s="498"/>
      <c r="S9" s="499"/>
      <c r="T9" s="525"/>
      <c r="U9" s="526"/>
      <c r="V9" s="508"/>
      <c r="W9" s="498"/>
      <c r="X9" s="102"/>
      <c r="Y9" s="102"/>
      <c r="Z9" s="498"/>
      <c r="AA9" s="523"/>
      <c r="AB9" s="513"/>
      <c r="AC9" s="513"/>
      <c r="AD9" s="513"/>
      <c r="AE9" s="513"/>
      <c r="AF9" s="501"/>
      <c r="AG9" s="502"/>
      <c r="AH9" s="503"/>
      <c r="AI9" s="501"/>
      <c r="AJ9" s="501"/>
      <c r="AK9" s="501"/>
      <c r="AL9" s="501"/>
      <c r="AM9" s="501"/>
      <c r="AN9" s="502"/>
      <c r="AO9" s="500"/>
      <c r="AP9" s="498"/>
      <c r="AQ9" s="498"/>
      <c r="AR9" s="498"/>
      <c r="AS9" s="498"/>
      <c r="AT9" s="498"/>
      <c r="AU9" s="499"/>
      <c r="AV9" s="101"/>
      <c r="AW9" s="101"/>
      <c r="AX9" s="101"/>
      <c r="AY9" s="101"/>
      <c r="AZ9" s="101"/>
      <c r="BA9" s="101"/>
      <c r="BB9" s="108"/>
      <c r="BC9" s="63">
        <f t="array" ref="BC9">SUM(IF(F9:BB9="RLT",1,0))</f>
        <v>0</v>
      </c>
      <c r="BD9" s="63">
        <f t="array" ref="BD9">SUM(IF(F9:BB9="R",1,0))</f>
        <v>0</v>
      </c>
      <c r="BE9" s="63">
        <f t="array" ref="BE9">SUM(IF(F9:BB9="Rh",1,0))</f>
        <v>0</v>
      </c>
      <c r="BF9" s="63">
        <f t="shared" si="1"/>
        <v>0</v>
      </c>
      <c r="BG9" s="63"/>
    </row>
    <row r="10" spans="1:59" ht="15.5">
      <c r="A10" s="93"/>
      <c r="B10" s="93" t="s">
        <v>153</v>
      </c>
      <c r="C10" s="105" t="s">
        <v>158</v>
      </c>
      <c r="D10" s="106">
        <v>2336</v>
      </c>
      <c r="E10" s="106">
        <v>5</v>
      </c>
      <c r="F10" s="715"/>
      <c r="G10" s="496"/>
      <c r="H10" s="512"/>
      <c r="I10" s="512"/>
      <c r="J10" s="512"/>
      <c r="K10" s="496"/>
      <c r="L10" s="497"/>
      <c r="M10" s="521"/>
      <c r="N10" s="527"/>
      <c r="O10" s="695"/>
      <c r="P10" s="508"/>
      <c r="Q10" s="508"/>
      <c r="R10" s="498"/>
      <c r="S10" s="499"/>
      <c r="T10" s="500"/>
      <c r="U10" s="498"/>
      <c r="V10" s="508"/>
      <c r="W10" s="508"/>
      <c r="X10" s="508"/>
      <c r="Y10" s="498"/>
      <c r="Z10" s="499"/>
      <c r="AA10" s="506"/>
      <c r="AB10" s="102"/>
      <c r="AC10" s="102"/>
      <c r="AD10" s="102"/>
      <c r="AE10" s="529"/>
      <c r="AF10" s="102"/>
      <c r="AG10" s="100"/>
      <c r="AH10" s="530"/>
      <c r="AI10" s="531"/>
      <c r="AJ10" s="532"/>
      <c r="AK10" s="532"/>
      <c r="AL10" s="532"/>
      <c r="AM10" s="532"/>
      <c r="AN10" s="533"/>
      <c r="AO10" s="590"/>
      <c r="AP10" s="737"/>
      <c r="AQ10" s="498"/>
      <c r="AR10" s="498"/>
      <c r="AS10" s="498"/>
      <c r="AT10" s="498"/>
      <c r="AU10" s="499"/>
      <c r="AV10" s="559"/>
      <c r="AW10" s="559"/>
      <c r="AX10" s="534"/>
      <c r="AY10" s="98"/>
      <c r="AZ10" s="98"/>
      <c r="BA10" s="102"/>
      <c r="BB10" s="100"/>
      <c r="BC10" s="63">
        <f t="array" ref="BC10">SUM(IF(F10:BB10="RLT",1,0))</f>
        <v>0</v>
      </c>
      <c r="BD10" s="63">
        <f t="array" ref="BD10">SUM(IF(F10:BB10="R",1,0))</f>
        <v>0</v>
      </c>
      <c r="BE10" s="63">
        <f t="array" ref="BE10">SUM(IF(F10:BB10="Rh",1,0))</f>
        <v>0</v>
      </c>
      <c r="BF10" s="63">
        <f t="shared" si="1"/>
        <v>0</v>
      </c>
      <c r="BG10" s="63"/>
    </row>
    <row r="11" spans="1:59" ht="16" thickBot="1">
      <c r="A11" s="93"/>
      <c r="B11" s="93" t="s">
        <v>153</v>
      </c>
      <c r="C11" s="105" t="s">
        <v>159</v>
      </c>
      <c r="D11" s="106">
        <v>4499</v>
      </c>
      <c r="E11" s="111">
        <v>6</v>
      </c>
      <c r="F11" s="727"/>
      <c r="G11" s="559"/>
      <c r="H11" s="98"/>
      <c r="I11" s="534"/>
      <c r="J11" s="534"/>
      <c r="K11" s="534"/>
      <c r="L11" s="110"/>
      <c r="M11" s="109"/>
      <c r="N11" s="98"/>
      <c r="O11" s="98"/>
      <c r="P11" s="535"/>
      <c r="Q11" s="498"/>
      <c r="R11" s="498"/>
      <c r="S11" s="499"/>
      <c r="T11" s="536"/>
      <c r="U11" s="537"/>
      <c r="V11" s="498"/>
      <c r="W11" s="498"/>
      <c r="X11" s="508"/>
      <c r="Y11" s="498"/>
      <c r="Z11" s="499"/>
      <c r="AA11" s="523"/>
      <c r="AB11" s="498"/>
      <c r="AC11" s="498"/>
      <c r="AD11" s="498"/>
      <c r="AE11" s="498"/>
      <c r="AF11" s="498"/>
      <c r="AG11" s="499"/>
      <c r="AH11" s="538"/>
      <c r="AI11" s="539"/>
      <c r="AJ11" s="539"/>
      <c r="AK11" s="540"/>
      <c r="AL11" s="539"/>
      <c r="AM11" s="539"/>
      <c r="AN11" s="735"/>
      <c r="AO11" s="541"/>
      <c r="AP11" s="513"/>
      <c r="AQ11" s="513"/>
      <c r="AR11" s="513"/>
      <c r="AS11" s="513"/>
      <c r="AT11" s="513"/>
      <c r="AU11" s="514"/>
      <c r="AV11" s="540"/>
      <c r="AW11" s="542"/>
      <c r="AX11" s="540"/>
      <c r="AY11" s="540"/>
      <c r="AZ11" s="540"/>
      <c r="BA11" s="498"/>
      <c r="BB11" s="499"/>
      <c r="BC11" s="63">
        <f t="array" ref="BC11">SUM(IF(F11:BB11="RLT",1,0))</f>
        <v>0</v>
      </c>
      <c r="BD11" s="63">
        <f t="array" ref="BD11">SUM(IF(F11:BB11="R",1,0))</f>
        <v>0</v>
      </c>
      <c r="BE11" s="63">
        <f t="array" ref="BE11">SUM(IF(F11:BB11="Rh",1,0))</f>
        <v>0</v>
      </c>
      <c r="BF11" s="63">
        <f t="shared" si="1"/>
        <v>0</v>
      </c>
      <c r="BG11" s="63"/>
    </row>
    <row r="12" spans="1:59" ht="16" thickBot="1">
      <c r="A12" s="93"/>
      <c r="B12" s="723" t="s">
        <v>153</v>
      </c>
      <c r="C12" s="113" t="s">
        <v>160</v>
      </c>
      <c r="D12" s="104">
        <v>1673</v>
      </c>
      <c r="E12" s="114"/>
      <c r="F12" s="691"/>
      <c r="G12" s="692"/>
      <c r="H12" s="736"/>
      <c r="I12" s="722"/>
      <c r="J12" s="543"/>
      <c r="K12" s="543"/>
      <c r="L12" s="544"/>
      <c r="M12" s="725"/>
      <c r="N12" s="545"/>
      <c r="O12" s="546"/>
      <c r="P12" s="547"/>
      <c r="Q12" s="548"/>
      <c r="R12" s="139"/>
      <c r="S12" s="140"/>
      <c r="T12" s="536"/>
      <c r="U12" s="540"/>
      <c r="V12" s="540"/>
      <c r="W12" s="540"/>
      <c r="X12" s="542"/>
      <c r="Y12" s="542"/>
      <c r="Z12" s="549"/>
      <c r="AA12" s="500"/>
      <c r="AB12" s="498"/>
      <c r="AC12" s="498"/>
      <c r="AD12" s="537"/>
      <c r="AE12" s="537"/>
      <c r="AF12" s="501"/>
      <c r="AG12" s="502"/>
      <c r="AH12" s="503"/>
      <c r="AI12" s="501"/>
      <c r="AJ12" s="501"/>
      <c r="AK12" s="501"/>
      <c r="AL12" s="501"/>
      <c r="AM12" s="501"/>
      <c r="AN12" s="502"/>
      <c r="AO12" s="699"/>
      <c r="AP12" s="550"/>
      <c r="AQ12" s="550"/>
      <c r="AR12" s="550"/>
      <c r="AS12" s="550"/>
      <c r="AT12" s="550"/>
      <c r="AU12" s="551"/>
      <c r="AV12" s="541"/>
      <c r="AW12" s="519"/>
      <c r="AX12" s="519"/>
      <c r="AY12" s="519"/>
      <c r="AZ12" s="513"/>
      <c r="BA12" s="513"/>
      <c r="BB12" s="514"/>
      <c r="BC12" s="63">
        <f t="array" ref="BC12">SUM(IF(F12:BB12="RLT",1,0))</f>
        <v>0</v>
      </c>
      <c r="BD12" s="63">
        <f t="array" ref="BD12">SUM(IF(F12:BB12="R",1,0))</f>
        <v>0</v>
      </c>
      <c r="BE12" s="63">
        <f t="array" ref="BE12">SUM(IF(F12:BB12="Rh",1,0))</f>
        <v>0</v>
      </c>
      <c r="BF12" s="63">
        <f t="shared" si="1"/>
        <v>0</v>
      </c>
      <c r="BG12" s="63"/>
    </row>
    <row r="13" spans="1:59" ht="18">
      <c r="A13" s="363"/>
      <c r="B13" s="363"/>
      <c r="C13" s="364"/>
      <c r="D13" s="376"/>
      <c r="E13" s="376"/>
      <c r="F13" s="82" t="s">
        <v>0</v>
      </c>
      <c r="G13" s="83" t="s">
        <v>359</v>
      </c>
      <c r="H13" s="83" t="s">
        <v>360</v>
      </c>
      <c r="I13" s="83" t="s">
        <v>2</v>
      </c>
      <c r="J13" s="83" t="s">
        <v>3</v>
      </c>
      <c r="K13" s="83" t="s">
        <v>4</v>
      </c>
      <c r="L13" s="84" t="s">
        <v>5</v>
      </c>
      <c r="M13" s="82" t="s">
        <v>0</v>
      </c>
      <c r="N13" s="83" t="s">
        <v>359</v>
      </c>
      <c r="O13" s="83" t="s">
        <v>360</v>
      </c>
      <c r="P13" s="83" t="s">
        <v>2</v>
      </c>
      <c r="Q13" s="83" t="s">
        <v>3</v>
      </c>
      <c r="R13" s="83" t="s">
        <v>4</v>
      </c>
      <c r="S13" s="84" t="s">
        <v>5</v>
      </c>
      <c r="T13" s="82" t="s">
        <v>0</v>
      </c>
      <c r="U13" s="83" t="s">
        <v>359</v>
      </c>
      <c r="V13" s="83" t="s">
        <v>360</v>
      </c>
      <c r="W13" s="83" t="s">
        <v>2</v>
      </c>
      <c r="X13" s="83" t="s">
        <v>3</v>
      </c>
      <c r="Y13" s="83" t="s">
        <v>4</v>
      </c>
      <c r="Z13" s="84" t="s">
        <v>5</v>
      </c>
      <c r="AA13" s="552" t="s">
        <v>0</v>
      </c>
      <c r="AB13" s="83" t="s">
        <v>359</v>
      </c>
      <c r="AC13" s="83" t="s">
        <v>360</v>
      </c>
      <c r="AD13" s="83" t="s">
        <v>2</v>
      </c>
      <c r="AE13" s="83" t="s">
        <v>3</v>
      </c>
      <c r="AF13" s="83" t="s">
        <v>4</v>
      </c>
      <c r="AG13" s="553" t="s">
        <v>5</v>
      </c>
      <c r="AH13" s="82" t="s">
        <v>0</v>
      </c>
      <c r="AI13" s="83" t="s">
        <v>359</v>
      </c>
      <c r="AJ13" s="83" t="s">
        <v>360</v>
      </c>
      <c r="AK13" s="83" t="s">
        <v>2</v>
      </c>
      <c r="AL13" s="83" t="s">
        <v>3</v>
      </c>
      <c r="AM13" s="83" t="s">
        <v>4</v>
      </c>
      <c r="AN13" s="84" t="s">
        <v>5</v>
      </c>
      <c r="AO13" s="552" t="s">
        <v>0</v>
      </c>
      <c r="AP13" s="83" t="s">
        <v>359</v>
      </c>
      <c r="AQ13" s="83" t="s">
        <v>360</v>
      </c>
      <c r="AR13" s="83" t="s">
        <v>2</v>
      </c>
      <c r="AS13" s="83" t="s">
        <v>3</v>
      </c>
      <c r="AT13" s="83" t="s">
        <v>4</v>
      </c>
      <c r="AU13" s="553" t="s">
        <v>5</v>
      </c>
      <c r="AV13" s="82" t="s">
        <v>0</v>
      </c>
      <c r="AW13" s="83" t="s">
        <v>359</v>
      </c>
      <c r="AX13" s="83" t="s">
        <v>360</v>
      </c>
      <c r="AY13" s="83" t="s">
        <v>2</v>
      </c>
      <c r="AZ13" s="83" t="s">
        <v>3</v>
      </c>
      <c r="BA13" s="83" t="s">
        <v>4</v>
      </c>
      <c r="BB13" s="84" t="s">
        <v>5</v>
      </c>
      <c r="BC13" s="63"/>
      <c r="BD13" s="63"/>
      <c r="BE13" s="63"/>
      <c r="BF13" s="63"/>
      <c r="BG13" s="63"/>
    </row>
    <row r="14" spans="1:59" ht="16" thickBot="1">
      <c r="A14" s="368"/>
      <c r="B14" s="368"/>
      <c r="C14" s="369"/>
      <c r="D14" s="377"/>
      <c r="E14" s="377"/>
      <c r="F14" s="85">
        <f>IF(F$3="","",F$3)</f>
        <v>43948</v>
      </c>
      <c r="G14" s="86">
        <f>IF(F$14="","",F$14+1)</f>
        <v>43949</v>
      </c>
      <c r="H14" s="86">
        <f t="shared" ref="H14:M14" si="2">IF(G$14="","",G$14+1)</f>
        <v>43950</v>
      </c>
      <c r="I14" s="86">
        <f t="shared" si="2"/>
        <v>43951</v>
      </c>
      <c r="J14" s="86">
        <f t="shared" si="2"/>
        <v>43952</v>
      </c>
      <c r="K14" s="86">
        <f t="shared" si="2"/>
        <v>43953</v>
      </c>
      <c r="L14" s="87">
        <f t="shared" si="2"/>
        <v>43954</v>
      </c>
      <c r="M14" s="88">
        <f t="shared" si="2"/>
        <v>43955</v>
      </c>
      <c r="N14" s="86">
        <f>IF(M$14="","",M$14+1)</f>
        <v>43956</v>
      </c>
      <c r="O14" s="86">
        <f t="shared" ref="O14:BB14" si="3">IF(N$14="","",N$14+1)</f>
        <v>43957</v>
      </c>
      <c r="P14" s="86">
        <f t="shared" si="3"/>
        <v>43958</v>
      </c>
      <c r="Q14" s="86">
        <f t="shared" si="3"/>
        <v>43959</v>
      </c>
      <c r="R14" s="86">
        <f t="shared" si="3"/>
        <v>43960</v>
      </c>
      <c r="S14" s="87">
        <f t="shared" si="3"/>
        <v>43961</v>
      </c>
      <c r="T14" s="88">
        <f t="shared" si="3"/>
        <v>43962</v>
      </c>
      <c r="U14" s="86">
        <f t="shared" si="3"/>
        <v>43963</v>
      </c>
      <c r="V14" s="86">
        <f t="shared" si="3"/>
        <v>43964</v>
      </c>
      <c r="W14" s="86">
        <f t="shared" si="3"/>
        <v>43965</v>
      </c>
      <c r="X14" s="86">
        <f t="shared" si="3"/>
        <v>43966</v>
      </c>
      <c r="Y14" s="86">
        <f t="shared" si="3"/>
        <v>43967</v>
      </c>
      <c r="Z14" s="87">
        <f t="shared" si="3"/>
        <v>43968</v>
      </c>
      <c r="AA14" s="92">
        <f t="shared" si="3"/>
        <v>43969</v>
      </c>
      <c r="AB14" s="86">
        <f t="shared" si="3"/>
        <v>43970</v>
      </c>
      <c r="AC14" s="86">
        <f t="shared" si="3"/>
        <v>43971</v>
      </c>
      <c r="AD14" s="86">
        <f t="shared" si="3"/>
        <v>43972</v>
      </c>
      <c r="AE14" s="86">
        <f t="shared" si="3"/>
        <v>43973</v>
      </c>
      <c r="AF14" s="86">
        <f t="shared" si="3"/>
        <v>43974</v>
      </c>
      <c r="AG14" s="554">
        <f t="shared" si="3"/>
        <v>43975</v>
      </c>
      <c r="AH14" s="88">
        <f t="shared" si="3"/>
        <v>43976</v>
      </c>
      <c r="AI14" s="86">
        <f t="shared" si="3"/>
        <v>43977</v>
      </c>
      <c r="AJ14" s="86">
        <f t="shared" si="3"/>
        <v>43978</v>
      </c>
      <c r="AK14" s="86">
        <f t="shared" si="3"/>
        <v>43979</v>
      </c>
      <c r="AL14" s="86">
        <f t="shared" si="3"/>
        <v>43980</v>
      </c>
      <c r="AM14" s="86">
        <f t="shared" si="3"/>
        <v>43981</v>
      </c>
      <c r="AN14" s="87">
        <f t="shared" si="3"/>
        <v>43982</v>
      </c>
      <c r="AO14" s="92">
        <f t="shared" si="3"/>
        <v>43983</v>
      </c>
      <c r="AP14" s="86">
        <f t="shared" si="3"/>
        <v>43984</v>
      </c>
      <c r="AQ14" s="86">
        <f t="shared" si="3"/>
        <v>43985</v>
      </c>
      <c r="AR14" s="86">
        <f t="shared" si="3"/>
        <v>43986</v>
      </c>
      <c r="AS14" s="86">
        <f t="shared" si="3"/>
        <v>43987</v>
      </c>
      <c r="AT14" s="86">
        <f t="shared" si="3"/>
        <v>43988</v>
      </c>
      <c r="AU14" s="554">
        <f t="shared" si="3"/>
        <v>43989</v>
      </c>
      <c r="AV14" s="88">
        <f t="shared" si="3"/>
        <v>43990</v>
      </c>
      <c r="AW14" s="86">
        <f t="shared" si="3"/>
        <v>43991</v>
      </c>
      <c r="AX14" s="86">
        <f t="shared" si="3"/>
        <v>43992</v>
      </c>
      <c r="AY14" s="86">
        <f t="shared" si="3"/>
        <v>43993</v>
      </c>
      <c r="AZ14" s="86">
        <f t="shared" si="3"/>
        <v>43994</v>
      </c>
      <c r="BA14" s="86">
        <f t="shared" si="3"/>
        <v>43995</v>
      </c>
      <c r="BB14" s="87">
        <f t="shared" si="3"/>
        <v>43996</v>
      </c>
      <c r="BC14" s="63" t="s">
        <v>6</v>
      </c>
      <c r="BD14" s="63" t="s">
        <v>7</v>
      </c>
      <c r="BE14" s="63" t="s">
        <v>8</v>
      </c>
      <c r="BF14" s="63" t="s">
        <v>9</v>
      </c>
      <c r="BG14" s="63"/>
    </row>
    <row r="15" spans="1:59" ht="15.5">
      <c r="A15" s="93"/>
      <c r="B15" s="93" t="s">
        <v>275</v>
      </c>
      <c r="C15" s="94" t="s">
        <v>138</v>
      </c>
      <c r="D15" s="115">
        <v>2749</v>
      </c>
      <c r="E15" s="96">
        <v>1</v>
      </c>
      <c r="F15" s="555"/>
      <c r="G15" s="495"/>
      <c r="H15" s="495"/>
      <c r="I15" s="495"/>
      <c r="J15" s="495"/>
      <c r="K15" s="495"/>
      <c r="L15" s="556"/>
      <c r="M15" s="494"/>
      <c r="N15" s="495"/>
      <c r="O15" s="495"/>
      <c r="P15" s="495"/>
      <c r="Q15" s="495"/>
      <c r="R15" s="495"/>
      <c r="S15" s="556"/>
      <c r="T15" s="719"/>
      <c r="U15" s="647"/>
      <c r="V15" s="720"/>
      <c r="W15" s="647"/>
      <c r="X15" s="647"/>
      <c r="Y15" s="495"/>
      <c r="Z15" s="556"/>
      <c r="AA15" s="500"/>
      <c r="AB15" s="498"/>
      <c r="AC15" s="508"/>
      <c r="AD15" s="508"/>
      <c r="AE15" s="498"/>
      <c r="AF15" s="498"/>
      <c r="AG15" s="100"/>
      <c r="AH15" s="500"/>
      <c r="AI15" s="498"/>
      <c r="AJ15" s="498"/>
      <c r="AK15" s="498"/>
      <c r="AL15" s="498"/>
      <c r="AM15" s="515"/>
      <c r="AN15" s="520"/>
      <c r="AO15" s="504"/>
      <c r="AP15" s="102"/>
      <c r="AQ15" s="498"/>
      <c r="AR15" s="101"/>
      <c r="AS15" s="498"/>
      <c r="AT15" s="498"/>
      <c r="AU15" s="499"/>
      <c r="AV15" s="500"/>
      <c r="AW15" s="498"/>
      <c r="AX15" s="102"/>
      <c r="AY15" s="505"/>
      <c r="AZ15" s="498"/>
      <c r="BA15" s="498"/>
      <c r="BB15" s="499"/>
      <c r="BC15" s="63">
        <f t="array" ref="BC15">SUM(IF(F15:BB15="RLT",1,0))</f>
        <v>0</v>
      </c>
      <c r="BD15" s="63">
        <f t="array" ref="BD15">SUM(IF(F15:BB15="R",1,0))</f>
        <v>0</v>
      </c>
      <c r="BE15" s="63">
        <f t="array" ref="BE15">SUM(IF(F15:BB15="Rh",1,0))</f>
        <v>0</v>
      </c>
      <c r="BF15" s="63">
        <f t="shared" ref="BF15:BF23" si="4">SUM(BC15:BE15)</f>
        <v>0</v>
      </c>
      <c r="BG15" s="63"/>
    </row>
    <row r="16" spans="1:59" ht="16" thickBot="1">
      <c r="A16" s="93"/>
      <c r="B16" s="93" t="s">
        <v>275</v>
      </c>
      <c r="C16" s="94" t="s">
        <v>139</v>
      </c>
      <c r="D16" s="116">
        <v>2108</v>
      </c>
      <c r="E16" s="104">
        <v>2</v>
      </c>
      <c r="F16" s="511"/>
      <c r="G16" s="102"/>
      <c r="H16" s="529"/>
      <c r="I16" s="529"/>
      <c r="J16" s="102"/>
      <c r="K16" s="102"/>
      <c r="L16" s="100"/>
      <c r="M16" s="516"/>
      <c r="N16" s="496"/>
      <c r="O16" s="495"/>
      <c r="P16" s="496"/>
      <c r="Q16" s="496"/>
      <c r="R16" s="496"/>
      <c r="S16" s="497"/>
      <c r="T16" s="97"/>
      <c r="U16" s="559"/>
      <c r="V16" s="99"/>
      <c r="W16" s="498"/>
      <c r="X16" s="498"/>
      <c r="Y16" s="498"/>
      <c r="Z16" s="499"/>
      <c r="AA16" s="500"/>
      <c r="AB16" s="498"/>
      <c r="AC16" s="501"/>
      <c r="AD16" s="515"/>
      <c r="AE16" s="101"/>
      <c r="AF16" s="101"/>
      <c r="AG16" s="502"/>
      <c r="AH16" s="503"/>
      <c r="AI16" s="501"/>
      <c r="AJ16" s="501"/>
      <c r="AK16" s="501"/>
      <c r="AL16" s="501"/>
      <c r="AM16" s="501"/>
      <c r="AN16" s="502"/>
      <c r="AO16" s="506"/>
      <c r="AP16" s="505"/>
      <c r="AQ16" s="498"/>
      <c r="AR16" s="498"/>
      <c r="AS16" s="498"/>
      <c r="AT16" s="498"/>
      <c r="AU16" s="499"/>
      <c r="AV16" s="500"/>
      <c r="AW16" s="498"/>
      <c r="AX16" s="505"/>
      <c r="AY16" s="102"/>
      <c r="AZ16" s="498"/>
      <c r="BA16" s="498"/>
      <c r="BB16" s="499"/>
      <c r="BC16" s="63">
        <f t="array" ref="BC16">SUM(IF(F16:BB16="RLT",1,0))</f>
        <v>0</v>
      </c>
      <c r="BD16" s="63">
        <f t="array" ref="BD16">SUM(IF(F16:BB16="R",1,0))</f>
        <v>0</v>
      </c>
      <c r="BE16" s="63">
        <f t="array" ref="BE16">SUM(IF(F16:BB16="Rh",1,0))</f>
        <v>0</v>
      </c>
      <c r="BF16" s="63">
        <f t="shared" si="4"/>
        <v>0</v>
      </c>
      <c r="BG16" s="63"/>
    </row>
    <row r="17" spans="1:59" ht="15.5">
      <c r="A17" s="93"/>
      <c r="B17" s="93" t="s">
        <v>153</v>
      </c>
      <c r="C17" s="117" t="s">
        <v>161</v>
      </c>
      <c r="D17" s="106">
        <v>2437</v>
      </c>
      <c r="E17" s="107">
        <v>1</v>
      </c>
      <c r="F17" s="513"/>
      <c r="G17" s="513"/>
      <c r="H17" s="519"/>
      <c r="I17" s="519"/>
      <c r="J17" s="513"/>
      <c r="K17" s="513"/>
      <c r="L17" s="514"/>
      <c r="M17" s="729"/>
      <c r="N17" s="512"/>
      <c r="O17" s="562"/>
      <c r="P17" s="512"/>
      <c r="Q17" s="496"/>
      <c r="R17" s="496"/>
      <c r="S17" s="497"/>
      <c r="T17" s="97"/>
      <c r="U17" s="512"/>
      <c r="V17" s="496"/>
      <c r="W17" s="498"/>
      <c r="X17" s="498"/>
      <c r="Y17" s="498"/>
      <c r="Z17" s="499"/>
      <c r="AA17" s="500"/>
      <c r="AB17" s="498"/>
      <c r="AC17" s="508"/>
      <c r="AD17" s="508"/>
      <c r="AE17" s="508"/>
      <c r="AF17" s="508"/>
      <c r="AG17" s="499"/>
      <c r="AH17" s="500"/>
      <c r="AI17" s="498"/>
      <c r="AJ17" s="498"/>
      <c r="AK17" s="498"/>
      <c r="AL17" s="508"/>
      <c r="AM17" s="508"/>
      <c r="AN17" s="520"/>
      <c r="AO17" s="510"/>
      <c r="AP17" s="508"/>
      <c r="AQ17" s="498"/>
      <c r="AR17" s="498"/>
      <c r="AS17" s="498"/>
      <c r="AT17" s="508"/>
      <c r="AU17" s="520"/>
      <c r="AV17" s="500"/>
      <c r="AW17" s="498"/>
      <c r="AX17" s="498"/>
      <c r="AY17" s="498"/>
      <c r="AZ17" s="498"/>
      <c r="BA17" s="498"/>
      <c r="BB17" s="499"/>
      <c r="BC17" s="63">
        <f t="array" ref="BC17">SUM(IF(F17:BB17="RLT",1,0))</f>
        <v>0</v>
      </c>
      <c r="BD17" s="63">
        <f t="array" ref="BD17">SUM(IF(F17:BB17="R",1,0))</f>
        <v>0</v>
      </c>
      <c r="BE17" s="63">
        <f t="array" ref="BE17">SUM(IF(F17:BB17="Rh",1,0))</f>
        <v>0</v>
      </c>
      <c r="BF17" s="63">
        <f t="shared" si="4"/>
        <v>0</v>
      </c>
      <c r="BG17" s="63"/>
    </row>
    <row r="18" spans="1:59" ht="15.5">
      <c r="A18" s="93" t="s">
        <v>14</v>
      </c>
      <c r="B18" s="93" t="s">
        <v>153</v>
      </c>
      <c r="C18" s="105" t="s">
        <v>162</v>
      </c>
      <c r="D18" s="106">
        <v>1661</v>
      </c>
      <c r="E18" s="106">
        <v>2</v>
      </c>
      <c r="F18" s="693"/>
      <c r="G18" s="560"/>
      <c r="H18" s="515"/>
      <c r="I18" s="515"/>
      <c r="J18" s="101"/>
      <c r="K18" s="101"/>
      <c r="L18" s="108"/>
      <c r="M18" s="633"/>
      <c r="N18" s="518"/>
      <c r="O18" s="495"/>
      <c r="P18" s="518"/>
      <c r="Q18" s="513"/>
      <c r="R18" s="513"/>
      <c r="S18" s="514"/>
      <c r="T18" s="561"/>
      <c r="U18" s="98"/>
      <c r="V18" s="496"/>
      <c r="W18" s="498"/>
      <c r="X18" s="498"/>
      <c r="Y18" s="498"/>
      <c r="Z18" s="499"/>
      <c r="AA18" s="500"/>
      <c r="AB18" s="498"/>
      <c r="AC18" s="508"/>
      <c r="AD18" s="537"/>
      <c r="AE18" s="537"/>
      <c r="AF18" s="537"/>
      <c r="AG18" s="627"/>
      <c r="AH18" s="500"/>
      <c r="AI18" s="498"/>
      <c r="AJ18" s="498"/>
      <c r="AK18" s="498"/>
      <c r="AL18" s="508"/>
      <c r="AM18" s="508"/>
      <c r="AN18" s="499"/>
      <c r="AO18" s="521"/>
      <c r="AP18" s="512"/>
      <c r="AQ18" s="496"/>
      <c r="AR18" s="496"/>
      <c r="AS18" s="496"/>
      <c r="AT18" s="512"/>
      <c r="AU18" s="588"/>
      <c r="AV18" s="510"/>
      <c r="AW18" s="508"/>
      <c r="AX18" s="508"/>
      <c r="AY18" s="498"/>
      <c r="AZ18" s="498"/>
      <c r="BA18" s="498"/>
      <c r="BB18" s="499"/>
      <c r="BC18" s="63">
        <f t="array" ref="BC18">SUM(IF(F18:BB18="RLT",1,0))</f>
        <v>0</v>
      </c>
      <c r="BD18" s="63">
        <f t="array" ref="BD18">SUM(IF(F18:BB18="R",1,0))</f>
        <v>0</v>
      </c>
      <c r="BE18" s="63">
        <f t="array" ref="BE18">SUM(IF(F18:BB18="Rh",1,0))</f>
        <v>0</v>
      </c>
      <c r="BF18" s="63">
        <f t="shared" si="4"/>
        <v>0</v>
      </c>
      <c r="BG18" s="63"/>
    </row>
    <row r="19" spans="1:59" ht="15.5">
      <c r="A19" s="93"/>
      <c r="B19" s="93" t="s">
        <v>153</v>
      </c>
      <c r="C19" s="105" t="s">
        <v>163</v>
      </c>
      <c r="D19" s="106">
        <v>3356</v>
      </c>
      <c r="E19" s="106">
        <v>3</v>
      </c>
      <c r="F19" s="515"/>
      <c r="G19" s="101"/>
      <c r="H19" s="101"/>
      <c r="I19" s="101"/>
      <c r="J19" s="101"/>
      <c r="K19" s="101"/>
      <c r="L19" s="108"/>
      <c r="M19" s="494"/>
      <c r="N19" s="495"/>
      <c r="O19" s="534"/>
      <c r="P19" s="496"/>
      <c r="Q19" s="512"/>
      <c r="R19" s="512"/>
      <c r="S19" s="497"/>
      <c r="T19" s="564"/>
      <c r="U19" s="518"/>
      <c r="V19" s="518"/>
      <c r="W19" s="519"/>
      <c r="X19" s="513"/>
      <c r="Y19" s="513"/>
      <c r="Z19" s="514"/>
      <c r="AA19" s="500"/>
      <c r="AB19" s="498"/>
      <c r="AC19" s="498"/>
      <c r="AD19" s="498"/>
      <c r="AE19" s="498"/>
      <c r="AF19" s="498"/>
      <c r="AG19" s="499"/>
      <c r="AH19" s="500"/>
      <c r="AI19" s="498"/>
      <c r="AJ19" s="498"/>
      <c r="AK19" s="498"/>
      <c r="AL19" s="498"/>
      <c r="AM19" s="498"/>
      <c r="AN19" s="499"/>
      <c r="AO19" s="500"/>
      <c r="AP19" s="498"/>
      <c r="AQ19" s="498"/>
      <c r="AR19" s="498"/>
      <c r="AS19" s="498"/>
      <c r="AT19" s="498"/>
      <c r="AU19" s="499"/>
      <c r="AV19" s="500"/>
      <c r="AW19" s="498"/>
      <c r="AX19" s="498"/>
      <c r="AY19" s="498"/>
      <c r="AZ19" s="501"/>
      <c r="BA19" s="501"/>
      <c r="BB19" s="502"/>
      <c r="BC19" s="63">
        <f t="array" ref="BC19">SUM(IF(F19:BB19="RLT",1,0))</f>
        <v>0</v>
      </c>
      <c r="BD19" s="63">
        <f t="array" ref="BD19">SUM(IF(F19:BB19="R",1,0))</f>
        <v>0</v>
      </c>
      <c r="BE19" s="63">
        <f t="array" ref="BE19">SUM(IF(F19:BB19="Rh",1,0))</f>
        <v>0</v>
      </c>
      <c r="BF19" s="63">
        <f t="shared" si="4"/>
        <v>0</v>
      </c>
      <c r="BG19" s="63"/>
    </row>
    <row r="20" spans="1:59" ht="15.5">
      <c r="A20" s="93"/>
      <c r="B20" s="93" t="s">
        <v>153</v>
      </c>
      <c r="C20" s="105" t="s">
        <v>164</v>
      </c>
      <c r="D20" s="106">
        <v>2905</v>
      </c>
      <c r="E20" s="106">
        <v>4</v>
      </c>
      <c r="F20" s="101"/>
      <c r="G20" s="101"/>
      <c r="H20" s="515"/>
      <c r="I20" s="101"/>
      <c r="J20" s="101"/>
      <c r="K20" s="101"/>
      <c r="L20" s="108"/>
      <c r="M20" s="494"/>
      <c r="N20" s="495"/>
      <c r="O20" s="559"/>
      <c r="P20" s="512"/>
      <c r="Q20" s="512"/>
      <c r="R20" s="496"/>
      <c r="S20" s="497"/>
      <c r="T20" s="524"/>
      <c r="U20" s="98"/>
      <c r="V20" s="496"/>
      <c r="W20" s="498"/>
      <c r="X20" s="498"/>
      <c r="Y20" s="498"/>
      <c r="Z20" s="499"/>
      <c r="AA20" s="565"/>
      <c r="AB20" s="566"/>
      <c r="AC20" s="513"/>
      <c r="AD20" s="513"/>
      <c r="AE20" s="513"/>
      <c r="AF20" s="519"/>
      <c r="AG20" s="513"/>
      <c r="AH20" s="109"/>
      <c r="AI20" s="559"/>
      <c r="AJ20" s="98"/>
      <c r="AK20" s="98"/>
      <c r="AL20" s="98"/>
      <c r="AM20" s="559"/>
      <c r="AN20" s="110"/>
      <c r="AO20" s="510"/>
      <c r="AP20" s="508"/>
      <c r="AQ20" s="498"/>
      <c r="AR20" s="498"/>
      <c r="AS20" s="498"/>
      <c r="AT20" s="498"/>
      <c r="AU20" s="499"/>
      <c r="AV20" s="500"/>
      <c r="AW20" s="498"/>
      <c r="AX20" s="498"/>
      <c r="AY20" s="498"/>
      <c r="AZ20" s="498"/>
      <c r="BA20" s="498"/>
      <c r="BB20" s="499"/>
      <c r="BC20" s="63">
        <f t="array" ref="BC20">SUM(IF(F20:BB20="RLT",1,0))</f>
        <v>0</v>
      </c>
      <c r="BD20" s="63">
        <f t="array" ref="BD20">SUM(IF(F20:BB20="R",1,0))</f>
        <v>0</v>
      </c>
      <c r="BE20" s="63">
        <f t="array" ref="BE20">SUM(IF(F20:BB20="Rh",1,0))</f>
        <v>0</v>
      </c>
      <c r="BF20" s="63">
        <f t="shared" si="4"/>
        <v>0</v>
      </c>
      <c r="BG20" s="63"/>
    </row>
    <row r="21" spans="1:59" ht="15.5">
      <c r="A21" s="93"/>
      <c r="B21" s="93" t="s">
        <v>153</v>
      </c>
      <c r="C21" s="105" t="s">
        <v>165</v>
      </c>
      <c r="D21" s="106">
        <v>2511</v>
      </c>
      <c r="E21" s="106">
        <v>5</v>
      </c>
      <c r="F21" s="495"/>
      <c r="G21" s="495"/>
      <c r="H21" s="518"/>
      <c r="I21" s="518"/>
      <c r="J21" s="518"/>
      <c r="K21" s="102"/>
      <c r="L21" s="100"/>
      <c r="M21" s="516"/>
      <c r="N21" s="496"/>
      <c r="O21" s="562"/>
      <c r="P21" s="562"/>
      <c r="Q21" s="512"/>
      <c r="R21" s="496"/>
      <c r="S21" s="497"/>
      <c r="T21" s="522"/>
      <c r="U21" s="527"/>
      <c r="V21" s="567"/>
      <c r="W21" s="498"/>
      <c r="X21" s="498"/>
      <c r="Y21" s="498"/>
      <c r="Z21" s="499"/>
      <c r="AA21" s="500"/>
      <c r="AB21" s="498"/>
      <c r="AC21" s="498"/>
      <c r="AD21" s="537"/>
      <c r="AE21" s="537"/>
      <c r="AF21" s="537"/>
      <c r="AG21" s="627"/>
      <c r="AH21" s="523"/>
      <c r="AI21" s="513"/>
      <c r="AJ21" s="513"/>
      <c r="AK21" s="513"/>
      <c r="AL21" s="513"/>
      <c r="AM21" s="513"/>
      <c r="AN21" s="514"/>
      <c r="AO21" s="536"/>
      <c r="AP21" s="540"/>
      <c r="AQ21" s="540"/>
      <c r="AR21" s="540"/>
      <c r="AS21" s="540"/>
      <c r="AT21" s="568"/>
      <c r="AU21" s="569"/>
      <c r="AV21" s="503"/>
      <c r="AW21" s="501"/>
      <c r="AX21" s="501"/>
      <c r="AY21" s="501"/>
      <c r="AZ21" s="501"/>
      <c r="BA21" s="501"/>
      <c r="BB21" s="502"/>
      <c r="BC21" s="63">
        <f t="array" ref="BC21">SUM(IF(F21:BB21="RLT",1,0))</f>
        <v>0</v>
      </c>
      <c r="BD21" s="63">
        <f t="array" ref="BD21">SUM(IF(F21:BB21="R",1,0))</f>
        <v>0</v>
      </c>
      <c r="BE21" s="63">
        <f t="array" ref="BE21">SUM(IF(F21:BB21="Rh",1,0))</f>
        <v>0</v>
      </c>
      <c r="BF21" s="63">
        <f t="shared" si="4"/>
        <v>0</v>
      </c>
      <c r="BG21" s="63"/>
    </row>
    <row r="22" spans="1:59" ht="16" thickBot="1">
      <c r="A22" s="93"/>
      <c r="B22" s="93" t="s">
        <v>153</v>
      </c>
      <c r="C22" s="105" t="s">
        <v>166</v>
      </c>
      <c r="D22" s="106">
        <v>4858</v>
      </c>
      <c r="E22" s="111">
        <v>6</v>
      </c>
      <c r="F22" s="694"/>
      <c r="G22" s="694"/>
      <c r="H22" s="112"/>
      <c r="I22" s="694"/>
      <c r="J22" s="112"/>
      <c r="K22" s="101"/>
      <c r="L22" s="108"/>
      <c r="M22" s="494"/>
      <c r="N22" s="495"/>
      <c r="O22" s="559"/>
      <c r="P22" s="512"/>
      <c r="Q22" s="512"/>
      <c r="R22" s="496"/>
      <c r="S22" s="497"/>
      <c r="T22" s="629"/>
      <c r="U22" s="559"/>
      <c r="V22" s="98"/>
      <c r="W22" s="102"/>
      <c r="X22" s="102"/>
      <c r="Y22" s="101"/>
      <c r="Z22" s="108"/>
      <c r="AA22" s="536"/>
      <c r="AB22" s="498"/>
      <c r="AC22" s="537"/>
      <c r="AD22" s="498"/>
      <c r="AE22" s="498"/>
      <c r="AF22" s="498"/>
      <c r="AG22" s="499"/>
      <c r="AH22" s="500"/>
      <c r="AI22" s="498"/>
      <c r="AJ22" s="498"/>
      <c r="AK22" s="498"/>
      <c r="AL22" s="537"/>
      <c r="AM22" s="498"/>
      <c r="AN22" s="499"/>
      <c r="AO22" s="571"/>
      <c r="AP22" s="532"/>
      <c r="AQ22" s="532"/>
      <c r="AR22" s="532"/>
      <c r="AS22" s="532"/>
      <c r="AT22" s="704"/>
      <c r="AU22" s="705"/>
      <c r="AV22" s="500"/>
      <c r="AW22" s="498"/>
      <c r="AX22" s="498"/>
      <c r="AY22" s="498"/>
      <c r="AZ22" s="498"/>
      <c r="BA22" s="498"/>
      <c r="BB22" s="499"/>
      <c r="BC22" s="63">
        <f t="array" ref="BC22">SUM(IF(F22:BB22="RLT",1,0))</f>
        <v>0</v>
      </c>
      <c r="BD22" s="63">
        <f t="array" ref="BD22">SUM(IF(F22:BB22="R",1,0))</f>
        <v>0</v>
      </c>
      <c r="BE22" s="63">
        <f t="array" ref="BE22">SUM(IF(F22:BB22="Rh",1,0))</f>
        <v>0</v>
      </c>
      <c r="BF22" s="63">
        <f t="shared" si="4"/>
        <v>0</v>
      </c>
      <c r="BG22" s="63"/>
    </row>
    <row r="23" spans="1:59" ht="16" thickBot="1">
      <c r="A23" s="93"/>
      <c r="B23" s="93" t="s">
        <v>167</v>
      </c>
      <c r="C23" s="118" t="s">
        <v>168</v>
      </c>
      <c r="D23" s="119">
        <v>1901</v>
      </c>
      <c r="E23" s="114"/>
      <c r="F23" s="500"/>
      <c r="G23" s="498"/>
      <c r="H23" s="498"/>
      <c r="I23" s="498"/>
      <c r="J23" s="498"/>
      <c r="K23" s="498"/>
      <c r="L23" s="499"/>
      <c r="M23" s="572"/>
      <c r="N23" s="573"/>
      <c r="O23" s="574"/>
      <c r="P23" s="575"/>
      <c r="Q23" s="573"/>
      <c r="R23" s="573"/>
      <c r="S23" s="576"/>
      <c r="T23" s="577"/>
      <c r="U23" s="578"/>
      <c r="V23" s="548"/>
      <c r="W23" s="548"/>
      <c r="X23" s="579"/>
      <c r="Y23" s="579"/>
      <c r="Z23" s="580"/>
      <c r="AA23" s="536"/>
      <c r="AB23" s="542"/>
      <c r="AC23" s="542"/>
      <c r="AD23" s="542"/>
      <c r="AE23" s="540"/>
      <c r="AF23" s="540"/>
      <c r="AG23" s="581"/>
      <c r="AH23" s="503"/>
      <c r="AI23" s="501"/>
      <c r="AJ23" s="501"/>
      <c r="AK23" s="501"/>
      <c r="AL23" s="501"/>
      <c r="AM23" s="501"/>
      <c r="AN23" s="502"/>
      <c r="AO23" s="582"/>
      <c r="AP23" s="529"/>
      <c r="AQ23" s="102"/>
      <c r="AR23" s="498"/>
      <c r="AS23" s="102"/>
      <c r="AT23" s="102"/>
      <c r="AU23" s="100"/>
      <c r="AV23" s="583"/>
      <c r="AW23" s="584"/>
      <c r="AX23" s="585"/>
      <c r="AY23" s="584"/>
      <c r="AZ23" s="585"/>
      <c r="BA23" s="584"/>
      <c r="BB23" s="586"/>
      <c r="BC23" s="63">
        <f t="array" ref="BC23">SUM(IF(F23:BB23="RLT",1,0))</f>
        <v>0</v>
      </c>
      <c r="BD23" s="63">
        <f t="array" ref="BD23">SUM(IF(F23:BB23="R",1,0))</f>
        <v>0</v>
      </c>
      <c r="BE23" s="63">
        <f t="array" ref="BE23">SUM(IF(F23:BB23="Rh",1,0))</f>
        <v>0</v>
      </c>
      <c r="BF23" s="63">
        <f t="shared" si="4"/>
        <v>0</v>
      </c>
      <c r="BG23" s="63"/>
    </row>
    <row r="24" spans="1:59" ht="18">
      <c r="A24" s="363"/>
      <c r="B24" s="363"/>
      <c r="C24" s="364"/>
      <c r="D24" s="378"/>
      <c r="E24" s="378"/>
      <c r="F24" s="82" t="s">
        <v>0</v>
      </c>
      <c r="G24" s="83" t="s">
        <v>359</v>
      </c>
      <c r="H24" s="83" t="s">
        <v>360</v>
      </c>
      <c r="I24" s="83" t="s">
        <v>2</v>
      </c>
      <c r="J24" s="83" t="s">
        <v>3</v>
      </c>
      <c r="K24" s="83" t="s">
        <v>4</v>
      </c>
      <c r="L24" s="84" t="s">
        <v>5</v>
      </c>
      <c r="M24" s="82" t="s">
        <v>0</v>
      </c>
      <c r="N24" s="83" t="s">
        <v>359</v>
      </c>
      <c r="O24" s="83" t="s">
        <v>360</v>
      </c>
      <c r="P24" s="83" t="s">
        <v>2</v>
      </c>
      <c r="Q24" s="83" t="s">
        <v>3</v>
      </c>
      <c r="R24" s="83" t="s">
        <v>4</v>
      </c>
      <c r="S24" s="84" t="s">
        <v>5</v>
      </c>
      <c r="T24" s="82" t="s">
        <v>0</v>
      </c>
      <c r="U24" s="83" t="s">
        <v>359</v>
      </c>
      <c r="V24" s="83" t="s">
        <v>360</v>
      </c>
      <c r="W24" s="83" t="s">
        <v>2</v>
      </c>
      <c r="X24" s="83" t="s">
        <v>3</v>
      </c>
      <c r="Y24" s="83" t="s">
        <v>4</v>
      </c>
      <c r="Z24" s="84" t="s">
        <v>5</v>
      </c>
      <c r="AA24" s="82" t="s">
        <v>0</v>
      </c>
      <c r="AB24" s="83" t="s">
        <v>359</v>
      </c>
      <c r="AC24" s="83" t="s">
        <v>360</v>
      </c>
      <c r="AD24" s="83" t="s">
        <v>2</v>
      </c>
      <c r="AE24" s="83" t="s">
        <v>3</v>
      </c>
      <c r="AF24" s="83" t="s">
        <v>4</v>
      </c>
      <c r="AG24" s="84" t="s">
        <v>5</v>
      </c>
      <c r="AH24" s="82" t="s">
        <v>0</v>
      </c>
      <c r="AI24" s="83" t="s">
        <v>359</v>
      </c>
      <c r="AJ24" s="83" t="s">
        <v>360</v>
      </c>
      <c r="AK24" s="83" t="s">
        <v>2</v>
      </c>
      <c r="AL24" s="83" t="s">
        <v>3</v>
      </c>
      <c r="AM24" s="83" t="s">
        <v>4</v>
      </c>
      <c r="AN24" s="84" t="s">
        <v>5</v>
      </c>
      <c r="AO24" s="82" t="s">
        <v>0</v>
      </c>
      <c r="AP24" s="83" t="s">
        <v>359</v>
      </c>
      <c r="AQ24" s="83" t="s">
        <v>360</v>
      </c>
      <c r="AR24" s="83" t="s">
        <v>2</v>
      </c>
      <c r="AS24" s="83" t="s">
        <v>3</v>
      </c>
      <c r="AT24" s="83" t="s">
        <v>4</v>
      </c>
      <c r="AU24" s="84" t="s">
        <v>5</v>
      </c>
      <c r="AV24" s="82" t="s">
        <v>0</v>
      </c>
      <c r="AW24" s="83" t="s">
        <v>359</v>
      </c>
      <c r="AX24" s="83" t="s">
        <v>360</v>
      </c>
      <c r="AY24" s="83" t="s">
        <v>2</v>
      </c>
      <c r="AZ24" s="83" t="s">
        <v>3</v>
      </c>
      <c r="BA24" s="83" t="s">
        <v>4</v>
      </c>
      <c r="BB24" s="84" t="s">
        <v>5</v>
      </c>
      <c r="BC24" s="63"/>
      <c r="BD24" s="63"/>
      <c r="BE24" s="63"/>
      <c r="BF24" s="63"/>
      <c r="BG24" s="63"/>
    </row>
    <row r="25" spans="1:59" ht="16" thickBot="1">
      <c r="A25" s="368"/>
      <c r="B25" s="368"/>
      <c r="C25" s="369"/>
      <c r="D25" s="377"/>
      <c r="E25" s="377"/>
      <c r="F25" s="85">
        <f>IF(F$3="","",F$3)</f>
        <v>43948</v>
      </c>
      <c r="G25" s="86">
        <f>IF(F$14="","",F$14+1)</f>
        <v>43949</v>
      </c>
      <c r="H25" s="86">
        <f t="shared" ref="H25:M25" si="5">IF(G$14="","",G$14+1)</f>
        <v>43950</v>
      </c>
      <c r="I25" s="86">
        <f t="shared" si="5"/>
        <v>43951</v>
      </c>
      <c r="J25" s="86">
        <f t="shared" si="5"/>
        <v>43952</v>
      </c>
      <c r="K25" s="86">
        <f t="shared" si="5"/>
        <v>43953</v>
      </c>
      <c r="L25" s="87">
        <f t="shared" si="5"/>
        <v>43954</v>
      </c>
      <c r="M25" s="92">
        <f t="shared" si="5"/>
        <v>43955</v>
      </c>
      <c r="N25" s="86">
        <f>IF(M$14="","",M$14+1)</f>
        <v>43956</v>
      </c>
      <c r="O25" s="86">
        <f t="shared" ref="O25:BB25" si="6">IF(N$14="","",N$14+1)</f>
        <v>43957</v>
      </c>
      <c r="P25" s="86">
        <f t="shared" si="6"/>
        <v>43958</v>
      </c>
      <c r="Q25" s="86">
        <f t="shared" si="6"/>
        <v>43959</v>
      </c>
      <c r="R25" s="86">
        <f t="shared" si="6"/>
        <v>43960</v>
      </c>
      <c r="S25" s="86">
        <f t="shared" si="6"/>
        <v>43961</v>
      </c>
      <c r="T25" s="86">
        <f t="shared" si="6"/>
        <v>43962</v>
      </c>
      <c r="U25" s="86">
        <f t="shared" si="6"/>
        <v>43963</v>
      </c>
      <c r="V25" s="86">
        <f t="shared" si="6"/>
        <v>43964</v>
      </c>
      <c r="W25" s="86">
        <f t="shared" si="6"/>
        <v>43965</v>
      </c>
      <c r="X25" s="86">
        <f t="shared" si="6"/>
        <v>43966</v>
      </c>
      <c r="Y25" s="86">
        <f t="shared" si="6"/>
        <v>43967</v>
      </c>
      <c r="Z25" s="86">
        <f t="shared" si="6"/>
        <v>43968</v>
      </c>
      <c r="AA25" s="86">
        <f t="shared" si="6"/>
        <v>43969</v>
      </c>
      <c r="AB25" s="86">
        <f t="shared" si="6"/>
        <v>43970</v>
      </c>
      <c r="AC25" s="86">
        <f t="shared" si="6"/>
        <v>43971</v>
      </c>
      <c r="AD25" s="86">
        <f t="shared" si="6"/>
        <v>43972</v>
      </c>
      <c r="AE25" s="86">
        <f t="shared" si="6"/>
        <v>43973</v>
      </c>
      <c r="AF25" s="86">
        <f t="shared" si="6"/>
        <v>43974</v>
      </c>
      <c r="AG25" s="86">
        <f t="shared" si="6"/>
        <v>43975</v>
      </c>
      <c r="AH25" s="86">
        <f t="shared" si="6"/>
        <v>43976</v>
      </c>
      <c r="AI25" s="86">
        <f t="shared" si="6"/>
        <v>43977</v>
      </c>
      <c r="AJ25" s="86">
        <f t="shared" si="6"/>
        <v>43978</v>
      </c>
      <c r="AK25" s="86">
        <f t="shared" si="6"/>
        <v>43979</v>
      </c>
      <c r="AL25" s="86">
        <f t="shared" si="6"/>
        <v>43980</v>
      </c>
      <c r="AM25" s="86">
        <f t="shared" si="6"/>
        <v>43981</v>
      </c>
      <c r="AN25" s="86">
        <f t="shared" si="6"/>
        <v>43982</v>
      </c>
      <c r="AO25" s="86">
        <f t="shared" si="6"/>
        <v>43983</v>
      </c>
      <c r="AP25" s="86">
        <f t="shared" si="6"/>
        <v>43984</v>
      </c>
      <c r="AQ25" s="86">
        <f t="shared" si="6"/>
        <v>43985</v>
      </c>
      <c r="AR25" s="86">
        <f t="shared" si="6"/>
        <v>43986</v>
      </c>
      <c r="AS25" s="86">
        <f t="shared" si="6"/>
        <v>43987</v>
      </c>
      <c r="AT25" s="86">
        <f t="shared" si="6"/>
        <v>43988</v>
      </c>
      <c r="AU25" s="86">
        <f t="shared" si="6"/>
        <v>43989</v>
      </c>
      <c r="AV25" s="86">
        <f t="shared" si="6"/>
        <v>43990</v>
      </c>
      <c r="AW25" s="86">
        <f t="shared" si="6"/>
        <v>43991</v>
      </c>
      <c r="AX25" s="86">
        <f t="shared" si="6"/>
        <v>43992</v>
      </c>
      <c r="AY25" s="86">
        <f t="shared" si="6"/>
        <v>43993</v>
      </c>
      <c r="AZ25" s="86">
        <f t="shared" si="6"/>
        <v>43994</v>
      </c>
      <c r="BA25" s="86">
        <f t="shared" si="6"/>
        <v>43995</v>
      </c>
      <c r="BB25" s="86">
        <f t="shared" si="6"/>
        <v>43996</v>
      </c>
      <c r="BC25" s="63" t="s">
        <v>6</v>
      </c>
      <c r="BD25" s="63" t="s">
        <v>7</v>
      </c>
      <c r="BE25" s="63" t="s">
        <v>8</v>
      </c>
      <c r="BF25" s="63" t="s">
        <v>9</v>
      </c>
      <c r="BG25" s="63"/>
    </row>
    <row r="26" spans="1:59" ht="15.5">
      <c r="A26" s="93"/>
      <c r="B26" s="123" t="s">
        <v>275</v>
      </c>
      <c r="C26" s="120" t="s">
        <v>140</v>
      </c>
      <c r="D26" s="115">
        <v>2095</v>
      </c>
      <c r="E26" s="96">
        <v>1</v>
      </c>
      <c r="F26" s="500"/>
      <c r="G26" s="508"/>
      <c r="H26" s="102"/>
      <c r="I26" s="505"/>
      <c r="J26" s="498"/>
      <c r="K26" s="498"/>
      <c r="L26" s="499"/>
      <c r="M26" s="506"/>
      <c r="N26" s="102"/>
      <c r="O26" s="495"/>
      <c r="P26" s="559"/>
      <c r="Q26" s="102"/>
      <c r="R26" s="102"/>
      <c r="S26" s="100"/>
      <c r="T26" s="494"/>
      <c r="U26" s="495"/>
      <c r="V26" s="495"/>
      <c r="W26" s="496"/>
      <c r="X26" s="512"/>
      <c r="Y26" s="501"/>
      <c r="Z26" s="502"/>
      <c r="AA26" s="587"/>
      <c r="AB26" s="501"/>
      <c r="AC26" s="568"/>
      <c r="AD26" s="501"/>
      <c r="AE26" s="501"/>
      <c r="AF26" s="501"/>
      <c r="AG26" s="502"/>
      <c r="AH26" s="500"/>
      <c r="AI26" s="498"/>
      <c r="AJ26" s="498"/>
      <c r="AK26" s="498"/>
      <c r="AL26" s="498"/>
      <c r="AM26" s="508"/>
      <c r="AN26" s="100"/>
      <c r="AO26" s="500"/>
      <c r="AP26" s="498"/>
      <c r="AQ26" s="498"/>
      <c r="AR26" s="498"/>
      <c r="AS26" s="498"/>
      <c r="AT26" s="515"/>
      <c r="AU26" s="520"/>
      <c r="AV26" s="504"/>
      <c r="AW26" s="102"/>
      <c r="AX26" s="498"/>
      <c r="AY26" s="498"/>
      <c r="AZ26" s="498"/>
      <c r="BA26" s="498"/>
      <c r="BB26" s="499"/>
      <c r="BC26" s="63">
        <f t="array" ref="BC26">SUM(IF(F26:BB26="RLT",1,0))</f>
        <v>0</v>
      </c>
      <c r="BD26" s="63">
        <f t="array" ref="BD26">SUM(IF(F26:BB26="R",1,0))</f>
        <v>0</v>
      </c>
      <c r="BE26" s="63">
        <f t="array" ref="BE26">SUM(IF(F26:BB26="Rh",1,0))</f>
        <v>0</v>
      </c>
      <c r="BF26" s="63">
        <f t="shared" ref="BF26:BF34" si="7">SUM(BC26:BE26)</f>
        <v>0</v>
      </c>
      <c r="BG26" s="63"/>
    </row>
    <row r="27" spans="1:59" ht="16" thickBot="1">
      <c r="A27" s="93"/>
      <c r="B27" s="93" t="s">
        <v>275</v>
      </c>
      <c r="C27" s="94" t="s">
        <v>141</v>
      </c>
      <c r="D27" s="116">
        <v>2335</v>
      </c>
      <c r="E27" s="104">
        <v>2</v>
      </c>
      <c r="F27" s="500"/>
      <c r="G27" s="498"/>
      <c r="H27" s="505"/>
      <c r="I27" s="102"/>
      <c r="J27" s="498"/>
      <c r="K27" s="498"/>
      <c r="L27" s="499"/>
      <c r="M27" s="511"/>
      <c r="N27" s="529"/>
      <c r="O27" s="102"/>
      <c r="P27" s="102"/>
      <c r="Q27" s="102"/>
      <c r="R27" s="102"/>
      <c r="S27" s="100"/>
      <c r="T27" s="516"/>
      <c r="U27" s="496"/>
      <c r="V27" s="512"/>
      <c r="W27" s="496"/>
      <c r="X27" s="496"/>
      <c r="Y27" s="501"/>
      <c r="Z27" s="502"/>
      <c r="AA27" s="587"/>
      <c r="AB27" s="501"/>
      <c r="AC27" s="568"/>
      <c r="AD27" s="501"/>
      <c r="AE27" s="501"/>
      <c r="AF27" s="501"/>
      <c r="AG27" s="502"/>
      <c r="AH27" s="500"/>
      <c r="AI27" s="498"/>
      <c r="AJ27" s="498"/>
      <c r="AK27" s="498"/>
      <c r="AL27" s="498"/>
      <c r="AM27" s="498"/>
      <c r="AN27" s="509"/>
      <c r="AO27" s="500"/>
      <c r="AP27" s="498"/>
      <c r="AQ27" s="498"/>
      <c r="AR27" s="498"/>
      <c r="AS27" s="498"/>
      <c r="AT27" s="101"/>
      <c r="AU27" s="499"/>
      <c r="AV27" s="506"/>
      <c r="AW27" s="505"/>
      <c r="AX27" s="498"/>
      <c r="AY27" s="498"/>
      <c r="AZ27" s="498"/>
      <c r="BA27" s="498"/>
      <c r="BB27" s="499"/>
      <c r="BC27" s="63">
        <f t="array" ref="BC27">SUM(IF(F27:BB27="RLT",1,0))</f>
        <v>0</v>
      </c>
      <c r="BD27" s="63">
        <f t="array" ref="BD27">SUM(IF(F27:BB27="R",1,0))</f>
        <v>0</v>
      </c>
      <c r="BE27" s="63">
        <f t="array" ref="BE27">SUM(IF(F27:BB27="Rh",1,0))</f>
        <v>0</v>
      </c>
      <c r="BF27" s="63">
        <f t="shared" si="7"/>
        <v>0</v>
      </c>
      <c r="BG27" s="63"/>
    </row>
    <row r="28" spans="1:59" ht="15.5">
      <c r="A28" s="93"/>
      <c r="B28" s="93" t="s">
        <v>153</v>
      </c>
      <c r="C28" s="105" t="s">
        <v>169</v>
      </c>
      <c r="D28" s="106">
        <v>4250</v>
      </c>
      <c r="E28" s="107">
        <v>1</v>
      </c>
      <c r="F28" s="728"/>
      <c r="G28" s="661"/>
      <c r="H28" s="731"/>
      <c r="I28" s="518"/>
      <c r="J28" s="518"/>
      <c r="K28" s="513"/>
      <c r="L28" s="514"/>
      <c r="M28" s="101"/>
      <c r="N28" s="101"/>
      <c r="O28" s="101"/>
      <c r="P28" s="495"/>
      <c r="Q28" s="101"/>
      <c r="R28" s="101"/>
      <c r="S28" s="108"/>
      <c r="T28" s="516"/>
      <c r="U28" s="496"/>
      <c r="V28" s="512"/>
      <c r="W28" s="512"/>
      <c r="X28" s="512"/>
      <c r="Y28" s="512"/>
      <c r="Z28" s="497"/>
      <c r="AA28" s="696"/>
      <c r="AB28" s="518"/>
      <c r="AC28" s="512"/>
      <c r="AD28" s="498"/>
      <c r="AE28" s="498"/>
      <c r="AF28" s="498"/>
      <c r="AG28" s="499"/>
      <c r="AH28" s="500"/>
      <c r="AI28" s="498"/>
      <c r="AJ28" s="508"/>
      <c r="AK28" s="498"/>
      <c r="AL28" s="498"/>
      <c r="AM28" s="498"/>
      <c r="AN28" s="499"/>
      <c r="AO28" s="500"/>
      <c r="AP28" s="498"/>
      <c r="AQ28" s="498"/>
      <c r="AR28" s="498"/>
      <c r="AS28" s="498"/>
      <c r="AT28" s="498"/>
      <c r="AU28" s="499"/>
      <c r="AV28" s="500"/>
      <c r="AW28" s="498"/>
      <c r="AX28" s="498"/>
      <c r="AY28" s="498"/>
      <c r="AZ28" s="498"/>
      <c r="BA28" s="498"/>
      <c r="BB28" s="499"/>
      <c r="BC28" s="63">
        <f t="array" ref="BC28">SUM(IF(F28:BB28="RLT",1,0))</f>
        <v>0</v>
      </c>
      <c r="BD28" s="63">
        <f t="array" ref="BD28">SUM(IF(F28:BB28="R",1,0))</f>
        <v>0</v>
      </c>
      <c r="BE28" s="63">
        <f t="array" ref="BE28">SUM(IF(F28:BB28="Rh",1,0))</f>
        <v>0</v>
      </c>
      <c r="BF28" s="63">
        <f t="shared" si="7"/>
        <v>0</v>
      </c>
      <c r="BG28" s="63"/>
    </row>
    <row r="29" spans="1:59" ht="15.5">
      <c r="A29" s="93" t="s">
        <v>15</v>
      </c>
      <c r="B29" s="93" t="s">
        <v>153</v>
      </c>
      <c r="C29" s="105" t="s">
        <v>170</v>
      </c>
      <c r="D29" s="106">
        <v>1971</v>
      </c>
      <c r="E29" s="106">
        <v>2</v>
      </c>
      <c r="F29" s="500"/>
      <c r="G29" s="498"/>
      <c r="H29" s="498"/>
      <c r="I29" s="498"/>
      <c r="J29" s="498"/>
      <c r="K29" s="498"/>
      <c r="L29" s="499"/>
      <c r="M29" s="518"/>
      <c r="N29" s="519"/>
      <c r="O29" s="519"/>
      <c r="P29" s="513"/>
      <c r="Q29" s="513"/>
      <c r="R29" s="513"/>
      <c r="S29" s="514"/>
      <c r="T29" s="516"/>
      <c r="U29" s="496"/>
      <c r="V29" s="496"/>
      <c r="W29" s="496"/>
      <c r="X29" s="496"/>
      <c r="Y29" s="512"/>
      <c r="Z29" s="588"/>
      <c r="AA29" s="561"/>
      <c r="AB29" s="559"/>
      <c r="AC29" s="512"/>
      <c r="AD29" s="498"/>
      <c r="AE29" s="498"/>
      <c r="AF29" s="498"/>
      <c r="AG29" s="499"/>
      <c r="AH29" s="500"/>
      <c r="AI29" s="498"/>
      <c r="AJ29" s="498"/>
      <c r="AK29" s="508"/>
      <c r="AL29" s="498"/>
      <c r="AM29" s="498"/>
      <c r="AN29" s="499"/>
      <c r="AO29" s="500"/>
      <c r="AP29" s="498"/>
      <c r="AQ29" s="498"/>
      <c r="AR29" s="498"/>
      <c r="AS29" s="498"/>
      <c r="AT29" s="498"/>
      <c r="AU29" s="499"/>
      <c r="AV29" s="522"/>
      <c r="AW29" s="496"/>
      <c r="AX29" s="496"/>
      <c r="AY29" s="496"/>
      <c r="AZ29" s="496"/>
      <c r="BA29" s="496"/>
      <c r="BB29" s="497"/>
      <c r="BC29" s="63">
        <f t="array" ref="BC29">SUM(IF(F29:BB29="RLT",1,0))</f>
        <v>0</v>
      </c>
      <c r="BD29" s="63">
        <f t="array" ref="BD29">SUM(IF(F29:BB29="R",1,0))</f>
        <v>0</v>
      </c>
      <c r="BE29" s="63">
        <f t="array" ref="BE29">SUM(IF(F29:BB29="Rh",1,0))</f>
        <v>0</v>
      </c>
      <c r="BF29" s="63">
        <f t="shared" si="7"/>
        <v>0</v>
      </c>
      <c r="BG29" s="63"/>
    </row>
    <row r="30" spans="1:59" ht="15.5">
      <c r="A30" s="93"/>
      <c r="B30" s="93" t="s">
        <v>153</v>
      </c>
      <c r="C30" s="105" t="s">
        <v>171</v>
      </c>
      <c r="D30" s="106">
        <v>2548</v>
      </c>
      <c r="E30" s="106">
        <v>3</v>
      </c>
      <c r="F30" s="500"/>
      <c r="G30" s="498"/>
      <c r="H30" s="498"/>
      <c r="I30" s="498"/>
      <c r="J30" s="498"/>
      <c r="K30" s="498"/>
      <c r="L30" s="499"/>
      <c r="M30" s="101"/>
      <c r="N30" s="101"/>
      <c r="O30" s="101"/>
      <c r="P30" s="101"/>
      <c r="Q30" s="101"/>
      <c r="R30" s="101"/>
      <c r="S30" s="108"/>
      <c r="T30" s="494"/>
      <c r="U30" s="495"/>
      <c r="V30" s="518"/>
      <c r="W30" s="518"/>
      <c r="X30" s="518"/>
      <c r="Y30" s="518"/>
      <c r="Z30" s="514"/>
      <c r="AA30" s="522"/>
      <c r="AB30" s="518"/>
      <c r="AC30" s="98"/>
      <c r="AD30" s="537"/>
      <c r="AE30" s="498"/>
      <c r="AF30" s="498"/>
      <c r="AG30" s="499"/>
      <c r="AH30" s="500"/>
      <c r="AI30" s="498"/>
      <c r="AJ30" s="498"/>
      <c r="AK30" s="498"/>
      <c r="AL30" s="498"/>
      <c r="AM30" s="498"/>
      <c r="AN30" s="499"/>
      <c r="AO30" s="500"/>
      <c r="AP30" s="498"/>
      <c r="AQ30" s="498"/>
      <c r="AR30" s="498"/>
      <c r="AS30" s="498"/>
      <c r="AT30" s="498"/>
      <c r="AU30" s="499"/>
      <c r="AV30" s="500"/>
      <c r="AW30" s="498"/>
      <c r="AX30" s="498"/>
      <c r="AY30" s="498"/>
      <c r="AZ30" s="498"/>
      <c r="BA30" s="498"/>
      <c r="BB30" s="499"/>
      <c r="BC30" s="63">
        <f t="array" ref="BC30">SUM(IF(F30:BB30="RLT",1,0))</f>
        <v>0</v>
      </c>
      <c r="BD30" s="63">
        <f t="array" ref="BD30">SUM(IF(F30:BB30="R",1,0))</f>
        <v>0</v>
      </c>
      <c r="BE30" s="63">
        <f t="array" ref="BE30">SUM(IF(F30:BB30="Rh",1,0))</f>
        <v>0</v>
      </c>
      <c r="BF30" s="63">
        <f t="shared" si="7"/>
        <v>0</v>
      </c>
      <c r="BG30" s="63"/>
    </row>
    <row r="31" spans="1:59" ht="15.5">
      <c r="A31" s="93"/>
      <c r="B31" s="93" t="s">
        <v>153</v>
      </c>
      <c r="C31" s="105" t="s">
        <v>172</v>
      </c>
      <c r="D31" s="106">
        <v>1072</v>
      </c>
      <c r="E31" s="106">
        <v>4</v>
      </c>
      <c r="F31" s="698"/>
      <c r="G31" s="661"/>
      <c r="H31" s="661"/>
      <c r="I31" s="661"/>
      <c r="J31" s="661"/>
      <c r="K31" s="661"/>
      <c r="L31" s="662"/>
      <c r="M31" s="661"/>
      <c r="N31" s="661"/>
      <c r="O31" s="661"/>
      <c r="P31" s="661"/>
      <c r="Q31" s="661"/>
      <c r="R31" s="661"/>
      <c r="S31" s="662"/>
      <c r="T31" s="708"/>
      <c r="U31" s="661"/>
      <c r="V31" s="661"/>
      <c r="W31" s="661"/>
      <c r="X31" s="661"/>
      <c r="Y31" s="661"/>
      <c r="Z31" s="662"/>
      <c r="AA31" s="645"/>
      <c r="AB31" s="495"/>
      <c r="AC31" s="495"/>
      <c r="AD31" s="495"/>
      <c r="AE31" s="495"/>
      <c r="AF31" s="495"/>
      <c r="AG31" s="556"/>
      <c r="AH31" s="646"/>
      <c r="AI31" s="494"/>
      <c r="AJ31" s="495"/>
      <c r="AK31" s="495"/>
      <c r="AL31" s="495"/>
      <c r="AM31" s="495"/>
      <c r="AN31" s="495"/>
      <c r="AO31" s="555"/>
      <c r="AP31" s="495"/>
      <c r="AQ31" s="495"/>
      <c r="AR31" s="495"/>
      <c r="AS31" s="495"/>
      <c r="AT31" s="495"/>
      <c r="AU31" s="556"/>
      <c r="AV31" s="555"/>
      <c r="AW31" s="495"/>
      <c r="AX31" s="495"/>
      <c r="AY31" s="495"/>
      <c r="AZ31" s="495"/>
      <c r="BA31" s="495"/>
      <c r="BB31" s="556"/>
      <c r="BC31" s="63">
        <f t="array" ref="BC31">SUM(IF(F31:BB31="RLT",1,0))</f>
        <v>0</v>
      </c>
      <c r="BD31" s="63">
        <f t="array" ref="BD31">SUM(IF(F31:BB31="R",1,0))</f>
        <v>0</v>
      </c>
      <c r="BE31" s="63">
        <f t="array" ref="BE31">SUM(IF(F31:BB31="Rh",1,0))</f>
        <v>0</v>
      </c>
      <c r="BF31" s="63">
        <f t="shared" si="7"/>
        <v>0</v>
      </c>
      <c r="BG31" s="63"/>
    </row>
    <row r="32" spans="1:59" ht="15.5">
      <c r="A32" s="93"/>
      <c r="B32" s="93" t="s">
        <v>153</v>
      </c>
      <c r="C32" s="117" t="s">
        <v>173</v>
      </c>
      <c r="D32" s="121">
        <v>2748</v>
      </c>
      <c r="E32" s="106">
        <v>5</v>
      </c>
      <c r="F32" s="590"/>
      <c r="G32" s="661"/>
      <c r="H32" s="661"/>
      <c r="I32" s="498"/>
      <c r="J32" s="498"/>
      <c r="K32" s="498"/>
      <c r="L32" s="499"/>
      <c r="M32" s="98"/>
      <c r="N32" s="98"/>
      <c r="O32" s="98"/>
      <c r="P32" s="98"/>
      <c r="Q32" s="98"/>
      <c r="R32" s="102"/>
      <c r="S32" s="100"/>
      <c r="T32" s="697"/>
      <c r="U32" s="512"/>
      <c r="V32" s="512"/>
      <c r="W32" s="512"/>
      <c r="X32" s="512"/>
      <c r="Y32" s="512"/>
      <c r="Z32" s="497"/>
      <c r="AA32" s="522"/>
      <c r="AB32" s="527"/>
      <c r="AC32" s="589"/>
      <c r="AD32" s="508"/>
      <c r="AE32" s="508"/>
      <c r="AF32" s="498"/>
      <c r="AG32" s="499"/>
      <c r="AH32" s="523"/>
      <c r="AI32" s="513"/>
      <c r="AJ32" s="513"/>
      <c r="AK32" s="518"/>
      <c r="AL32" s="518"/>
      <c r="AM32" s="513"/>
      <c r="AN32" s="514"/>
      <c r="AO32" s="506"/>
      <c r="AP32" s="102"/>
      <c r="AQ32" s="102"/>
      <c r="AR32" s="102"/>
      <c r="AS32" s="529"/>
      <c r="AT32" s="529"/>
      <c r="AU32" s="100"/>
      <c r="AV32" s="599"/>
      <c r="AW32" s="542"/>
      <c r="AX32" s="540"/>
      <c r="AY32" s="540"/>
      <c r="AZ32" s="540"/>
      <c r="BA32" s="540"/>
      <c r="BB32" s="581"/>
      <c r="BC32" s="63">
        <f t="array" ref="BC32">SUM(IF(F32:BB32="RLT",1,0))</f>
        <v>0</v>
      </c>
      <c r="BD32" s="63">
        <f t="array" ref="BD32">SUM(IF(F32:BB32="R",1,0))</f>
        <v>0</v>
      </c>
      <c r="BE32" s="63">
        <f t="array" ref="BE32">SUM(IF(F32:BB32="Rh",1,0))</f>
        <v>0</v>
      </c>
      <c r="BF32" s="63">
        <f t="shared" si="7"/>
        <v>0</v>
      </c>
      <c r="BG32" s="63"/>
    </row>
    <row r="33" spans="1:59" ht="16" thickBot="1">
      <c r="A33" s="93"/>
      <c r="B33" s="93" t="s">
        <v>153</v>
      </c>
      <c r="C33" s="105" t="s">
        <v>174</v>
      </c>
      <c r="D33" s="106">
        <v>4339</v>
      </c>
      <c r="E33" s="111">
        <v>6</v>
      </c>
      <c r="F33" s="590"/>
      <c r="G33" s="537"/>
      <c r="H33" s="537"/>
      <c r="I33" s="498"/>
      <c r="J33" s="498"/>
      <c r="K33" s="498"/>
      <c r="L33" s="499"/>
      <c r="M33" s="112"/>
      <c r="N33" s="112"/>
      <c r="O33" s="570"/>
      <c r="P33" s="112"/>
      <c r="Q33" s="112"/>
      <c r="R33" s="101"/>
      <c r="S33" s="108"/>
      <c r="T33" s="494"/>
      <c r="U33" s="495"/>
      <c r="V33" s="559"/>
      <c r="W33" s="512"/>
      <c r="X33" s="512"/>
      <c r="Y33" s="501"/>
      <c r="Z33" s="502"/>
      <c r="AA33" s="503"/>
      <c r="AB33" s="501"/>
      <c r="AC33" s="501"/>
      <c r="AD33" s="501"/>
      <c r="AE33" s="501"/>
      <c r="AF33" s="501"/>
      <c r="AG33" s="502"/>
      <c r="AH33" s="536"/>
      <c r="AI33" s="498"/>
      <c r="AJ33" s="498"/>
      <c r="AK33" s="498"/>
      <c r="AL33" s="498"/>
      <c r="AM33" s="498"/>
      <c r="AN33" s="499"/>
      <c r="AO33" s="523"/>
      <c r="AP33" s="513"/>
      <c r="AQ33" s="513"/>
      <c r="AR33" s="513"/>
      <c r="AS33" s="513"/>
      <c r="AT33" s="513"/>
      <c r="AU33" s="514"/>
      <c r="AV33" s="536"/>
      <c r="AW33" s="540"/>
      <c r="AX33" s="540"/>
      <c r="AY33" s="540"/>
      <c r="AZ33" s="540"/>
      <c r="BA33" s="540"/>
      <c r="BB33" s="581"/>
      <c r="BC33" s="63">
        <f t="array" ref="BC33">SUM(IF(F33:BB33="RLT",1,0))</f>
        <v>0</v>
      </c>
      <c r="BD33" s="63">
        <f t="array" ref="BD33">SUM(IF(F33:BB33="R",1,0))</f>
        <v>0</v>
      </c>
      <c r="BE33" s="63">
        <f t="array" ref="BE33">SUM(IF(F33:BB33="Rh",1,0))</f>
        <v>0</v>
      </c>
      <c r="BF33" s="63">
        <f t="shared" si="7"/>
        <v>0</v>
      </c>
      <c r="BG33" s="63"/>
    </row>
    <row r="34" spans="1:59" ht="16" thickBot="1">
      <c r="A34" s="93"/>
      <c r="B34" s="723" t="s">
        <v>167</v>
      </c>
      <c r="C34" s="122" t="s">
        <v>175</v>
      </c>
      <c r="D34" s="119">
        <v>1922</v>
      </c>
      <c r="E34" s="114"/>
      <c r="F34" s="591"/>
      <c r="G34" s="550"/>
      <c r="H34" s="550"/>
      <c r="I34" s="592"/>
      <c r="J34" s="592"/>
      <c r="K34" s="550"/>
      <c r="L34" s="551"/>
      <c r="M34" s="510"/>
      <c r="N34" s="508"/>
      <c r="O34" s="495"/>
      <c r="P34" s="508"/>
      <c r="Q34" s="508"/>
      <c r="R34" s="498"/>
      <c r="S34" s="499"/>
      <c r="T34" s="593"/>
      <c r="U34" s="574"/>
      <c r="V34" s="574"/>
      <c r="W34" s="579"/>
      <c r="X34" s="574"/>
      <c r="Y34" s="430"/>
      <c r="Z34" s="431"/>
      <c r="AA34" s="594"/>
      <c r="AB34" s="595"/>
      <c r="AC34" s="746"/>
      <c r="AD34" s="139"/>
      <c r="AE34" s="139"/>
      <c r="AF34" s="139"/>
      <c r="AG34" s="140"/>
      <c r="AH34" s="536"/>
      <c r="AI34" s="540"/>
      <c r="AJ34" s="542"/>
      <c r="AK34" s="542"/>
      <c r="AL34" s="542"/>
      <c r="AM34" s="540"/>
      <c r="AN34" s="581"/>
      <c r="AO34" s="541"/>
      <c r="AP34" s="508"/>
      <c r="AQ34" s="498"/>
      <c r="AR34" s="498"/>
      <c r="AS34" s="498"/>
      <c r="AT34" s="498"/>
      <c r="AU34" s="499"/>
      <c r="AV34" s="523"/>
      <c r="AW34" s="513"/>
      <c r="AX34" s="513"/>
      <c r="AY34" s="513"/>
      <c r="AZ34" s="519"/>
      <c r="BA34" s="519"/>
      <c r="BB34" s="596"/>
      <c r="BC34" s="63">
        <f t="array" ref="BC34">SUM(IF(F34:BB34="RLT",1,0))</f>
        <v>0</v>
      </c>
      <c r="BD34" s="63">
        <f t="array" ref="BD34">SUM(IF(F34:BB34="R",1,0))</f>
        <v>0</v>
      </c>
      <c r="BE34" s="63">
        <f t="array" ref="BE34">SUM(IF(F34:BB34="Rh",1,0))</f>
        <v>0</v>
      </c>
      <c r="BF34" s="63">
        <f t="shared" si="7"/>
        <v>0</v>
      </c>
      <c r="BG34" s="63"/>
    </row>
    <row r="35" spans="1:59" ht="18">
      <c r="A35" s="363"/>
      <c r="B35" s="363"/>
      <c r="C35" s="364"/>
      <c r="D35" s="378"/>
      <c r="E35" s="378"/>
      <c r="F35" s="82" t="s">
        <v>0</v>
      </c>
      <c r="G35" s="83" t="s">
        <v>359</v>
      </c>
      <c r="H35" s="83" t="s">
        <v>360</v>
      </c>
      <c r="I35" s="83" t="s">
        <v>2</v>
      </c>
      <c r="J35" s="83" t="s">
        <v>3</v>
      </c>
      <c r="K35" s="83" t="s">
        <v>4</v>
      </c>
      <c r="L35" s="84" t="s">
        <v>5</v>
      </c>
      <c r="M35" s="82" t="s">
        <v>0</v>
      </c>
      <c r="N35" s="83" t="s">
        <v>359</v>
      </c>
      <c r="O35" s="83" t="s">
        <v>360</v>
      </c>
      <c r="P35" s="83" t="s">
        <v>2</v>
      </c>
      <c r="Q35" s="83" t="s">
        <v>3</v>
      </c>
      <c r="R35" s="83" t="s">
        <v>4</v>
      </c>
      <c r="S35" s="84" t="s">
        <v>5</v>
      </c>
      <c r="T35" s="82" t="s">
        <v>0</v>
      </c>
      <c r="U35" s="83" t="s">
        <v>359</v>
      </c>
      <c r="V35" s="83" t="s">
        <v>360</v>
      </c>
      <c r="W35" s="83" t="s">
        <v>2</v>
      </c>
      <c r="X35" s="83" t="s">
        <v>3</v>
      </c>
      <c r="Y35" s="83" t="s">
        <v>4</v>
      </c>
      <c r="Z35" s="84" t="s">
        <v>5</v>
      </c>
      <c r="AA35" s="82" t="s">
        <v>0</v>
      </c>
      <c r="AB35" s="83" t="s">
        <v>359</v>
      </c>
      <c r="AC35" s="83" t="s">
        <v>360</v>
      </c>
      <c r="AD35" s="83" t="s">
        <v>2</v>
      </c>
      <c r="AE35" s="83" t="s">
        <v>3</v>
      </c>
      <c r="AF35" s="83" t="s">
        <v>4</v>
      </c>
      <c r="AG35" s="84" t="s">
        <v>5</v>
      </c>
      <c r="AH35" s="82" t="s">
        <v>0</v>
      </c>
      <c r="AI35" s="83" t="s">
        <v>359</v>
      </c>
      <c r="AJ35" s="83" t="s">
        <v>360</v>
      </c>
      <c r="AK35" s="83" t="s">
        <v>2</v>
      </c>
      <c r="AL35" s="83" t="s">
        <v>3</v>
      </c>
      <c r="AM35" s="83" t="s">
        <v>4</v>
      </c>
      <c r="AN35" s="84" t="s">
        <v>5</v>
      </c>
      <c r="AO35" s="82" t="s">
        <v>0</v>
      </c>
      <c r="AP35" s="83" t="s">
        <v>359</v>
      </c>
      <c r="AQ35" s="83" t="s">
        <v>360</v>
      </c>
      <c r="AR35" s="83" t="s">
        <v>2</v>
      </c>
      <c r="AS35" s="83" t="s">
        <v>3</v>
      </c>
      <c r="AT35" s="83" t="s">
        <v>4</v>
      </c>
      <c r="AU35" s="84" t="s">
        <v>5</v>
      </c>
      <c r="AV35" s="82" t="s">
        <v>0</v>
      </c>
      <c r="AW35" s="83" t="s">
        <v>359</v>
      </c>
      <c r="AX35" s="83" t="s">
        <v>360</v>
      </c>
      <c r="AY35" s="83" t="s">
        <v>2</v>
      </c>
      <c r="AZ35" s="83" t="s">
        <v>3</v>
      </c>
      <c r="BA35" s="83" t="s">
        <v>4</v>
      </c>
      <c r="BB35" s="84" t="s">
        <v>5</v>
      </c>
      <c r="BC35" s="63"/>
      <c r="BD35" s="63"/>
      <c r="BE35" s="63"/>
      <c r="BF35" s="63"/>
      <c r="BG35" s="63"/>
    </row>
    <row r="36" spans="1:59" ht="16" thickBot="1">
      <c r="A36" s="368"/>
      <c r="B36" s="368"/>
      <c r="C36" s="369"/>
      <c r="D36" s="377"/>
      <c r="E36" s="377"/>
      <c r="F36" s="88">
        <f>IF(F$3="","",F$3)</f>
        <v>43948</v>
      </c>
      <c r="G36" s="86">
        <f>IF(F$14="","",F$14+1)</f>
        <v>43949</v>
      </c>
      <c r="H36" s="86">
        <f t="shared" ref="H36:M36" si="8">IF(G$14="","",G$14+1)</f>
        <v>43950</v>
      </c>
      <c r="I36" s="86">
        <f t="shared" si="8"/>
        <v>43951</v>
      </c>
      <c r="J36" s="86">
        <f t="shared" si="8"/>
        <v>43952</v>
      </c>
      <c r="K36" s="86">
        <f t="shared" si="8"/>
        <v>43953</v>
      </c>
      <c r="L36" s="87">
        <f t="shared" si="8"/>
        <v>43954</v>
      </c>
      <c r="M36" s="88">
        <f t="shared" si="8"/>
        <v>43955</v>
      </c>
      <c r="N36" s="86">
        <f>IF(M$14="","",M$14+1)</f>
        <v>43956</v>
      </c>
      <c r="O36" s="86">
        <f t="shared" ref="O36:BB36" si="9">IF(N$14="","",N$14+1)</f>
        <v>43957</v>
      </c>
      <c r="P36" s="86">
        <f t="shared" si="9"/>
        <v>43958</v>
      </c>
      <c r="Q36" s="86">
        <f t="shared" si="9"/>
        <v>43959</v>
      </c>
      <c r="R36" s="86">
        <f t="shared" si="9"/>
        <v>43960</v>
      </c>
      <c r="S36" s="89">
        <f t="shared" si="9"/>
        <v>43961</v>
      </c>
      <c r="T36" s="90">
        <f t="shared" si="9"/>
        <v>43962</v>
      </c>
      <c r="U36" s="86">
        <f t="shared" si="9"/>
        <v>43963</v>
      </c>
      <c r="V36" s="86">
        <f t="shared" si="9"/>
        <v>43964</v>
      </c>
      <c r="W36" s="86">
        <f t="shared" si="9"/>
        <v>43965</v>
      </c>
      <c r="X36" s="86">
        <f t="shared" si="9"/>
        <v>43966</v>
      </c>
      <c r="Y36" s="91">
        <f t="shared" si="9"/>
        <v>43967</v>
      </c>
      <c r="Z36" s="87">
        <f t="shared" si="9"/>
        <v>43968</v>
      </c>
      <c r="AA36" s="88">
        <f t="shared" si="9"/>
        <v>43969</v>
      </c>
      <c r="AB36" s="86">
        <f t="shared" si="9"/>
        <v>43970</v>
      </c>
      <c r="AC36" s="86">
        <f t="shared" si="9"/>
        <v>43971</v>
      </c>
      <c r="AD36" s="91">
        <f t="shared" si="9"/>
        <v>43972</v>
      </c>
      <c r="AE36" s="86">
        <f t="shared" si="9"/>
        <v>43973</v>
      </c>
      <c r="AF36" s="91">
        <f t="shared" si="9"/>
        <v>43974</v>
      </c>
      <c r="AG36" s="87">
        <f t="shared" si="9"/>
        <v>43975</v>
      </c>
      <c r="AH36" s="92">
        <f t="shared" si="9"/>
        <v>43976</v>
      </c>
      <c r="AI36" s="86">
        <f t="shared" si="9"/>
        <v>43977</v>
      </c>
      <c r="AJ36" s="86">
        <f t="shared" si="9"/>
        <v>43978</v>
      </c>
      <c r="AK36" s="86">
        <f t="shared" si="9"/>
        <v>43979</v>
      </c>
      <c r="AL36" s="86">
        <f t="shared" si="9"/>
        <v>43980</v>
      </c>
      <c r="AM36" s="86">
        <f t="shared" si="9"/>
        <v>43981</v>
      </c>
      <c r="AN36" s="87">
        <f t="shared" si="9"/>
        <v>43982</v>
      </c>
      <c r="AO36" s="85">
        <f t="shared" si="9"/>
        <v>43983</v>
      </c>
      <c r="AP36" s="86">
        <f t="shared" si="9"/>
        <v>43984</v>
      </c>
      <c r="AQ36" s="86">
        <f t="shared" si="9"/>
        <v>43985</v>
      </c>
      <c r="AR36" s="86">
        <f t="shared" si="9"/>
        <v>43986</v>
      </c>
      <c r="AS36" s="86">
        <f t="shared" si="9"/>
        <v>43987</v>
      </c>
      <c r="AT36" s="86">
        <f t="shared" si="9"/>
        <v>43988</v>
      </c>
      <c r="AU36" s="87">
        <f t="shared" si="9"/>
        <v>43989</v>
      </c>
      <c r="AV36" s="85">
        <f t="shared" si="9"/>
        <v>43990</v>
      </c>
      <c r="AW36" s="86">
        <f t="shared" si="9"/>
        <v>43991</v>
      </c>
      <c r="AX36" s="86">
        <f t="shared" si="9"/>
        <v>43992</v>
      </c>
      <c r="AY36" s="86">
        <f t="shared" si="9"/>
        <v>43993</v>
      </c>
      <c r="AZ36" s="86">
        <f t="shared" si="9"/>
        <v>43994</v>
      </c>
      <c r="BA36" s="86">
        <f t="shared" si="9"/>
        <v>43995</v>
      </c>
      <c r="BB36" s="87">
        <f t="shared" si="9"/>
        <v>43996</v>
      </c>
      <c r="BC36" s="63" t="s">
        <v>6</v>
      </c>
      <c r="BD36" s="63" t="s">
        <v>7</v>
      </c>
      <c r="BE36" s="63" t="s">
        <v>8</v>
      </c>
      <c r="BF36" s="63" t="s">
        <v>9</v>
      </c>
      <c r="BG36" s="63"/>
    </row>
    <row r="37" spans="1:59" ht="15.5">
      <c r="A37" s="93"/>
      <c r="B37" s="93" t="s">
        <v>275</v>
      </c>
      <c r="C37" s="94" t="s">
        <v>142</v>
      </c>
      <c r="D37" s="115">
        <v>2105</v>
      </c>
      <c r="E37" s="436">
        <v>1</v>
      </c>
      <c r="F37" s="503"/>
      <c r="G37" s="501"/>
      <c r="H37" s="501"/>
      <c r="I37" s="501"/>
      <c r="J37" s="501"/>
      <c r="K37" s="501"/>
      <c r="L37" s="502"/>
      <c r="M37" s="503"/>
      <c r="N37" s="501"/>
      <c r="O37" s="501"/>
      <c r="P37" s="501"/>
      <c r="Q37" s="501"/>
      <c r="R37" s="501"/>
      <c r="S37" s="502"/>
      <c r="T37" s="503"/>
      <c r="U37" s="501"/>
      <c r="V37" s="501"/>
      <c r="W37" s="501"/>
      <c r="X37" s="501"/>
      <c r="Y37" s="501"/>
      <c r="Z37" s="502"/>
      <c r="AA37" s="507"/>
      <c r="AB37" s="501"/>
      <c r="AC37" s="496"/>
      <c r="AD37" s="496"/>
      <c r="AE37" s="512"/>
      <c r="AF37" s="98"/>
      <c r="AG37" s="110"/>
      <c r="AH37" s="557"/>
      <c r="AI37" s="495"/>
      <c r="AJ37" s="558"/>
      <c r="AK37" s="559"/>
      <c r="AL37" s="559"/>
      <c r="AM37" s="101"/>
      <c r="AN37" s="108"/>
      <c r="AO37" s="500"/>
      <c r="AP37" s="498"/>
      <c r="AQ37" s="495"/>
      <c r="AR37" s="508"/>
      <c r="AS37" s="498"/>
      <c r="AT37" s="498"/>
      <c r="AU37" s="100"/>
      <c r="AV37" s="500"/>
      <c r="AW37" s="498"/>
      <c r="AX37" s="498"/>
      <c r="AY37" s="498"/>
      <c r="AZ37" s="498"/>
      <c r="BA37" s="101"/>
      <c r="BB37" s="499"/>
      <c r="BC37" s="63">
        <f t="array" ref="BC37">SUM(IF(F37:BB37="RLT",1,0))</f>
        <v>0</v>
      </c>
      <c r="BD37" s="63">
        <f t="array" ref="BD37">SUM(IF(F37:BB37="R",1,0))</f>
        <v>0</v>
      </c>
      <c r="BE37" s="63">
        <f t="array" ref="BE37">SUM(IF(F37:BB37="Rh",1,0))</f>
        <v>0</v>
      </c>
      <c r="BF37" s="63">
        <f t="shared" ref="BF37:BF45" si="10">SUM(BC37:BE37)</f>
        <v>0</v>
      </c>
      <c r="BG37" s="63"/>
    </row>
    <row r="38" spans="1:59" ht="16" thickBot="1">
      <c r="A38" s="93"/>
      <c r="B38" s="93" t="s">
        <v>275</v>
      </c>
      <c r="C38" s="94" t="s">
        <v>143</v>
      </c>
      <c r="D38" s="116">
        <v>2735</v>
      </c>
      <c r="E38" s="437">
        <v>2</v>
      </c>
      <c r="F38" s="506"/>
      <c r="G38" s="101"/>
      <c r="H38" s="498"/>
      <c r="I38" s="498"/>
      <c r="J38" s="498"/>
      <c r="K38" s="101"/>
      <c r="L38" s="499"/>
      <c r="M38" s="500"/>
      <c r="N38" s="498"/>
      <c r="O38" s="101"/>
      <c r="P38" s="102"/>
      <c r="Q38" s="498"/>
      <c r="R38" s="498"/>
      <c r="S38" s="499"/>
      <c r="T38" s="597"/>
      <c r="U38" s="529"/>
      <c r="V38" s="102"/>
      <c r="W38" s="535"/>
      <c r="X38" s="102"/>
      <c r="Y38" s="101"/>
      <c r="Z38" s="108"/>
      <c r="AA38" s="507"/>
      <c r="AB38" s="501"/>
      <c r="AC38" s="501"/>
      <c r="AD38" s="501"/>
      <c r="AE38" s="501"/>
      <c r="AF38" s="501"/>
      <c r="AG38" s="502"/>
      <c r="AH38" s="587"/>
      <c r="AI38" s="501"/>
      <c r="AJ38" s="568"/>
      <c r="AK38" s="501"/>
      <c r="AL38" s="501"/>
      <c r="AM38" s="501"/>
      <c r="AN38" s="502"/>
      <c r="AO38" s="629"/>
      <c r="AP38" s="559"/>
      <c r="AQ38" s="495"/>
      <c r="AR38" s="508"/>
      <c r="AS38" s="498"/>
      <c r="AT38" s="498"/>
      <c r="AU38" s="108"/>
      <c r="AV38" s="500"/>
      <c r="AW38" s="498"/>
      <c r="AX38" s="498"/>
      <c r="AY38" s="98"/>
      <c r="AZ38" s="508"/>
      <c r="BA38" s="515"/>
      <c r="BB38" s="499"/>
      <c r="BC38" s="63">
        <f t="array" ref="BC38">SUM(IF(F38:BB38="RLT",1,0))</f>
        <v>0</v>
      </c>
      <c r="BD38" s="63">
        <f t="array" ref="BD38">SUM(IF(F38:BB38="R",1,0))</f>
        <v>0</v>
      </c>
      <c r="BE38" s="63">
        <f t="array" ref="BE38">SUM(IF(F38:BB38="Rh",1,0))</f>
        <v>0</v>
      </c>
      <c r="BF38" s="63">
        <f t="shared" si="10"/>
        <v>0</v>
      </c>
      <c r="BG38" s="63"/>
    </row>
    <row r="39" spans="1:59" ht="15.5">
      <c r="A39" s="93"/>
      <c r="B39" s="93" t="s">
        <v>153</v>
      </c>
      <c r="C39" s="105" t="s">
        <v>176</v>
      </c>
      <c r="D39" s="106">
        <v>1675</v>
      </c>
      <c r="E39" s="438">
        <v>1</v>
      </c>
      <c r="F39" s="523"/>
      <c r="G39" s="513"/>
      <c r="H39" s="513"/>
      <c r="I39" s="513"/>
      <c r="J39" s="513"/>
      <c r="K39" s="513"/>
      <c r="L39" s="514"/>
      <c r="M39" s="500"/>
      <c r="N39" s="498"/>
      <c r="O39" s="498"/>
      <c r="P39" s="498"/>
      <c r="Q39" s="498"/>
      <c r="R39" s="498"/>
      <c r="S39" s="499"/>
      <c r="T39" s="515"/>
      <c r="U39" s="101"/>
      <c r="V39" s="101"/>
      <c r="W39" s="101"/>
      <c r="X39" s="101"/>
      <c r="Y39" s="101"/>
      <c r="Z39" s="108"/>
      <c r="AA39" s="516"/>
      <c r="AB39" s="496"/>
      <c r="AC39" s="562"/>
      <c r="AD39" s="496"/>
      <c r="AE39" s="496"/>
      <c r="AF39" s="496"/>
      <c r="AG39" s="497"/>
      <c r="AH39" s="97"/>
      <c r="AI39" s="496"/>
      <c r="AJ39" s="496"/>
      <c r="AK39" s="508"/>
      <c r="AL39" s="508"/>
      <c r="AM39" s="498"/>
      <c r="AN39" s="499"/>
      <c r="AO39" s="500"/>
      <c r="AP39" s="498"/>
      <c r="AQ39" s="498"/>
      <c r="AR39" s="498"/>
      <c r="AS39" s="498"/>
      <c r="AT39" s="498"/>
      <c r="AU39" s="499"/>
      <c r="AV39" s="500"/>
      <c r="AW39" s="498"/>
      <c r="AX39" s="498"/>
      <c r="AY39" s="98"/>
      <c r="AZ39" s="498"/>
      <c r="BA39" s="498"/>
      <c r="BB39" s="499"/>
      <c r="BC39" s="63">
        <f t="array" ref="BC39">SUM(IF(F39:BB39="RLT",1,0))</f>
        <v>0</v>
      </c>
      <c r="BD39" s="63">
        <f t="array" ref="BD39">SUM(IF(F39:BB39="R",1,0))</f>
        <v>0</v>
      </c>
      <c r="BE39" s="63">
        <f t="array" ref="BE39">SUM(IF(F39:BB39="Rh",1,0))</f>
        <v>0</v>
      </c>
      <c r="BF39" s="63">
        <f t="shared" si="10"/>
        <v>0</v>
      </c>
      <c r="BG39" s="63"/>
    </row>
    <row r="40" spans="1:59" ht="15.5">
      <c r="A40" s="93" t="s">
        <v>12</v>
      </c>
      <c r="B40" s="93" t="s">
        <v>153</v>
      </c>
      <c r="C40" s="105" t="s">
        <v>177</v>
      </c>
      <c r="D40" s="106">
        <v>4322</v>
      </c>
      <c r="E40" s="136">
        <v>2</v>
      </c>
      <c r="F40" s="698"/>
      <c r="G40" s="661"/>
      <c r="H40" s="661"/>
      <c r="I40" s="661"/>
      <c r="J40" s="661"/>
      <c r="K40" s="661"/>
      <c r="L40" s="662"/>
      <c r="M40" s="698"/>
      <c r="N40" s="661"/>
      <c r="O40" s="661"/>
      <c r="P40" s="661"/>
      <c r="Q40" s="661"/>
      <c r="R40" s="661"/>
      <c r="S40" s="662"/>
      <c r="T40" s="661"/>
      <c r="U40" s="661"/>
      <c r="V40" s="661"/>
      <c r="W40" s="661"/>
      <c r="X40" s="661"/>
      <c r="Y40" s="661"/>
      <c r="Z40" s="662"/>
      <c r="AA40" s="494"/>
      <c r="AB40" s="495"/>
      <c r="AC40" s="495"/>
      <c r="AD40" s="495"/>
      <c r="AE40" s="495"/>
      <c r="AF40" s="501"/>
      <c r="AG40" s="502"/>
      <c r="AH40" s="587"/>
      <c r="AI40" s="501"/>
      <c r="AJ40" s="501"/>
      <c r="AK40" s="501"/>
      <c r="AL40" s="501"/>
      <c r="AM40" s="501"/>
      <c r="AN40" s="502"/>
      <c r="AO40" s="555"/>
      <c r="AP40" s="495"/>
      <c r="AQ40" s="495"/>
      <c r="AR40" s="495"/>
      <c r="AS40" s="495"/>
      <c r="AT40" s="495"/>
      <c r="AU40" s="556"/>
      <c r="AV40" s="555"/>
      <c r="AW40" s="495"/>
      <c r="AX40" s="495"/>
      <c r="AY40" s="495"/>
      <c r="AZ40" s="495"/>
      <c r="BA40" s="495"/>
      <c r="BB40" s="556"/>
      <c r="BC40" s="63">
        <f t="array" ref="BC40">SUM(IF(F40:BB40="RLT",1,0))</f>
        <v>0</v>
      </c>
      <c r="BD40" s="63">
        <f t="array" ref="BD40">SUM(IF(F40:BB40="R",1,0))</f>
        <v>0</v>
      </c>
      <c r="BE40" s="63">
        <f t="array" ref="BE40">SUM(IF(F40:BB40="Rh",1,0))</f>
        <v>0</v>
      </c>
      <c r="BF40" s="63">
        <f t="shared" si="10"/>
        <v>0</v>
      </c>
      <c r="BG40" s="63"/>
    </row>
    <row r="41" spans="1:59" ht="15.5">
      <c r="A41" s="93"/>
      <c r="B41" s="93" t="s">
        <v>153</v>
      </c>
      <c r="C41" s="117" t="s">
        <v>178</v>
      </c>
      <c r="D41" s="106">
        <v>4636</v>
      </c>
      <c r="E41" s="136">
        <v>3</v>
      </c>
      <c r="F41" s="500"/>
      <c r="G41" s="498"/>
      <c r="H41" s="498"/>
      <c r="I41" s="498"/>
      <c r="J41" s="498"/>
      <c r="K41" s="498"/>
      <c r="L41" s="499"/>
      <c r="M41" s="500"/>
      <c r="N41" s="498"/>
      <c r="O41" s="508"/>
      <c r="P41" s="498"/>
      <c r="Q41" s="498"/>
      <c r="R41" s="498"/>
      <c r="S41" s="499"/>
      <c r="T41" s="513"/>
      <c r="U41" s="513"/>
      <c r="V41" s="513"/>
      <c r="W41" s="513"/>
      <c r="X41" s="513"/>
      <c r="Y41" s="513"/>
      <c r="Z41" s="514"/>
      <c r="AA41" s="494"/>
      <c r="AB41" s="495"/>
      <c r="AC41" s="559"/>
      <c r="AD41" s="496"/>
      <c r="AE41" s="496"/>
      <c r="AF41" s="496"/>
      <c r="AG41" s="497"/>
      <c r="AH41" s="598"/>
      <c r="AI41" s="518"/>
      <c r="AJ41" s="98"/>
      <c r="AK41" s="508"/>
      <c r="AL41" s="498"/>
      <c r="AM41" s="498"/>
      <c r="AN41" s="499"/>
      <c r="AO41" s="500"/>
      <c r="AP41" s="498"/>
      <c r="AQ41" s="498"/>
      <c r="AR41" s="498"/>
      <c r="AS41" s="498"/>
      <c r="AT41" s="508"/>
      <c r="AU41" s="520"/>
      <c r="AV41" s="500"/>
      <c r="AW41" s="498"/>
      <c r="AX41" s="498"/>
      <c r="AY41" s="498"/>
      <c r="AZ41" s="498"/>
      <c r="BA41" s="498"/>
      <c r="BB41" s="499"/>
      <c r="BC41" s="63">
        <f t="array" ref="BC41">SUM(IF(F41:BB41="RLT",1,0))</f>
        <v>0</v>
      </c>
      <c r="BD41" s="63">
        <f t="array" ref="BD41">SUM(IF(F41:BB41="R",1,0))</f>
        <v>0</v>
      </c>
      <c r="BE41" s="63">
        <f t="array" ref="BE41">SUM(IF(F41:BB41="Rh",1,0))</f>
        <v>0</v>
      </c>
      <c r="BF41" s="63">
        <f t="shared" si="10"/>
        <v>0</v>
      </c>
      <c r="BG41" s="63"/>
    </row>
    <row r="42" spans="1:59" ht="15.5">
      <c r="A42" s="93"/>
      <c r="B42" s="93" t="s">
        <v>153</v>
      </c>
      <c r="C42" s="105" t="s">
        <v>179</v>
      </c>
      <c r="D42" s="106">
        <v>2289</v>
      </c>
      <c r="E42" s="136">
        <v>4</v>
      </c>
      <c r="F42" s="510"/>
      <c r="G42" s="508"/>
      <c r="H42" s="498"/>
      <c r="I42" s="498"/>
      <c r="J42" s="498"/>
      <c r="K42" s="498"/>
      <c r="L42" s="499"/>
      <c r="M42" s="510"/>
      <c r="N42" s="508"/>
      <c r="O42" s="498"/>
      <c r="P42" s="498"/>
      <c r="Q42" s="498"/>
      <c r="R42" s="498"/>
      <c r="S42" s="499"/>
      <c r="T42" s="101"/>
      <c r="U42" s="101"/>
      <c r="V42" s="101"/>
      <c r="W42" s="101"/>
      <c r="X42" s="101"/>
      <c r="Y42" s="101"/>
      <c r="Z42" s="108"/>
      <c r="AA42" s="494"/>
      <c r="AB42" s="495"/>
      <c r="AC42" s="559"/>
      <c r="AD42" s="518"/>
      <c r="AE42" s="513"/>
      <c r="AF42" s="519"/>
      <c r="AG42" s="596"/>
      <c r="AH42" s="524"/>
      <c r="AI42" s="559"/>
      <c r="AJ42" s="496"/>
      <c r="AK42" s="498"/>
      <c r="AL42" s="508"/>
      <c r="AM42" s="498"/>
      <c r="AN42" s="499"/>
      <c r="AO42" s="525"/>
      <c r="AP42" s="526"/>
      <c r="AQ42" s="498"/>
      <c r="AR42" s="498"/>
      <c r="AS42" s="529"/>
      <c r="AT42" s="529"/>
      <c r="AU42" s="498"/>
      <c r="AV42" s="109"/>
      <c r="AW42" s="98"/>
      <c r="AX42" s="98"/>
      <c r="AY42" s="98"/>
      <c r="AZ42" s="98"/>
      <c r="BA42" s="98"/>
      <c r="BB42" s="110"/>
      <c r="BC42" s="63">
        <f t="array" ref="BC42">SUM(IF(F42:BB42="RLT",1,0))</f>
        <v>0</v>
      </c>
      <c r="BD42" s="63">
        <f t="array" ref="BD42">SUM(IF(F42:BB42="R",1,0))</f>
        <v>0</v>
      </c>
      <c r="BE42" s="63">
        <f t="array" ref="BE42">SUM(IF(F42:BB42="Rh",1,0))</f>
        <v>0</v>
      </c>
      <c r="BF42" s="63">
        <f t="shared" si="10"/>
        <v>0</v>
      </c>
      <c r="BG42" s="63"/>
    </row>
    <row r="43" spans="1:59" ht="15.5">
      <c r="A43" s="93"/>
      <c r="B43" s="93" t="s">
        <v>153</v>
      </c>
      <c r="C43" s="105" t="s">
        <v>180</v>
      </c>
      <c r="D43" s="106">
        <v>3112</v>
      </c>
      <c r="E43" s="136">
        <v>5</v>
      </c>
      <c r="F43" s="599"/>
      <c r="G43" s="542"/>
      <c r="H43" s="540"/>
      <c r="I43" s="540"/>
      <c r="J43" s="540"/>
      <c r="K43" s="542"/>
      <c r="L43" s="581"/>
      <c r="M43" s="510"/>
      <c r="N43" s="508"/>
      <c r="O43" s="508"/>
      <c r="P43" s="498"/>
      <c r="Q43" s="498"/>
      <c r="R43" s="498"/>
      <c r="S43" s="499"/>
      <c r="T43" s="98"/>
      <c r="U43" s="98"/>
      <c r="V43" s="98"/>
      <c r="W43" s="98"/>
      <c r="X43" s="559"/>
      <c r="Y43" s="102"/>
      <c r="Z43" s="100"/>
      <c r="AA43" s="516"/>
      <c r="AB43" s="496"/>
      <c r="AC43" s="496"/>
      <c r="AD43" s="496"/>
      <c r="AE43" s="512"/>
      <c r="AF43" s="512"/>
      <c r="AG43" s="563"/>
      <c r="AH43" s="523"/>
      <c r="AI43" s="600"/>
      <c r="AJ43" s="528"/>
      <c r="AK43" s="513"/>
      <c r="AL43" s="519"/>
      <c r="AM43" s="513"/>
      <c r="AN43" s="514"/>
      <c r="AO43" s="500"/>
      <c r="AP43" s="498"/>
      <c r="AQ43" s="498"/>
      <c r="AR43" s="508"/>
      <c r="AS43" s="508"/>
      <c r="AT43" s="508"/>
      <c r="AU43" s="520"/>
      <c r="AV43" s="506"/>
      <c r="AW43" s="102"/>
      <c r="AX43" s="102"/>
      <c r="AY43" s="102"/>
      <c r="AZ43" s="102"/>
      <c r="BA43" s="102"/>
      <c r="BB43" s="100"/>
      <c r="BC43" s="63">
        <f t="array" ref="BC43">SUM(IF(F43:BB43="RLT",1,0))</f>
        <v>0</v>
      </c>
      <c r="BD43" s="63">
        <f t="array" ref="BD43">SUM(IF(F43:BB43="R",1,0))</f>
        <v>0</v>
      </c>
      <c r="BE43" s="63">
        <f t="array" ref="BE43">SUM(IF(F43:BB43="Rh",1,0))</f>
        <v>0</v>
      </c>
      <c r="BF43" s="63">
        <f t="shared" si="10"/>
        <v>0</v>
      </c>
      <c r="BG43" s="63"/>
    </row>
    <row r="44" spans="1:59" ht="16" thickBot="1">
      <c r="A44" s="93"/>
      <c r="B44" s="93" t="s">
        <v>153</v>
      </c>
      <c r="C44" s="105" t="s">
        <v>181</v>
      </c>
      <c r="D44" s="106">
        <v>4988</v>
      </c>
      <c r="E44" s="177">
        <v>6</v>
      </c>
      <c r="F44" s="536"/>
      <c r="G44" s="540"/>
      <c r="H44" s="540"/>
      <c r="I44" s="540"/>
      <c r="J44" s="540"/>
      <c r="K44" s="542"/>
      <c r="L44" s="549"/>
      <c r="M44" s="500"/>
      <c r="N44" s="498"/>
      <c r="O44" s="498"/>
      <c r="P44" s="498"/>
      <c r="Q44" s="498"/>
      <c r="R44" s="498"/>
      <c r="S44" s="499"/>
      <c r="T44" s="570"/>
      <c r="U44" s="112"/>
      <c r="V44" s="112"/>
      <c r="W44" s="112"/>
      <c r="X44" s="112"/>
      <c r="Y44" s="101"/>
      <c r="Z44" s="108"/>
      <c r="AA44" s="697"/>
      <c r="AB44" s="512"/>
      <c r="AC44" s="512"/>
      <c r="AD44" s="512"/>
      <c r="AE44" s="512"/>
      <c r="AF44" s="512"/>
      <c r="AG44" s="588"/>
      <c r="AH44" s="109"/>
      <c r="AI44" s="518"/>
      <c r="AJ44" s="98"/>
      <c r="AK44" s="529"/>
      <c r="AL44" s="102"/>
      <c r="AM44" s="101"/>
      <c r="AN44" s="108"/>
      <c r="AO44" s="571"/>
      <c r="AP44" s="513"/>
      <c r="AQ44" s="513"/>
      <c r="AR44" s="513"/>
      <c r="AS44" s="513"/>
      <c r="AT44" s="513"/>
      <c r="AU44" s="514"/>
      <c r="AV44" s="500"/>
      <c r="AW44" s="498"/>
      <c r="AX44" s="498"/>
      <c r="AY44" s="498"/>
      <c r="AZ44" s="498"/>
      <c r="BA44" s="508"/>
      <c r="BB44" s="499"/>
      <c r="BC44" s="63">
        <f t="array" ref="BC44">SUM(IF(F44:BB44="RLT",1,0))</f>
        <v>0</v>
      </c>
      <c r="BD44" s="63">
        <f t="array" ref="BD44">SUM(IF(F44:BB44="R",1,0))</f>
        <v>0</v>
      </c>
      <c r="BE44" s="63">
        <f t="array" ref="BE44">SUM(IF(F44:BB44="Rh",1,0))</f>
        <v>0</v>
      </c>
      <c r="BF44" s="63">
        <f t="shared" si="10"/>
        <v>0</v>
      </c>
      <c r="BG44" s="63"/>
    </row>
    <row r="45" spans="1:59" ht="16" thickBot="1">
      <c r="A45" s="123"/>
      <c r="B45" s="123" t="s">
        <v>167</v>
      </c>
      <c r="C45" s="118" t="s">
        <v>182</v>
      </c>
      <c r="D45" s="119">
        <v>1856</v>
      </c>
      <c r="E45" s="439"/>
      <c r="F45" s="582"/>
      <c r="G45" s="529"/>
      <c r="H45" s="102"/>
      <c r="I45" s="498"/>
      <c r="J45" s="529"/>
      <c r="K45" s="529"/>
      <c r="L45" s="615"/>
      <c r="M45" s="601"/>
      <c r="N45" s="550"/>
      <c r="O45" s="592"/>
      <c r="P45" s="550"/>
      <c r="Q45" s="592"/>
      <c r="R45" s="550"/>
      <c r="S45" s="551"/>
      <c r="T45" s="510"/>
      <c r="U45" s="508"/>
      <c r="V45" s="508"/>
      <c r="W45" s="508"/>
      <c r="X45" s="508"/>
      <c r="Y45" s="498"/>
      <c r="Z45" s="499"/>
      <c r="AA45" s="593"/>
      <c r="AB45" s="574"/>
      <c r="AC45" s="574"/>
      <c r="AD45" s="579"/>
      <c r="AE45" s="574"/>
      <c r="AF45" s="574"/>
      <c r="AG45" s="576"/>
      <c r="AH45" s="602"/>
      <c r="AI45" s="603"/>
      <c r="AJ45" s="546"/>
      <c r="AK45" s="547"/>
      <c r="AL45" s="575"/>
      <c r="AM45" s="579"/>
      <c r="AN45" s="580"/>
      <c r="AO45" s="536"/>
      <c r="AP45" s="540"/>
      <c r="AQ45" s="540"/>
      <c r="AR45" s="540"/>
      <c r="AS45" s="540"/>
      <c r="AT45" s="540"/>
      <c r="AU45" s="581"/>
      <c r="AV45" s="523"/>
      <c r="AW45" s="519"/>
      <c r="AX45" s="519"/>
      <c r="AY45" s="513"/>
      <c r="AZ45" s="513"/>
      <c r="BA45" s="519"/>
      <c r="BB45" s="596"/>
      <c r="BC45" s="63">
        <f t="array" ref="BC45">SUM(IF(F45:BB45="RLT",1,0))</f>
        <v>0</v>
      </c>
      <c r="BD45" s="63">
        <f t="array" ref="BD45">SUM(IF(F45:BB45="R",1,0))</f>
        <v>0</v>
      </c>
      <c r="BE45" s="63">
        <f t="array" ref="BE45">SUM(IF(F45:BB45="Rh",1,0))</f>
        <v>0</v>
      </c>
      <c r="BF45" s="63">
        <f t="shared" si="10"/>
        <v>0</v>
      </c>
      <c r="BG45" s="63"/>
    </row>
    <row r="46" spans="1:59" ht="18">
      <c r="A46" s="363"/>
      <c r="B46" s="363"/>
      <c r="C46" s="364"/>
      <c r="D46" s="378"/>
      <c r="E46" s="378"/>
      <c r="F46" s="82" t="s">
        <v>0</v>
      </c>
      <c r="G46" s="83" t="s">
        <v>359</v>
      </c>
      <c r="H46" s="83" t="s">
        <v>360</v>
      </c>
      <c r="I46" s="83" t="s">
        <v>2</v>
      </c>
      <c r="J46" s="83" t="s">
        <v>3</v>
      </c>
      <c r="K46" s="83" t="s">
        <v>4</v>
      </c>
      <c r="L46" s="84" t="s">
        <v>5</v>
      </c>
      <c r="M46" s="82" t="s">
        <v>0</v>
      </c>
      <c r="N46" s="83" t="s">
        <v>359</v>
      </c>
      <c r="O46" s="83" t="s">
        <v>360</v>
      </c>
      <c r="P46" s="83" t="s">
        <v>2</v>
      </c>
      <c r="Q46" s="83" t="s">
        <v>3</v>
      </c>
      <c r="R46" s="83" t="s">
        <v>4</v>
      </c>
      <c r="S46" s="84" t="s">
        <v>5</v>
      </c>
      <c r="T46" s="82" t="s">
        <v>0</v>
      </c>
      <c r="U46" s="83" t="s">
        <v>359</v>
      </c>
      <c r="V46" s="83" t="s">
        <v>360</v>
      </c>
      <c r="W46" s="83" t="s">
        <v>2</v>
      </c>
      <c r="X46" s="83" t="s">
        <v>3</v>
      </c>
      <c r="Y46" s="83" t="s">
        <v>4</v>
      </c>
      <c r="Z46" s="84" t="s">
        <v>5</v>
      </c>
      <c r="AA46" s="82" t="s">
        <v>0</v>
      </c>
      <c r="AB46" s="83" t="s">
        <v>359</v>
      </c>
      <c r="AC46" s="83" t="s">
        <v>360</v>
      </c>
      <c r="AD46" s="83" t="s">
        <v>2</v>
      </c>
      <c r="AE46" s="83" t="s">
        <v>3</v>
      </c>
      <c r="AF46" s="83" t="s">
        <v>4</v>
      </c>
      <c r="AG46" s="84" t="s">
        <v>5</v>
      </c>
      <c r="AH46" s="82" t="s">
        <v>0</v>
      </c>
      <c r="AI46" s="83" t="s">
        <v>359</v>
      </c>
      <c r="AJ46" s="83" t="s">
        <v>360</v>
      </c>
      <c r="AK46" s="83" t="s">
        <v>2</v>
      </c>
      <c r="AL46" s="83" t="s">
        <v>3</v>
      </c>
      <c r="AM46" s="83" t="s">
        <v>4</v>
      </c>
      <c r="AN46" s="84" t="s">
        <v>5</v>
      </c>
      <c r="AO46" s="82" t="s">
        <v>0</v>
      </c>
      <c r="AP46" s="83" t="s">
        <v>359</v>
      </c>
      <c r="AQ46" s="83" t="s">
        <v>360</v>
      </c>
      <c r="AR46" s="83" t="s">
        <v>2</v>
      </c>
      <c r="AS46" s="83" t="s">
        <v>3</v>
      </c>
      <c r="AT46" s="83" t="s">
        <v>4</v>
      </c>
      <c r="AU46" s="84" t="s">
        <v>5</v>
      </c>
      <c r="AV46" s="82" t="s">
        <v>0</v>
      </c>
      <c r="AW46" s="83" t="s">
        <v>359</v>
      </c>
      <c r="AX46" s="83" t="s">
        <v>360</v>
      </c>
      <c r="AY46" s="83" t="s">
        <v>2</v>
      </c>
      <c r="AZ46" s="83" t="s">
        <v>3</v>
      </c>
      <c r="BA46" s="83" t="s">
        <v>4</v>
      </c>
      <c r="BB46" s="84" t="s">
        <v>5</v>
      </c>
      <c r="BC46" s="63"/>
      <c r="BD46" s="63"/>
      <c r="BE46" s="63"/>
      <c r="BF46" s="63"/>
      <c r="BG46" s="63"/>
    </row>
    <row r="47" spans="1:59" ht="16" thickBot="1">
      <c r="A47" s="368"/>
      <c r="B47" s="368"/>
      <c r="C47" s="369"/>
      <c r="D47" s="377"/>
      <c r="E47" s="377"/>
      <c r="F47" s="88">
        <f>IF(F$3="","",F$3)</f>
        <v>43948</v>
      </c>
      <c r="G47" s="86">
        <f>IF(F$14="","",F$14+1)</f>
        <v>43949</v>
      </c>
      <c r="H47" s="86">
        <f t="shared" ref="H47:M47" si="11">IF(G$14="","",G$14+1)</f>
        <v>43950</v>
      </c>
      <c r="I47" s="86">
        <f t="shared" si="11"/>
        <v>43951</v>
      </c>
      <c r="J47" s="86">
        <f t="shared" si="11"/>
        <v>43952</v>
      </c>
      <c r="K47" s="86">
        <f t="shared" si="11"/>
        <v>43953</v>
      </c>
      <c r="L47" s="89">
        <f t="shared" si="11"/>
        <v>43954</v>
      </c>
      <c r="M47" s="90">
        <f t="shared" si="11"/>
        <v>43955</v>
      </c>
      <c r="N47" s="86">
        <f>IF(M$14="","",M$14+1)</f>
        <v>43956</v>
      </c>
      <c r="O47" s="86">
        <f t="shared" ref="O47:BB47" si="12">IF(N$14="","",N$14+1)</f>
        <v>43957</v>
      </c>
      <c r="P47" s="86">
        <f t="shared" si="12"/>
        <v>43958</v>
      </c>
      <c r="Q47" s="86">
        <f t="shared" si="12"/>
        <v>43959</v>
      </c>
      <c r="R47" s="91">
        <f t="shared" si="12"/>
        <v>43960</v>
      </c>
      <c r="S47" s="87">
        <f t="shared" si="12"/>
        <v>43961</v>
      </c>
      <c r="T47" s="88">
        <f t="shared" si="12"/>
        <v>43962</v>
      </c>
      <c r="U47" s="86">
        <f t="shared" si="12"/>
        <v>43963</v>
      </c>
      <c r="V47" s="86">
        <f t="shared" si="12"/>
        <v>43964</v>
      </c>
      <c r="W47" s="91">
        <f t="shared" si="12"/>
        <v>43965</v>
      </c>
      <c r="X47" s="86">
        <f t="shared" si="12"/>
        <v>43966</v>
      </c>
      <c r="Y47" s="91">
        <f t="shared" si="12"/>
        <v>43967</v>
      </c>
      <c r="Z47" s="87">
        <f t="shared" si="12"/>
        <v>43968</v>
      </c>
      <c r="AA47" s="92">
        <f t="shared" si="12"/>
        <v>43969</v>
      </c>
      <c r="AB47" s="86">
        <f t="shared" si="12"/>
        <v>43970</v>
      </c>
      <c r="AC47" s="86">
        <f t="shared" si="12"/>
        <v>43971</v>
      </c>
      <c r="AD47" s="86">
        <f t="shared" si="12"/>
        <v>43972</v>
      </c>
      <c r="AE47" s="86">
        <f t="shared" si="12"/>
        <v>43973</v>
      </c>
      <c r="AF47" s="86">
        <f t="shared" si="12"/>
        <v>43974</v>
      </c>
      <c r="AG47" s="87">
        <f t="shared" si="12"/>
        <v>43975</v>
      </c>
      <c r="AH47" s="85">
        <f t="shared" si="12"/>
        <v>43976</v>
      </c>
      <c r="AI47" s="86">
        <f t="shared" si="12"/>
        <v>43977</v>
      </c>
      <c r="AJ47" s="86">
        <f t="shared" si="12"/>
        <v>43978</v>
      </c>
      <c r="AK47" s="86">
        <f t="shared" si="12"/>
        <v>43979</v>
      </c>
      <c r="AL47" s="86">
        <f t="shared" si="12"/>
        <v>43980</v>
      </c>
      <c r="AM47" s="86">
        <f t="shared" si="12"/>
        <v>43981</v>
      </c>
      <c r="AN47" s="87">
        <f t="shared" si="12"/>
        <v>43982</v>
      </c>
      <c r="AO47" s="88">
        <f t="shared" si="12"/>
        <v>43983</v>
      </c>
      <c r="AP47" s="86">
        <f t="shared" si="12"/>
        <v>43984</v>
      </c>
      <c r="AQ47" s="86">
        <f t="shared" si="12"/>
        <v>43985</v>
      </c>
      <c r="AR47" s="86">
        <f t="shared" si="12"/>
        <v>43986</v>
      </c>
      <c r="AS47" s="86">
        <f t="shared" si="12"/>
        <v>43987</v>
      </c>
      <c r="AT47" s="86">
        <f t="shared" si="12"/>
        <v>43988</v>
      </c>
      <c r="AU47" s="87">
        <f t="shared" si="12"/>
        <v>43989</v>
      </c>
      <c r="AV47" s="604">
        <f t="shared" si="12"/>
        <v>43990</v>
      </c>
      <c r="AW47" s="605">
        <f t="shared" si="12"/>
        <v>43991</v>
      </c>
      <c r="AX47" s="605">
        <f t="shared" si="12"/>
        <v>43992</v>
      </c>
      <c r="AY47" s="605">
        <f t="shared" si="12"/>
        <v>43993</v>
      </c>
      <c r="AZ47" s="605">
        <f t="shared" si="12"/>
        <v>43994</v>
      </c>
      <c r="BA47" s="605">
        <f t="shared" si="12"/>
        <v>43995</v>
      </c>
      <c r="BB47" s="606">
        <f t="shared" si="12"/>
        <v>43996</v>
      </c>
      <c r="BC47" s="63" t="s">
        <v>6</v>
      </c>
      <c r="BD47" s="63" t="s">
        <v>7</v>
      </c>
      <c r="BE47" s="63" t="s">
        <v>8</v>
      </c>
      <c r="BF47" s="63" t="s">
        <v>9</v>
      </c>
      <c r="BG47" s="63"/>
    </row>
    <row r="48" spans="1:59" ht="15.5">
      <c r="A48" s="93"/>
      <c r="B48" s="93" t="s">
        <v>275</v>
      </c>
      <c r="C48" s="94" t="s">
        <v>144</v>
      </c>
      <c r="D48" s="115">
        <v>2551</v>
      </c>
      <c r="E48" s="96">
        <v>1</v>
      </c>
      <c r="F48" s="500"/>
      <c r="G48" s="498"/>
      <c r="H48" s="498"/>
      <c r="I48" s="498"/>
      <c r="J48" s="498"/>
      <c r="K48" s="515"/>
      <c r="L48" s="520"/>
      <c r="M48" s="504"/>
      <c r="N48" s="102"/>
      <c r="O48" s="498"/>
      <c r="P48" s="498"/>
      <c r="Q48" s="498"/>
      <c r="R48" s="498"/>
      <c r="S48" s="499"/>
      <c r="T48" s="510"/>
      <c r="U48" s="498"/>
      <c r="V48" s="535"/>
      <c r="W48" s="501"/>
      <c r="X48" s="498"/>
      <c r="Y48" s="498"/>
      <c r="Z48" s="499"/>
      <c r="AA48" s="607"/>
      <c r="AB48" s="102"/>
      <c r="AC48" s="102"/>
      <c r="AD48" s="559"/>
      <c r="AE48" s="102"/>
      <c r="AF48" s="101"/>
      <c r="AG48" s="108"/>
      <c r="AH48" s="516"/>
      <c r="AI48" s="496"/>
      <c r="AJ48" s="496"/>
      <c r="AK48" s="512"/>
      <c r="AL48" s="512"/>
      <c r="AM48" s="496"/>
      <c r="AN48" s="497"/>
      <c r="AO48" s="557"/>
      <c r="AP48" s="495"/>
      <c r="AQ48" s="558"/>
      <c r="AR48" s="508"/>
      <c r="AS48" s="498"/>
      <c r="AT48" s="498"/>
      <c r="AU48" s="499"/>
      <c r="AV48" s="608"/>
      <c r="AW48" s="609"/>
      <c r="AX48" s="610"/>
      <c r="AY48" s="610"/>
      <c r="AZ48" s="609"/>
      <c r="BA48" s="609"/>
      <c r="BB48" s="611"/>
      <c r="BC48" s="63">
        <f t="array" ref="BC48">SUM(IF(F48:BB48="RLT",1,0))</f>
        <v>0</v>
      </c>
      <c r="BD48" s="63">
        <f t="array" ref="BD48">SUM(IF(F48:BB48="R",1,0))</f>
        <v>0</v>
      </c>
      <c r="BE48" s="63">
        <f t="array" ref="BE48">SUM(IF(F48:BB48="Rh",1,0))</f>
        <v>0</v>
      </c>
      <c r="BF48" s="63">
        <f t="shared" ref="BF48:BF56" si="13">SUM(BC48:BE48)</f>
        <v>0</v>
      </c>
      <c r="BG48" s="63"/>
    </row>
    <row r="49" spans="1:59" ht="16" thickBot="1">
      <c r="A49" s="93"/>
      <c r="B49" s="93" t="s">
        <v>275</v>
      </c>
      <c r="C49" s="94" t="s">
        <v>145</v>
      </c>
      <c r="D49" s="116">
        <v>1871</v>
      </c>
      <c r="E49" s="104">
        <v>2</v>
      </c>
      <c r="F49" s="500"/>
      <c r="G49" s="498"/>
      <c r="H49" s="498"/>
      <c r="I49" s="498"/>
      <c r="J49" s="498"/>
      <c r="K49" s="101"/>
      <c r="L49" s="499"/>
      <c r="M49" s="506"/>
      <c r="N49" s="505"/>
      <c r="O49" s="498"/>
      <c r="P49" s="498"/>
      <c r="Q49" s="498"/>
      <c r="R49" s="710"/>
      <c r="S49" s="711"/>
      <c r="T49" s="712"/>
      <c r="U49" s="710"/>
      <c r="V49" s="710"/>
      <c r="W49" s="710"/>
      <c r="X49" s="710"/>
      <c r="Y49" s="710"/>
      <c r="Z49" s="711"/>
      <c r="AA49" s="494"/>
      <c r="AB49" s="495"/>
      <c r="AC49" s="559"/>
      <c r="AD49" s="102"/>
      <c r="AE49" s="102"/>
      <c r="AF49" s="102"/>
      <c r="AG49" s="100"/>
      <c r="AH49" s="516"/>
      <c r="AI49" s="496"/>
      <c r="AJ49" s="496"/>
      <c r="AK49" s="496"/>
      <c r="AL49" s="496"/>
      <c r="AM49" s="496"/>
      <c r="AN49" s="497"/>
      <c r="AO49" s="97"/>
      <c r="AP49" s="98"/>
      <c r="AQ49" s="99"/>
      <c r="AR49" s="498"/>
      <c r="AS49" s="498"/>
      <c r="AT49" s="498"/>
      <c r="AU49" s="499"/>
      <c r="AV49" s="500"/>
      <c r="AW49" s="498"/>
      <c r="AX49" s="508"/>
      <c r="AY49" s="508"/>
      <c r="AZ49" s="498"/>
      <c r="BA49" s="498"/>
      <c r="BB49" s="509"/>
      <c r="BC49" s="63">
        <f t="array" ref="BC49">SUM(IF(F49:BB49="RLT",1,0))</f>
        <v>0</v>
      </c>
      <c r="BD49" s="63">
        <f t="array" ref="BD49">SUM(IF(F49:BB49="R",1,0))</f>
        <v>0</v>
      </c>
      <c r="BE49" s="63">
        <f t="array" ref="BE49">SUM(IF(F49:BB49="Rh",1,0))</f>
        <v>0</v>
      </c>
      <c r="BF49" s="63">
        <f t="shared" si="13"/>
        <v>0</v>
      </c>
      <c r="BG49" s="63"/>
    </row>
    <row r="50" spans="1:59" ht="15.5">
      <c r="A50" s="93"/>
      <c r="B50" s="93" t="s">
        <v>153</v>
      </c>
      <c r="C50" s="105" t="s">
        <v>183</v>
      </c>
      <c r="D50" s="106">
        <v>4788</v>
      </c>
      <c r="E50" s="107">
        <v>1</v>
      </c>
      <c r="F50" s="523"/>
      <c r="G50" s="513"/>
      <c r="H50" s="513"/>
      <c r="I50" s="513"/>
      <c r="J50" s="513"/>
      <c r="K50" s="519"/>
      <c r="L50" s="596"/>
      <c r="M50" s="500"/>
      <c r="N50" s="498"/>
      <c r="O50" s="498"/>
      <c r="P50" s="498"/>
      <c r="Q50" s="498"/>
      <c r="R50" s="498"/>
      <c r="S50" s="499"/>
      <c r="T50" s="500"/>
      <c r="U50" s="508"/>
      <c r="V50" s="498"/>
      <c r="W50" s="498"/>
      <c r="X50" s="498"/>
      <c r="Y50" s="498"/>
      <c r="Z50" s="499"/>
      <c r="AA50" s="101"/>
      <c r="AB50" s="101"/>
      <c r="AC50" s="515"/>
      <c r="AD50" s="101"/>
      <c r="AE50" s="101"/>
      <c r="AF50" s="101"/>
      <c r="AG50" s="108"/>
      <c r="AH50" s="697"/>
      <c r="AI50" s="496"/>
      <c r="AJ50" s="496"/>
      <c r="AK50" s="496"/>
      <c r="AL50" s="496"/>
      <c r="AM50" s="496"/>
      <c r="AN50" s="497"/>
      <c r="AO50" s="97"/>
      <c r="AP50" s="518"/>
      <c r="AQ50" s="559"/>
      <c r="AR50" s="693"/>
      <c r="AS50" s="693"/>
      <c r="AT50" s="498"/>
      <c r="AU50" s="612"/>
      <c r="AV50" s="500"/>
      <c r="AW50" s="498"/>
      <c r="AX50" s="498"/>
      <c r="AY50" s="498"/>
      <c r="AZ50" s="498"/>
      <c r="BA50" s="498"/>
      <c r="BB50" s="499"/>
      <c r="BC50" s="63">
        <f t="array" ref="BC50">SUM(IF(F50:BB50="RLT",1,0))</f>
        <v>0</v>
      </c>
      <c r="BD50" s="63">
        <f t="array" ref="BD50">SUM(IF(F50:BB50="R",1,0))</f>
        <v>0</v>
      </c>
      <c r="BE50" s="63">
        <f t="array" ref="BE50">SUM(IF(F50:BB50="Rh",1,0))</f>
        <v>0</v>
      </c>
      <c r="BF50" s="63">
        <f t="shared" si="13"/>
        <v>0</v>
      </c>
      <c r="BG50" s="63"/>
    </row>
    <row r="51" spans="1:59" ht="15.5">
      <c r="A51" s="93" t="s">
        <v>16</v>
      </c>
      <c r="B51" s="93" t="s">
        <v>153</v>
      </c>
      <c r="C51" s="105" t="s">
        <v>184</v>
      </c>
      <c r="D51" s="106">
        <v>4105</v>
      </c>
      <c r="E51" s="106">
        <v>2</v>
      </c>
      <c r="F51" s="500"/>
      <c r="G51" s="498"/>
      <c r="H51" s="498"/>
      <c r="I51" s="498"/>
      <c r="J51" s="508"/>
      <c r="K51" s="498"/>
      <c r="L51" s="499"/>
      <c r="M51" s="564"/>
      <c r="N51" s="518"/>
      <c r="O51" s="518"/>
      <c r="P51" s="518"/>
      <c r="Q51" s="519"/>
      <c r="R51" s="513"/>
      <c r="S51" s="514"/>
      <c r="T51" s="500"/>
      <c r="U51" s="498"/>
      <c r="V51" s="508"/>
      <c r="W51" s="498"/>
      <c r="X51" s="498"/>
      <c r="Y51" s="498"/>
      <c r="Z51" s="499"/>
      <c r="AA51" s="515"/>
      <c r="AB51" s="515"/>
      <c r="AC51" s="101"/>
      <c r="AD51" s="515"/>
      <c r="AE51" s="101"/>
      <c r="AF51" s="101"/>
      <c r="AG51" s="108"/>
      <c r="AH51" s="494"/>
      <c r="AI51" s="495"/>
      <c r="AJ51" s="559"/>
      <c r="AK51" s="496"/>
      <c r="AL51" s="512"/>
      <c r="AM51" s="512"/>
      <c r="AN51" s="588"/>
      <c r="AO51" s="557"/>
      <c r="AP51" s="98"/>
      <c r="AQ51" s="496"/>
      <c r="AR51" s="498"/>
      <c r="AS51" s="498"/>
      <c r="AT51" s="498"/>
      <c r="AU51" s="612"/>
      <c r="AV51" s="500"/>
      <c r="AW51" s="498"/>
      <c r="AX51" s="508"/>
      <c r="AY51" s="508"/>
      <c r="AZ51" s="498"/>
      <c r="BA51" s="498"/>
      <c r="BB51" s="499"/>
      <c r="BC51" s="63">
        <f t="array" ref="BC51">SUM(IF(F51:BB51="RLT",1,0))</f>
        <v>0</v>
      </c>
      <c r="BD51" s="63">
        <f t="array" ref="BD51">SUM(IF(F51:BB51="R",1,0))</f>
        <v>0</v>
      </c>
      <c r="BE51" s="63">
        <f t="array" ref="BE51">SUM(IF(F51:BB51="Rh",1,0))</f>
        <v>0</v>
      </c>
      <c r="BF51" s="63">
        <f t="shared" si="13"/>
        <v>0</v>
      </c>
      <c r="BG51" s="63"/>
    </row>
    <row r="52" spans="1:59" ht="15.5">
      <c r="A52" s="93"/>
      <c r="B52" s="93" t="s">
        <v>153</v>
      </c>
      <c r="C52" s="105" t="s">
        <v>185</v>
      </c>
      <c r="D52" s="106">
        <v>1430</v>
      </c>
      <c r="E52" s="106">
        <v>3</v>
      </c>
      <c r="F52" s="510"/>
      <c r="G52" s="508"/>
      <c r="H52" s="508"/>
      <c r="I52" s="508"/>
      <c r="J52" s="508"/>
      <c r="K52" s="508"/>
      <c r="L52" s="520"/>
      <c r="M52" s="510"/>
      <c r="N52" s="508"/>
      <c r="O52" s="508"/>
      <c r="P52" s="508"/>
      <c r="Q52" s="508"/>
      <c r="R52" s="508"/>
      <c r="S52" s="520"/>
      <c r="T52" s="541"/>
      <c r="U52" s="519"/>
      <c r="V52" s="519"/>
      <c r="W52" s="519"/>
      <c r="X52" s="519"/>
      <c r="Y52" s="519"/>
      <c r="Z52" s="596"/>
      <c r="AA52" s="515"/>
      <c r="AB52" s="515"/>
      <c r="AC52" s="515"/>
      <c r="AD52" s="515"/>
      <c r="AE52" s="515"/>
      <c r="AF52" s="515"/>
      <c r="AG52" s="613"/>
      <c r="AH52" s="494"/>
      <c r="AI52" s="495"/>
      <c r="AJ52" s="559"/>
      <c r="AK52" s="496"/>
      <c r="AL52" s="496"/>
      <c r="AM52" s="496"/>
      <c r="AN52" s="497"/>
      <c r="AO52" s="555"/>
      <c r="AP52" s="98"/>
      <c r="AQ52" s="559"/>
      <c r="AR52" s="559"/>
      <c r="AS52" s="559"/>
      <c r="AT52" s="559"/>
      <c r="AU52" s="700"/>
      <c r="AV52" s="614"/>
      <c r="AW52" s="534"/>
      <c r="AX52" s="559"/>
      <c r="AY52" s="529"/>
      <c r="AZ52" s="529"/>
      <c r="BA52" s="529"/>
      <c r="BB52" s="615"/>
      <c r="BC52" s="63">
        <f t="array" ref="BC52">SUM(IF(F52:BB52="RLT",1,0))</f>
        <v>0</v>
      </c>
      <c r="BD52" s="63">
        <f t="array" ref="BD52">SUM(IF(F52:BB52="R",1,0))</f>
        <v>0</v>
      </c>
      <c r="BE52" s="63">
        <f t="array" ref="BE52">SUM(IF(F52:BB52="Rh",1,0))</f>
        <v>0</v>
      </c>
      <c r="BF52" s="63">
        <f t="shared" si="13"/>
        <v>0</v>
      </c>
      <c r="BG52" s="63"/>
    </row>
    <row r="53" spans="1:59" ht="15.5">
      <c r="A53" s="93"/>
      <c r="B53" s="93" t="s">
        <v>153</v>
      </c>
      <c r="C53" s="105" t="s">
        <v>186</v>
      </c>
      <c r="D53" s="106">
        <v>1557</v>
      </c>
      <c r="E53" s="106">
        <v>4</v>
      </c>
      <c r="F53" s="614"/>
      <c r="G53" s="98"/>
      <c r="H53" s="534"/>
      <c r="I53" s="534"/>
      <c r="J53" s="559"/>
      <c r="K53" s="98"/>
      <c r="L53" s="110"/>
      <c r="M53" s="510"/>
      <c r="N53" s="508"/>
      <c r="O53" s="498"/>
      <c r="P53" s="498"/>
      <c r="Q53" s="498"/>
      <c r="R53" s="498"/>
      <c r="S53" s="499"/>
      <c r="T53" s="500"/>
      <c r="U53" s="498"/>
      <c r="V53" s="498"/>
      <c r="W53" s="498"/>
      <c r="X53" s="498"/>
      <c r="Y53" s="501"/>
      <c r="Z53" s="502"/>
      <c r="AA53" s="501"/>
      <c r="AB53" s="501"/>
      <c r="AC53" s="501"/>
      <c r="AD53" s="501"/>
      <c r="AE53" s="501"/>
      <c r="AF53" s="501"/>
      <c r="AG53" s="502"/>
      <c r="AH53" s="516"/>
      <c r="AI53" s="496"/>
      <c r="AJ53" s="496"/>
      <c r="AK53" s="496"/>
      <c r="AL53" s="496"/>
      <c r="AM53" s="496"/>
      <c r="AN53" s="497"/>
      <c r="AO53" s="645"/>
      <c r="AP53" s="98"/>
      <c r="AQ53" s="98"/>
      <c r="AR53" s="102"/>
      <c r="AS53" s="102"/>
      <c r="AT53" s="102"/>
      <c r="AU53" s="616"/>
      <c r="AV53" s="617"/>
      <c r="AW53" s="511"/>
      <c r="AX53" s="102"/>
      <c r="AY53" s="102"/>
      <c r="AZ53" s="529"/>
      <c r="BA53" s="529"/>
      <c r="BB53" s="615"/>
      <c r="BC53" s="63">
        <f t="array" ref="BC53">SUM(IF(F53:BB53="RLT",1,0))</f>
        <v>0</v>
      </c>
      <c r="BD53" s="63">
        <f t="array" ref="BD53">SUM(IF(F53:BB53="R",1,0))</f>
        <v>0</v>
      </c>
      <c r="BE53" s="63">
        <f t="array" ref="BE53">SUM(IF(F53:BB53="Rh",1,0))</f>
        <v>0</v>
      </c>
      <c r="BF53" s="63">
        <f t="shared" si="13"/>
        <v>0</v>
      </c>
      <c r="BG53" s="63"/>
    </row>
    <row r="54" spans="1:59" ht="15.5">
      <c r="A54" s="93"/>
      <c r="B54" s="93" t="s">
        <v>153</v>
      </c>
      <c r="C54" s="105" t="s">
        <v>187</v>
      </c>
      <c r="D54" s="106">
        <v>4003</v>
      </c>
      <c r="E54" s="106">
        <v>5</v>
      </c>
      <c r="F54" s="506"/>
      <c r="G54" s="102"/>
      <c r="H54" s="102"/>
      <c r="I54" s="102"/>
      <c r="J54" s="102"/>
      <c r="K54" s="102"/>
      <c r="L54" s="615"/>
      <c r="M54" s="599"/>
      <c r="N54" s="542"/>
      <c r="O54" s="540"/>
      <c r="P54" s="540"/>
      <c r="Q54" s="540"/>
      <c r="R54" s="540"/>
      <c r="S54" s="581"/>
      <c r="T54" s="510"/>
      <c r="U54" s="508"/>
      <c r="V54" s="508"/>
      <c r="W54" s="498"/>
      <c r="X54" s="498"/>
      <c r="Y54" s="498"/>
      <c r="Z54" s="499"/>
      <c r="AA54" s="98"/>
      <c r="AB54" s="98"/>
      <c r="AC54" s="559"/>
      <c r="AD54" s="534"/>
      <c r="AE54" s="559"/>
      <c r="AF54" s="102"/>
      <c r="AG54" s="100"/>
      <c r="AH54" s="494"/>
      <c r="AI54" s="495"/>
      <c r="AJ54" s="559"/>
      <c r="AK54" s="518"/>
      <c r="AL54" s="513"/>
      <c r="AM54" s="513"/>
      <c r="AN54" s="514"/>
      <c r="AO54" s="522"/>
      <c r="AP54" s="738"/>
      <c r="AQ54" s="589"/>
      <c r="AR54" s="498"/>
      <c r="AS54" s="498"/>
      <c r="AT54" s="498"/>
      <c r="AU54" s="612"/>
      <c r="AV54" s="500"/>
      <c r="AW54" s="498"/>
      <c r="AX54" s="498"/>
      <c r="AY54" s="498"/>
      <c r="AZ54" s="498"/>
      <c r="BA54" s="498"/>
      <c r="BB54" s="499"/>
      <c r="BC54" s="63">
        <f t="array" ref="BC54">SUM(IF(F54:BB54="RLT",1,0))</f>
        <v>0</v>
      </c>
      <c r="BD54" s="63">
        <f t="array" ref="BD54">SUM(IF(F54:BB54="R",1,0))</f>
        <v>0</v>
      </c>
      <c r="BE54" s="63">
        <f t="array" ref="BE54">SUM(IF(F54:BB54="Rh",1,0))</f>
        <v>0</v>
      </c>
      <c r="BF54" s="63">
        <f t="shared" si="13"/>
        <v>0</v>
      </c>
      <c r="BG54" s="63"/>
    </row>
    <row r="55" spans="1:59" ht="16" thickBot="1">
      <c r="A55" s="93"/>
      <c r="B55" s="93" t="s">
        <v>153</v>
      </c>
      <c r="C55" s="105" t="s">
        <v>188</v>
      </c>
      <c r="D55" s="106">
        <v>3113</v>
      </c>
      <c r="E55" s="111">
        <v>6</v>
      </c>
      <c r="F55" s="500"/>
      <c r="G55" s="498"/>
      <c r="H55" s="498"/>
      <c r="I55" s="498"/>
      <c r="J55" s="508"/>
      <c r="K55" s="508"/>
      <c r="L55" s="520"/>
      <c r="M55" s="599"/>
      <c r="N55" s="542"/>
      <c r="O55" s="540"/>
      <c r="P55" s="540"/>
      <c r="Q55" s="540"/>
      <c r="R55" s="540"/>
      <c r="S55" s="581"/>
      <c r="T55" s="500"/>
      <c r="U55" s="498"/>
      <c r="V55" s="498"/>
      <c r="W55" s="498"/>
      <c r="X55" s="498"/>
      <c r="Y55" s="498"/>
      <c r="Z55" s="499"/>
      <c r="AA55" s="112"/>
      <c r="AB55" s="112"/>
      <c r="AC55" s="570"/>
      <c r="AD55" s="112"/>
      <c r="AE55" s="112"/>
      <c r="AF55" s="101"/>
      <c r="AG55" s="108"/>
      <c r="AH55" s="697"/>
      <c r="AI55" s="512"/>
      <c r="AJ55" s="496"/>
      <c r="AK55" s="512"/>
      <c r="AL55" s="512"/>
      <c r="AM55" s="496"/>
      <c r="AN55" s="497"/>
      <c r="AO55" s="564"/>
      <c r="AP55" s="518"/>
      <c r="AQ55" s="513"/>
      <c r="AR55" s="513"/>
      <c r="AS55" s="513"/>
      <c r="AT55" s="513"/>
      <c r="AU55" s="618"/>
      <c r="AV55" s="536"/>
      <c r="AW55" s="498"/>
      <c r="AX55" s="498"/>
      <c r="AY55" s="508"/>
      <c r="AZ55" s="508"/>
      <c r="BA55" s="508"/>
      <c r="BB55" s="520"/>
      <c r="BC55" s="63">
        <f t="array" ref="BC55">SUM(IF(F55:BB55="RLT",1,0))</f>
        <v>0</v>
      </c>
      <c r="BD55" s="63">
        <f t="array" ref="BD55">SUM(IF(F55:BB55="R",1,0))</f>
        <v>0</v>
      </c>
      <c r="BE55" s="63">
        <f t="array" ref="BE55">SUM(IF(F55:BB55="Rh",1,0))</f>
        <v>0</v>
      </c>
      <c r="BF55" s="63">
        <f t="shared" si="13"/>
        <v>0</v>
      </c>
      <c r="BG55" s="63"/>
    </row>
    <row r="56" spans="1:59" ht="16" thickBot="1">
      <c r="A56" s="123"/>
      <c r="B56" s="123" t="s">
        <v>167</v>
      </c>
      <c r="C56" s="118" t="s">
        <v>189</v>
      </c>
      <c r="D56" s="119">
        <v>3049</v>
      </c>
      <c r="E56" s="114"/>
      <c r="F56" s="523"/>
      <c r="G56" s="498"/>
      <c r="H56" s="498"/>
      <c r="I56" s="498"/>
      <c r="J56" s="498"/>
      <c r="K56" s="508"/>
      <c r="L56" s="520"/>
      <c r="M56" s="506"/>
      <c r="N56" s="102"/>
      <c r="O56" s="102"/>
      <c r="P56" s="498"/>
      <c r="Q56" s="102"/>
      <c r="R56" s="102"/>
      <c r="S56" s="100"/>
      <c r="T56" s="591"/>
      <c r="U56" s="550"/>
      <c r="V56" s="550"/>
      <c r="W56" s="550"/>
      <c r="X56" s="550"/>
      <c r="Y56" s="550"/>
      <c r="Z56" s="551"/>
      <c r="AA56" s="500"/>
      <c r="AB56" s="498"/>
      <c r="AC56" s="498"/>
      <c r="AD56" s="498"/>
      <c r="AE56" s="498"/>
      <c r="AF56" s="498"/>
      <c r="AG56" s="499"/>
      <c r="AH56" s="572"/>
      <c r="AI56" s="574"/>
      <c r="AJ56" s="574"/>
      <c r="AK56" s="579"/>
      <c r="AL56" s="574"/>
      <c r="AM56" s="574"/>
      <c r="AN56" s="576"/>
      <c r="AO56" s="602"/>
      <c r="AP56" s="603"/>
      <c r="AQ56" s="548"/>
      <c r="AR56" s="547"/>
      <c r="AS56" s="579"/>
      <c r="AT56" s="579"/>
      <c r="AU56" s="619"/>
      <c r="AV56" s="620"/>
      <c r="AW56" s="621"/>
      <c r="AX56" s="622"/>
      <c r="AY56" s="622"/>
      <c r="AZ56" s="621"/>
      <c r="BA56" s="621"/>
      <c r="BB56" s="623"/>
      <c r="BC56" s="63">
        <f t="array" ref="BC56">SUM(IF(F56:BB56="RLT",1,0))</f>
        <v>0</v>
      </c>
      <c r="BD56" s="63">
        <f t="array" ref="BD56">SUM(IF(F56:BB56="R",1,0))</f>
        <v>0</v>
      </c>
      <c r="BE56" s="63">
        <f t="array" ref="BE56">SUM(IF(F56:BB56="Rh",1,0))</f>
        <v>0</v>
      </c>
      <c r="BF56" s="63">
        <f t="shared" si="13"/>
        <v>0</v>
      </c>
      <c r="BG56" s="63"/>
    </row>
    <row r="57" spans="1:59" ht="18">
      <c r="A57" s="363"/>
      <c r="B57" s="363"/>
      <c r="C57" s="364"/>
      <c r="D57" s="378"/>
      <c r="E57" s="379"/>
      <c r="F57" s="82" t="s">
        <v>0</v>
      </c>
      <c r="G57" s="83" t="s">
        <v>359</v>
      </c>
      <c r="H57" s="83" t="s">
        <v>360</v>
      </c>
      <c r="I57" s="83" t="s">
        <v>2</v>
      </c>
      <c r="J57" s="83" t="s">
        <v>3</v>
      </c>
      <c r="K57" s="83" t="s">
        <v>4</v>
      </c>
      <c r="L57" s="84" t="s">
        <v>5</v>
      </c>
      <c r="M57" s="82" t="s">
        <v>0</v>
      </c>
      <c r="N57" s="83" t="s">
        <v>359</v>
      </c>
      <c r="O57" s="83" t="s">
        <v>360</v>
      </c>
      <c r="P57" s="83" t="s">
        <v>2</v>
      </c>
      <c r="Q57" s="83" t="s">
        <v>3</v>
      </c>
      <c r="R57" s="83" t="s">
        <v>4</v>
      </c>
      <c r="S57" s="84" t="s">
        <v>5</v>
      </c>
      <c r="T57" s="82" t="s">
        <v>0</v>
      </c>
      <c r="U57" s="83" t="s">
        <v>359</v>
      </c>
      <c r="V57" s="83" t="s">
        <v>360</v>
      </c>
      <c r="W57" s="83" t="s">
        <v>2</v>
      </c>
      <c r="X57" s="83" t="s">
        <v>3</v>
      </c>
      <c r="Y57" s="83" t="s">
        <v>4</v>
      </c>
      <c r="Z57" s="84" t="s">
        <v>5</v>
      </c>
      <c r="AA57" s="82" t="s">
        <v>0</v>
      </c>
      <c r="AB57" s="83" t="s">
        <v>359</v>
      </c>
      <c r="AC57" s="83" t="s">
        <v>360</v>
      </c>
      <c r="AD57" s="83" t="s">
        <v>2</v>
      </c>
      <c r="AE57" s="83" t="s">
        <v>3</v>
      </c>
      <c r="AF57" s="83" t="s">
        <v>4</v>
      </c>
      <c r="AG57" s="84" t="s">
        <v>5</v>
      </c>
      <c r="AH57" s="82" t="s">
        <v>0</v>
      </c>
      <c r="AI57" s="83" t="s">
        <v>359</v>
      </c>
      <c r="AJ57" s="83" t="s">
        <v>360</v>
      </c>
      <c r="AK57" s="83" t="s">
        <v>2</v>
      </c>
      <c r="AL57" s="83" t="s">
        <v>3</v>
      </c>
      <c r="AM57" s="83" t="s">
        <v>4</v>
      </c>
      <c r="AN57" s="84" t="s">
        <v>5</v>
      </c>
      <c r="AO57" s="82" t="s">
        <v>0</v>
      </c>
      <c r="AP57" s="83" t="s">
        <v>359</v>
      </c>
      <c r="AQ57" s="83" t="s">
        <v>360</v>
      </c>
      <c r="AR57" s="83" t="s">
        <v>2</v>
      </c>
      <c r="AS57" s="83" t="s">
        <v>3</v>
      </c>
      <c r="AT57" s="83" t="s">
        <v>4</v>
      </c>
      <c r="AU57" s="84" t="s">
        <v>5</v>
      </c>
      <c r="AV57" s="624" t="s">
        <v>0</v>
      </c>
      <c r="AW57" s="625" t="s">
        <v>359</v>
      </c>
      <c r="AX57" s="625" t="s">
        <v>360</v>
      </c>
      <c r="AY57" s="625" t="s">
        <v>2</v>
      </c>
      <c r="AZ57" s="625" t="s">
        <v>3</v>
      </c>
      <c r="BA57" s="625" t="s">
        <v>4</v>
      </c>
      <c r="BB57" s="626" t="s">
        <v>5</v>
      </c>
      <c r="BC57" s="63"/>
      <c r="BD57" s="63"/>
      <c r="BE57" s="63"/>
      <c r="BF57" s="63"/>
      <c r="BG57" s="63"/>
    </row>
    <row r="58" spans="1:59" ht="16" thickBot="1">
      <c r="A58" s="368"/>
      <c r="B58" s="368"/>
      <c r="C58" s="369"/>
      <c r="D58" s="377"/>
      <c r="E58" s="377"/>
      <c r="F58" s="88">
        <f>IF(F$3="","",F$3)</f>
        <v>43948</v>
      </c>
      <c r="G58" s="86">
        <f>IF(F$14="","",F$14+1)</f>
        <v>43949</v>
      </c>
      <c r="H58" s="86">
        <f t="shared" ref="H58:M58" si="14">IF(G$14="","",G$14+1)</f>
        <v>43950</v>
      </c>
      <c r="I58" s="91">
        <f t="shared" si="14"/>
        <v>43951</v>
      </c>
      <c r="J58" s="86">
        <f t="shared" si="14"/>
        <v>43952</v>
      </c>
      <c r="K58" s="91">
        <f t="shared" si="14"/>
        <v>43953</v>
      </c>
      <c r="L58" s="87">
        <f t="shared" si="14"/>
        <v>43954</v>
      </c>
      <c r="M58" s="88">
        <f t="shared" si="14"/>
        <v>43955</v>
      </c>
      <c r="N58" s="86">
        <f>IF(M$14="","",M$14+1)</f>
        <v>43956</v>
      </c>
      <c r="O58" s="86">
        <f t="shared" ref="O58:BB58" si="15">IF(N$14="","",N$14+1)</f>
        <v>43957</v>
      </c>
      <c r="P58" s="91">
        <f t="shared" si="15"/>
        <v>43958</v>
      </c>
      <c r="Q58" s="86">
        <f t="shared" si="15"/>
        <v>43959</v>
      </c>
      <c r="R58" s="91">
        <f t="shared" si="15"/>
        <v>43960</v>
      </c>
      <c r="S58" s="87">
        <f t="shared" si="15"/>
        <v>43961</v>
      </c>
      <c r="T58" s="92">
        <f t="shared" si="15"/>
        <v>43962</v>
      </c>
      <c r="U58" s="86">
        <f t="shared" si="15"/>
        <v>43963</v>
      </c>
      <c r="V58" s="86">
        <f t="shared" si="15"/>
        <v>43964</v>
      </c>
      <c r="W58" s="86">
        <f t="shared" si="15"/>
        <v>43965</v>
      </c>
      <c r="X58" s="86">
        <f t="shared" si="15"/>
        <v>43966</v>
      </c>
      <c r="Y58" s="86">
        <f t="shared" si="15"/>
        <v>43967</v>
      </c>
      <c r="Z58" s="87">
        <f t="shared" si="15"/>
        <v>43968</v>
      </c>
      <c r="AA58" s="85">
        <f t="shared" si="15"/>
        <v>43969</v>
      </c>
      <c r="AB58" s="86">
        <f t="shared" si="15"/>
        <v>43970</v>
      </c>
      <c r="AC58" s="86">
        <f t="shared" si="15"/>
        <v>43971</v>
      </c>
      <c r="AD58" s="86">
        <f t="shared" si="15"/>
        <v>43972</v>
      </c>
      <c r="AE58" s="86">
        <f t="shared" si="15"/>
        <v>43973</v>
      </c>
      <c r="AF58" s="86">
        <f t="shared" si="15"/>
        <v>43974</v>
      </c>
      <c r="AG58" s="87">
        <f t="shared" si="15"/>
        <v>43975</v>
      </c>
      <c r="AH58" s="88">
        <f t="shared" si="15"/>
        <v>43976</v>
      </c>
      <c r="AI58" s="86">
        <f t="shared" si="15"/>
        <v>43977</v>
      </c>
      <c r="AJ58" s="86">
        <f t="shared" si="15"/>
        <v>43978</v>
      </c>
      <c r="AK58" s="86">
        <f t="shared" si="15"/>
        <v>43979</v>
      </c>
      <c r="AL58" s="86">
        <f t="shared" si="15"/>
        <v>43980</v>
      </c>
      <c r="AM58" s="86">
        <f t="shared" si="15"/>
        <v>43981</v>
      </c>
      <c r="AN58" s="87">
        <f t="shared" si="15"/>
        <v>43982</v>
      </c>
      <c r="AO58" s="88">
        <f t="shared" si="15"/>
        <v>43983</v>
      </c>
      <c r="AP58" s="86">
        <f t="shared" si="15"/>
        <v>43984</v>
      </c>
      <c r="AQ58" s="86">
        <f t="shared" si="15"/>
        <v>43985</v>
      </c>
      <c r="AR58" s="86">
        <f t="shared" si="15"/>
        <v>43986</v>
      </c>
      <c r="AS58" s="86">
        <f t="shared" si="15"/>
        <v>43987</v>
      </c>
      <c r="AT58" s="86">
        <f t="shared" si="15"/>
        <v>43988</v>
      </c>
      <c r="AU58" s="87">
        <f t="shared" si="15"/>
        <v>43989</v>
      </c>
      <c r="AV58" s="88">
        <f t="shared" si="15"/>
        <v>43990</v>
      </c>
      <c r="AW58" s="86">
        <f t="shared" si="15"/>
        <v>43991</v>
      </c>
      <c r="AX58" s="86">
        <f t="shared" si="15"/>
        <v>43992</v>
      </c>
      <c r="AY58" s="86">
        <f t="shared" si="15"/>
        <v>43993</v>
      </c>
      <c r="AZ58" s="86">
        <f t="shared" si="15"/>
        <v>43994</v>
      </c>
      <c r="BA58" s="86">
        <f t="shared" si="15"/>
        <v>43995</v>
      </c>
      <c r="BB58" s="87">
        <f t="shared" si="15"/>
        <v>43996</v>
      </c>
      <c r="BC58" s="63" t="s">
        <v>6</v>
      </c>
      <c r="BD58" s="63" t="s">
        <v>7</v>
      </c>
      <c r="BE58" s="63" t="s">
        <v>8</v>
      </c>
      <c r="BF58" s="63" t="s">
        <v>9</v>
      </c>
      <c r="BG58" s="63"/>
    </row>
    <row r="59" spans="1:59" ht="15.5">
      <c r="A59" s="93"/>
      <c r="B59" s="93" t="s">
        <v>275</v>
      </c>
      <c r="C59" s="94" t="s">
        <v>146</v>
      </c>
      <c r="D59" s="115">
        <v>2071</v>
      </c>
      <c r="E59" s="96">
        <v>1</v>
      </c>
      <c r="F59" s="500"/>
      <c r="G59" s="498"/>
      <c r="H59" s="512"/>
      <c r="I59" s="537"/>
      <c r="J59" s="498"/>
      <c r="K59" s="498"/>
      <c r="L59" s="100"/>
      <c r="M59" s="500"/>
      <c r="N59" s="498"/>
      <c r="O59" s="498"/>
      <c r="P59" s="498"/>
      <c r="Q59" s="508"/>
      <c r="R59" s="515"/>
      <c r="S59" s="520"/>
      <c r="T59" s="504"/>
      <c r="U59" s="102"/>
      <c r="V59" s="498"/>
      <c r="W59" s="498"/>
      <c r="X59" s="498"/>
      <c r="Y59" s="498"/>
      <c r="Z59" s="499"/>
      <c r="AA59" s="500"/>
      <c r="AB59" s="498"/>
      <c r="AC59" s="102"/>
      <c r="AD59" s="505"/>
      <c r="AE59" s="498"/>
      <c r="AF59" s="498"/>
      <c r="AG59" s="499"/>
      <c r="AH59" s="506"/>
      <c r="AI59" s="102"/>
      <c r="AJ59" s="102"/>
      <c r="AK59" s="98"/>
      <c r="AL59" s="102"/>
      <c r="AM59" s="102"/>
      <c r="AN59" s="100"/>
      <c r="AO59" s="516"/>
      <c r="AP59" s="496"/>
      <c r="AQ59" s="495"/>
      <c r="AR59" s="496"/>
      <c r="AS59" s="496"/>
      <c r="AT59" s="501"/>
      <c r="AU59" s="502"/>
      <c r="AV59" s="587"/>
      <c r="AW59" s="501"/>
      <c r="AX59" s="568"/>
      <c r="AY59" s="501"/>
      <c r="AZ59" s="501"/>
      <c r="BA59" s="501"/>
      <c r="BB59" s="502"/>
      <c r="BC59" s="63">
        <f t="array" ref="BC59">SUM(IF(F59:BB59="RLT",1,0))</f>
        <v>0</v>
      </c>
      <c r="BD59" s="63">
        <f t="array" ref="BD59">SUM(IF(F59:BB59="R",1,0))</f>
        <v>0</v>
      </c>
      <c r="BE59" s="63">
        <f t="array" ref="BE59">SUM(IF(F59:BB59="Rh",1,0))</f>
        <v>0</v>
      </c>
      <c r="BF59" s="63">
        <f t="shared" ref="BF59:BF67" si="16">SUM(BC59:BE59)</f>
        <v>0</v>
      </c>
      <c r="BG59" s="63"/>
    </row>
    <row r="60" spans="1:59" ht="16" thickBot="1">
      <c r="A60" s="93"/>
      <c r="B60" s="93" t="s">
        <v>275</v>
      </c>
      <c r="C60" s="94" t="s">
        <v>147</v>
      </c>
      <c r="D60" s="116">
        <v>2904</v>
      </c>
      <c r="E60" s="104">
        <v>2</v>
      </c>
      <c r="F60" s="500"/>
      <c r="G60" s="498"/>
      <c r="H60" s="498"/>
      <c r="I60" s="498"/>
      <c r="J60" s="498"/>
      <c r="K60" s="508"/>
      <c r="L60" s="509"/>
      <c r="M60" s="500"/>
      <c r="N60" s="498"/>
      <c r="O60" s="498"/>
      <c r="P60" s="498"/>
      <c r="Q60" s="498"/>
      <c r="R60" s="515"/>
      <c r="S60" s="520"/>
      <c r="T60" s="506"/>
      <c r="U60" s="505"/>
      <c r="V60" s="498"/>
      <c r="W60" s="498"/>
      <c r="X60" s="498"/>
      <c r="Y60" s="508"/>
      <c r="Z60" s="627"/>
      <c r="AA60" s="500"/>
      <c r="AB60" s="498"/>
      <c r="AC60" s="505"/>
      <c r="AD60" s="102"/>
      <c r="AE60" s="498"/>
      <c r="AF60" s="501"/>
      <c r="AG60" s="502"/>
      <c r="AH60" s="507"/>
      <c r="AI60" s="501"/>
      <c r="AJ60" s="501"/>
      <c r="AK60" s="501"/>
      <c r="AL60" s="501"/>
      <c r="AM60" s="501"/>
      <c r="AN60" s="502"/>
      <c r="AO60" s="494"/>
      <c r="AP60" s="496"/>
      <c r="AQ60" s="496"/>
      <c r="AR60" s="496"/>
      <c r="AS60" s="496"/>
      <c r="AT60" s="496"/>
      <c r="AU60" s="497"/>
      <c r="AV60" s="97"/>
      <c r="AW60" s="98"/>
      <c r="AX60" s="99"/>
      <c r="AY60" s="498"/>
      <c r="AZ60" s="498"/>
      <c r="BA60" s="498"/>
      <c r="BB60" s="499"/>
      <c r="BC60" s="63">
        <f t="array" ref="BC60">SUM(IF(F60:BB60="RLT",1,0))</f>
        <v>0</v>
      </c>
      <c r="BD60" s="63">
        <f t="array" ref="BD60">SUM(IF(F60:BB60="R",1,0))</f>
        <v>0</v>
      </c>
      <c r="BE60" s="63">
        <f t="array" ref="BE60">SUM(IF(F60:BB60="Rh",1,0))</f>
        <v>0</v>
      </c>
      <c r="BF60" s="63">
        <f t="shared" si="16"/>
        <v>0</v>
      </c>
      <c r="BG60" s="63"/>
    </row>
    <row r="61" spans="1:59" ht="15.5">
      <c r="A61" s="93"/>
      <c r="B61" s="93" t="s">
        <v>153</v>
      </c>
      <c r="C61" s="105" t="s">
        <v>190</v>
      </c>
      <c r="D61" s="106">
        <v>2254</v>
      </c>
      <c r="E61" s="107">
        <v>1</v>
      </c>
      <c r="F61" s="523"/>
      <c r="G61" s="519"/>
      <c r="H61" s="519"/>
      <c r="I61" s="519"/>
      <c r="J61" s="513"/>
      <c r="K61" s="513"/>
      <c r="L61" s="514"/>
      <c r="M61" s="500"/>
      <c r="N61" s="498"/>
      <c r="O61" s="498"/>
      <c r="P61" s="498"/>
      <c r="Q61" s="498"/>
      <c r="R61" s="501"/>
      <c r="S61" s="502"/>
      <c r="T61" s="500"/>
      <c r="U61" s="498"/>
      <c r="V61" s="98"/>
      <c r="W61" s="498"/>
      <c r="X61" s="498"/>
      <c r="Y61" s="498"/>
      <c r="Z61" s="499"/>
      <c r="AA61" s="590"/>
      <c r="AB61" s="537"/>
      <c r="AC61" s="537"/>
      <c r="AD61" s="498"/>
      <c r="AE61" s="498"/>
      <c r="AF61" s="498"/>
      <c r="AG61" s="499"/>
      <c r="AH61" s="101"/>
      <c r="AI61" s="101"/>
      <c r="AJ61" s="101"/>
      <c r="AK61" s="101"/>
      <c r="AL61" s="101"/>
      <c r="AM61" s="101"/>
      <c r="AN61" s="108"/>
      <c r="AO61" s="516"/>
      <c r="AP61" s="496"/>
      <c r="AQ61" s="495"/>
      <c r="AR61" s="496"/>
      <c r="AS61" s="496"/>
      <c r="AT61" s="496"/>
      <c r="AU61" s="497"/>
      <c r="AV61" s="97"/>
      <c r="AW61" s="518"/>
      <c r="AX61" s="496"/>
      <c r="AY61" s="498"/>
      <c r="AZ61" s="498"/>
      <c r="BA61" s="498"/>
      <c r="BB61" s="499"/>
      <c r="BC61" s="63">
        <f t="array" ref="BC61">SUM(IF(F61:BB61="RLT",1,0))</f>
        <v>0</v>
      </c>
      <c r="BD61" s="63">
        <f t="array" ref="BD61">SUM(IF(F61:BB61="R",1,0))</f>
        <v>0</v>
      </c>
      <c r="BE61" s="63">
        <f t="array" ref="BE61">SUM(IF(F61:BB61="Rh",1,0))</f>
        <v>0</v>
      </c>
      <c r="BF61" s="63">
        <f t="shared" si="16"/>
        <v>0</v>
      </c>
      <c r="BG61" s="63"/>
    </row>
    <row r="62" spans="1:59" ht="15.5">
      <c r="A62" s="93" t="s">
        <v>17</v>
      </c>
      <c r="B62" s="93" t="s">
        <v>153</v>
      </c>
      <c r="C62" s="105" t="s">
        <v>191</v>
      </c>
      <c r="D62" s="106">
        <v>1687</v>
      </c>
      <c r="E62" s="106">
        <v>2</v>
      </c>
      <c r="F62" s="500"/>
      <c r="G62" s="498"/>
      <c r="H62" s="498"/>
      <c r="I62" s="498"/>
      <c r="J62" s="508"/>
      <c r="K62" s="498"/>
      <c r="L62" s="499"/>
      <c r="M62" s="523"/>
      <c r="N62" s="513"/>
      <c r="O62" s="513"/>
      <c r="P62" s="518"/>
      <c r="Q62" s="518"/>
      <c r="R62" s="518"/>
      <c r="S62" s="628"/>
      <c r="T62" s="555"/>
      <c r="U62" s="495"/>
      <c r="V62" s="559"/>
      <c r="W62" s="496"/>
      <c r="X62" s="496"/>
      <c r="Y62" s="496"/>
      <c r="Z62" s="497"/>
      <c r="AA62" s="510"/>
      <c r="AB62" s="508"/>
      <c r="AC62" s="498"/>
      <c r="AD62" s="498"/>
      <c r="AE62" s="498"/>
      <c r="AF62" s="498"/>
      <c r="AG62" s="499"/>
      <c r="AH62" s="101"/>
      <c r="AI62" s="515"/>
      <c r="AJ62" s="101"/>
      <c r="AK62" s="101"/>
      <c r="AL62" s="101"/>
      <c r="AM62" s="101"/>
      <c r="AN62" s="108"/>
      <c r="AO62" s="494"/>
      <c r="AP62" s="495"/>
      <c r="AQ62" s="559"/>
      <c r="AR62" s="512"/>
      <c r="AS62" s="512"/>
      <c r="AT62" s="496"/>
      <c r="AU62" s="497"/>
      <c r="AV62" s="561"/>
      <c r="AW62" s="98"/>
      <c r="AX62" s="496"/>
      <c r="AY62" s="508"/>
      <c r="AZ62" s="498"/>
      <c r="BA62" s="498"/>
      <c r="BB62" s="499"/>
      <c r="BC62" s="63">
        <f t="array" ref="BC62">SUM(IF(F62:BB62="RLT",1,0))</f>
        <v>0</v>
      </c>
      <c r="BD62" s="63">
        <f t="array" ref="BD62">SUM(IF(F62:BB62="R",1,0))</f>
        <v>0</v>
      </c>
      <c r="BE62" s="63">
        <f t="array" ref="BE62">SUM(IF(F62:BB62="Rh",1,0))</f>
        <v>0</v>
      </c>
      <c r="BF62" s="63">
        <f t="shared" si="16"/>
        <v>0</v>
      </c>
      <c r="BG62" s="63"/>
    </row>
    <row r="63" spans="1:59" ht="15.5">
      <c r="A63" s="93"/>
      <c r="B63" s="93" t="s">
        <v>153</v>
      </c>
      <c r="C63" s="105" t="s">
        <v>192</v>
      </c>
      <c r="D63" s="106">
        <v>4093</v>
      </c>
      <c r="E63" s="106">
        <v>3</v>
      </c>
      <c r="F63" s="500"/>
      <c r="G63" s="498"/>
      <c r="H63" s="508"/>
      <c r="I63" s="498"/>
      <c r="J63" s="498"/>
      <c r="K63" s="537"/>
      <c r="L63" s="499"/>
      <c r="M63" s="500"/>
      <c r="N63" s="498"/>
      <c r="O63" s="498"/>
      <c r="P63" s="498"/>
      <c r="Q63" s="498"/>
      <c r="R63" s="508"/>
      <c r="S63" s="520"/>
      <c r="T63" s="564"/>
      <c r="U63" s="518"/>
      <c r="V63" s="513"/>
      <c r="W63" s="513"/>
      <c r="X63" s="513"/>
      <c r="Y63" s="501"/>
      <c r="Z63" s="502"/>
      <c r="AA63" s="503"/>
      <c r="AB63" s="501"/>
      <c r="AC63" s="501"/>
      <c r="AD63" s="501"/>
      <c r="AE63" s="501"/>
      <c r="AF63" s="501"/>
      <c r="AG63" s="502"/>
      <c r="AH63" s="101"/>
      <c r="AI63" s="515"/>
      <c r="AJ63" s="101"/>
      <c r="AK63" s="101"/>
      <c r="AL63" s="101"/>
      <c r="AM63" s="101"/>
      <c r="AN63" s="108"/>
      <c r="AO63" s="494"/>
      <c r="AP63" s="495"/>
      <c r="AQ63" s="559"/>
      <c r="AR63" s="512"/>
      <c r="AS63" s="512"/>
      <c r="AT63" s="496"/>
      <c r="AU63" s="497"/>
      <c r="AV63" s="522"/>
      <c r="AW63" s="496"/>
      <c r="AX63" s="98"/>
      <c r="AY63" s="498"/>
      <c r="AZ63" s="498"/>
      <c r="BA63" s="498"/>
      <c r="BB63" s="499"/>
      <c r="BC63" s="63">
        <f t="array" ref="BC63">SUM(IF(F63:BB63="RLT",1,0))</f>
        <v>0</v>
      </c>
      <c r="BD63" s="63">
        <f t="array" ref="BD63">SUM(IF(F63:BB63="R",1,0))</f>
        <v>0</v>
      </c>
      <c r="BE63" s="63">
        <f t="array" ref="BE63">SUM(IF(F63:BB63="Rh",1,0))</f>
        <v>0</v>
      </c>
      <c r="BF63" s="63">
        <f t="shared" si="16"/>
        <v>0</v>
      </c>
      <c r="BG63" s="63"/>
    </row>
    <row r="64" spans="1:59" ht="15.5">
      <c r="A64" s="93"/>
      <c r="B64" s="93" t="s">
        <v>153</v>
      </c>
      <c r="C64" s="105" t="s">
        <v>193</v>
      </c>
      <c r="D64" s="106">
        <v>3618</v>
      </c>
      <c r="E64" s="106">
        <v>4</v>
      </c>
      <c r="F64" s="525"/>
      <c r="G64" s="526"/>
      <c r="H64" s="508"/>
      <c r="I64" s="508"/>
      <c r="J64" s="102"/>
      <c r="K64" s="102"/>
      <c r="L64" s="498"/>
      <c r="M64" s="629"/>
      <c r="N64" s="534"/>
      <c r="O64" s="559"/>
      <c r="P64" s="559"/>
      <c r="Q64" s="559"/>
      <c r="R64" s="98"/>
      <c r="S64" s="110"/>
      <c r="T64" s="500"/>
      <c r="U64" s="537"/>
      <c r="V64" s="498"/>
      <c r="W64" s="498"/>
      <c r="X64" s="498"/>
      <c r="Y64" s="501"/>
      <c r="Z64" s="502"/>
      <c r="AA64" s="523"/>
      <c r="AB64" s="519"/>
      <c r="AC64" s="513"/>
      <c r="AD64" s="513"/>
      <c r="AE64" s="513"/>
      <c r="AF64" s="513"/>
      <c r="AG64" s="514"/>
      <c r="AH64" s="515"/>
      <c r="AI64" s="515"/>
      <c r="AJ64" s="515"/>
      <c r="AK64" s="101"/>
      <c r="AL64" s="101"/>
      <c r="AM64" s="101"/>
      <c r="AN64" s="108"/>
      <c r="AO64" s="494"/>
      <c r="AP64" s="495"/>
      <c r="AQ64" s="559"/>
      <c r="AR64" s="496"/>
      <c r="AS64" s="496"/>
      <c r="AT64" s="496"/>
      <c r="AU64" s="497"/>
      <c r="AV64" s="524"/>
      <c r="AW64" s="98"/>
      <c r="AX64" s="496"/>
      <c r="AY64" s="508"/>
      <c r="AZ64" s="498"/>
      <c r="BA64" s="498"/>
      <c r="BB64" s="499"/>
      <c r="BC64" s="63">
        <f t="array" ref="BC64">SUM(IF(F64:BB64="RLT",1,0))</f>
        <v>0</v>
      </c>
      <c r="BD64" s="63">
        <f t="array" ref="BD64">SUM(IF(F64:BB64="R",1,0))</f>
        <v>0</v>
      </c>
      <c r="BE64" s="63">
        <f t="array" ref="BE64">SUM(IF(F64:BB64="Rh",1,0))</f>
        <v>0</v>
      </c>
      <c r="BF64" s="63">
        <f t="shared" si="16"/>
        <v>0</v>
      </c>
      <c r="BG64" s="63"/>
    </row>
    <row r="65" spans="1:59" ht="15.5">
      <c r="A65" s="93"/>
      <c r="B65" s="93" t="s">
        <v>153</v>
      </c>
      <c r="C65" s="105" t="s">
        <v>194</v>
      </c>
      <c r="D65" s="106">
        <v>3021</v>
      </c>
      <c r="E65" s="106">
        <v>5</v>
      </c>
      <c r="F65" s="510"/>
      <c r="G65" s="508"/>
      <c r="H65" s="508"/>
      <c r="I65" s="508"/>
      <c r="J65" s="537"/>
      <c r="K65" s="508"/>
      <c r="L65" s="520"/>
      <c r="M65" s="582"/>
      <c r="N65" s="529"/>
      <c r="O65" s="529"/>
      <c r="P65" s="529"/>
      <c r="Q65" s="529"/>
      <c r="R65" s="529"/>
      <c r="S65" s="615"/>
      <c r="T65" s="599"/>
      <c r="U65" s="542"/>
      <c r="V65" s="542"/>
      <c r="W65" s="542"/>
      <c r="X65" s="542"/>
      <c r="Y65" s="542"/>
      <c r="Z65" s="549"/>
      <c r="AA65" s="510"/>
      <c r="AB65" s="508"/>
      <c r="AC65" s="508"/>
      <c r="AD65" s="508"/>
      <c r="AE65" s="508"/>
      <c r="AF65" s="508"/>
      <c r="AG65" s="520"/>
      <c r="AH65" s="519"/>
      <c r="AI65" s="519"/>
      <c r="AJ65" s="513"/>
      <c r="AK65" s="518"/>
      <c r="AL65" s="513"/>
      <c r="AM65" s="101"/>
      <c r="AN65" s="108"/>
      <c r="AO65" s="516"/>
      <c r="AP65" s="496"/>
      <c r="AQ65" s="496"/>
      <c r="AR65" s="515"/>
      <c r="AS65" s="515"/>
      <c r="AT65" s="515"/>
      <c r="AU65" s="613"/>
      <c r="AV65" s="630"/>
      <c r="AW65" s="631"/>
      <c r="AX65" s="632"/>
      <c r="AY65" s="508"/>
      <c r="AZ65" s="508"/>
      <c r="BA65" s="508"/>
      <c r="BB65" s="520"/>
      <c r="BC65" s="63">
        <f t="array" ref="BC65">SUM(IF(F65:BB65="RLT",1,0))</f>
        <v>0</v>
      </c>
      <c r="BD65" s="63">
        <f t="array" ref="BD65">SUM(IF(F65:BB65="R",1,0))</f>
        <v>0</v>
      </c>
      <c r="BE65" s="63">
        <f t="array" ref="BE65">SUM(IF(F65:BB65="Rh",1,0))</f>
        <v>0</v>
      </c>
      <c r="BF65" s="63">
        <f t="shared" si="16"/>
        <v>0</v>
      </c>
      <c r="BG65" s="63"/>
    </row>
    <row r="66" spans="1:59" ht="16" thickBot="1">
      <c r="A66" s="93"/>
      <c r="B66" s="93" t="s">
        <v>153</v>
      </c>
      <c r="C66" s="105" t="s">
        <v>195</v>
      </c>
      <c r="D66" s="106">
        <v>3796</v>
      </c>
      <c r="E66" s="111">
        <v>6</v>
      </c>
      <c r="F66" s="536"/>
      <c r="G66" s="498"/>
      <c r="H66" s="508"/>
      <c r="I66" s="498"/>
      <c r="J66" s="498"/>
      <c r="K66" s="498"/>
      <c r="L66" s="499"/>
      <c r="M66" s="500"/>
      <c r="N66" s="498"/>
      <c r="O66" s="498"/>
      <c r="P66" s="498"/>
      <c r="Q66" s="508"/>
      <c r="R66" s="508"/>
      <c r="S66" s="520"/>
      <c r="T66" s="599"/>
      <c r="U66" s="542"/>
      <c r="V66" s="540"/>
      <c r="W66" s="540"/>
      <c r="X66" s="540"/>
      <c r="Y66" s="542"/>
      <c r="Z66" s="549"/>
      <c r="AA66" s="500"/>
      <c r="AB66" s="498"/>
      <c r="AC66" s="498"/>
      <c r="AD66" s="498"/>
      <c r="AE66" s="498"/>
      <c r="AF66" s="501"/>
      <c r="AG66" s="502"/>
      <c r="AH66" s="568"/>
      <c r="AI66" s="568"/>
      <c r="AJ66" s="568"/>
      <c r="AK66" s="568"/>
      <c r="AL66" s="568"/>
      <c r="AM66" s="501"/>
      <c r="AN66" s="502"/>
      <c r="AO66" s="633"/>
      <c r="AP66" s="513"/>
      <c r="AQ66" s="519"/>
      <c r="AR66" s="513"/>
      <c r="AS66" s="513"/>
      <c r="AT66" s="513"/>
      <c r="AU66" s="514"/>
      <c r="AV66" s="109"/>
      <c r="AW66" s="518"/>
      <c r="AX66" s="98"/>
      <c r="AY66" s="102"/>
      <c r="AZ66" s="102"/>
      <c r="BA66" s="101"/>
      <c r="BB66" s="108"/>
      <c r="BC66" s="63">
        <f t="array" ref="BC66">SUM(IF(F66:BB66="RLT",1,0))</f>
        <v>0</v>
      </c>
      <c r="BD66" s="63">
        <f t="array" ref="BD66">SUM(IF(F66:BB66="R",1,0))</f>
        <v>0</v>
      </c>
      <c r="BE66" s="63">
        <f t="array" ref="BE66">SUM(IF(F66:BB66="Rh",1,0))</f>
        <v>0</v>
      </c>
      <c r="BF66" s="63">
        <f t="shared" si="16"/>
        <v>0</v>
      </c>
      <c r="BG66" s="63"/>
    </row>
    <row r="67" spans="1:59" ht="16" thickBot="1">
      <c r="A67" s="123"/>
      <c r="B67" s="123" t="s">
        <v>167</v>
      </c>
      <c r="C67" s="118" t="s">
        <v>196</v>
      </c>
      <c r="D67" s="119">
        <v>2008</v>
      </c>
      <c r="E67" s="114"/>
      <c r="F67" s="536"/>
      <c r="G67" s="540"/>
      <c r="H67" s="540"/>
      <c r="I67" s="540"/>
      <c r="J67" s="542"/>
      <c r="K67" s="540"/>
      <c r="L67" s="581"/>
      <c r="M67" s="523"/>
      <c r="N67" s="508"/>
      <c r="O67" s="508"/>
      <c r="P67" s="498"/>
      <c r="Q67" s="498"/>
      <c r="R67" s="508"/>
      <c r="S67" s="520"/>
      <c r="T67" s="582"/>
      <c r="U67" s="529"/>
      <c r="V67" s="102"/>
      <c r="W67" s="498"/>
      <c r="X67" s="529"/>
      <c r="Y67" s="501"/>
      <c r="Z67" s="502"/>
      <c r="AA67" s="634"/>
      <c r="AB67" s="721"/>
      <c r="AC67" s="635"/>
      <c r="AD67" s="635"/>
      <c r="AE67" s="635"/>
      <c r="AF67" s="635"/>
      <c r="AG67" s="636"/>
      <c r="AH67" s="510"/>
      <c r="AI67" s="508"/>
      <c r="AJ67" s="508"/>
      <c r="AK67" s="498"/>
      <c r="AL67" s="498"/>
      <c r="AM67" s="498"/>
      <c r="AN67" s="499"/>
      <c r="AO67" s="593"/>
      <c r="AP67" s="574"/>
      <c r="AQ67" s="574"/>
      <c r="AR67" s="579"/>
      <c r="AS67" s="574"/>
      <c r="AT67" s="574"/>
      <c r="AU67" s="576"/>
      <c r="AV67" s="637"/>
      <c r="AW67" s="638"/>
      <c r="AX67" s="621"/>
      <c r="AY67" s="621"/>
      <c r="AZ67" s="621"/>
      <c r="BA67" s="621"/>
      <c r="BB67" s="623"/>
      <c r="BC67" s="63">
        <f t="array" ref="BC67">SUM(IF(F67:BB67="RLT",1,0))</f>
        <v>0</v>
      </c>
      <c r="BD67" s="63">
        <f t="array" ref="BD67">SUM(IF(F67:BB67="R",1,0))</f>
        <v>0</v>
      </c>
      <c r="BE67" s="63">
        <f t="array" ref="BE67">SUM(IF(F67:BB67="Rh",1,0))</f>
        <v>0</v>
      </c>
      <c r="BF67" s="63">
        <f t="shared" si="16"/>
        <v>0</v>
      </c>
      <c r="BG67" s="63"/>
    </row>
    <row r="68" spans="1:59" ht="18">
      <c r="A68" s="363"/>
      <c r="B68" s="363"/>
      <c r="C68" s="364"/>
      <c r="D68" s="364"/>
      <c r="E68" s="378"/>
      <c r="F68" s="552" t="s">
        <v>0</v>
      </c>
      <c r="G68" s="83" t="s">
        <v>359</v>
      </c>
      <c r="H68" s="83" t="s">
        <v>360</v>
      </c>
      <c r="I68" s="83" t="s">
        <v>2</v>
      </c>
      <c r="J68" s="83" t="s">
        <v>3</v>
      </c>
      <c r="K68" s="83" t="s">
        <v>4</v>
      </c>
      <c r="L68" s="84" t="s">
        <v>5</v>
      </c>
      <c r="M68" s="82" t="s">
        <v>0</v>
      </c>
      <c r="N68" s="83" t="s">
        <v>359</v>
      </c>
      <c r="O68" s="83" t="s">
        <v>360</v>
      </c>
      <c r="P68" s="83" t="s">
        <v>2</v>
      </c>
      <c r="Q68" s="83" t="s">
        <v>3</v>
      </c>
      <c r="R68" s="83" t="s">
        <v>4</v>
      </c>
      <c r="S68" s="84" t="s">
        <v>5</v>
      </c>
      <c r="T68" s="82" t="s">
        <v>0</v>
      </c>
      <c r="U68" s="83" t="s">
        <v>359</v>
      </c>
      <c r="V68" s="83" t="s">
        <v>360</v>
      </c>
      <c r="W68" s="83" t="s">
        <v>2</v>
      </c>
      <c r="X68" s="83" t="s">
        <v>3</v>
      </c>
      <c r="Y68" s="83" t="s">
        <v>4</v>
      </c>
      <c r="Z68" s="84" t="s">
        <v>5</v>
      </c>
      <c r="AA68" s="82" t="s">
        <v>0</v>
      </c>
      <c r="AB68" s="83" t="s">
        <v>359</v>
      </c>
      <c r="AC68" s="83" t="s">
        <v>360</v>
      </c>
      <c r="AD68" s="83" t="s">
        <v>2</v>
      </c>
      <c r="AE68" s="83" t="s">
        <v>3</v>
      </c>
      <c r="AF68" s="83" t="s">
        <v>4</v>
      </c>
      <c r="AG68" s="84" t="s">
        <v>5</v>
      </c>
      <c r="AH68" s="82" t="s">
        <v>0</v>
      </c>
      <c r="AI68" s="83" t="s">
        <v>359</v>
      </c>
      <c r="AJ68" s="83" t="s">
        <v>360</v>
      </c>
      <c r="AK68" s="83" t="s">
        <v>2</v>
      </c>
      <c r="AL68" s="83" t="s">
        <v>3</v>
      </c>
      <c r="AM68" s="83" t="s">
        <v>4</v>
      </c>
      <c r="AN68" s="84" t="s">
        <v>5</v>
      </c>
      <c r="AO68" s="82" t="s">
        <v>0</v>
      </c>
      <c r="AP68" s="83" t="s">
        <v>359</v>
      </c>
      <c r="AQ68" s="83" t="s">
        <v>360</v>
      </c>
      <c r="AR68" s="83" t="s">
        <v>2</v>
      </c>
      <c r="AS68" s="83" t="s">
        <v>3</v>
      </c>
      <c r="AT68" s="83" t="s">
        <v>4</v>
      </c>
      <c r="AU68" s="84" t="s">
        <v>5</v>
      </c>
      <c r="AV68" s="82" t="s">
        <v>0</v>
      </c>
      <c r="AW68" s="83" t="s">
        <v>359</v>
      </c>
      <c r="AX68" s="83" t="s">
        <v>360</v>
      </c>
      <c r="AY68" s="83" t="s">
        <v>2</v>
      </c>
      <c r="AZ68" s="83" t="s">
        <v>3</v>
      </c>
      <c r="BA68" s="83" t="s">
        <v>4</v>
      </c>
      <c r="BB68" s="84" t="s">
        <v>5</v>
      </c>
      <c r="BC68" s="63"/>
      <c r="BD68" s="63"/>
      <c r="BE68" s="63"/>
      <c r="BF68" s="63"/>
      <c r="BG68" s="63"/>
    </row>
    <row r="69" spans="1:59" ht="16" thickBot="1">
      <c r="A69" s="368"/>
      <c r="B69" s="368"/>
      <c r="C69" s="369"/>
      <c r="D69" s="369"/>
      <c r="E69" s="380"/>
      <c r="F69" s="92">
        <f>IF(F$3="","",F$3)</f>
        <v>43948</v>
      </c>
      <c r="G69" s="86">
        <f>IF(F$14="","",F$14+1)</f>
        <v>43949</v>
      </c>
      <c r="H69" s="86">
        <f t="shared" ref="H69:M69" si="17">IF(G$14="","",G$14+1)</f>
        <v>43950</v>
      </c>
      <c r="I69" s="86">
        <f t="shared" si="17"/>
        <v>43951</v>
      </c>
      <c r="J69" s="86">
        <f t="shared" si="17"/>
        <v>43952</v>
      </c>
      <c r="K69" s="86">
        <f t="shared" si="17"/>
        <v>43953</v>
      </c>
      <c r="L69" s="87">
        <f t="shared" si="17"/>
        <v>43954</v>
      </c>
      <c r="M69" s="92">
        <f t="shared" si="17"/>
        <v>43955</v>
      </c>
      <c r="N69" s="86">
        <f>IF(M$14="","",M$14+1)</f>
        <v>43956</v>
      </c>
      <c r="O69" s="86">
        <f t="shared" ref="O69:BB69" si="18">IF(N$14="","",N$14+1)</f>
        <v>43957</v>
      </c>
      <c r="P69" s="86">
        <f t="shared" si="18"/>
        <v>43958</v>
      </c>
      <c r="Q69" s="86">
        <f t="shared" si="18"/>
        <v>43959</v>
      </c>
      <c r="R69" s="86">
        <f t="shared" si="18"/>
        <v>43960</v>
      </c>
      <c r="S69" s="87">
        <f t="shared" si="18"/>
        <v>43961</v>
      </c>
      <c r="T69" s="85">
        <f t="shared" si="18"/>
        <v>43962</v>
      </c>
      <c r="U69" s="86">
        <f t="shared" si="18"/>
        <v>43963</v>
      </c>
      <c r="V69" s="86">
        <f t="shared" si="18"/>
        <v>43964</v>
      </c>
      <c r="W69" s="86">
        <f t="shared" si="18"/>
        <v>43965</v>
      </c>
      <c r="X69" s="86">
        <f t="shared" si="18"/>
        <v>43966</v>
      </c>
      <c r="Y69" s="86">
        <f t="shared" si="18"/>
        <v>43967</v>
      </c>
      <c r="Z69" s="87">
        <f t="shared" si="18"/>
        <v>43968</v>
      </c>
      <c r="AA69" s="88">
        <f t="shared" si="18"/>
        <v>43969</v>
      </c>
      <c r="AB69" s="86">
        <f t="shared" si="18"/>
        <v>43970</v>
      </c>
      <c r="AC69" s="86">
        <f t="shared" si="18"/>
        <v>43971</v>
      </c>
      <c r="AD69" s="86">
        <f t="shared" si="18"/>
        <v>43972</v>
      </c>
      <c r="AE69" s="86">
        <f t="shared" si="18"/>
        <v>43973</v>
      </c>
      <c r="AF69" s="86">
        <f t="shared" si="18"/>
        <v>43974</v>
      </c>
      <c r="AG69" s="87">
        <f t="shared" si="18"/>
        <v>43975</v>
      </c>
      <c r="AH69" s="88">
        <f t="shared" si="18"/>
        <v>43976</v>
      </c>
      <c r="AI69" s="86">
        <f t="shared" si="18"/>
        <v>43977</v>
      </c>
      <c r="AJ69" s="86">
        <f t="shared" si="18"/>
        <v>43978</v>
      </c>
      <c r="AK69" s="86">
        <f t="shared" si="18"/>
        <v>43979</v>
      </c>
      <c r="AL69" s="86">
        <f t="shared" si="18"/>
        <v>43980</v>
      </c>
      <c r="AM69" s="86">
        <f t="shared" si="18"/>
        <v>43981</v>
      </c>
      <c r="AN69" s="87">
        <f t="shared" si="18"/>
        <v>43982</v>
      </c>
      <c r="AO69" s="88">
        <f t="shared" si="18"/>
        <v>43983</v>
      </c>
      <c r="AP69" s="86">
        <f t="shared" si="18"/>
        <v>43984</v>
      </c>
      <c r="AQ69" s="86">
        <f t="shared" si="18"/>
        <v>43985</v>
      </c>
      <c r="AR69" s="86">
        <f t="shared" si="18"/>
        <v>43986</v>
      </c>
      <c r="AS69" s="86">
        <f t="shared" si="18"/>
        <v>43987</v>
      </c>
      <c r="AT69" s="86">
        <f t="shared" si="18"/>
        <v>43988</v>
      </c>
      <c r="AU69" s="89">
        <f t="shared" si="18"/>
        <v>43989</v>
      </c>
      <c r="AV69" s="88">
        <f t="shared" si="18"/>
        <v>43990</v>
      </c>
      <c r="AW69" s="86">
        <f t="shared" si="18"/>
        <v>43991</v>
      </c>
      <c r="AX69" s="86">
        <f t="shared" si="18"/>
        <v>43992</v>
      </c>
      <c r="AY69" s="86">
        <f t="shared" si="18"/>
        <v>43993</v>
      </c>
      <c r="AZ69" s="86">
        <f t="shared" si="18"/>
        <v>43994</v>
      </c>
      <c r="BA69" s="86">
        <f t="shared" si="18"/>
        <v>43995</v>
      </c>
      <c r="BB69" s="89">
        <f t="shared" si="18"/>
        <v>43996</v>
      </c>
      <c r="BC69" s="63" t="s">
        <v>6</v>
      </c>
      <c r="BD69" s="63" t="s">
        <v>7</v>
      </c>
      <c r="BE69" s="63" t="s">
        <v>8</v>
      </c>
      <c r="BF69" s="63" t="s">
        <v>9</v>
      </c>
      <c r="BG69" s="63"/>
    </row>
    <row r="70" spans="1:59" ht="15.5">
      <c r="A70" s="125"/>
      <c r="B70" s="125" t="s">
        <v>275</v>
      </c>
      <c r="C70" s="120" t="s">
        <v>148</v>
      </c>
      <c r="D70" s="126">
        <v>2039</v>
      </c>
      <c r="E70" s="96">
        <v>1</v>
      </c>
      <c r="F70" s="696"/>
      <c r="G70" s="98"/>
      <c r="H70" s="717"/>
      <c r="I70" s="498"/>
      <c r="J70" s="498"/>
      <c r="K70" s="498"/>
      <c r="L70" s="499"/>
      <c r="M70" s="608"/>
      <c r="N70" s="609"/>
      <c r="O70" s="639"/>
      <c r="P70" s="610"/>
      <c r="Q70" s="609"/>
      <c r="R70" s="609"/>
      <c r="S70" s="124"/>
      <c r="T70" s="500"/>
      <c r="U70" s="498"/>
      <c r="V70" s="498"/>
      <c r="W70" s="498"/>
      <c r="X70" s="498"/>
      <c r="Y70" s="101"/>
      <c r="Z70" s="499"/>
      <c r="AA70" s="640"/>
      <c r="AB70" s="127"/>
      <c r="AC70" s="609"/>
      <c r="AD70" s="609"/>
      <c r="AE70" s="609"/>
      <c r="AF70" s="432"/>
      <c r="AG70" s="433"/>
      <c r="AH70" s="747"/>
      <c r="AI70" s="709"/>
      <c r="AJ70" s="709"/>
      <c r="AK70" s="709"/>
      <c r="AL70" s="709"/>
      <c r="AM70" s="709"/>
      <c r="AN70" s="435"/>
      <c r="AO70" s="506"/>
      <c r="AP70" s="102"/>
      <c r="AQ70" s="102"/>
      <c r="AR70" s="98"/>
      <c r="AS70" s="102"/>
      <c r="AT70" s="102"/>
      <c r="AU70" s="100"/>
      <c r="AV70" s="641"/>
      <c r="AW70" s="642"/>
      <c r="AX70" s="642"/>
      <c r="AY70" s="639"/>
      <c r="AZ70" s="639"/>
      <c r="BA70" s="639"/>
      <c r="BB70" s="643"/>
      <c r="BC70" s="63">
        <f t="array" ref="BC70">SUM(IF(F70:BB70="RLT",1,0))</f>
        <v>0</v>
      </c>
      <c r="BD70" s="63">
        <f t="array" ref="BD70">SUM(IF(F70:BB70="R",1,0))</f>
        <v>0</v>
      </c>
      <c r="BE70" s="63">
        <f t="array" ref="BE70">SUM(IF(F70:BB70="Rh",1,0))</f>
        <v>0</v>
      </c>
      <c r="BF70" s="63">
        <f t="shared" ref="BF70:BF78" si="19">SUM(BC70:BE70)</f>
        <v>0</v>
      </c>
      <c r="BG70" s="63"/>
    </row>
    <row r="71" spans="1:59" ht="16" thickBot="1">
      <c r="A71" s="105"/>
      <c r="B71" s="105" t="s">
        <v>275</v>
      </c>
      <c r="C71" s="94" t="s">
        <v>149</v>
      </c>
      <c r="D71" s="128">
        <v>2068</v>
      </c>
      <c r="E71" s="104">
        <v>2</v>
      </c>
      <c r="F71" s="97"/>
      <c r="G71" s="518"/>
      <c r="H71" s="99"/>
      <c r="I71" s="498"/>
      <c r="J71" s="498"/>
      <c r="K71" s="498"/>
      <c r="L71" s="499"/>
      <c r="M71" s="500"/>
      <c r="N71" s="498"/>
      <c r="O71" s="508"/>
      <c r="P71" s="537"/>
      <c r="Q71" s="498"/>
      <c r="R71" s="498"/>
      <c r="S71" s="509"/>
      <c r="T71" s="500"/>
      <c r="U71" s="498"/>
      <c r="V71" s="498"/>
      <c r="W71" s="498"/>
      <c r="X71" s="498"/>
      <c r="Y71" s="101"/>
      <c r="Z71" s="499"/>
      <c r="AA71" s="506"/>
      <c r="AB71" s="505"/>
      <c r="AC71" s="498"/>
      <c r="AD71" s="498"/>
      <c r="AE71" s="498"/>
      <c r="AF71" s="498"/>
      <c r="AG71" s="499"/>
      <c r="AH71" s="500"/>
      <c r="AI71" s="498"/>
      <c r="AJ71" s="505"/>
      <c r="AK71" s="102"/>
      <c r="AL71" s="498"/>
      <c r="AM71" s="498"/>
      <c r="AN71" s="499"/>
      <c r="AO71" s="511"/>
      <c r="AP71" s="102"/>
      <c r="AQ71" s="102"/>
      <c r="AR71" s="102"/>
      <c r="AS71" s="102"/>
      <c r="AT71" s="102"/>
      <c r="AU71" s="100"/>
      <c r="AV71" s="516"/>
      <c r="AW71" s="496"/>
      <c r="AX71" s="496"/>
      <c r="AY71" s="496"/>
      <c r="AZ71" s="496"/>
      <c r="BA71" s="496"/>
      <c r="BB71" s="497"/>
      <c r="BC71" s="63">
        <f t="array" ref="BC71">SUM(IF(F71:BB71="RLT",1,0))</f>
        <v>0</v>
      </c>
      <c r="BD71" s="63">
        <f t="array" ref="BD71">SUM(IF(F71:BB71="R",1,0))</f>
        <v>0</v>
      </c>
      <c r="BE71" s="63">
        <f t="array" ref="BE71">SUM(IF(F71:BB71="Rh",1,0))</f>
        <v>0</v>
      </c>
      <c r="BF71" s="63">
        <f t="shared" si="19"/>
        <v>0</v>
      </c>
      <c r="BG71" s="63"/>
    </row>
    <row r="72" spans="1:59" ht="15.5">
      <c r="A72" s="105"/>
      <c r="B72" s="105" t="s">
        <v>153</v>
      </c>
      <c r="C72" s="105" t="s">
        <v>197</v>
      </c>
      <c r="D72" s="121">
        <v>3536</v>
      </c>
      <c r="E72" s="107">
        <v>1</v>
      </c>
      <c r="F72" s="517"/>
      <c r="G72" s="513"/>
      <c r="H72" s="513"/>
      <c r="I72" s="519"/>
      <c r="J72" s="518"/>
      <c r="K72" s="513"/>
      <c r="L72" s="514"/>
      <c r="M72" s="500"/>
      <c r="N72" s="498"/>
      <c r="O72" s="498"/>
      <c r="P72" s="498"/>
      <c r="Q72" s="508"/>
      <c r="R72" s="498"/>
      <c r="S72" s="499"/>
      <c r="T72" s="500"/>
      <c r="U72" s="498"/>
      <c r="V72" s="498"/>
      <c r="W72" s="498"/>
      <c r="X72" s="498"/>
      <c r="Y72" s="508"/>
      <c r="Z72" s="520"/>
      <c r="AA72" s="500"/>
      <c r="AB72" s="498"/>
      <c r="AC72" s="498"/>
      <c r="AD72" s="498"/>
      <c r="AE72" s="498"/>
      <c r="AF72" s="498"/>
      <c r="AG72" s="499"/>
      <c r="AH72" s="500"/>
      <c r="AI72" s="498"/>
      <c r="AJ72" s="498"/>
      <c r="AK72" s="498"/>
      <c r="AL72" s="498"/>
      <c r="AM72" s="498"/>
      <c r="AN72" s="499"/>
      <c r="AO72" s="101"/>
      <c r="AP72" s="101"/>
      <c r="AQ72" s="519"/>
      <c r="AR72" s="101"/>
      <c r="AS72" s="101"/>
      <c r="AT72" s="101"/>
      <c r="AU72" s="108"/>
      <c r="AV72" s="494"/>
      <c r="AW72" s="495"/>
      <c r="AX72" s="559"/>
      <c r="AY72" s="496"/>
      <c r="AZ72" s="496"/>
      <c r="BA72" s="496"/>
      <c r="BB72" s="497"/>
      <c r="BC72" s="63">
        <f t="array" ref="BC72">SUM(IF(F72:BB72="RLT",1,0))</f>
        <v>0</v>
      </c>
      <c r="BD72" s="63">
        <f t="array" ref="BD72">SUM(IF(F72:BB72="R",1,0))</f>
        <v>0</v>
      </c>
      <c r="BE72" s="63">
        <f t="array" ref="BE72">SUM(IF(F72:BB72="Rh",1,0))</f>
        <v>0</v>
      </c>
      <c r="BF72" s="63">
        <f t="shared" si="19"/>
        <v>0</v>
      </c>
      <c r="BG72" s="63"/>
    </row>
    <row r="73" spans="1:59" ht="15.5">
      <c r="A73" s="105" t="s">
        <v>18</v>
      </c>
      <c r="B73" s="105" t="s">
        <v>153</v>
      </c>
      <c r="C73" s="117" t="s">
        <v>198</v>
      </c>
      <c r="D73" s="121">
        <v>1249</v>
      </c>
      <c r="E73" s="106">
        <v>2</v>
      </c>
      <c r="F73" s="644"/>
      <c r="G73" s="534"/>
      <c r="H73" s="562"/>
      <c r="I73" s="508"/>
      <c r="J73" s="508"/>
      <c r="K73" s="498"/>
      <c r="L73" s="499"/>
      <c r="M73" s="523"/>
      <c r="N73" s="513"/>
      <c r="O73" s="519"/>
      <c r="P73" s="519"/>
      <c r="Q73" s="518"/>
      <c r="R73" s="513"/>
      <c r="S73" s="514"/>
      <c r="T73" s="500"/>
      <c r="U73" s="498"/>
      <c r="V73" s="498"/>
      <c r="W73" s="498"/>
      <c r="X73" s="508"/>
      <c r="Y73" s="498"/>
      <c r="Z73" s="499"/>
      <c r="AA73" s="555"/>
      <c r="AB73" s="495"/>
      <c r="AC73" s="559"/>
      <c r="AD73" s="496"/>
      <c r="AE73" s="512"/>
      <c r="AF73" s="496"/>
      <c r="AG73" s="497"/>
      <c r="AH73" s="500"/>
      <c r="AI73" s="508"/>
      <c r="AJ73" s="508"/>
      <c r="AK73" s="498"/>
      <c r="AL73" s="498"/>
      <c r="AM73" s="498"/>
      <c r="AN73" s="499"/>
      <c r="AO73" s="101"/>
      <c r="AP73" s="101"/>
      <c r="AQ73" s="101"/>
      <c r="AR73" s="101"/>
      <c r="AS73" s="101"/>
      <c r="AT73" s="101"/>
      <c r="AU73" s="108"/>
      <c r="AV73" s="494"/>
      <c r="AW73" s="495"/>
      <c r="AX73" s="559"/>
      <c r="AY73" s="512"/>
      <c r="AZ73" s="512"/>
      <c r="BA73" s="512"/>
      <c r="BB73" s="588"/>
      <c r="BC73" s="63">
        <f t="array" ref="BC73">SUM(IF(F73:BB73="RLT",1,0))</f>
        <v>0</v>
      </c>
      <c r="BD73" s="63">
        <f t="array" ref="BD73">SUM(IF(F73:BB73="R",1,0))</f>
        <v>0</v>
      </c>
      <c r="BE73" s="63">
        <f t="array" ref="BE73">SUM(IF(F73:BB73="Rh",1,0))</f>
        <v>0</v>
      </c>
      <c r="BF73" s="63">
        <f t="shared" si="19"/>
        <v>0</v>
      </c>
      <c r="BG73" s="63"/>
    </row>
    <row r="74" spans="1:59" ht="15.5">
      <c r="A74" s="105"/>
      <c r="B74" s="105" t="s">
        <v>153</v>
      </c>
      <c r="C74" s="105" t="s">
        <v>199</v>
      </c>
      <c r="D74" s="121">
        <v>4191</v>
      </c>
      <c r="E74" s="106">
        <v>3</v>
      </c>
      <c r="F74" s="521"/>
      <c r="G74" s="496"/>
      <c r="H74" s="534"/>
      <c r="I74" s="508"/>
      <c r="J74" s="498"/>
      <c r="K74" s="498"/>
      <c r="L74" s="499"/>
      <c r="M74" s="500"/>
      <c r="N74" s="498"/>
      <c r="O74" s="508"/>
      <c r="P74" s="508"/>
      <c r="Q74" s="498"/>
      <c r="R74" s="498"/>
      <c r="S74" s="499"/>
      <c r="T74" s="523"/>
      <c r="U74" s="513"/>
      <c r="V74" s="513"/>
      <c r="W74" s="518"/>
      <c r="X74" s="513"/>
      <c r="Y74" s="501"/>
      <c r="Z74" s="502"/>
      <c r="AA74" s="503"/>
      <c r="AB74" s="501"/>
      <c r="AC74" s="501"/>
      <c r="AD74" s="501"/>
      <c r="AE74" s="501"/>
      <c r="AF74" s="501"/>
      <c r="AG74" s="502"/>
      <c r="AH74" s="500"/>
      <c r="AI74" s="498"/>
      <c r="AJ74" s="498"/>
      <c r="AK74" s="498"/>
      <c r="AL74" s="498"/>
      <c r="AM74" s="498"/>
      <c r="AN74" s="499"/>
      <c r="AO74" s="495"/>
      <c r="AP74" s="101"/>
      <c r="AQ74" s="101"/>
      <c r="AR74" s="101"/>
      <c r="AS74" s="101"/>
      <c r="AT74" s="101"/>
      <c r="AU74" s="108"/>
      <c r="AV74" s="494"/>
      <c r="AW74" s="495"/>
      <c r="AX74" s="559"/>
      <c r="AY74" s="512"/>
      <c r="AZ74" s="512"/>
      <c r="BA74" s="512"/>
      <c r="BB74" s="497"/>
      <c r="BC74" s="63">
        <f t="array" ref="BC74">SUM(IF(F74:BB74="RLT",1,0))</f>
        <v>0</v>
      </c>
      <c r="BD74" s="63">
        <f t="array" ref="BD74">SUM(IF(F74:BB74="R",1,0))</f>
        <v>0</v>
      </c>
      <c r="BE74" s="63">
        <f t="array" ref="BE74">SUM(IF(F74:BB74="Rh",1,0))</f>
        <v>0</v>
      </c>
      <c r="BF74" s="63">
        <f t="shared" si="19"/>
        <v>0</v>
      </c>
      <c r="BG74" s="63"/>
    </row>
    <row r="75" spans="1:59" ht="15.5">
      <c r="A75" s="105"/>
      <c r="B75" s="105" t="s">
        <v>153</v>
      </c>
      <c r="C75" s="105" t="s">
        <v>200</v>
      </c>
      <c r="D75" s="121">
        <v>2104</v>
      </c>
      <c r="E75" s="106">
        <v>4</v>
      </c>
      <c r="F75" s="645"/>
      <c r="G75" s="495"/>
      <c r="H75" s="495"/>
      <c r="I75" s="495"/>
      <c r="J75" s="647"/>
      <c r="K75" s="495"/>
      <c r="L75" s="556"/>
      <c r="M75" s="646"/>
      <c r="N75" s="494"/>
      <c r="O75" s="495"/>
      <c r="P75" s="495"/>
      <c r="Q75" s="495"/>
      <c r="R75" s="495"/>
      <c r="S75" s="495"/>
      <c r="T75" s="718"/>
      <c r="U75" s="647"/>
      <c r="V75" s="647"/>
      <c r="W75" s="647"/>
      <c r="X75" s="647"/>
      <c r="Y75" s="495"/>
      <c r="Z75" s="556"/>
      <c r="AA75" s="523"/>
      <c r="AB75" s="513"/>
      <c r="AC75" s="513"/>
      <c r="AD75" s="513"/>
      <c r="AE75" s="513"/>
      <c r="AF75" s="513"/>
      <c r="AG75" s="514"/>
      <c r="AH75" s="590"/>
      <c r="AI75" s="498"/>
      <c r="AJ75" s="498"/>
      <c r="AK75" s="498"/>
      <c r="AL75" s="498"/>
      <c r="AM75" s="498"/>
      <c r="AN75" s="499"/>
      <c r="AO75" s="495"/>
      <c r="AP75" s="101"/>
      <c r="AQ75" s="693"/>
      <c r="AR75" s="693"/>
      <c r="AS75" s="693"/>
      <c r="AT75" s="101"/>
      <c r="AU75" s="108"/>
      <c r="AV75" s="697"/>
      <c r="AW75" s="512"/>
      <c r="AX75" s="496"/>
      <c r="AY75" s="496"/>
      <c r="AZ75" s="496"/>
      <c r="BA75" s="496"/>
      <c r="BB75" s="497"/>
      <c r="BC75" s="63">
        <f t="array" ref="BC75">SUM(IF(F75:BB75="RLT",1,0))</f>
        <v>0</v>
      </c>
      <c r="BD75" s="63">
        <f t="array" ref="BD75">SUM(IF(F75:BB75="R",1,0))</f>
        <v>0</v>
      </c>
      <c r="BE75" s="63">
        <f t="array" ref="BE75">SUM(IF(F75:BB75="Rh",1,0))</f>
        <v>0</v>
      </c>
      <c r="BF75" s="63">
        <f t="shared" si="19"/>
        <v>0</v>
      </c>
      <c r="BG75" s="63"/>
    </row>
    <row r="76" spans="1:59" ht="15.5">
      <c r="A76" s="105"/>
      <c r="B76" s="105" t="s">
        <v>153</v>
      </c>
      <c r="C76" s="105" t="s">
        <v>201</v>
      </c>
      <c r="D76" s="121">
        <v>3174</v>
      </c>
      <c r="E76" s="106">
        <v>5</v>
      </c>
      <c r="F76" s="522"/>
      <c r="G76" s="527"/>
      <c r="H76" s="589"/>
      <c r="I76" s="508"/>
      <c r="J76" s="508"/>
      <c r="K76" s="498"/>
      <c r="L76" s="499"/>
      <c r="M76" s="500"/>
      <c r="N76" s="498"/>
      <c r="O76" s="498"/>
      <c r="P76" s="498"/>
      <c r="Q76" s="508"/>
      <c r="R76" s="498"/>
      <c r="S76" s="499"/>
      <c r="T76" s="506"/>
      <c r="U76" s="102"/>
      <c r="V76" s="102"/>
      <c r="W76" s="102"/>
      <c r="X76" s="535"/>
      <c r="Y76" s="535"/>
      <c r="Z76" s="100"/>
      <c r="AA76" s="536"/>
      <c r="AB76" s="540"/>
      <c r="AC76" s="540"/>
      <c r="AD76" s="540"/>
      <c r="AE76" s="540"/>
      <c r="AF76" s="540"/>
      <c r="AG76" s="581"/>
      <c r="AH76" s="523"/>
      <c r="AI76" s="519"/>
      <c r="AJ76" s="519"/>
      <c r="AK76" s="513"/>
      <c r="AL76" s="513"/>
      <c r="AM76" s="513"/>
      <c r="AN76" s="514"/>
      <c r="AO76" s="98"/>
      <c r="AP76" s="98"/>
      <c r="AQ76" s="98"/>
      <c r="AR76" s="98"/>
      <c r="AS76" s="98"/>
      <c r="AT76" s="102"/>
      <c r="AU76" s="100"/>
      <c r="AV76" s="516"/>
      <c r="AW76" s="496"/>
      <c r="AX76" s="496"/>
      <c r="AY76" s="496"/>
      <c r="AZ76" s="496"/>
      <c r="BA76" s="496"/>
      <c r="BB76" s="497"/>
      <c r="BC76" s="63">
        <f t="array" ref="BC76">SUM(IF(F76:BB76="RLT",1,0))</f>
        <v>0</v>
      </c>
      <c r="BD76" s="63">
        <f t="array" ref="BD76">SUM(IF(F76:BB76="R",1,0))</f>
        <v>0</v>
      </c>
      <c r="BE76" s="63">
        <f t="array" ref="BE76">SUM(IF(F76:BB76="Rh",1,0))</f>
        <v>0</v>
      </c>
      <c r="BF76" s="63">
        <f t="shared" si="19"/>
        <v>0</v>
      </c>
      <c r="BG76" s="63"/>
    </row>
    <row r="77" spans="1:59" ht="16" thickBot="1">
      <c r="A77" s="105"/>
      <c r="B77" s="105" t="s">
        <v>153</v>
      </c>
      <c r="C77" s="117" t="s">
        <v>202</v>
      </c>
      <c r="D77" s="121">
        <v>3303</v>
      </c>
      <c r="E77" s="111">
        <v>6</v>
      </c>
      <c r="F77" s="629"/>
      <c r="G77" s="559"/>
      <c r="H77" s="98"/>
      <c r="I77" s="102"/>
      <c r="J77" s="102"/>
      <c r="K77" s="101"/>
      <c r="L77" s="108"/>
      <c r="M77" s="536"/>
      <c r="N77" s="498"/>
      <c r="O77" s="508"/>
      <c r="P77" s="508"/>
      <c r="Q77" s="498"/>
      <c r="R77" s="498"/>
      <c r="S77" s="499"/>
      <c r="T77" s="500"/>
      <c r="U77" s="498"/>
      <c r="V77" s="498"/>
      <c r="W77" s="498"/>
      <c r="X77" s="508"/>
      <c r="Y77" s="498"/>
      <c r="Z77" s="499"/>
      <c r="AA77" s="536"/>
      <c r="AB77" s="540"/>
      <c r="AC77" s="540"/>
      <c r="AD77" s="540"/>
      <c r="AE77" s="540"/>
      <c r="AF77" s="540"/>
      <c r="AG77" s="581"/>
      <c r="AH77" s="510"/>
      <c r="AI77" s="498"/>
      <c r="AJ77" s="508"/>
      <c r="AK77" s="498"/>
      <c r="AL77" s="498"/>
      <c r="AM77" s="498"/>
      <c r="AN77" s="499"/>
      <c r="AO77" s="531"/>
      <c r="AP77" s="531"/>
      <c r="AQ77" s="532"/>
      <c r="AR77" s="532"/>
      <c r="AS77" s="532"/>
      <c r="AT77" s="513"/>
      <c r="AU77" s="514"/>
      <c r="AV77" s="516"/>
      <c r="AW77" s="496"/>
      <c r="AX77" s="496"/>
      <c r="AY77" s="496"/>
      <c r="AZ77" s="496"/>
      <c r="BA77" s="496"/>
      <c r="BB77" s="497"/>
      <c r="BC77" s="63">
        <f t="array" ref="BC77">SUM(IF(F77:BB77="RLT",1,0))</f>
        <v>0</v>
      </c>
      <c r="BD77" s="63">
        <f t="array" ref="BD77">SUM(IF(F77:BB77="R",1,0))</f>
        <v>0</v>
      </c>
      <c r="BE77" s="63">
        <f t="array" ref="BE77">SUM(IF(F77:BB77="Rh",1,0))</f>
        <v>0</v>
      </c>
      <c r="BF77" s="63">
        <f t="shared" si="19"/>
        <v>0</v>
      </c>
      <c r="BG77" s="63"/>
    </row>
    <row r="78" spans="1:59" ht="16" thickBot="1">
      <c r="A78" s="113"/>
      <c r="B78" s="113" t="s">
        <v>167</v>
      </c>
      <c r="C78" s="122" t="s">
        <v>203</v>
      </c>
      <c r="D78" s="129">
        <v>1189</v>
      </c>
      <c r="E78" s="114"/>
      <c r="F78" s="577"/>
      <c r="G78" s="578"/>
      <c r="H78" s="730"/>
      <c r="I78" s="547"/>
      <c r="J78" s="575"/>
      <c r="K78" s="579"/>
      <c r="L78" s="580"/>
      <c r="M78" s="648"/>
      <c r="N78" s="579"/>
      <c r="O78" s="575"/>
      <c r="P78" s="575"/>
      <c r="Q78" s="579"/>
      <c r="R78" s="579"/>
      <c r="S78" s="580"/>
      <c r="T78" s="620"/>
      <c r="U78" s="579"/>
      <c r="V78" s="579"/>
      <c r="W78" s="579"/>
      <c r="X78" s="579"/>
      <c r="Y78" s="575"/>
      <c r="Z78" s="649"/>
      <c r="AA78" s="650"/>
      <c r="AB78" s="547"/>
      <c r="AC78" s="548"/>
      <c r="AD78" s="579"/>
      <c r="AE78" s="548"/>
      <c r="AF78" s="548"/>
      <c r="AG78" s="651"/>
      <c r="AH78" s="652"/>
      <c r="AI78" s="653"/>
      <c r="AJ78" s="653"/>
      <c r="AK78" s="653"/>
      <c r="AL78" s="653"/>
      <c r="AM78" s="653"/>
      <c r="AN78" s="654"/>
      <c r="AO78" s="648"/>
      <c r="AP78" s="579"/>
      <c r="AQ78" s="579"/>
      <c r="AR78" s="579"/>
      <c r="AS78" s="579"/>
      <c r="AT78" s="579"/>
      <c r="AU78" s="580"/>
      <c r="AV78" s="655"/>
      <c r="AW78" s="656"/>
      <c r="AX78" s="656"/>
      <c r="AY78" s="657"/>
      <c r="AZ78" s="656"/>
      <c r="BA78" s="656"/>
      <c r="BB78" s="658"/>
      <c r="BC78" s="63">
        <f t="array" ref="BC78">SUM(IF(F78:BB78="RLT",1,0))</f>
        <v>0</v>
      </c>
      <c r="BD78" s="63">
        <f t="array" ref="BD78">SUM(IF(F78:BB78="R",1,0))</f>
        <v>0</v>
      </c>
      <c r="BE78" s="63">
        <f t="array" ref="BE78">SUM(IF(F78:BB78="Rh",1,0))</f>
        <v>0</v>
      </c>
      <c r="BF78" s="63">
        <f t="shared" si="19"/>
        <v>0</v>
      </c>
      <c r="BG78" s="63"/>
    </row>
    <row r="79" spans="1:59" ht="16" thickBot="1">
      <c r="A79" s="381"/>
      <c r="B79" s="381"/>
      <c r="C79" s="382"/>
      <c r="D79" s="383"/>
      <c r="E79" s="384"/>
      <c r="F79" s="385"/>
      <c r="G79" s="386"/>
      <c r="H79" s="387"/>
      <c r="I79" s="387"/>
      <c r="J79" s="387"/>
      <c r="K79" s="387"/>
      <c r="L79" s="388"/>
      <c r="M79" s="385"/>
      <c r="N79" s="387"/>
      <c r="O79" s="387"/>
      <c r="P79" s="387"/>
      <c r="Q79" s="387"/>
      <c r="R79" s="387"/>
      <c r="S79" s="388"/>
      <c r="T79" s="389"/>
      <c r="U79" s="390"/>
      <c r="V79" s="387"/>
      <c r="W79" s="390"/>
      <c r="X79" s="390"/>
      <c r="Y79" s="390"/>
      <c r="Z79" s="391"/>
      <c r="AA79" s="389"/>
      <c r="AB79" s="390"/>
      <c r="AC79" s="387"/>
      <c r="AD79" s="390"/>
      <c r="AE79" s="390"/>
      <c r="AF79" s="390"/>
      <c r="AG79" s="391"/>
      <c r="AH79" s="385"/>
      <c r="AI79" s="387"/>
      <c r="AJ79" s="387"/>
      <c r="AK79" s="387"/>
      <c r="AL79" s="387"/>
      <c r="AM79" s="387"/>
      <c r="AN79" s="388"/>
      <c r="AO79" s="389"/>
      <c r="AP79" s="390"/>
      <c r="AQ79" s="387"/>
      <c r="AR79" s="390"/>
      <c r="AS79" s="390"/>
      <c r="AT79" s="390"/>
      <c r="AU79" s="391"/>
      <c r="AV79" s="392"/>
      <c r="AW79" s="387"/>
      <c r="AX79" s="387"/>
      <c r="AY79" s="387"/>
      <c r="AZ79" s="387"/>
      <c r="BA79" s="387"/>
      <c r="BB79" s="388"/>
      <c r="BC79" s="63"/>
      <c r="BD79" s="63"/>
      <c r="BE79" s="63"/>
      <c r="BF79" s="63"/>
      <c r="BG79" s="63"/>
    </row>
    <row r="80" spans="1:59" ht="15.5">
      <c r="A80" s="125"/>
      <c r="B80" s="125" t="s">
        <v>275</v>
      </c>
      <c r="C80" s="120" t="s">
        <v>151</v>
      </c>
      <c r="D80" s="115">
        <v>4312</v>
      </c>
      <c r="E80" s="96"/>
      <c r="F80" s="130"/>
      <c r="G80" s="664"/>
      <c r="H80" s="665"/>
      <c r="I80" s="609"/>
      <c r="J80" s="609"/>
      <c r="K80" s="610"/>
      <c r="L80" s="666"/>
      <c r="M80" s="667"/>
      <c r="N80" s="610"/>
      <c r="O80" s="668"/>
      <c r="P80" s="127"/>
      <c r="Q80" s="609"/>
      <c r="R80" s="609"/>
      <c r="S80" s="666"/>
      <c r="T80" s="130"/>
      <c r="U80" s="127"/>
      <c r="V80" s="131"/>
      <c r="W80" s="669"/>
      <c r="X80" s="127"/>
      <c r="Y80" s="127"/>
      <c r="Z80" s="124"/>
      <c r="AA80" s="670"/>
      <c r="AB80" s="671"/>
      <c r="AC80" s="672"/>
      <c r="AD80" s="671"/>
      <c r="AE80" s="671"/>
      <c r="AF80" s="671"/>
      <c r="AG80" s="611"/>
      <c r="AH80" s="670"/>
      <c r="AI80" s="434"/>
      <c r="AJ80" s="673"/>
      <c r="AK80" s="609"/>
      <c r="AL80" s="675"/>
      <c r="AM80" s="609"/>
      <c r="AN80" s="666"/>
      <c r="AO80" s="667"/>
      <c r="AP80" s="609"/>
      <c r="AQ80" s="665"/>
      <c r="AR80" s="609"/>
      <c r="AS80" s="609"/>
      <c r="AT80" s="609"/>
      <c r="AU80" s="674"/>
      <c r="AV80" s="667"/>
      <c r="AW80" s="609"/>
      <c r="AX80" s="665"/>
      <c r="AY80" s="609"/>
      <c r="AZ80" s="610"/>
      <c r="BA80" s="432"/>
      <c r="BB80" s="666"/>
      <c r="BC80" s="63">
        <f t="array" ref="BC80">SUM(IF(F80:BB80="RLT",1,0))</f>
        <v>0</v>
      </c>
      <c r="BD80" s="63">
        <f t="array" ref="BD80">SUM(IF(F80:BB80="R",1,0))</f>
        <v>0</v>
      </c>
      <c r="BE80" s="63">
        <f t="array" ref="BE80">SUM(IF(F80:BB80="Rh",1,0))</f>
        <v>0</v>
      </c>
      <c r="BF80" s="63">
        <f>SUM(BC80:BE80)</f>
        <v>0</v>
      </c>
      <c r="BG80" s="63"/>
    </row>
    <row r="81" spans="1:61" ht="15.5">
      <c r="A81" s="105"/>
      <c r="B81" s="105" t="s">
        <v>275</v>
      </c>
      <c r="C81" s="94" t="s">
        <v>152</v>
      </c>
      <c r="D81" s="116"/>
      <c r="E81" s="106"/>
      <c r="F81" s="132"/>
      <c r="G81" s="102"/>
      <c r="H81" s="102"/>
      <c r="I81" s="102"/>
      <c r="J81" s="102"/>
      <c r="K81" s="102"/>
      <c r="L81" s="100"/>
      <c r="M81" s="132"/>
      <c r="N81" s="102"/>
      <c r="O81" s="102"/>
      <c r="P81" s="102"/>
      <c r="Q81" s="102"/>
      <c r="R81" s="102"/>
      <c r="S81" s="100"/>
      <c r="T81" s="132"/>
      <c r="U81" s="102"/>
      <c r="V81" s="102"/>
      <c r="W81" s="102"/>
      <c r="X81" s="102"/>
      <c r="Y81" s="102"/>
      <c r="Z81" s="100"/>
      <c r="AA81" s="132"/>
      <c r="AB81" s="102"/>
      <c r="AC81" s="102"/>
      <c r="AD81" s="102"/>
      <c r="AE81" s="102"/>
      <c r="AF81" s="102"/>
      <c r="AG81" s="100"/>
      <c r="AH81" s="132"/>
      <c r="AI81" s="102"/>
      <c r="AJ81" s="102"/>
      <c r="AK81" s="102"/>
      <c r="AL81" s="102"/>
      <c r="AM81" s="102"/>
      <c r="AN81" s="100"/>
      <c r="AO81" s="132"/>
      <c r="AP81" s="102"/>
      <c r="AQ81" s="102"/>
      <c r="AR81" s="102"/>
      <c r="AS81" s="102"/>
      <c r="AT81" s="102"/>
      <c r="AU81" s="100"/>
      <c r="AV81" s="132"/>
      <c r="AW81" s="102"/>
      <c r="AX81" s="102"/>
      <c r="AY81" s="102"/>
      <c r="AZ81" s="102"/>
      <c r="BA81" s="102"/>
      <c r="BB81" s="100"/>
      <c r="BC81" s="63">
        <f t="array" ref="BC81">SUM(IF(F81:BB81="RLT",1,0))</f>
        <v>0</v>
      </c>
      <c r="BD81" s="63">
        <f t="array" ref="BD81">SUM(IF(F81:BB81="R",1,0))</f>
        <v>0</v>
      </c>
      <c r="BE81" s="63">
        <f t="array" ref="BE81">SUM(IF(F81:BB81="Rh",1,0))</f>
        <v>0</v>
      </c>
      <c r="BF81" s="63">
        <f t="shared" ref="BF81:BF87" si="20">SUM(BC81:BE81)</f>
        <v>0</v>
      </c>
      <c r="BG81" s="63"/>
    </row>
    <row r="82" spans="1:61" s="65" customFormat="1" ht="15.5">
      <c r="A82" s="117"/>
      <c r="B82" s="117" t="s">
        <v>153</v>
      </c>
      <c r="C82" s="105" t="s">
        <v>204</v>
      </c>
      <c r="D82" s="106">
        <v>2182</v>
      </c>
      <c r="E82" s="111" t="s">
        <v>15</v>
      </c>
      <c r="F82" s="659"/>
      <c r="G82" s="102"/>
      <c r="H82" s="102"/>
      <c r="I82" s="102"/>
      <c r="J82" s="102"/>
      <c r="K82" s="102"/>
      <c r="L82" s="100"/>
      <c r="M82" s="659"/>
      <c r="N82" s="102"/>
      <c r="O82" s="102"/>
      <c r="P82" s="102"/>
      <c r="Q82" s="102"/>
      <c r="R82" s="102"/>
      <c r="S82" s="100"/>
      <c r="T82" s="97"/>
      <c r="U82" s="98"/>
      <c r="V82" s="98"/>
      <c r="W82" s="98"/>
      <c r="X82" s="559"/>
      <c r="Y82" s="98"/>
      <c r="Z82" s="110"/>
      <c r="AA82" s="97"/>
      <c r="AB82" s="98"/>
      <c r="AC82" s="559"/>
      <c r="AD82" s="529"/>
      <c r="AE82" s="529"/>
      <c r="AF82" s="102"/>
      <c r="AG82" s="100"/>
      <c r="AH82" s="132"/>
      <c r="AI82" s="102"/>
      <c r="AJ82" s="102"/>
      <c r="AK82" s="102"/>
      <c r="AL82" s="102"/>
      <c r="AM82" s="102"/>
      <c r="AN82" s="100"/>
      <c r="AO82" s="132"/>
      <c r="AP82" s="102"/>
      <c r="AQ82" s="102"/>
      <c r="AR82" s="102"/>
      <c r="AS82" s="529"/>
      <c r="AT82" s="529"/>
      <c r="AU82" s="615"/>
      <c r="AV82" s="132"/>
      <c r="AW82" s="102"/>
      <c r="AX82" s="102"/>
      <c r="AY82" s="102"/>
      <c r="AZ82" s="535"/>
      <c r="BA82" s="535"/>
      <c r="BB82" s="701"/>
      <c r="BC82" s="63">
        <f t="array" ref="BC82">SUM(IF(F82:BB82="RLT",1,0))</f>
        <v>0</v>
      </c>
      <c r="BD82" s="63">
        <f t="array" ref="BD82">SUM(IF(F82:BB82="R",1,0))</f>
        <v>0</v>
      </c>
      <c r="BE82" s="63">
        <f t="array" ref="BE82">SUM(IF(F82:BB82="Rh",1,0))</f>
        <v>0</v>
      </c>
      <c r="BF82" s="63">
        <f t="shared" si="20"/>
        <v>0</v>
      </c>
      <c r="BG82" s="64"/>
    </row>
    <row r="83" spans="1:61" s="65" customFormat="1" ht="15.5">
      <c r="A83" s="134"/>
      <c r="B83" s="134" t="s">
        <v>153</v>
      </c>
      <c r="C83" s="135" t="s">
        <v>205</v>
      </c>
      <c r="D83" s="136">
        <v>1478</v>
      </c>
      <c r="E83" s="111" t="s">
        <v>18</v>
      </c>
      <c r="F83" s="97"/>
      <c r="G83" s="559"/>
      <c r="H83" s="559"/>
      <c r="I83" s="535"/>
      <c r="J83" s="102"/>
      <c r="K83" s="102"/>
      <c r="L83" s="100"/>
      <c r="M83" s="132"/>
      <c r="N83" s="102"/>
      <c r="O83" s="535"/>
      <c r="P83" s="535"/>
      <c r="Q83" s="535"/>
      <c r="R83" s="102"/>
      <c r="S83" s="100"/>
      <c r="T83" s="132"/>
      <c r="U83" s="102"/>
      <c r="V83" s="102"/>
      <c r="W83" s="102"/>
      <c r="X83" s="102"/>
      <c r="Y83" s="102"/>
      <c r="Z83" s="100"/>
      <c r="AA83" s="132"/>
      <c r="AB83" s="102"/>
      <c r="AC83" s="102"/>
      <c r="AD83" s="102"/>
      <c r="AE83" s="102"/>
      <c r="AF83" s="102"/>
      <c r="AG83" s="100"/>
      <c r="AH83" s="659"/>
      <c r="AI83" s="529"/>
      <c r="AJ83" s="102"/>
      <c r="AK83" s="102"/>
      <c r="AL83" s="102"/>
      <c r="AM83" s="102"/>
      <c r="AN83" s="100"/>
      <c r="AO83" s="132"/>
      <c r="AP83" s="102"/>
      <c r="AQ83" s="102"/>
      <c r="AR83" s="102"/>
      <c r="AS83" s="102"/>
      <c r="AT83" s="102"/>
      <c r="AU83" s="100"/>
      <c r="AV83" s="97"/>
      <c r="AW83" s="98"/>
      <c r="AX83" s="98"/>
      <c r="AY83" s="98"/>
      <c r="AZ83" s="98"/>
      <c r="BA83" s="98"/>
      <c r="BB83" s="110"/>
      <c r="BC83" s="63">
        <f t="array" ref="BC83">SUM(IF(F83:BB83="RLT",1,0))</f>
        <v>0</v>
      </c>
      <c r="BD83" s="63">
        <f t="array" ref="BD83">SUM(IF(F83:BB83="R",1,0))</f>
        <v>0</v>
      </c>
      <c r="BE83" s="63">
        <f t="array" ref="BE83">SUM(IF(F83:BB83="Rh",1,0))</f>
        <v>0</v>
      </c>
      <c r="BF83" s="63">
        <f t="shared" si="20"/>
        <v>0</v>
      </c>
      <c r="BG83" s="64"/>
    </row>
    <row r="84" spans="1:61" s="65" customFormat="1" ht="15.5">
      <c r="A84" s="134"/>
      <c r="B84" s="134" t="s">
        <v>153</v>
      </c>
      <c r="C84" s="176" t="s">
        <v>206</v>
      </c>
      <c r="D84" s="177">
        <v>3402</v>
      </c>
      <c r="E84" s="111" t="s">
        <v>17</v>
      </c>
      <c r="F84" s="133"/>
      <c r="G84" s="101"/>
      <c r="H84" s="101"/>
      <c r="I84" s="101"/>
      <c r="J84" s="101"/>
      <c r="K84" s="101"/>
      <c r="L84" s="108"/>
      <c r="M84" s="133"/>
      <c r="N84" s="101"/>
      <c r="O84" s="101"/>
      <c r="P84" s="101"/>
      <c r="Q84" s="515"/>
      <c r="R84" s="101"/>
      <c r="S84" s="108"/>
      <c r="T84" s="660"/>
      <c r="U84" s="515"/>
      <c r="V84" s="101"/>
      <c r="W84" s="101"/>
      <c r="X84" s="101"/>
      <c r="Y84" s="515"/>
      <c r="Z84" s="613"/>
      <c r="AA84" s="660"/>
      <c r="AB84" s="515"/>
      <c r="AC84" s="101"/>
      <c r="AD84" s="101"/>
      <c r="AE84" s="101"/>
      <c r="AF84" s="101"/>
      <c r="AG84" s="108"/>
      <c r="AH84" s="517"/>
      <c r="AI84" s="513"/>
      <c r="AJ84" s="513"/>
      <c r="AK84" s="513"/>
      <c r="AL84" s="513"/>
      <c r="AM84" s="101"/>
      <c r="AN84" s="108"/>
      <c r="AO84" s="557"/>
      <c r="AP84" s="496"/>
      <c r="AQ84" s="496"/>
      <c r="AR84" s="661"/>
      <c r="AS84" s="661"/>
      <c r="AT84" s="661"/>
      <c r="AU84" s="662"/>
      <c r="AV84" s="663"/>
      <c r="AW84" s="661"/>
      <c r="AX84" s="661"/>
      <c r="AY84" s="661"/>
      <c r="AZ84" s="661"/>
      <c r="BA84" s="661"/>
      <c r="BB84" s="662"/>
      <c r="BC84" s="63">
        <f t="array" ref="BC84">SUM(IF(F84:BB84="RLT",1,0))</f>
        <v>0</v>
      </c>
      <c r="BD84" s="63">
        <f t="array" ref="BD84">SUM(IF(F84:BB84="R",1,0))</f>
        <v>0</v>
      </c>
      <c r="BE84" s="63">
        <f t="array" ref="BE84">SUM(IF(F84:BB84="Rh",1,0))</f>
        <v>0</v>
      </c>
      <c r="BF84" s="63">
        <f t="shared" si="20"/>
        <v>0</v>
      </c>
      <c r="BG84" s="64"/>
    </row>
    <row r="85" spans="1:61" s="65" customFormat="1" ht="15.5">
      <c r="A85" s="134"/>
      <c r="B85" s="134" t="s">
        <v>153</v>
      </c>
      <c r="C85" s="176" t="s">
        <v>207</v>
      </c>
      <c r="D85" s="177"/>
      <c r="E85" s="111"/>
      <c r="F85" s="133"/>
      <c r="G85" s="101"/>
      <c r="H85" s="101"/>
      <c r="I85" s="101"/>
      <c r="J85" s="101"/>
      <c r="K85" s="101"/>
      <c r="L85" s="108"/>
      <c r="M85" s="133"/>
      <c r="N85" s="101"/>
      <c r="O85" s="101"/>
      <c r="P85" s="101"/>
      <c r="Q85" s="101"/>
      <c r="R85" s="101"/>
      <c r="S85" s="108"/>
      <c r="T85" s="133"/>
      <c r="U85" s="101"/>
      <c r="V85" s="101"/>
      <c r="W85" s="101"/>
      <c r="X85" s="101"/>
      <c r="Y85" s="101"/>
      <c r="Z85" s="108"/>
      <c r="AA85" s="133"/>
      <c r="AB85" s="101"/>
      <c r="AC85" s="101"/>
      <c r="AD85" s="101"/>
      <c r="AE85" s="101"/>
      <c r="AF85" s="101"/>
      <c r="AG85" s="108"/>
      <c r="AH85" s="133"/>
      <c r="AI85" s="101"/>
      <c r="AJ85" s="101"/>
      <c r="AK85" s="101"/>
      <c r="AL85" s="101"/>
      <c r="AM85" s="101"/>
      <c r="AN85" s="108"/>
      <c r="AO85" s="133"/>
      <c r="AP85" s="101"/>
      <c r="AQ85" s="101"/>
      <c r="AR85" s="101"/>
      <c r="AS85" s="101"/>
      <c r="AT85" s="101"/>
      <c r="AU85" s="108"/>
      <c r="AV85" s="133"/>
      <c r="AW85" s="101"/>
      <c r="AX85" s="101"/>
      <c r="AY85" s="101"/>
      <c r="AZ85" s="101"/>
      <c r="BA85" s="101"/>
      <c r="BB85" s="108"/>
      <c r="BC85" s="63">
        <f t="array" ref="BC85">SUM(IF(F85:BB85="RLT",1,0))</f>
        <v>0</v>
      </c>
      <c r="BD85" s="63">
        <f t="array" ref="BD85">SUM(IF(F85:BB85="R",1,0))</f>
        <v>0</v>
      </c>
      <c r="BE85" s="63">
        <f t="array" ref="BE85">SUM(IF(F85:BB85="Rh",1,0))</f>
        <v>0</v>
      </c>
      <c r="BF85" s="63">
        <f t="shared" si="20"/>
        <v>0</v>
      </c>
      <c r="BG85" s="64"/>
    </row>
    <row r="86" spans="1:61" s="65" customFormat="1" ht="15.5">
      <c r="A86" s="134"/>
      <c r="B86" s="134" t="s">
        <v>153</v>
      </c>
      <c r="C86" s="176" t="s">
        <v>208</v>
      </c>
      <c r="D86" s="177">
        <v>2260</v>
      </c>
      <c r="E86" s="111"/>
      <c r="F86" s="132"/>
      <c r="G86" s="102"/>
      <c r="H86" s="102"/>
      <c r="I86" s="102"/>
      <c r="J86" s="102"/>
      <c r="K86" s="102"/>
      <c r="L86" s="100"/>
      <c r="M86" s="132"/>
      <c r="N86" s="102"/>
      <c r="O86" s="102"/>
      <c r="P86" s="102"/>
      <c r="Q86" s="102"/>
      <c r="R86" s="102"/>
      <c r="S86" s="100"/>
      <c r="T86" s="133"/>
      <c r="U86" s="101"/>
      <c r="V86" s="101"/>
      <c r="W86" s="101"/>
      <c r="X86" s="101"/>
      <c r="Y86" s="102"/>
      <c r="Z86" s="100"/>
      <c r="AA86" s="133"/>
      <c r="AB86" s="101"/>
      <c r="AC86" s="101"/>
      <c r="AD86" s="101"/>
      <c r="AE86" s="101"/>
      <c r="AF86" s="101"/>
      <c r="AG86" s="108"/>
      <c r="AH86" s="133"/>
      <c r="AI86" s="101"/>
      <c r="AJ86" s="101"/>
      <c r="AK86" s="101"/>
      <c r="AL86" s="101"/>
      <c r="AM86" s="101"/>
      <c r="AN86" s="108"/>
      <c r="AO86" s="133"/>
      <c r="AP86" s="101"/>
      <c r="AQ86" s="101"/>
      <c r="AR86" s="101"/>
      <c r="AS86" s="101"/>
      <c r="AT86" s="101"/>
      <c r="AU86" s="108"/>
      <c r="AV86" s="133"/>
      <c r="AW86" s="101"/>
      <c r="AX86" s="101"/>
      <c r="AY86" s="101"/>
      <c r="AZ86" s="101"/>
      <c r="BA86" s="101"/>
      <c r="BB86" s="108"/>
      <c r="BC86" s="63">
        <f t="array" ref="BC86">SUM(IF(F86:BB86="RLT",1,0))</f>
        <v>0</v>
      </c>
      <c r="BD86" s="63">
        <f t="array" ref="BD86">SUM(IF(F86:BB86="R",1,0))</f>
        <v>0</v>
      </c>
      <c r="BE86" s="63">
        <f t="array" ref="BE86">SUM(IF(F86:BB86="Rh",1,0))</f>
        <v>0</v>
      </c>
      <c r="BF86" s="63">
        <f t="shared" si="20"/>
        <v>0</v>
      </c>
      <c r="BG86" s="64"/>
    </row>
    <row r="87" spans="1:61" s="65" customFormat="1" ht="15.5">
      <c r="A87" s="134"/>
      <c r="B87" s="134" t="s">
        <v>153</v>
      </c>
      <c r="C87" s="176" t="s">
        <v>209</v>
      </c>
      <c r="D87" s="177">
        <v>1471</v>
      </c>
      <c r="E87" s="111"/>
      <c r="F87" s="133"/>
      <c r="G87" s="101"/>
      <c r="H87" s="101"/>
      <c r="I87" s="101"/>
      <c r="J87" s="101"/>
      <c r="K87" s="101"/>
      <c r="L87" s="108"/>
      <c r="M87" s="133"/>
      <c r="N87" s="101"/>
      <c r="O87" s="101"/>
      <c r="P87" s="101"/>
      <c r="Q87" s="101"/>
      <c r="R87" s="101"/>
      <c r="S87" s="108"/>
      <c r="T87" s="133"/>
      <c r="U87" s="101"/>
      <c r="V87" s="101"/>
      <c r="W87" s="101"/>
      <c r="X87" s="101"/>
      <c r="Y87" s="101"/>
      <c r="Z87" s="108"/>
      <c r="AA87" s="133"/>
      <c r="AB87" s="101"/>
      <c r="AC87" s="101"/>
      <c r="AD87" s="101"/>
      <c r="AE87" s="101"/>
      <c r="AF87" s="101"/>
      <c r="AG87" s="108"/>
      <c r="AH87" s="133"/>
      <c r="AI87" s="101"/>
      <c r="AJ87" s="101"/>
      <c r="AK87" s="101"/>
      <c r="AL87" s="101"/>
      <c r="AM87" s="101"/>
      <c r="AN87" s="108"/>
      <c r="AO87" s="133"/>
      <c r="AP87" s="101"/>
      <c r="AQ87" s="101"/>
      <c r="AR87" s="101"/>
      <c r="AS87" s="101"/>
      <c r="AT87" s="101"/>
      <c r="AU87" s="108"/>
      <c r="AV87" s="133"/>
      <c r="AW87" s="101"/>
      <c r="AX87" s="101"/>
      <c r="AY87" s="101"/>
      <c r="AZ87" s="101"/>
      <c r="BA87" s="101"/>
      <c r="BB87" s="108"/>
      <c r="BC87" s="63">
        <f t="array" ref="BC87">SUM(IF(F87:BB87="RLT",1,0))</f>
        <v>0</v>
      </c>
      <c r="BD87" s="63">
        <f t="array" ref="BD87">SUM(IF(F87:BB87="R",1,0))</f>
        <v>0</v>
      </c>
      <c r="BE87" s="63">
        <f t="array" ref="BE87">SUM(IF(F87:BB87="Rh",1,0))</f>
        <v>0</v>
      </c>
      <c r="BF87" s="63">
        <f t="shared" si="20"/>
        <v>0</v>
      </c>
      <c r="BG87" s="64"/>
    </row>
    <row r="88" spans="1:61" ht="16" thickBot="1">
      <c r="A88" s="137"/>
      <c r="B88" s="724" t="s">
        <v>167</v>
      </c>
      <c r="C88" s="122" t="s">
        <v>378</v>
      </c>
      <c r="D88" s="119">
        <v>1723</v>
      </c>
      <c r="E88" s="104"/>
      <c r="F88" s="138"/>
      <c r="G88" s="139"/>
      <c r="H88" s="139"/>
      <c r="I88" s="139"/>
      <c r="J88" s="139"/>
      <c r="K88" s="139"/>
      <c r="L88" s="140"/>
      <c r="M88" s="138"/>
      <c r="N88" s="139"/>
      <c r="O88" s="139"/>
      <c r="P88" s="139"/>
      <c r="Q88" s="139"/>
      <c r="R88" s="139"/>
      <c r="S88" s="140"/>
      <c r="T88" s="138"/>
      <c r="U88" s="714"/>
      <c r="V88" s="139"/>
      <c r="W88" s="139"/>
      <c r="X88" s="139"/>
      <c r="Y88" s="139"/>
      <c r="Z88" s="140"/>
      <c r="AA88" s="138"/>
      <c r="AB88" s="139"/>
      <c r="AC88" s="139"/>
      <c r="AD88" s="139"/>
      <c r="AE88" s="139"/>
      <c r="AF88" s="139"/>
      <c r="AG88" s="140"/>
      <c r="AH88" s="138"/>
      <c r="AI88" s="139"/>
      <c r="AJ88" s="139"/>
      <c r="AK88" s="139"/>
      <c r="AL88" s="139"/>
      <c r="AM88" s="139"/>
      <c r="AN88" s="140"/>
      <c r="AO88" s="138"/>
      <c r="AP88" s="139"/>
      <c r="AQ88" s="139"/>
      <c r="AR88" s="139"/>
      <c r="AS88" s="139"/>
      <c r="AT88" s="139"/>
      <c r="AU88" s="140"/>
      <c r="AV88" s="138"/>
      <c r="AW88" s="139"/>
      <c r="AX88" s="139"/>
      <c r="AY88" s="139"/>
      <c r="AZ88" s="139"/>
      <c r="BA88" s="139"/>
      <c r="BB88" s="140"/>
      <c r="BC88" s="63">
        <f t="array" ref="BC88">SUM(IF(F88:BB88="RLT",1,0))</f>
        <v>0</v>
      </c>
      <c r="BD88" s="63">
        <f t="array" ref="BD88">SUM(IF(F88:BB88="R",1,0))</f>
        <v>0</v>
      </c>
      <c r="BE88" s="63">
        <f t="array" ref="BE88">SUM(IF(F88:BB88="Rh",1,0))</f>
        <v>0</v>
      </c>
      <c r="BF88" s="63">
        <f>SUM(BC88:BE88)</f>
        <v>0</v>
      </c>
    </row>
    <row r="89" spans="1:61" s="66" customFormat="1" ht="15" thickBot="1">
      <c r="C89" s="67"/>
      <c r="D89" s="67"/>
      <c r="E89" s="67"/>
      <c r="F89" s="68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</row>
    <row r="90" spans="1:61" s="66" customFormat="1" ht="15" thickBot="1">
      <c r="C90" s="69" t="s">
        <v>307</v>
      </c>
      <c r="D90" s="69"/>
      <c r="E90" s="69"/>
      <c r="F90" s="393">
        <f t="array" ref="F90">SUM(IF(F4:F88="D",1,0))</f>
        <v>0</v>
      </c>
      <c r="G90" s="394">
        <f t="array" ref="G90">SUM(IF(G4:G88="D",1,0))</f>
        <v>0</v>
      </c>
      <c r="H90" s="394">
        <f t="array" ref="H90">SUM(IF(H4:H88="D",1,0))</f>
        <v>0</v>
      </c>
      <c r="I90" s="394">
        <f t="array" ref="I90">SUM(IF(I4:I88="D",1,0))</f>
        <v>0</v>
      </c>
      <c r="J90" s="394">
        <f t="array" ref="J90">SUM(IF(J4:J88="D",1,0))</f>
        <v>0</v>
      </c>
      <c r="K90" s="394">
        <f t="array" ref="K90">SUM(IF(K4:K88="D",1,0))</f>
        <v>0</v>
      </c>
      <c r="L90" s="395">
        <f t="array" ref="L90">SUM(IF(L4:L88="D",1,0))</f>
        <v>0</v>
      </c>
      <c r="M90" s="396">
        <f t="array" ref="M90">SUM(IF(M4:M88="D",1,0))</f>
        <v>0</v>
      </c>
      <c r="N90" s="397">
        <f t="array" ref="N90">SUM(IF(N4:N88="D",1,0))</f>
        <v>0</v>
      </c>
      <c r="O90" s="397">
        <f t="array" ref="O90">SUM(IF(O4:O88="D",1,0))</f>
        <v>0</v>
      </c>
      <c r="P90" s="397">
        <f t="array" ref="P90">SUM(IF(P4:P88="D",1,0))</f>
        <v>0</v>
      </c>
      <c r="Q90" s="397">
        <f t="array" ref="Q90">SUM(IF(Q4:Q88="D",1,0))</f>
        <v>0</v>
      </c>
      <c r="R90" s="397">
        <f t="array" ref="R90">SUM(IF(R4:R88="D",1,0))</f>
        <v>0</v>
      </c>
      <c r="S90" s="398">
        <f t="array" ref="S90">SUM(IF(S4:S88="D",1,0))</f>
        <v>0</v>
      </c>
      <c r="T90" s="396">
        <f t="array" ref="T90">SUM(IF(T4:T88="D",1,0))</f>
        <v>0</v>
      </c>
      <c r="U90" s="397">
        <f t="array" ref="U90">SUM(IF(U4:U88="D",1,0))</f>
        <v>0</v>
      </c>
      <c r="V90" s="397">
        <f t="array" ref="V90">SUM(IF(V4:V88="D",1,0))</f>
        <v>0</v>
      </c>
      <c r="W90" s="397">
        <f t="array" ref="W90">SUM(IF(W4:W88="D",1,0))</f>
        <v>0</v>
      </c>
      <c r="X90" s="397">
        <f t="array" ref="X90">SUM(IF(X4:X88="D",1,0))</f>
        <v>0</v>
      </c>
      <c r="Y90" s="397">
        <f t="array" ref="Y90">SUM(IF(Y4:Y88="D",1,0))</f>
        <v>0</v>
      </c>
      <c r="Z90" s="398">
        <f t="array" ref="Z90">SUM(IF(Z4:Z88="D",1,0))</f>
        <v>0</v>
      </c>
      <c r="AA90" s="396">
        <f t="array" ref="AA90">SUM(IF(AA4:AA88="D",1,0))</f>
        <v>0</v>
      </c>
      <c r="AB90" s="397">
        <f t="array" ref="AB90">SUM(IF(AB4:AB88="D",1,0))</f>
        <v>0</v>
      </c>
      <c r="AC90" s="397">
        <f t="array" ref="AC90">SUM(IF(AC4:AC88="D",1,0))</f>
        <v>0</v>
      </c>
      <c r="AD90" s="397">
        <f t="array" ref="AD90">SUM(IF(AD4:AD88="D",1,0))</f>
        <v>0</v>
      </c>
      <c r="AE90" s="397">
        <f t="array" ref="AE90">SUM(IF(AE4:AE88="D",1,0))</f>
        <v>0</v>
      </c>
      <c r="AF90" s="397">
        <f t="array" ref="AF90">SUM(IF(AF4:AF88="D",1,0))</f>
        <v>0</v>
      </c>
      <c r="AG90" s="398">
        <f t="array" ref="AG90">SUM(IF(AG4:AG88="D",1,0))</f>
        <v>0</v>
      </c>
      <c r="AH90" s="396">
        <f t="array" ref="AH90">SUM(IF(AH4:AH88="D",1,0))</f>
        <v>0</v>
      </c>
      <c r="AI90" s="397">
        <f t="array" ref="AI90">SUM(IF(AI4:AI88="D",1,0))</f>
        <v>0</v>
      </c>
      <c r="AJ90" s="397">
        <f t="array" ref="AJ90">SUM(IF(AJ4:AJ88="D",1,0))</f>
        <v>0</v>
      </c>
      <c r="AK90" s="397">
        <f t="array" ref="AK90">SUM(IF(AK4:AK88="D",1,0))</f>
        <v>0</v>
      </c>
      <c r="AL90" s="397">
        <f t="array" ref="AL90">SUM(IF(AL4:AL88="D",1,0))</f>
        <v>0</v>
      </c>
      <c r="AM90" s="397">
        <f t="array" ref="AM90">SUM(IF(AM4:AM88="D",1,0))</f>
        <v>0</v>
      </c>
      <c r="AN90" s="398">
        <f t="array" ref="AN90">SUM(IF(AN4:AN88="D",1,0))</f>
        <v>0</v>
      </c>
      <c r="AO90" s="396">
        <f t="array" ref="AO90">SUM(IF(AO4:AO88="D",1,0))</f>
        <v>0</v>
      </c>
      <c r="AP90" s="397">
        <f t="array" ref="AP90">SUM(IF(AP4:AP88="D",1,0))</f>
        <v>0</v>
      </c>
      <c r="AQ90" s="397">
        <f t="array" ref="AQ90">SUM(IF(AQ4:AQ88="D",1,0))</f>
        <v>0</v>
      </c>
      <c r="AR90" s="397">
        <f t="array" ref="AR90">SUM(IF(AR4:AR88="D",1,0))</f>
        <v>0</v>
      </c>
      <c r="AS90" s="397">
        <f t="array" ref="AS90">SUM(IF(AS4:AS88="D",1,0))</f>
        <v>0</v>
      </c>
      <c r="AT90" s="397">
        <f t="array" ref="AT90">SUM(IF(AT4:AT88="D",1,0))</f>
        <v>0</v>
      </c>
      <c r="AU90" s="398">
        <f t="array" ref="AU90">SUM(IF(AU4:AU88="D",1,0))</f>
        <v>0</v>
      </c>
      <c r="AV90" s="396">
        <f t="array" ref="AV90">SUM(IF(AV4:AV88="D",1,0))</f>
        <v>0</v>
      </c>
      <c r="AW90" s="397">
        <f t="array" ref="AW90">SUM(IF(AW4:AW88="D",1,0))</f>
        <v>0</v>
      </c>
      <c r="AX90" s="397">
        <f t="array" ref="AX90">SUM(IF(AX4:AX88="D",1,0))</f>
        <v>0</v>
      </c>
      <c r="AY90" s="397">
        <f t="array" ref="AY90">SUM(IF(AY4:AY88="D",1,0))</f>
        <v>0</v>
      </c>
      <c r="AZ90" s="397">
        <f t="array" ref="AZ90">SUM(IF(AZ4:AZ88="D",1,0))</f>
        <v>0</v>
      </c>
      <c r="BA90" s="397">
        <f t="array" ref="BA90">SUM(IF(BA4:BA88="D",1,0))</f>
        <v>0</v>
      </c>
      <c r="BB90" s="398">
        <f t="array" ref="BB90">SUM(IF(BB4:BB88="D",1,0))</f>
        <v>0</v>
      </c>
    </row>
    <row r="91" spans="1:61" ht="15" thickBot="1">
      <c r="A91" s="66"/>
      <c r="B91" s="66"/>
      <c r="C91" s="69" t="s">
        <v>107</v>
      </c>
      <c r="D91" s="67"/>
      <c r="E91" s="67"/>
      <c r="F91" s="399">
        <f t="array" ref="F91">SUM(IF(F4:F88="DM",1,0))</f>
        <v>0</v>
      </c>
      <c r="G91" s="400">
        <f t="array" ref="G91">SUM(IF(G4:G88="DM",1,0))</f>
        <v>0</v>
      </c>
      <c r="H91" s="400">
        <f t="array" ref="H91">SUM(IF(H4:H88="DM",1,0))</f>
        <v>0</v>
      </c>
      <c r="I91" s="400">
        <f t="array" ref="I91">SUM(IF(I4:I88="DM",1,0))</f>
        <v>0</v>
      </c>
      <c r="J91" s="400">
        <f t="array" ref="J91">SUM(IF(J4:J88="DM",1,0))</f>
        <v>0</v>
      </c>
      <c r="K91" s="400">
        <f t="array" ref="K91">SUM(IF(K4:K88="DM",1,0))</f>
        <v>0</v>
      </c>
      <c r="L91" s="401">
        <f t="array" ref="L91">SUM(IF(L4:L88="DM",1,0))</f>
        <v>0</v>
      </c>
      <c r="M91" s="399">
        <f t="array" ref="M91">SUM(IF(M4:M88="DM",1,0))</f>
        <v>0</v>
      </c>
      <c r="N91" s="400">
        <f t="array" ref="N91">SUM(IF(N4:N88="DM",1,0))</f>
        <v>0</v>
      </c>
      <c r="O91" s="400">
        <f t="array" ref="O91">SUM(IF(O4:O88="DM",1,0))</f>
        <v>0</v>
      </c>
      <c r="P91" s="400">
        <f t="array" ref="P91">SUM(IF(P4:P88="DM",1,0))</f>
        <v>0</v>
      </c>
      <c r="Q91" s="400">
        <f t="array" ref="Q91">SUM(IF(Q4:Q88="DM",1,0))</f>
        <v>0</v>
      </c>
      <c r="R91" s="400">
        <f t="array" ref="R91">SUM(IF(R4:R88="DM",1,0))</f>
        <v>0</v>
      </c>
      <c r="S91" s="401">
        <f t="array" ref="S91">SUM(IF(S4:S88="DM",1,0))</f>
        <v>0</v>
      </c>
      <c r="T91" s="399">
        <f t="array" ref="T91">SUM(IF(T4:T88="DM",1,0))</f>
        <v>0</v>
      </c>
      <c r="U91" s="400">
        <f t="array" ref="U91">SUM(IF(U4:U88="DM",1,0))</f>
        <v>0</v>
      </c>
      <c r="V91" s="400">
        <f t="array" ref="V91">SUM(IF(V4:V88="DM",1,0))</f>
        <v>0</v>
      </c>
      <c r="W91" s="400">
        <f t="array" ref="W91">SUM(IF(W4:W88="DM",1,0))</f>
        <v>0</v>
      </c>
      <c r="X91" s="400">
        <f t="array" ref="X91">SUM(IF(X4:X88="DM",1,0))</f>
        <v>0</v>
      </c>
      <c r="Y91" s="400">
        <f t="array" ref="Y91">SUM(IF(Y4:Y88="DM",1,0))</f>
        <v>0</v>
      </c>
      <c r="Z91" s="401">
        <f t="array" ref="Z91">SUM(IF(Z4:Z88="DM",1,0))</f>
        <v>0</v>
      </c>
      <c r="AA91" s="399">
        <f t="array" ref="AA91">SUM(IF(AA4:AA88="DM",1,0))</f>
        <v>0</v>
      </c>
      <c r="AB91" s="400">
        <f t="array" ref="AB91">SUM(IF(AB4:AB88="DM",1,0))</f>
        <v>0</v>
      </c>
      <c r="AC91" s="400">
        <f t="array" ref="AC91">SUM(IF(AC4:AC88="DM",1,0))</f>
        <v>0</v>
      </c>
      <c r="AD91" s="400">
        <f t="array" ref="AD91">SUM(IF(AD4:AD88="DM",1,0))</f>
        <v>0</v>
      </c>
      <c r="AE91" s="400">
        <f t="array" ref="AE91">SUM(IF(AE4:AE88="DM",1,0))</f>
        <v>0</v>
      </c>
      <c r="AF91" s="400">
        <f t="array" ref="AF91">SUM(IF(AF4:AF88="DM",1,0))</f>
        <v>0</v>
      </c>
      <c r="AG91" s="401">
        <f t="array" ref="AG91">SUM(IF(AG4:AG88="DM",1,0))</f>
        <v>0</v>
      </c>
      <c r="AH91" s="399">
        <f t="array" ref="AH91">SUM(IF(AH4:AH88="DM",1,0))</f>
        <v>0</v>
      </c>
      <c r="AI91" s="400">
        <f t="array" ref="AI91">SUM(IF(AI4:AI88="DM",1,0))</f>
        <v>0</v>
      </c>
      <c r="AJ91" s="400">
        <f t="array" ref="AJ91">SUM(IF(AJ4:AJ88="DM",1,0))</f>
        <v>0</v>
      </c>
      <c r="AK91" s="400">
        <f t="array" ref="AK91">SUM(IF(AK4:AK88="DM",1,0))</f>
        <v>0</v>
      </c>
      <c r="AL91" s="400">
        <f t="array" ref="AL91">SUM(IF(AL4:AL88="DM",1,0))</f>
        <v>0</v>
      </c>
      <c r="AM91" s="400">
        <f t="array" ref="AM91">SUM(IF(AM4:AM88="DM",1,0))</f>
        <v>0</v>
      </c>
      <c r="AN91" s="401">
        <f t="array" ref="AN91">SUM(IF(AN4:AN88="DM",1,0))</f>
        <v>0</v>
      </c>
      <c r="AO91" s="399">
        <f t="array" ref="AO91">SUM(IF(AO4:AO88="DM",1,0))</f>
        <v>0</v>
      </c>
      <c r="AP91" s="400">
        <f t="array" ref="AP91">SUM(IF(AP4:AP88="DM",1,0))</f>
        <v>0</v>
      </c>
      <c r="AQ91" s="400">
        <f t="array" ref="AQ91">SUM(IF(AQ4:AQ88="DM",1,0))</f>
        <v>0</v>
      </c>
      <c r="AR91" s="400">
        <f t="array" ref="AR91">SUM(IF(AR4:AR88="DM",1,0))</f>
        <v>0</v>
      </c>
      <c r="AS91" s="400">
        <f t="array" ref="AS91">SUM(IF(AS4:AS88="DM",1,0))</f>
        <v>0</v>
      </c>
      <c r="AT91" s="400">
        <f t="array" ref="AT91">SUM(IF(AT4:AT88="DM",1,0))</f>
        <v>0</v>
      </c>
      <c r="AU91" s="401">
        <f t="array" ref="AU91">SUM(IF(AU4:AU88="DM",1,0))</f>
        <v>0</v>
      </c>
      <c r="AV91" s="399">
        <f t="array" ref="AV91">SUM(IF(AV4:AV88="DM",1,0))</f>
        <v>0</v>
      </c>
      <c r="AW91" s="400">
        <f t="array" ref="AW91">SUM(IF(AW4:AW88="DM",1,0))</f>
        <v>0</v>
      </c>
      <c r="AX91" s="400">
        <f t="array" ref="AX91">SUM(IF(AX4:AX88="DM",1,0))</f>
        <v>0</v>
      </c>
      <c r="AY91" s="400">
        <f t="array" ref="AY91">SUM(IF(AY4:AY88="DM",1,0))</f>
        <v>0</v>
      </c>
      <c r="AZ91" s="400">
        <f t="array" ref="AZ91">SUM(IF(AZ4:AZ88="DM",1,0))</f>
        <v>0</v>
      </c>
      <c r="BA91" s="400">
        <f t="array" ref="BA91">SUM(IF(BA4:BA88="DM",1,0))</f>
        <v>0</v>
      </c>
      <c r="BB91" s="401">
        <f t="array" ref="BB91">SUM(IF(BB4:BB88="DM",1,0))</f>
        <v>0</v>
      </c>
      <c r="BC91" s="66"/>
      <c r="BD91" s="66"/>
      <c r="BE91" s="66"/>
      <c r="BF91" s="66"/>
      <c r="BG91" s="66"/>
      <c r="BH91" s="66"/>
      <c r="BI91" s="66"/>
    </row>
    <row r="92" spans="1:61" ht="15" thickBot="1">
      <c r="A92" s="66"/>
      <c r="B92" s="66"/>
      <c r="C92" s="69" t="s">
        <v>106</v>
      </c>
      <c r="D92" s="67"/>
      <c r="E92" s="67"/>
      <c r="F92" s="402">
        <f t="array" ref="F92">SUM(IF(F4:F88="DA",1,0))</f>
        <v>0</v>
      </c>
      <c r="G92" s="403">
        <f t="array" ref="G92">SUM(IF(G4:G88="DA",1,0))</f>
        <v>0</v>
      </c>
      <c r="H92" s="403">
        <f t="array" ref="H92">SUM(IF(H4:H88="DA",1,0))</f>
        <v>0</v>
      </c>
      <c r="I92" s="403">
        <f t="array" ref="I92">SUM(IF(I4:I88="DA",1,0))</f>
        <v>0</v>
      </c>
      <c r="J92" s="403">
        <f t="array" ref="J92">SUM(IF(J4:J88="DA",1,0))</f>
        <v>0</v>
      </c>
      <c r="K92" s="403">
        <f t="array" ref="K92">SUM(IF(K4:K88="DA",1,0))</f>
        <v>0</v>
      </c>
      <c r="L92" s="404">
        <f t="array" ref="L92">SUM(IF(L4:L88="DA",1,0))</f>
        <v>0</v>
      </c>
      <c r="M92" s="402">
        <f t="array" ref="M92">SUM(IF(M4:M88="DA",1,0))</f>
        <v>0</v>
      </c>
      <c r="N92" s="403">
        <f t="array" ref="N92">SUM(IF(N4:N88="DA",1,0))</f>
        <v>0</v>
      </c>
      <c r="O92" s="403">
        <f t="array" ref="O92">SUM(IF(O4:O88="DA",1,0))</f>
        <v>0</v>
      </c>
      <c r="P92" s="403">
        <f t="array" ref="P92">SUM(IF(P4:P88="DA",1,0))</f>
        <v>0</v>
      </c>
      <c r="Q92" s="403">
        <f t="array" ref="Q92">SUM(IF(Q4:Q88="DA",1,0))</f>
        <v>0</v>
      </c>
      <c r="R92" s="403">
        <f t="array" ref="R92">SUM(IF(R4:R88="DA",1,0))</f>
        <v>0</v>
      </c>
      <c r="S92" s="404">
        <f t="array" ref="S92">SUM(IF(S4:S88="DA",1,0))</f>
        <v>0</v>
      </c>
      <c r="T92" s="402">
        <f t="array" ref="T92">SUM(IF(T4:T88="DA",1,0))</f>
        <v>0</v>
      </c>
      <c r="U92" s="403">
        <f t="array" ref="U92">SUM(IF(U4:U88="DA",1,0))</f>
        <v>0</v>
      </c>
      <c r="V92" s="403">
        <f t="array" ref="V92">SUM(IF(V4:V88="DA",1,0))</f>
        <v>0</v>
      </c>
      <c r="W92" s="403">
        <f t="array" ref="W92">SUM(IF(W4:W88="DA",1,0))</f>
        <v>0</v>
      </c>
      <c r="X92" s="403">
        <f t="array" ref="X92">SUM(IF(X4:X88="DA",1,0))</f>
        <v>0</v>
      </c>
      <c r="Y92" s="403">
        <f t="array" ref="Y92">SUM(IF(Y4:Y88="DA",1,0))</f>
        <v>0</v>
      </c>
      <c r="Z92" s="404">
        <f t="array" ref="Z92">SUM(IF(Z4:Z88="DA",1,0))</f>
        <v>0</v>
      </c>
      <c r="AA92" s="402">
        <f t="array" ref="AA92">SUM(IF(AA4:AA88="DA",1,0))</f>
        <v>0</v>
      </c>
      <c r="AB92" s="403">
        <f t="array" ref="AB92">SUM(IF(AB4:AB88="DA",1,0))</f>
        <v>0</v>
      </c>
      <c r="AC92" s="403">
        <f t="array" ref="AC92">SUM(IF(AC4:AC88="DA",1,0))</f>
        <v>0</v>
      </c>
      <c r="AD92" s="403">
        <f t="array" ref="AD92">SUM(IF(AD4:AD88="DA",1,0))</f>
        <v>0</v>
      </c>
      <c r="AE92" s="403">
        <f t="array" ref="AE92">SUM(IF(AE4:AE88="DA",1,0))</f>
        <v>0</v>
      </c>
      <c r="AF92" s="403">
        <f t="array" ref="AF92">SUM(IF(AF4:AF88="DA",1,0))</f>
        <v>0</v>
      </c>
      <c r="AG92" s="404">
        <f t="array" ref="AG92">SUM(IF(AG4:AG88="DA",1,0))</f>
        <v>0</v>
      </c>
      <c r="AH92" s="402">
        <f t="array" ref="AH92">SUM(IF(AH4:AH88="DA",1,0))</f>
        <v>0</v>
      </c>
      <c r="AI92" s="403">
        <f t="array" ref="AI92">SUM(IF(AI4:AI88="DA",1,0))</f>
        <v>0</v>
      </c>
      <c r="AJ92" s="403">
        <f t="array" ref="AJ92">SUM(IF(AJ4:AJ88="DA",1,0))</f>
        <v>0</v>
      </c>
      <c r="AK92" s="403">
        <f t="array" ref="AK92">SUM(IF(AK4:AK88="DA",1,0))</f>
        <v>0</v>
      </c>
      <c r="AL92" s="403">
        <f t="array" ref="AL92">SUM(IF(AL4:AL88="DA",1,0))</f>
        <v>0</v>
      </c>
      <c r="AM92" s="403">
        <f t="array" ref="AM92">SUM(IF(AM4:AM88="DA",1,0))</f>
        <v>0</v>
      </c>
      <c r="AN92" s="404">
        <f t="array" ref="AN92">SUM(IF(AN4:AN88="DA",1,0))</f>
        <v>0</v>
      </c>
      <c r="AO92" s="402">
        <f t="array" ref="AO92">SUM(IF(AO4:AO88="DA",1,0))</f>
        <v>0</v>
      </c>
      <c r="AP92" s="403">
        <f t="array" ref="AP92">SUM(IF(AP4:AP88="DA",1,0))</f>
        <v>0</v>
      </c>
      <c r="AQ92" s="403">
        <f t="array" ref="AQ92">SUM(IF(AQ4:AQ88="DA",1,0))</f>
        <v>0</v>
      </c>
      <c r="AR92" s="403">
        <f t="array" ref="AR92">SUM(IF(AR4:AR88="DA",1,0))</f>
        <v>0</v>
      </c>
      <c r="AS92" s="403">
        <f t="array" ref="AS92">SUM(IF(AS4:AS88="DA",1,0))</f>
        <v>0</v>
      </c>
      <c r="AT92" s="403">
        <f t="array" ref="AT92">SUM(IF(AT4:AT88="DA",1,0))</f>
        <v>0</v>
      </c>
      <c r="AU92" s="404">
        <f t="array" ref="AU92">SUM(IF(AU4:AU88="DA",1,0))</f>
        <v>0</v>
      </c>
      <c r="AV92" s="402">
        <f t="array" ref="AV92">SUM(IF(AV4:AV88="DA",1,0))</f>
        <v>0</v>
      </c>
      <c r="AW92" s="403">
        <f t="array" ref="AW92">SUM(IF(AW4:AW88="DA",1,0))</f>
        <v>0</v>
      </c>
      <c r="AX92" s="403">
        <f t="array" ref="AX92">SUM(IF(AX4:AX88="DA",1,0))</f>
        <v>0</v>
      </c>
      <c r="AY92" s="403">
        <f t="array" ref="AY92">SUM(IF(AY4:AY88="DA",1,0))</f>
        <v>0</v>
      </c>
      <c r="AZ92" s="403">
        <f t="array" ref="AZ92">SUM(IF(AZ4:AZ88="DA",1,0))</f>
        <v>0</v>
      </c>
      <c r="BA92" s="403">
        <f t="array" ref="BA92">SUM(IF(BA4:BA88="DA",1,0))</f>
        <v>0</v>
      </c>
      <c r="BB92" s="404">
        <f t="array" ref="BB92">SUM(IF(BB4:BB88="DA",1,0))</f>
        <v>0</v>
      </c>
      <c r="BC92" s="66"/>
      <c r="BD92" s="66"/>
      <c r="BE92" s="66"/>
      <c r="BF92" s="66"/>
      <c r="BG92" s="66"/>
      <c r="BH92" s="66"/>
      <c r="BI92" s="66"/>
    </row>
    <row r="93" spans="1:61">
      <c r="A93" s="66"/>
      <c r="B93" s="66"/>
      <c r="C93" s="67"/>
      <c r="D93" s="67"/>
      <c r="E93" s="67"/>
      <c r="F93" s="68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6"/>
      <c r="BD93" s="66"/>
      <c r="BE93" s="66"/>
      <c r="BF93" s="66"/>
      <c r="BG93" s="66"/>
      <c r="BH93" s="66"/>
      <c r="BI93" s="66"/>
    </row>
    <row r="94" spans="1:61" ht="15" thickBot="1">
      <c r="A94" s="71"/>
      <c r="B94" s="71"/>
      <c r="C94" s="72"/>
      <c r="D94" s="72"/>
      <c r="E94" s="72"/>
      <c r="F94" s="71" t="s">
        <v>0</v>
      </c>
      <c r="G94" s="71" t="s">
        <v>1</v>
      </c>
      <c r="H94" s="71" t="s">
        <v>1</v>
      </c>
      <c r="I94" s="71" t="s">
        <v>2</v>
      </c>
      <c r="J94" s="71" t="s">
        <v>3</v>
      </c>
      <c r="K94" s="71" t="s">
        <v>4</v>
      </c>
      <c r="L94" s="71" t="s">
        <v>12</v>
      </c>
      <c r="M94" s="71" t="s">
        <v>0</v>
      </c>
      <c r="N94" s="71" t="s">
        <v>1</v>
      </c>
      <c r="O94" s="71" t="s">
        <v>1</v>
      </c>
      <c r="P94" s="71" t="s">
        <v>2</v>
      </c>
      <c r="Q94" s="71" t="s">
        <v>3</v>
      </c>
      <c r="R94" s="71" t="s">
        <v>4</v>
      </c>
      <c r="S94" s="71" t="s">
        <v>12</v>
      </c>
      <c r="T94" s="72" t="s">
        <v>0</v>
      </c>
      <c r="U94" s="72" t="s">
        <v>1</v>
      </c>
      <c r="V94" s="72" t="s">
        <v>1</v>
      </c>
      <c r="W94" s="72" t="s">
        <v>2</v>
      </c>
      <c r="X94" s="72" t="s">
        <v>3</v>
      </c>
      <c r="Y94" s="72" t="s">
        <v>4</v>
      </c>
      <c r="Z94" s="72" t="s">
        <v>12</v>
      </c>
      <c r="AA94" s="71" t="s">
        <v>0</v>
      </c>
      <c r="AB94" s="71" t="s">
        <v>1</v>
      </c>
      <c r="AC94" s="71" t="s">
        <v>1</v>
      </c>
      <c r="AD94" s="71" t="s">
        <v>2</v>
      </c>
      <c r="AE94" s="71" t="s">
        <v>3</v>
      </c>
      <c r="AF94" s="71" t="s">
        <v>4</v>
      </c>
      <c r="AG94" s="71" t="s">
        <v>12</v>
      </c>
      <c r="AH94" s="71" t="s">
        <v>0</v>
      </c>
      <c r="AI94" s="71" t="s">
        <v>1</v>
      </c>
      <c r="AJ94" s="71" t="s">
        <v>1</v>
      </c>
      <c r="AK94" s="71" t="s">
        <v>2</v>
      </c>
      <c r="AL94" s="71" t="s">
        <v>3</v>
      </c>
      <c r="AM94" s="71" t="s">
        <v>4</v>
      </c>
      <c r="AN94" s="71" t="s">
        <v>12</v>
      </c>
      <c r="AO94" s="71" t="s">
        <v>0</v>
      </c>
      <c r="AP94" s="71" t="s">
        <v>1</v>
      </c>
      <c r="AQ94" s="71" t="s">
        <v>1</v>
      </c>
      <c r="AR94" s="71" t="s">
        <v>2</v>
      </c>
      <c r="AS94" s="71" t="s">
        <v>3</v>
      </c>
      <c r="AT94" s="71" t="s">
        <v>4</v>
      </c>
      <c r="AU94" s="71" t="s">
        <v>12</v>
      </c>
      <c r="AV94" s="71" t="s">
        <v>0</v>
      </c>
      <c r="AW94" s="71" t="s">
        <v>1</v>
      </c>
      <c r="AX94" s="71" t="s">
        <v>1</v>
      </c>
      <c r="AY94" s="71" t="s">
        <v>2</v>
      </c>
      <c r="AZ94" s="71" t="s">
        <v>3</v>
      </c>
      <c r="BA94" s="71" t="s">
        <v>4</v>
      </c>
      <c r="BB94" s="71" t="s">
        <v>12</v>
      </c>
      <c r="BC94" s="66"/>
      <c r="BD94" s="66"/>
      <c r="BE94" s="66"/>
      <c r="BF94" s="66"/>
      <c r="BG94" s="66"/>
      <c r="BH94" s="66"/>
      <c r="BI94" s="66"/>
    </row>
    <row r="95" spans="1:61">
      <c r="A95" s="71"/>
      <c r="B95" s="71"/>
      <c r="C95" s="66"/>
      <c r="D95" s="62" t="s">
        <v>74</v>
      </c>
      <c r="E95" s="62"/>
      <c r="F95" s="141">
        <f t="array" ref="F95">SUM(IF(F4:F88="M0",1,0))</f>
        <v>0</v>
      </c>
      <c r="G95" s="142">
        <f t="array" ref="G95">SUM(IF(G4:G88="M0",1,0))</f>
        <v>0</v>
      </c>
      <c r="H95" s="142">
        <f t="array" ref="H95">SUM(IF(H4:H88="M0",1,0))</f>
        <v>0</v>
      </c>
      <c r="I95" s="142">
        <f t="array" ref="I95">SUM(IF(I4:I88="M0",1,0))</f>
        <v>0</v>
      </c>
      <c r="J95" s="142">
        <f t="array" ref="J95">SUM(IF(J4:J88="M0",1,0))</f>
        <v>0</v>
      </c>
      <c r="K95" s="142">
        <f t="array" ref="K95">SUM(IF(K4:K88="M0",1,0))</f>
        <v>0</v>
      </c>
      <c r="L95" s="143">
        <f t="array" ref="L95">SUM(IF(L4:L88="M0",1,0))</f>
        <v>0</v>
      </c>
      <c r="M95" s="141">
        <f t="array" ref="M95">SUM(IF(M4:M88="M0",1,0))</f>
        <v>0</v>
      </c>
      <c r="N95" s="142">
        <f t="array" ref="N95">SUM(IF(N4:N88="M0",1,0))</f>
        <v>0</v>
      </c>
      <c r="O95" s="142">
        <f t="array" ref="O95">SUM(IF(O4:O88="M0",1,0))</f>
        <v>0</v>
      </c>
      <c r="P95" s="142">
        <f t="array" ref="P95">SUM(IF(P4:P88="M0",1,0))</f>
        <v>0</v>
      </c>
      <c r="Q95" s="142">
        <f t="array" ref="Q95">SUM(IF(Q4:Q88="M0",1,0))</f>
        <v>0</v>
      </c>
      <c r="R95" s="142">
        <f t="array" ref="R95">SUM(IF(R4:R88="M0",1,0))</f>
        <v>0</v>
      </c>
      <c r="S95" s="143">
        <f t="array" ref="S95">SUM(IF(S4:S88="M0",1,0))</f>
        <v>0</v>
      </c>
      <c r="T95" s="141">
        <f t="array" ref="T95">SUM(IF(T4:T88="M0",1,0))</f>
        <v>0</v>
      </c>
      <c r="U95" s="142">
        <f t="array" ref="U95">SUM(IF(U4:U88="M0",1,0))</f>
        <v>0</v>
      </c>
      <c r="V95" s="142">
        <f t="array" ref="V95">SUM(IF(V4:V88="M0",1,0))</f>
        <v>0</v>
      </c>
      <c r="W95" s="142">
        <f t="array" ref="W95">SUM(IF(W4:W88="M0",1,0))</f>
        <v>0</v>
      </c>
      <c r="X95" s="142">
        <f t="array" ref="X95">SUM(IF(X4:X88="M0",1,0))</f>
        <v>0</v>
      </c>
      <c r="Y95" s="142">
        <f t="array" ref="Y95">SUM(IF(Y4:Y88="M0",1,0))</f>
        <v>0</v>
      </c>
      <c r="Z95" s="143">
        <f t="array" ref="Z95">SUM(IF(Z4:Z88="M0",1,0))</f>
        <v>0</v>
      </c>
      <c r="AA95" s="141">
        <f t="array" ref="AA95">SUM(IF(AA4:AA88="M0",1,0))</f>
        <v>0</v>
      </c>
      <c r="AB95" s="142">
        <f t="array" ref="AB95">SUM(IF(AB4:AB88="M0",1,0))</f>
        <v>0</v>
      </c>
      <c r="AC95" s="142">
        <f t="array" ref="AC95">SUM(IF(AC4:AC88="M0",1,0))</f>
        <v>0</v>
      </c>
      <c r="AD95" s="142">
        <f t="array" ref="AD95">SUM(IF(AD4:AD88="M0",1,0))</f>
        <v>0</v>
      </c>
      <c r="AE95" s="142">
        <f t="array" ref="AE95">SUM(IF(AE4:AE88="M0",1,0))</f>
        <v>0</v>
      </c>
      <c r="AF95" s="142">
        <f t="array" ref="AF95">SUM(IF(AF4:AF88="M0",1,0))</f>
        <v>0</v>
      </c>
      <c r="AG95" s="143">
        <f t="array" ref="AG95">SUM(IF(AG4:AG88="M0",1,0))</f>
        <v>0</v>
      </c>
      <c r="AH95" s="141">
        <f t="array" ref="AH95">SUM(IF(AH4:AH88="M0",1,0))</f>
        <v>0</v>
      </c>
      <c r="AI95" s="142">
        <f t="array" ref="AI95">SUM(IF(AI4:AI88="M0",1,0))</f>
        <v>0</v>
      </c>
      <c r="AJ95" s="142">
        <f t="array" ref="AJ95">SUM(IF(AJ4:AJ88="M0",1,0))</f>
        <v>0</v>
      </c>
      <c r="AK95" s="142">
        <f t="array" ref="AK95">SUM(IF(AK4:AK88="M0",1,0))</f>
        <v>0</v>
      </c>
      <c r="AL95" s="142">
        <f t="array" ref="AL95">SUM(IF(AL4:AL88="M0",1,0))</f>
        <v>0</v>
      </c>
      <c r="AM95" s="142">
        <f t="array" ref="AM95">SUM(IF(AM4:AM88="M0",1,0))</f>
        <v>0</v>
      </c>
      <c r="AN95" s="143">
        <f t="array" ref="AN95">SUM(IF(AN4:AN88="M0",1,0))</f>
        <v>0</v>
      </c>
      <c r="AO95" s="141">
        <f t="array" ref="AO95">SUM(IF(AO4:AO88="M0",1,0))</f>
        <v>0</v>
      </c>
      <c r="AP95" s="142">
        <f t="array" ref="AP95">SUM(IF(AP4:AP88="M0",1,0))</f>
        <v>0</v>
      </c>
      <c r="AQ95" s="142">
        <f t="array" ref="AQ95">SUM(IF(AQ4:AQ88="M0",1,0))</f>
        <v>0</v>
      </c>
      <c r="AR95" s="142">
        <f t="array" ref="AR95">SUM(IF(AR4:AR88="M0",1,0))</f>
        <v>0</v>
      </c>
      <c r="AS95" s="142">
        <f t="array" ref="AS95">SUM(IF(AS4:AS88="M0",1,0))</f>
        <v>0</v>
      </c>
      <c r="AT95" s="142">
        <f t="array" ref="AT95">SUM(IF(AT4:AT88="M0",1,0))</f>
        <v>0</v>
      </c>
      <c r="AU95" s="143">
        <f t="array" ref="AU95">SUM(IF(AU4:AU88="M0",1,0))</f>
        <v>0</v>
      </c>
      <c r="AV95" s="141">
        <f t="array" ref="AV95">SUM(IF(AV4:AV88="M0",1,0))</f>
        <v>0</v>
      </c>
      <c r="AW95" s="142">
        <f t="array" ref="AW95">SUM(IF(AW4:AW88="M0",1,0))</f>
        <v>0</v>
      </c>
      <c r="AX95" s="142">
        <f t="array" ref="AX95">SUM(IF(AX4:AX88="M0",1,0))</f>
        <v>0</v>
      </c>
      <c r="AY95" s="142">
        <f t="array" ref="AY95">SUM(IF(AY4:AY88="M0",1,0))</f>
        <v>0</v>
      </c>
      <c r="AZ95" s="142">
        <f t="array" ref="AZ95">SUM(IF(AZ4:AZ88="M0",1,0))</f>
        <v>0</v>
      </c>
      <c r="BA95" s="142">
        <f t="array" ref="BA95">SUM(IF(BA4:BA88="M0",1,0))</f>
        <v>0</v>
      </c>
      <c r="BB95" s="143">
        <f t="array" ref="BB95">SUM(IF(BB4:BB88="M0",1,0))</f>
        <v>0</v>
      </c>
    </row>
    <row r="96" spans="1:61">
      <c r="A96" s="71"/>
      <c r="B96" s="71"/>
      <c r="C96" s="66"/>
      <c r="D96" s="62" t="s">
        <v>33</v>
      </c>
      <c r="E96" s="62"/>
      <c r="F96" s="144">
        <f t="array" ref="F96">SUM(IF(F4:F88="M1",1,0))</f>
        <v>0</v>
      </c>
      <c r="G96" s="70">
        <f t="array" ref="G96">SUM(IF(G4:G88="M1",1,0))</f>
        <v>0</v>
      </c>
      <c r="H96" s="70">
        <f t="array" ref="H96">SUM(IF(H4:H88="M1",1,0))</f>
        <v>0</v>
      </c>
      <c r="I96" s="70">
        <f t="array" ref="I96">SUM(IF(I4:I88="M1",1,0))</f>
        <v>0</v>
      </c>
      <c r="J96" s="70">
        <f t="array" ref="J96">SUM(IF(J4:J88="M1",1,0))</f>
        <v>0</v>
      </c>
      <c r="K96" s="70">
        <f t="array" ref="K96">SUM(IF(K4:K88="M1",1,0))</f>
        <v>0</v>
      </c>
      <c r="L96" s="145">
        <f t="array" ref="L96">SUM(IF(L4:L88="M1",1,0))</f>
        <v>0</v>
      </c>
      <c r="M96" s="144">
        <f t="array" ref="M96">SUM(IF(M4:M88="M1",1,0))</f>
        <v>0</v>
      </c>
      <c r="N96" s="70">
        <f t="array" ref="N96">SUM(IF(N4:N88="M1",1,0))</f>
        <v>0</v>
      </c>
      <c r="O96" s="70">
        <f t="array" ref="O96">SUM(IF(O4:O88="M1",1,0))</f>
        <v>0</v>
      </c>
      <c r="P96" s="70">
        <f t="array" ref="P96">SUM(IF(P4:P88="M1",1,0))</f>
        <v>0</v>
      </c>
      <c r="Q96" s="70">
        <f t="array" ref="Q96">SUM(IF(Q4:Q88="M1",1,0))</f>
        <v>0</v>
      </c>
      <c r="R96" s="70">
        <f t="array" ref="R96">SUM(IF(R4:R88="M1",1,0))</f>
        <v>0</v>
      </c>
      <c r="S96" s="145">
        <f t="array" ref="S96">SUM(IF(S4:S88="M1",1,0))</f>
        <v>0</v>
      </c>
      <c r="T96" s="144">
        <f t="array" ref="T96">SUM(IF(T4:T88="M1",1,0))</f>
        <v>0</v>
      </c>
      <c r="U96" s="70">
        <f t="array" ref="U96">SUM(IF(U4:U88="M1",1,0))</f>
        <v>0</v>
      </c>
      <c r="V96" s="70">
        <f t="array" ref="V96">SUM(IF(V4:V88="M1",1,0))</f>
        <v>0</v>
      </c>
      <c r="W96" s="70">
        <f t="array" ref="W96">SUM(IF(W4:W88="M1",1,0))</f>
        <v>0</v>
      </c>
      <c r="X96" s="70">
        <f t="array" ref="X96">SUM(IF(X4:X88="M1",1,0))</f>
        <v>0</v>
      </c>
      <c r="Y96" s="70">
        <f t="array" ref="Y96">SUM(IF(Y4:Y88="M1",1,0))</f>
        <v>0</v>
      </c>
      <c r="Z96" s="145">
        <f t="array" ref="Z96">SUM(IF(Z4:Z88="M1",1,0))</f>
        <v>0</v>
      </c>
      <c r="AA96" s="144">
        <f t="array" ref="AA96">SUM(IF(AA4:AA88="M1",1,0))</f>
        <v>0</v>
      </c>
      <c r="AB96" s="70">
        <f t="array" ref="AB96">SUM(IF(AB4:AB88="M1",1,0))</f>
        <v>0</v>
      </c>
      <c r="AC96" s="70">
        <f t="array" ref="AC96">SUM(IF(AC4:AC88="M1",1,0))</f>
        <v>0</v>
      </c>
      <c r="AD96" s="70">
        <f t="array" ref="AD96">SUM(IF(AD4:AD88="M1",1,0))</f>
        <v>0</v>
      </c>
      <c r="AE96" s="70">
        <f t="array" ref="AE96">SUM(IF(AE4:AE88="M1",1,0))</f>
        <v>0</v>
      </c>
      <c r="AF96" s="70">
        <f t="array" ref="AF96">SUM(IF(AF4:AF88="M1",1,0))</f>
        <v>0</v>
      </c>
      <c r="AG96" s="145">
        <f t="array" ref="AG96">SUM(IF(AG4:AG88="M1",1,0))</f>
        <v>0</v>
      </c>
      <c r="AH96" s="144">
        <f t="array" ref="AH96">SUM(IF(AH4:AH88="M1",1,0))</f>
        <v>0</v>
      </c>
      <c r="AI96" s="70">
        <f t="array" ref="AI96">SUM(IF(AI4:AI88="M1",1,0))</f>
        <v>0</v>
      </c>
      <c r="AJ96" s="70">
        <f t="array" ref="AJ96">SUM(IF(AJ4:AJ88="M1",1,0))</f>
        <v>0</v>
      </c>
      <c r="AK96" s="70">
        <f t="array" ref="AK96">SUM(IF(AK4:AK88="M1",1,0))</f>
        <v>0</v>
      </c>
      <c r="AL96" s="70">
        <f t="array" ref="AL96">SUM(IF(AL4:AL88="M1",1,0))</f>
        <v>0</v>
      </c>
      <c r="AM96" s="70">
        <f t="array" ref="AM96">SUM(IF(AM4:AM88="M1",1,0))</f>
        <v>0</v>
      </c>
      <c r="AN96" s="145">
        <f t="array" ref="AN96">SUM(IF(AN4:AN88="M1",1,0))</f>
        <v>0</v>
      </c>
      <c r="AO96" s="144">
        <f t="array" ref="AO96">SUM(IF(AO4:AO88="M1",1,0))</f>
        <v>0</v>
      </c>
      <c r="AP96" s="70">
        <f t="array" ref="AP96">SUM(IF(AP4:AP88="M1",1,0))</f>
        <v>0</v>
      </c>
      <c r="AQ96" s="70">
        <f t="array" ref="AQ96">SUM(IF(AQ4:AQ88="M1",1,0))</f>
        <v>0</v>
      </c>
      <c r="AR96" s="70">
        <f t="array" ref="AR96">SUM(IF(AR4:AR88="M1",1,0))</f>
        <v>0</v>
      </c>
      <c r="AS96" s="70">
        <f t="array" ref="AS96">SUM(IF(AS4:AS88="M1",1,0))</f>
        <v>0</v>
      </c>
      <c r="AT96" s="70">
        <f t="array" ref="AT96">SUM(IF(AT4:AT88="M1",1,0))</f>
        <v>0</v>
      </c>
      <c r="AU96" s="145">
        <f t="array" ref="AU96">SUM(IF(AU4:AU88="M1",1,0))</f>
        <v>0</v>
      </c>
      <c r="AV96" s="144">
        <f t="array" ref="AV96">SUM(IF(AV4:AV88="M1",1,0))</f>
        <v>0</v>
      </c>
      <c r="AW96" s="70">
        <f t="array" ref="AW96">SUM(IF(AW4:AW88="M1",1,0))</f>
        <v>0</v>
      </c>
      <c r="AX96" s="70">
        <f t="array" ref="AX96">SUM(IF(AX4:AX88="M1",1,0))</f>
        <v>0</v>
      </c>
      <c r="AY96" s="70">
        <f t="array" ref="AY96">SUM(IF(AY4:AY88="M1",1,0))</f>
        <v>0</v>
      </c>
      <c r="AZ96" s="70">
        <f t="array" ref="AZ96">SUM(IF(AZ4:AZ88="M1",1,0))</f>
        <v>0</v>
      </c>
      <c r="BA96" s="70">
        <f t="array" ref="BA96">SUM(IF(BA4:BA88="M1",1,0))</f>
        <v>0</v>
      </c>
      <c r="BB96" s="145">
        <f t="array" ref="BB96">SUM(IF(BB4:BB88="M1",1,0))</f>
        <v>0</v>
      </c>
    </row>
    <row r="97" spans="1:54">
      <c r="A97" s="71"/>
      <c r="B97" s="71"/>
      <c r="C97" s="66"/>
      <c r="D97" s="62" t="s">
        <v>34</v>
      </c>
      <c r="E97" s="62"/>
      <c r="F97" s="144">
        <f t="array" ref="F97">SUM(IF(F4:F88="M2",1,0))</f>
        <v>0</v>
      </c>
      <c r="G97" s="70">
        <f t="array" ref="G97">SUM(IF(G4:G88="M2",1,0))</f>
        <v>0</v>
      </c>
      <c r="H97" s="70">
        <f t="array" ref="H97">SUM(IF(H4:H88="M2",1,0))</f>
        <v>0</v>
      </c>
      <c r="I97" s="70">
        <f t="array" ref="I97">SUM(IF(I4:I88="M2",1,0))</f>
        <v>0</v>
      </c>
      <c r="J97" s="70">
        <f t="array" ref="J97">SUM(IF(J4:J88="M2",1,0))</f>
        <v>0</v>
      </c>
      <c r="K97" s="70">
        <f t="array" ref="K97">SUM(IF(K4:K88="M2",1,0))</f>
        <v>0</v>
      </c>
      <c r="L97" s="145">
        <f t="array" ref="L97">SUM(IF(L4:L88="M2",1,0))</f>
        <v>0</v>
      </c>
      <c r="M97" s="144">
        <f t="array" ref="M97">SUM(IF(M4:M88="M2",1,0))</f>
        <v>0</v>
      </c>
      <c r="N97" s="70">
        <f t="array" ref="N97">SUM(IF(N4:N88="M2",1,0))</f>
        <v>0</v>
      </c>
      <c r="O97" s="70">
        <f t="array" ref="O97">SUM(IF(O4:O88="M2",1,0))</f>
        <v>0</v>
      </c>
      <c r="P97" s="70">
        <f t="array" ref="P97">SUM(IF(P4:P88="M2",1,0))</f>
        <v>0</v>
      </c>
      <c r="Q97" s="70">
        <f t="array" ref="Q97">SUM(IF(Q4:Q88="M2",1,0))</f>
        <v>0</v>
      </c>
      <c r="R97" s="70">
        <f t="array" ref="R97">SUM(IF(R4:R88="M2",1,0))</f>
        <v>0</v>
      </c>
      <c r="S97" s="145">
        <f t="array" ref="S97">SUM(IF(S4:S88="M2",1,0))</f>
        <v>0</v>
      </c>
      <c r="T97" s="144">
        <f t="array" ref="T97">SUM(IF(T4:T88="M2",1,0))</f>
        <v>0</v>
      </c>
      <c r="U97" s="70">
        <f t="array" ref="U97">SUM(IF(U4:U88="M2",1,0))</f>
        <v>0</v>
      </c>
      <c r="V97" s="70">
        <f t="array" ref="V97">SUM(IF(V4:V88="M2",1,0))</f>
        <v>0</v>
      </c>
      <c r="W97" s="70">
        <f t="array" ref="W97">SUM(IF(W4:W88="M2",1,0))</f>
        <v>0</v>
      </c>
      <c r="X97" s="70">
        <f t="array" ref="X97">SUM(IF(X4:X88="M2",1,0))</f>
        <v>0</v>
      </c>
      <c r="Y97" s="70">
        <f t="array" ref="Y97">SUM(IF(Y4:Y88="M2",1,0))</f>
        <v>0</v>
      </c>
      <c r="Z97" s="145">
        <f t="array" ref="Z97">SUM(IF(Z4:Z88="M2",1,0))</f>
        <v>0</v>
      </c>
      <c r="AA97" s="144">
        <f t="array" ref="AA97">SUM(IF(AA4:AA88="M2",1,0))</f>
        <v>0</v>
      </c>
      <c r="AB97" s="70">
        <f t="array" ref="AB97">SUM(IF(AB4:AB88="M2",1,0))</f>
        <v>0</v>
      </c>
      <c r="AC97" s="70">
        <f t="array" ref="AC97">SUM(IF(AC4:AC88="M2",1,0))</f>
        <v>0</v>
      </c>
      <c r="AD97" s="70">
        <f t="array" ref="AD97">SUM(IF(AD4:AD88="M2",1,0))</f>
        <v>0</v>
      </c>
      <c r="AE97" s="70">
        <f t="array" ref="AE97">SUM(IF(AE4:AE88="M2",1,0))</f>
        <v>0</v>
      </c>
      <c r="AF97" s="70">
        <f t="array" ref="AF97">SUM(IF(AF4:AF88="M2",1,0))</f>
        <v>0</v>
      </c>
      <c r="AG97" s="145">
        <f t="array" ref="AG97">SUM(IF(AG4:AG88="M2",1,0))</f>
        <v>0</v>
      </c>
      <c r="AH97" s="144">
        <f t="array" ref="AH97">SUM(IF(AH4:AH88="M2",1,0))</f>
        <v>0</v>
      </c>
      <c r="AI97" s="70">
        <f t="array" ref="AI97">SUM(IF(AI4:AI88="M2",1,0))</f>
        <v>0</v>
      </c>
      <c r="AJ97" s="70">
        <f t="array" ref="AJ97">SUM(IF(AJ4:AJ88="M2",1,0))</f>
        <v>0</v>
      </c>
      <c r="AK97" s="70">
        <f t="array" ref="AK97">SUM(IF(AK4:AK88="M2",1,0))</f>
        <v>0</v>
      </c>
      <c r="AL97" s="70">
        <f t="array" ref="AL97">SUM(IF(AL4:AL88="M2",1,0))</f>
        <v>0</v>
      </c>
      <c r="AM97" s="70">
        <f t="array" ref="AM97">SUM(IF(AM4:AM88="M2",1,0))</f>
        <v>0</v>
      </c>
      <c r="AN97" s="145">
        <f t="array" ref="AN97">SUM(IF(AN4:AN88="M2",1,0))</f>
        <v>0</v>
      </c>
      <c r="AO97" s="144">
        <f t="array" ref="AO97">SUM(IF(AO4:AO88="M2",1,0))</f>
        <v>0</v>
      </c>
      <c r="AP97" s="70">
        <f t="array" ref="AP97">SUM(IF(AP4:AP88="M2",1,0))</f>
        <v>0</v>
      </c>
      <c r="AQ97" s="70">
        <f t="array" ref="AQ97">SUM(IF(AQ4:AQ88="M2",1,0))</f>
        <v>0</v>
      </c>
      <c r="AR97" s="70">
        <f t="array" ref="AR97">SUM(IF(AR4:AR88="M2",1,0))</f>
        <v>0</v>
      </c>
      <c r="AS97" s="70">
        <f t="array" ref="AS97">SUM(IF(AS4:AS88="M2",1,0))</f>
        <v>0</v>
      </c>
      <c r="AT97" s="70">
        <f t="array" ref="AT97">SUM(IF(AT4:AT88="M2",1,0))</f>
        <v>0</v>
      </c>
      <c r="AU97" s="145">
        <f t="array" ref="AU97">SUM(IF(AU4:AU88="M2",1,0))</f>
        <v>0</v>
      </c>
      <c r="AV97" s="144">
        <f t="array" ref="AV97">SUM(IF(AV4:AV88="M2",1,0))</f>
        <v>0</v>
      </c>
      <c r="AW97" s="70">
        <f t="array" ref="AW97">SUM(IF(AW4:AW88="M2",1,0))</f>
        <v>0</v>
      </c>
      <c r="AX97" s="70">
        <f t="array" ref="AX97">SUM(IF(AX4:AX88="M2",1,0))</f>
        <v>0</v>
      </c>
      <c r="AY97" s="70">
        <f t="array" ref="AY97">SUM(IF(AY4:AY88="M2",1,0))</f>
        <v>0</v>
      </c>
      <c r="AZ97" s="70">
        <f t="array" ref="AZ97">SUM(IF(AZ4:AZ88="M2",1,0))</f>
        <v>0</v>
      </c>
      <c r="BA97" s="70">
        <f t="array" ref="BA97">SUM(IF(BA4:BA88="M2",1,0))</f>
        <v>0</v>
      </c>
      <c r="BB97" s="145">
        <f t="array" ref="BB97">SUM(IF(BB4:BB88="M2",1,0))</f>
        <v>0</v>
      </c>
    </row>
    <row r="98" spans="1:54">
      <c r="A98" s="71"/>
      <c r="B98" s="71"/>
      <c r="D98" s="62" t="s">
        <v>35</v>
      </c>
      <c r="E98" s="62"/>
      <c r="F98" s="144">
        <f t="array" ref="F98">SUM(IF(F4:F88="M3",1,0))</f>
        <v>0</v>
      </c>
      <c r="G98" s="70">
        <f t="array" ref="G98">SUM(IF(G4:G88="M3",1,0))</f>
        <v>0</v>
      </c>
      <c r="H98" s="70">
        <f t="array" ref="H98">SUM(IF(H4:H88="M3",1,0))</f>
        <v>0</v>
      </c>
      <c r="I98" s="70">
        <f t="array" ref="I98">SUM(IF(I4:I88="M3",1,0))</f>
        <v>0</v>
      </c>
      <c r="J98" s="70">
        <f t="array" ref="J98">SUM(IF(J4:J88="M3",1,0))</f>
        <v>0</v>
      </c>
      <c r="K98" s="70">
        <f t="array" ref="K98">SUM(IF(K4:K88="M3",1,0))</f>
        <v>0</v>
      </c>
      <c r="L98" s="145">
        <f t="array" ref="L98">SUM(IF(L4:L88="M3",1,0))</f>
        <v>0</v>
      </c>
      <c r="M98" s="144">
        <f t="array" ref="M98">SUM(IF(M4:M88="M3",1,0))</f>
        <v>0</v>
      </c>
      <c r="N98" s="70">
        <f t="array" ref="N98">SUM(IF(N4:N88="M3",1,0))</f>
        <v>0</v>
      </c>
      <c r="O98" s="70">
        <f t="array" ref="O98">SUM(IF(O4:O88="M3",1,0))</f>
        <v>0</v>
      </c>
      <c r="P98" s="70">
        <f t="array" ref="P98">SUM(IF(P4:P88="M3",1,0))</f>
        <v>0</v>
      </c>
      <c r="Q98" s="70">
        <f t="array" ref="Q98">SUM(IF(Q4:Q88="M3",1,0))</f>
        <v>0</v>
      </c>
      <c r="R98" s="70">
        <f t="array" ref="R98">SUM(IF(R4:R88="M3",1,0))</f>
        <v>0</v>
      </c>
      <c r="S98" s="145">
        <f t="array" ref="S98">SUM(IF(S4:S88="M3",1,0))</f>
        <v>0</v>
      </c>
      <c r="T98" s="144">
        <f t="array" ref="T98">SUM(IF(T4:T88="M3",1,0))</f>
        <v>0</v>
      </c>
      <c r="U98" s="70">
        <f t="array" ref="U98">SUM(IF(U4:U88="M3",1,0))</f>
        <v>0</v>
      </c>
      <c r="V98" s="70">
        <f t="array" ref="V98">SUM(IF(V4:V88="M3",1,0))</f>
        <v>0</v>
      </c>
      <c r="W98" s="70">
        <f t="array" ref="W98">SUM(IF(W4:W88="M3",1,0))</f>
        <v>0</v>
      </c>
      <c r="X98" s="70">
        <f t="array" ref="X98">SUM(IF(X4:X88="M3",1,0))</f>
        <v>0</v>
      </c>
      <c r="Y98" s="70">
        <f t="array" ref="Y98">SUM(IF(Y4:Y88="M3",1,0))</f>
        <v>0</v>
      </c>
      <c r="Z98" s="145">
        <f t="array" ref="Z98">SUM(IF(Z4:Z88="M3",1,0))</f>
        <v>0</v>
      </c>
      <c r="AA98" s="144">
        <f t="array" ref="AA98">SUM(IF(AA4:AA88="M3",1,0))</f>
        <v>0</v>
      </c>
      <c r="AB98" s="70">
        <f t="array" ref="AB98">SUM(IF(AB4:AB88="M3",1,0))</f>
        <v>0</v>
      </c>
      <c r="AC98" s="70">
        <f t="array" ref="AC98">SUM(IF(AC4:AC88="M3",1,0))</f>
        <v>0</v>
      </c>
      <c r="AD98" s="70">
        <f t="array" ref="AD98">SUM(IF(AD4:AD88="M3",1,0))</f>
        <v>0</v>
      </c>
      <c r="AE98" s="70">
        <f t="array" ref="AE98">SUM(IF(AE4:AE88="M3",1,0))</f>
        <v>0</v>
      </c>
      <c r="AF98" s="70">
        <f t="array" ref="AF98">SUM(IF(AF4:AF88="M3",1,0))</f>
        <v>0</v>
      </c>
      <c r="AG98" s="145">
        <f t="array" ref="AG98">SUM(IF(AG4:AG88="M3",1,0))</f>
        <v>0</v>
      </c>
      <c r="AH98" s="144">
        <f t="array" ref="AH98">SUM(IF(AH4:AH88="M3",1,0))</f>
        <v>0</v>
      </c>
      <c r="AI98" s="70">
        <f t="array" ref="AI98">SUM(IF(AI4:AI88="M3",1,0))</f>
        <v>0</v>
      </c>
      <c r="AJ98" s="70">
        <f t="array" ref="AJ98">SUM(IF(AJ4:AJ88="M3",1,0))</f>
        <v>0</v>
      </c>
      <c r="AK98" s="70">
        <f t="array" ref="AK98">SUM(IF(AK4:AK88="M3",1,0))</f>
        <v>0</v>
      </c>
      <c r="AL98" s="70">
        <f t="array" ref="AL98">SUM(IF(AL4:AL88="M3",1,0))</f>
        <v>0</v>
      </c>
      <c r="AM98" s="70">
        <f t="array" ref="AM98">SUM(IF(AM4:AM88="M3",1,0))</f>
        <v>0</v>
      </c>
      <c r="AN98" s="145">
        <f t="array" ref="AN98">SUM(IF(AN4:AN88="M3",1,0))</f>
        <v>0</v>
      </c>
      <c r="AO98" s="144">
        <f t="array" ref="AO98">SUM(IF(AO4:AO88="M3",1,0))</f>
        <v>0</v>
      </c>
      <c r="AP98" s="70">
        <f t="array" ref="AP98">SUM(IF(AP4:AP88="M3",1,0))</f>
        <v>0</v>
      </c>
      <c r="AQ98" s="70">
        <f t="array" ref="AQ98">SUM(IF(AQ4:AQ88="M3",1,0))</f>
        <v>0</v>
      </c>
      <c r="AR98" s="70">
        <f t="array" ref="AR98">SUM(IF(AR4:AR88="M3",1,0))</f>
        <v>0</v>
      </c>
      <c r="AS98" s="70">
        <f t="array" ref="AS98">SUM(IF(AS4:AS88="M3",1,0))</f>
        <v>0</v>
      </c>
      <c r="AT98" s="70">
        <f t="array" ref="AT98">SUM(IF(AT4:AT88="M3",1,0))</f>
        <v>0</v>
      </c>
      <c r="AU98" s="145">
        <f t="array" ref="AU98">SUM(IF(AU4:AU88="M3",1,0))</f>
        <v>0</v>
      </c>
      <c r="AV98" s="144">
        <f t="array" ref="AV98">SUM(IF(AV4:AV88="M3",1,0))</f>
        <v>0</v>
      </c>
      <c r="AW98" s="70">
        <f t="array" ref="AW98">SUM(IF(AW4:AW88="M3",1,0))</f>
        <v>0</v>
      </c>
      <c r="AX98" s="70">
        <f t="array" ref="AX98">SUM(IF(AX4:AX88="M3",1,0))</f>
        <v>0</v>
      </c>
      <c r="AY98" s="70">
        <f t="array" ref="AY98">SUM(IF(AY4:AY88="M3",1,0))</f>
        <v>0</v>
      </c>
      <c r="AZ98" s="70">
        <f t="array" ref="AZ98">SUM(IF(AZ4:AZ88="M3",1,0))</f>
        <v>0</v>
      </c>
      <c r="BA98" s="70">
        <f t="array" ref="BA98">SUM(IF(BA4:BA88="M3",1,0))</f>
        <v>0</v>
      </c>
      <c r="BB98" s="145">
        <f t="array" ref="BB98">SUM(IF(BB4:BB88="M3",1,0))</f>
        <v>0</v>
      </c>
    </row>
    <row r="99" spans="1:54">
      <c r="A99" s="71"/>
      <c r="B99" s="71"/>
      <c r="D99" s="62" t="s">
        <v>36</v>
      </c>
      <c r="E99" s="62"/>
      <c r="F99" s="144">
        <f t="array" ref="F99">SUM(IF(F4:F88="M4",1,0))</f>
        <v>0</v>
      </c>
      <c r="G99" s="70">
        <f t="array" ref="G99">SUM(IF(G4:G88="M4",1,0))</f>
        <v>0</v>
      </c>
      <c r="H99" s="70">
        <f t="array" ref="H99">SUM(IF(H4:H88="M4",1,0))</f>
        <v>0</v>
      </c>
      <c r="I99" s="70">
        <f t="array" ref="I99">SUM(IF(I4:I88="M4",1,0))</f>
        <v>0</v>
      </c>
      <c r="J99" s="70">
        <f t="array" ref="J99">SUM(IF(J4:J88="M4",1,0))</f>
        <v>0</v>
      </c>
      <c r="K99" s="70">
        <f t="array" ref="K99">SUM(IF(K4:K88="M4",1,0))</f>
        <v>0</v>
      </c>
      <c r="L99" s="145">
        <f t="array" ref="L99">SUM(IF(L4:L88="M4",1,0))</f>
        <v>0</v>
      </c>
      <c r="M99" s="144">
        <f t="array" ref="M99">SUM(IF(M4:M88="M4",1,0))</f>
        <v>0</v>
      </c>
      <c r="N99" s="70">
        <f t="array" ref="N99">SUM(IF(N4:N88="M4",1,0))</f>
        <v>0</v>
      </c>
      <c r="O99" s="70">
        <f t="array" ref="O99">SUM(IF(O4:O88="M4",1,0))</f>
        <v>0</v>
      </c>
      <c r="P99" s="70">
        <f t="array" ref="P99">SUM(IF(P4:P88="M4",1,0))</f>
        <v>0</v>
      </c>
      <c r="Q99" s="70">
        <f t="array" ref="Q99">SUM(IF(Q4:Q88="M4",1,0))</f>
        <v>0</v>
      </c>
      <c r="R99" s="70">
        <f t="array" ref="R99">SUM(IF(R4:R88="M4",1,0))</f>
        <v>0</v>
      </c>
      <c r="S99" s="145">
        <f t="array" ref="S99">SUM(IF(S4:S88="M4",1,0))</f>
        <v>0</v>
      </c>
      <c r="T99" s="144">
        <f t="array" ref="T99">SUM(IF(T4:T88="M4",1,0))</f>
        <v>0</v>
      </c>
      <c r="U99" s="70">
        <f t="array" ref="U99">SUM(IF(U4:U88="M4",1,0))</f>
        <v>0</v>
      </c>
      <c r="V99" s="70">
        <f t="array" ref="V99">SUM(IF(V4:V88="M4",1,0))</f>
        <v>0</v>
      </c>
      <c r="W99" s="70">
        <f t="array" ref="W99">SUM(IF(W4:W88="M4",1,0))</f>
        <v>0</v>
      </c>
      <c r="X99" s="70">
        <f t="array" ref="X99">SUM(IF(X4:X88="M4",1,0))</f>
        <v>0</v>
      </c>
      <c r="Y99" s="70">
        <f t="array" ref="Y99">SUM(IF(Y4:Y88="M4",1,0))</f>
        <v>0</v>
      </c>
      <c r="Z99" s="145">
        <f t="array" ref="Z99">SUM(IF(Z4:Z88="M4",1,0))</f>
        <v>0</v>
      </c>
      <c r="AA99" s="144">
        <f t="array" ref="AA99">SUM(IF(AA4:AA88="M4",1,0))</f>
        <v>0</v>
      </c>
      <c r="AB99" s="70">
        <f t="array" ref="AB99">SUM(IF(AB4:AB88="M4",1,0))</f>
        <v>0</v>
      </c>
      <c r="AC99" s="70">
        <f t="array" ref="AC99">SUM(IF(AC4:AC88="M4",1,0))</f>
        <v>0</v>
      </c>
      <c r="AD99" s="70">
        <f t="array" ref="AD99">SUM(IF(AD4:AD88="M4",1,0))</f>
        <v>0</v>
      </c>
      <c r="AE99" s="70">
        <f t="array" ref="AE99">SUM(IF(AE4:AE88="M4",1,0))</f>
        <v>0</v>
      </c>
      <c r="AF99" s="70">
        <f t="array" ref="AF99">SUM(IF(AF4:AF88="M4",1,0))</f>
        <v>0</v>
      </c>
      <c r="AG99" s="145">
        <f t="array" ref="AG99">SUM(IF(AG4:AG88="M4",1,0))</f>
        <v>0</v>
      </c>
      <c r="AH99" s="144">
        <f t="array" ref="AH99">SUM(IF(AH4:AH88="M4",1,0))</f>
        <v>0</v>
      </c>
      <c r="AI99" s="70">
        <f t="array" ref="AI99">SUM(IF(AI4:AI88="M4",1,0))</f>
        <v>0</v>
      </c>
      <c r="AJ99" s="70">
        <f t="array" ref="AJ99">SUM(IF(AJ4:AJ88="M4",1,0))</f>
        <v>0</v>
      </c>
      <c r="AK99" s="70">
        <f t="array" ref="AK99">SUM(IF(AK4:AK88="M4",1,0))</f>
        <v>0</v>
      </c>
      <c r="AL99" s="70">
        <f t="array" ref="AL99">SUM(IF(AL4:AL88="M4",1,0))</f>
        <v>0</v>
      </c>
      <c r="AM99" s="70">
        <f t="array" ref="AM99">SUM(IF(AM4:AM88="M4",1,0))</f>
        <v>0</v>
      </c>
      <c r="AN99" s="145">
        <f t="array" ref="AN99">SUM(IF(AN4:AN88="M4",1,0))</f>
        <v>0</v>
      </c>
      <c r="AO99" s="144">
        <f t="array" ref="AO99">SUM(IF(AO4:AO88="M4",1,0))</f>
        <v>0</v>
      </c>
      <c r="AP99" s="70">
        <f t="array" ref="AP99">SUM(IF(AP4:AP88="M4",1,0))</f>
        <v>0</v>
      </c>
      <c r="AQ99" s="70">
        <f t="array" ref="AQ99">SUM(IF(AQ4:AQ88="M4",1,0))</f>
        <v>0</v>
      </c>
      <c r="AR99" s="70">
        <f t="array" ref="AR99">SUM(IF(AR4:AR88="M4",1,0))</f>
        <v>0</v>
      </c>
      <c r="AS99" s="70">
        <f t="array" ref="AS99">SUM(IF(AS4:AS88="M4",1,0))</f>
        <v>0</v>
      </c>
      <c r="AT99" s="70">
        <f t="array" ref="AT99">SUM(IF(AT4:AT88="M4",1,0))</f>
        <v>0</v>
      </c>
      <c r="AU99" s="145">
        <f t="array" ref="AU99">SUM(IF(AU4:AU88="M4",1,0))</f>
        <v>0</v>
      </c>
      <c r="AV99" s="144">
        <f t="array" ref="AV99">SUM(IF(AV4:AV88="M4",1,0))</f>
        <v>0</v>
      </c>
      <c r="AW99" s="70">
        <f t="array" ref="AW99">SUM(IF(AW4:AW88="M4",1,0))</f>
        <v>0</v>
      </c>
      <c r="AX99" s="70">
        <f t="array" ref="AX99">SUM(IF(AX4:AX88="M4",1,0))</f>
        <v>0</v>
      </c>
      <c r="AY99" s="70">
        <f t="array" ref="AY99">SUM(IF(AY4:AY88="M4",1,0))</f>
        <v>0</v>
      </c>
      <c r="AZ99" s="70">
        <f t="array" ref="AZ99">SUM(IF(AZ4:AZ88="M4",1,0))</f>
        <v>0</v>
      </c>
      <c r="BA99" s="70">
        <f t="array" ref="BA99">SUM(IF(BA4:BA88="M4",1,0))</f>
        <v>0</v>
      </c>
      <c r="BB99" s="145">
        <f t="array" ref="BB99">SUM(IF(BB4:BB88="M4",1,0))</f>
        <v>0</v>
      </c>
    </row>
    <row r="100" spans="1:54">
      <c r="A100" s="71"/>
      <c r="B100" s="71"/>
      <c r="D100" s="62" t="s">
        <v>67</v>
      </c>
      <c r="E100" s="62"/>
      <c r="F100" s="144">
        <f t="array" ref="F100">SUM(IF(F4:F88="M5",1,0))</f>
        <v>0</v>
      </c>
      <c r="G100" s="70">
        <f t="array" ref="G100">SUM(IF(G4:G88="M5",1,0))</f>
        <v>0</v>
      </c>
      <c r="H100" s="70">
        <f t="array" ref="H100">SUM(IF(H4:H88="M5",1,0))</f>
        <v>0</v>
      </c>
      <c r="I100" s="70">
        <f t="array" ref="I100">SUM(IF(I4:I88="M5",1,0))</f>
        <v>0</v>
      </c>
      <c r="J100" s="70">
        <f t="array" ref="J100">SUM(IF(J4:J88="M5",1,0))</f>
        <v>0</v>
      </c>
      <c r="K100" s="70">
        <f t="array" ref="K100">SUM(IF(K4:K88="M5",1,0))</f>
        <v>0</v>
      </c>
      <c r="L100" s="145">
        <f t="array" ref="L100">SUM(IF(L4:L88="M5",1,0))</f>
        <v>0</v>
      </c>
      <c r="M100" s="144">
        <f t="array" ref="M100">SUM(IF(M4:M88="M5",1,0))</f>
        <v>0</v>
      </c>
      <c r="N100" s="70">
        <f t="array" ref="N100">SUM(IF(N4:N88="M5",1,0))</f>
        <v>0</v>
      </c>
      <c r="O100" s="70">
        <f t="array" ref="O100">SUM(IF(O4:O88="M5",1,0))</f>
        <v>0</v>
      </c>
      <c r="P100" s="70">
        <f t="array" ref="P100">SUM(IF(P4:P88="M5",1,0))</f>
        <v>0</v>
      </c>
      <c r="Q100" s="70">
        <f t="array" ref="Q100">SUM(IF(Q4:Q88="M5",1,0))</f>
        <v>0</v>
      </c>
      <c r="R100" s="70">
        <f t="array" ref="R100">SUM(IF(R4:R88="M5",1,0))</f>
        <v>0</v>
      </c>
      <c r="S100" s="145">
        <f t="array" ref="S100">SUM(IF(S4:S88="M5",1,0))</f>
        <v>0</v>
      </c>
      <c r="T100" s="144">
        <f t="array" ref="T100">SUM(IF(T4:T88="M5",1,0))</f>
        <v>0</v>
      </c>
      <c r="U100" s="70">
        <f t="array" ref="U100">SUM(IF(U4:U88="M5",1,0))</f>
        <v>0</v>
      </c>
      <c r="V100" s="70">
        <f t="array" ref="V100">SUM(IF(V4:V88="M5",1,0))</f>
        <v>0</v>
      </c>
      <c r="W100" s="70">
        <f t="array" ref="W100">SUM(IF(W4:W88="M5",1,0))</f>
        <v>0</v>
      </c>
      <c r="X100" s="70">
        <f t="array" ref="X100">SUM(IF(X4:X88="M5",1,0))</f>
        <v>0</v>
      </c>
      <c r="Y100" s="70">
        <f t="array" ref="Y100">SUM(IF(Y4:Y88="M5",1,0))</f>
        <v>0</v>
      </c>
      <c r="Z100" s="145">
        <f t="array" ref="Z100">SUM(IF(Z4:Z88="M5",1,0))</f>
        <v>0</v>
      </c>
      <c r="AA100" s="144">
        <f t="array" ref="AA100">SUM(IF(AA4:AA88="M5",1,0))</f>
        <v>0</v>
      </c>
      <c r="AB100" s="70">
        <f t="array" ref="AB100">SUM(IF(AB4:AB88="M5",1,0))</f>
        <v>0</v>
      </c>
      <c r="AC100" s="70">
        <f t="array" ref="AC100">SUM(IF(AC4:AC88="M5",1,0))</f>
        <v>0</v>
      </c>
      <c r="AD100" s="70">
        <f t="array" ref="AD100">SUM(IF(AD4:AD88="M5",1,0))</f>
        <v>0</v>
      </c>
      <c r="AE100" s="70">
        <f t="array" ref="AE100">SUM(IF(AE4:AE88="M5",1,0))</f>
        <v>0</v>
      </c>
      <c r="AF100" s="70">
        <f t="array" ref="AF100">SUM(IF(AF4:AF88="M5",1,0))</f>
        <v>0</v>
      </c>
      <c r="AG100" s="145">
        <f t="array" ref="AG100">SUM(IF(AG4:AG88="M5",1,0))</f>
        <v>0</v>
      </c>
      <c r="AH100" s="144">
        <f t="array" ref="AH100">SUM(IF(AH4:AH88="M5",1,0))</f>
        <v>0</v>
      </c>
      <c r="AI100" s="70">
        <f t="array" ref="AI100">SUM(IF(AI4:AI88="M5",1,0))</f>
        <v>0</v>
      </c>
      <c r="AJ100" s="70">
        <f t="array" ref="AJ100">SUM(IF(AJ4:AJ88="M5",1,0))</f>
        <v>0</v>
      </c>
      <c r="AK100" s="70">
        <f t="array" ref="AK100">SUM(IF(AK4:AK88="M5",1,0))</f>
        <v>0</v>
      </c>
      <c r="AL100" s="70">
        <f t="array" ref="AL100">SUM(IF(AL4:AL88="M5",1,0))</f>
        <v>0</v>
      </c>
      <c r="AM100" s="70">
        <f t="array" ref="AM100">SUM(IF(AM4:AM88="M5",1,0))</f>
        <v>0</v>
      </c>
      <c r="AN100" s="145">
        <f t="array" ref="AN100">SUM(IF(AN4:AN88="M5",1,0))</f>
        <v>0</v>
      </c>
      <c r="AO100" s="144">
        <f t="array" ref="AO100">SUM(IF(AO4:AO88="M5",1,0))</f>
        <v>0</v>
      </c>
      <c r="AP100" s="70">
        <f t="array" ref="AP100">SUM(IF(AP4:AP88="M5",1,0))</f>
        <v>0</v>
      </c>
      <c r="AQ100" s="70">
        <f t="array" ref="AQ100">SUM(IF(AQ4:AQ88="M5",1,0))</f>
        <v>0</v>
      </c>
      <c r="AR100" s="70">
        <f t="array" ref="AR100">SUM(IF(AR4:AR88="M5",1,0))</f>
        <v>0</v>
      </c>
      <c r="AS100" s="70">
        <f t="array" ref="AS100">SUM(IF(AS4:AS88="M5",1,0))</f>
        <v>0</v>
      </c>
      <c r="AT100" s="70">
        <f t="array" ref="AT100">SUM(IF(AT4:AT88="M5",1,0))</f>
        <v>0</v>
      </c>
      <c r="AU100" s="145">
        <f t="array" ref="AU100">SUM(IF(AU4:AU88="M5",1,0))</f>
        <v>0</v>
      </c>
      <c r="AV100" s="144">
        <f t="array" ref="AV100">SUM(IF(AV4:AV88="M5",1,0))</f>
        <v>0</v>
      </c>
      <c r="AW100" s="70">
        <f t="array" ref="AW100">SUM(IF(AW4:AW88="M5",1,0))</f>
        <v>0</v>
      </c>
      <c r="AX100" s="70">
        <f t="array" ref="AX100">SUM(IF(AX4:AX88="M5",1,0))</f>
        <v>0</v>
      </c>
      <c r="AY100" s="70">
        <f t="array" ref="AY100">SUM(IF(AY4:AY88="M5",1,0))</f>
        <v>0</v>
      </c>
      <c r="AZ100" s="70">
        <f t="array" ref="AZ100">SUM(IF(AZ4:AZ88="M5",1,0))</f>
        <v>0</v>
      </c>
      <c r="BA100" s="70">
        <f t="array" ref="BA100">SUM(IF(BA4:BA88="M5",1,0))</f>
        <v>0</v>
      </c>
      <c r="BB100" s="145">
        <f t="array" ref="BB100">SUM(IF(BB4:BB88="M5",1,0))</f>
        <v>0</v>
      </c>
    </row>
    <row r="101" spans="1:54">
      <c r="A101" s="71"/>
      <c r="B101" s="71"/>
      <c r="D101" s="62" t="s">
        <v>65</v>
      </c>
      <c r="E101" s="62"/>
      <c r="F101" s="144">
        <f t="array" ref="F101">SUM(IF(F4:F88="M6",1,0))</f>
        <v>0</v>
      </c>
      <c r="G101" s="70">
        <f t="array" ref="G101">SUM(IF(G4:G88="M6",1,0))</f>
        <v>0</v>
      </c>
      <c r="H101" s="70">
        <f t="array" ref="H101">SUM(IF(H4:H88="M6",1,0))</f>
        <v>0</v>
      </c>
      <c r="I101" s="70">
        <f t="array" ref="I101">SUM(IF(I4:I88="M6",1,0))</f>
        <v>0</v>
      </c>
      <c r="J101" s="70">
        <f t="array" ref="J101">SUM(IF(J4:J88="M6",1,0))</f>
        <v>0</v>
      </c>
      <c r="K101" s="70">
        <f t="array" ref="K101">SUM(IF(K4:K88="M6",1,0))</f>
        <v>0</v>
      </c>
      <c r="L101" s="145">
        <f t="array" ref="L101">SUM(IF(L4:L88="M6",1,0))</f>
        <v>0</v>
      </c>
      <c r="M101" s="144">
        <f t="array" ref="M101">SUM(IF(M4:M88="M6",1,0))</f>
        <v>0</v>
      </c>
      <c r="N101" s="70">
        <f t="array" ref="N101">SUM(IF(N4:N88="M6",1,0))</f>
        <v>0</v>
      </c>
      <c r="O101" s="70">
        <f t="array" ref="O101">SUM(IF(O4:O88="M6",1,0))</f>
        <v>0</v>
      </c>
      <c r="P101" s="70">
        <f t="array" ref="P101">SUM(IF(P4:P88="M6",1,0))</f>
        <v>0</v>
      </c>
      <c r="Q101" s="70">
        <f t="array" ref="Q101">SUM(IF(Q4:Q88="M6",1,0))</f>
        <v>0</v>
      </c>
      <c r="R101" s="70">
        <f t="array" ref="R101">SUM(IF(R4:R88="M6",1,0))</f>
        <v>0</v>
      </c>
      <c r="S101" s="145">
        <f t="array" ref="S101">SUM(IF(S4:S88="M6",1,0))</f>
        <v>0</v>
      </c>
      <c r="T101" s="144">
        <f t="array" ref="T101">SUM(IF(T4:T88="M6",1,0))</f>
        <v>0</v>
      </c>
      <c r="U101" s="70">
        <f t="array" ref="U101">SUM(IF(U4:U88="M6",1,0))</f>
        <v>0</v>
      </c>
      <c r="V101" s="70">
        <f t="array" ref="V101">SUM(IF(V4:V88="M6",1,0))</f>
        <v>0</v>
      </c>
      <c r="W101" s="70">
        <f t="array" ref="W101">SUM(IF(W4:W88="M6",1,0))</f>
        <v>0</v>
      </c>
      <c r="X101" s="70">
        <f t="array" ref="X101">SUM(IF(X4:X88="M6",1,0))</f>
        <v>0</v>
      </c>
      <c r="Y101" s="70">
        <f t="array" ref="Y101">SUM(IF(Y4:Y88="M6",1,0))</f>
        <v>0</v>
      </c>
      <c r="Z101" s="145">
        <f t="array" ref="Z101">SUM(IF(Z4:Z88="M6",1,0))</f>
        <v>0</v>
      </c>
      <c r="AA101" s="144">
        <f t="array" ref="AA101">SUM(IF(AA4:AA88="M6",1,0))</f>
        <v>0</v>
      </c>
      <c r="AB101" s="70">
        <f t="array" ref="AB101">SUM(IF(AB4:AB88="M6",1,0))</f>
        <v>0</v>
      </c>
      <c r="AC101" s="70">
        <f t="array" ref="AC101">SUM(IF(AC4:AC88="M6",1,0))</f>
        <v>0</v>
      </c>
      <c r="AD101" s="70">
        <f t="array" ref="AD101">SUM(IF(AD4:AD88="M6",1,0))</f>
        <v>0</v>
      </c>
      <c r="AE101" s="70">
        <f t="array" ref="AE101">SUM(IF(AE4:AE88="M6",1,0))</f>
        <v>0</v>
      </c>
      <c r="AF101" s="70">
        <f t="array" ref="AF101">SUM(IF(AF4:AF88="M6",1,0))</f>
        <v>0</v>
      </c>
      <c r="AG101" s="145">
        <f t="array" ref="AG101">SUM(IF(AG4:AG88="M6",1,0))</f>
        <v>0</v>
      </c>
      <c r="AH101" s="144">
        <f t="array" ref="AH101">SUM(IF(AH4:AH88="M6",1,0))</f>
        <v>0</v>
      </c>
      <c r="AI101" s="70">
        <f t="array" ref="AI101">SUM(IF(AI4:AI88="M6",1,0))</f>
        <v>0</v>
      </c>
      <c r="AJ101" s="70">
        <f t="array" ref="AJ101">SUM(IF(AJ4:AJ88="M6",1,0))</f>
        <v>0</v>
      </c>
      <c r="AK101" s="70">
        <f t="array" ref="AK101">SUM(IF(AK4:AK88="M6",1,0))</f>
        <v>0</v>
      </c>
      <c r="AL101" s="70">
        <f t="array" ref="AL101">SUM(IF(AL4:AL88="M6",1,0))</f>
        <v>0</v>
      </c>
      <c r="AM101" s="70">
        <f t="array" ref="AM101">SUM(IF(AM4:AM88="M6",1,0))</f>
        <v>0</v>
      </c>
      <c r="AN101" s="145">
        <f t="array" ref="AN101">SUM(IF(AN4:AN88="M6",1,0))</f>
        <v>0</v>
      </c>
      <c r="AO101" s="144">
        <f t="array" ref="AO101">SUM(IF(AO4:AO88="M6",1,0))</f>
        <v>0</v>
      </c>
      <c r="AP101" s="70">
        <f t="array" ref="AP101">SUM(IF(AP4:AP88="M6",1,0))</f>
        <v>0</v>
      </c>
      <c r="AQ101" s="70">
        <f t="array" ref="AQ101">SUM(IF(AQ4:AQ88="M6",1,0))</f>
        <v>0</v>
      </c>
      <c r="AR101" s="70">
        <f t="array" ref="AR101">SUM(IF(AR4:AR88="M6",1,0))</f>
        <v>0</v>
      </c>
      <c r="AS101" s="70">
        <f t="array" ref="AS101">SUM(IF(AS4:AS88="M6",1,0))</f>
        <v>0</v>
      </c>
      <c r="AT101" s="70">
        <f t="array" ref="AT101">SUM(IF(AT4:AT88="M6",1,0))</f>
        <v>0</v>
      </c>
      <c r="AU101" s="145">
        <f t="array" ref="AU101">SUM(IF(AU4:AU88="M6",1,0))</f>
        <v>0</v>
      </c>
      <c r="AV101" s="144">
        <f t="array" ref="AV101">SUM(IF(AV4:AV88="M6",1,0))</f>
        <v>0</v>
      </c>
      <c r="AW101" s="70">
        <f t="array" ref="AW101">SUM(IF(AW4:AW88="M6",1,0))</f>
        <v>0</v>
      </c>
      <c r="AX101" s="70">
        <f t="array" ref="AX101">SUM(IF(AX4:AX88="M6",1,0))</f>
        <v>0</v>
      </c>
      <c r="AY101" s="70">
        <f t="array" ref="AY101">SUM(IF(AY4:AY88="M6",1,0))</f>
        <v>0</v>
      </c>
      <c r="AZ101" s="70">
        <f t="array" ref="AZ101">SUM(IF(AZ4:AZ88="M6",1,0))</f>
        <v>0</v>
      </c>
      <c r="BA101" s="70">
        <f t="array" ref="BA101">SUM(IF(BA4:BA88="M6",1,0))</f>
        <v>0</v>
      </c>
      <c r="BB101" s="145">
        <f t="array" ref="BB101">SUM(IF(BB4:BB88="M6",1,0))</f>
        <v>0</v>
      </c>
    </row>
    <row r="102" spans="1:54">
      <c r="A102" s="71"/>
      <c r="B102" s="71"/>
      <c r="D102" s="62" t="s">
        <v>71</v>
      </c>
      <c r="E102" s="62"/>
      <c r="F102" s="144">
        <f t="array" ref="F102">SUM(IF(F4:F88="M7",1,0))</f>
        <v>0</v>
      </c>
      <c r="G102" s="70">
        <f t="array" ref="G102">SUM(IF(G4:G88="M7",1,0))</f>
        <v>0</v>
      </c>
      <c r="H102" s="70">
        <f t="array" ref="H102">SUM(IF(H4:H88="M7",1,0))</f>
        <v>0</v>
      </c>
      <c r="I102" s="70">
        <f t="array" ref="I102">SUM(IF(I4:I88="M7",1,0))</f>
        <v>0</v>
      </c>
      <c r="J102" s="70">
        <f t="array" ref="J102">SUM(IF(J4:J88="M7",1,0))</f>
        <v>0</v>
      </c>
      <c r="K102" s="70">
        <f t="array" ref="K102">SUM(IF(K4:K88="M7",1,0))</f>
        <v>0</v>
      </c>
      <c r="L102" s="145">
        <f t="array" ref="L102">SUM(IF(L4:L88="M7",1,0))</f>
        <v>0</v>
      </c>
      <c r="M102" s="144">
        <f t="array" ref="M102">SUM(IF(M4:M88="M7",1,0))</f>
        <v>0</v>
      </c>
      <c r="N102" s="70">
        <f t="array" ref="N102">SUM(IF(N4:N88="M7",1,0))</f>
        <v>0</v>
      </c>
      <c r="O102" s="70">
        <f t="array" ref="O102">SUM(IF(O4:O88="M7",1,0))</f>
        <v>0</v>
      </c>
      <c r="P102" s="70">
        <f t="array" ref="P102">SUM(IF(P4:P88="M7",1,0))</f>
        <v>0</v>
      </c>
      <c r="Q102" s="70">
        <f t="array" ref="Q102">SUM(IF(Q4:Q88="M7",1,0))</f>
        <v>0</v>
      </c>
      <c r="R102" s="70">
        <f t="array" ref="R102">SUM(IF(R4:R88="M7",1,0))</f>
        <v>0</v>
      </c>
      <c r="S102" s="145">
        <f t="array" ref="S102">SUM(IF(S4:S88="M7",1,0))</f>
        <v>0</v>
      </c>
      <c r="T102" s="144">
        <f t="array" ref="T102">SUM(IF(T4:T88="M7",1,0))</f>
        <v>0</v>
      </c>
      <c r="U102" s="70">
        <f t="array" ref="U102">SUM(IF(U4:U88="M7",1,0))</f>
        <v>0</v>
      </c>
      <c r="V102" s="70">
        <f t="array" ref="V102">SUM(IF(V4:V88="M7",1,0))</f>
        <v>0</v>
      </c>
      <c r="W102" s="70">
        <f t="array" ref="W102">SUM(IF(W4:W88="M7",1,0))</f>
        <v>0</v>
      </c>
      <c r="X102" s="70">
        <f t="array" ref="X102">SUM(IF(X4:X88="M7",1,0))</f>
        <v>0</v>
      </c>
      <c r="Y102" s="70">
        <f t="array" ref="Y102">SUM(IF(Y4:Y88="M7",1,0))</f>
        <v>0</v>
      </c>
      <c r="Z102" s="145">
        <f t="array" ref="Z102">SUM(IF(Z4:Z88="M7",1,0))</f>
        <v>0</v>
      </c>
      <c r="AA102" s="144">
        <f t="array" ref="AA102">SUM(IF(AA4:AA88="M7",1,0))</f>
        <v>0</v>
      </c>
      <c r="AB102" s="70">
        <f t="array" ref="AB102">SUM(IF(AB4:AB88="M7",1,0))</f>
        <v>0</v>
      </c>
      <c r="AC102" s="70">
        <f t="array" ref="AC102">SUM(IF(AC4:AC88="M7",1,0))</f>
        <v>0</v>
      </c>
      <c r="AD102" s="70">
        <f t="array" ref="AD102">SUM(IF(AD4:AD88="M7",1,0))</f>
        <v>0</v>
      </c>
      <c r="AE102" s="70">
        <f t="array" ref="AE102">SUM(IF(AE4:AE88="M7",1,0))</f>
        <v>0</v>
      </c>
      <c r="AF102" s="70">
        <f t="array" ref="AF102">SUM(IF(AF4:AF88="M7",1,0))</f>
        <v>0</v>
      </c>
      <c r="AG102" s="145">
        <f t="array" ref="AG102">SUM(IF(AG4:AG88="M7",1,0))</f>
        <v>0</v>
      </c>
      <c r="AH102" s="144">
        <f t="array" ref="AH102">SUM(IF(AH4:AH88="M7",1,0))</f>
        <v>0</v>
      </c>
      <c r="AI102" s="70">
        <f t="array" ref="AI102">SUM(IF(AI4:AI88="M7",1,0))</f>
        <v>0</v>
      </c>
      <c r="AJ102" s="70">
        <f t="array" ref="AJ102">SUM(IF(AJ4:AJ88="M7",1,0))</f>
        <v>0</v>
      </c>
      <c r="AK102" s="70">
        <f t="array" ref="AK102">SUM(IF(AK4:AK88="M7",1,0))</f>
        <v>0</v>
      </c>
      <c r="AL102" s="70">
        <f t="array" ref="AL102">SUM(IF(AL4:AL88="M7",1,0))</f>
        <v>0</v>
      </c>
      <c r="AM102" s="70">
        <f t="array" ref="AM102">SUM(IF(AM4:AM88="M7",1,0))</f>
        <v>0</v>
      </c>
      <c r="AN102" s="145">
        <f t="array" ref="AN102">SUM(IF(AN4:AN88="M7",1,0))</f>
        <v>0</v>
      </c>
      <c r="AO102" s="144">
        <f t="array" ref="AO102">SUM(IF(AO4:AO88="M7",1,0))</f>
        <v>0</v>
      </c>
      <c r="AP102" s="70">
        <f t="array" ref="AP102">SUM(IF(AP4:AP88="M7",1,0))</f>
        <v>0</v>
      </c>
      <c r="AQ102" s="70">
        <f t="array" ref="AQ102">SUM(IF(AQ4:AQ88="M7",1,0))</f>
        <v>0</v>
      </c>
      <c r="AR102" s="70">
        <f t="array" ref="AR102">SUM(IF(AR4:AR88="M7",1,0))</f>
        <v>0</v>
      </c>
      <c r="AS102" s="70">
        <f t="array" ref="AS102">SUM(IF(AS4:AS88="M7",1,0))</f>
        <v>0</v>
      </c>
      <c r="AT102" s="70">
        <f t="array" ref="AT102">SUM(IF(AT4:AT88="M7",1,0))</f>
        <v>0</v>
      </c>
      <c r="AU102" s="145">
        <f t="array" ref="AU102">SUM(IF(AU4:AU88="M7",1,0))</f>
        <v>0</v>
      </c>
      <c r="AV102" s="144">
        <f t="array" ref="AV102">SUM(IF(AV4:AV88="M7",1,0))</f>
        <v>0</v>
      </c>
      <c r="AW102" s="70">
        <f t="array" ref="AW102">SUM(IF(AW4:AW88="M7",1,0))</f>
        <v>0</v>
      </c>
      <c r="AX102" s="70">
        <f t="array" ref="AX102">SUM(IF(AX4:AX88="M7",1,0))</f>
        <v>0</v>
      </c>
      <c r="AY102" s="70">
        <f t="array" ref="AY102">SUM(IF(AY4:AY88="M7",1,0))</f>
        <v>0</v>
      </c>
      <c r="AZ102" s="70">
        <f t="array" ref="AZ102">SUM(IF(AZ4:AZ88="M7",1,0))</f>
        <v>0</v>
      </c>
      <c r="BA102" s="70">
        <f t="array" ref="BA102">SUM(IF(BA4:BA88="M7",1,0))</f>
        <v>0</v>
      </c>
      <c r="BB102" s="145">
        <f t="array" ref="BB102">SUM(IF(BB4:BB88="M7",1,0))</f>
        <v>0</v>
      </c>
    </row>
    <row r="103" spans="1:54">
      <c r="A103" s="71"/>
      <c r="B103" s="71"/>
      <c r="D103" s="62" t="s">
        <v>73</v>
      </c>
      <c r="E103" s="62"/>
      <c r="F103" s="144">
        <f t="array" ref="F103">SUM(IF(F4:F88="M8",1,0))</f>
        <v>0</v>
      </c>
      <c r="G103" s="70">
        <f t="array" ref="G103">SUM(IF(G4:G88="M8",1,0))</f>
        <v>0</v>
      </c>
      <c r="H103" s="70">
        <f t="array" ref="H103">SUM(IF(H4:H88="M8",1,0))</f>
        <v>0</v>
      </c>
      <c r="I103" s="70">
        <f t="array" ref="I103">SUM(IF(I4:I88="M8",1,0))</f>
        <v>0</v>
      </c>
      <c r="J103" s="70">
        <f t="array" ref="J103">SUM(IF(J4:J88="M8",1,0))</f>
        <v>0</v>
      </c>
      <c r="K103" s="70">
        <f t="array" ref="K103">SUM(IF(K4:K88="M8",1,0))</f>
        <v>0</v>
      </c>
      <c r="L103" s="145">
        <f t="array" ref="L103">SUM(IF(L4:L88="M8",1,0))</f>
        <v>0</v>
      </c>
      <c r="M103" s="144">
        <f t="array" ref="M103">SUM(IF(M4:M88="M8",1,0))</f>
        <v>0</v>
      </c>
      <c r="N103" s="70">
        <f t="array" ref="N103">SUM(IF(N4:N88="M8",1,0))</f>
        <v>0</v>
      </c>
      <c r="O103" s="70">
        <f t="array" ref="O103">SUM(IF(O4:O88="M8",1,0))</f>
        <v>0</v>
      </c>
      <c r="P103" s="70">
        <f t="array" ref="P103">SUM(IF(P4:P88="M8",1,0))</f>
        <v>0</v>
      </c>
      <c r="Q103" s="70">
        <f t="array" ref="Q103">SUM(IF(Q4:Q88="M8",1,0))</f>
        <v>0</v>
      </c>
      <c r="R103" s="70">
        <f t="array" ref="R103">SUM(IF(R4:R88="M8",1,0))</f>
        <v>0</v>
      </c>
      <c r="S103" s="145">
        <f t="array" ref="S103">SUM(IF(S4:S88="M8",1,0))</f>
        <v>0</v>
      </c>
      <c r="T103" s="144">
        <f t="array" ref="T103">SUM(IF(T4:T88="M8",1,0))</f>
        <v>0</v>
      </c>
      <c r="U103" s="70">
        <f t="array" ref="U103">SUM(IF(U4:U88="M8",1,0))</f>
        <v>0</v>
      </c>
      <c r="V103" s="70">
        <f t="array" ref="V103">SUM(IF(V4:V88="M8",1,0))</f>
        <v>0</v>
      </c>
      <c r="W103" s="70">
        <f t="array" ref="W103">SUM(IF(W4:W88="M8",1,0))</f>
        <v>0</v>
      </c>
      <c r="X103" s="70">
        <f t="array" ref="X103">SUM(IF(X4:X88="M8",1,0))</f>
        <v>0</v>
      </c>
      <c r="Y103" s="70">
        <f t="array" ref="Y103">SUM(IF(Y4:Y88="M8",1,0))</f>
        <v>0</v>
      </c>
      <c r="Z103" s="145">
        <f t="array" ref="Z103">SUM(IF(Z4:Z88="M8",1,0))</f>
        <v>0</v>
      </c>
      <c r="AA103" s="144">
        <f t="array" ref="AA103">SUM(IF(AA4:AA88="M8",1,0))</f>
        <v>0</v>
      </c>
      <c r="AB103" s="70">
        <f t="array" ref="AB103">SUM(IF(AB4:AB88="M8",1,0))</f>
        <v>0</v>
      </c>
      <c r="AC103" s="70">
        <f t="array" ref="AC103">SUM(IF(AC4:AC88="M8",1,0))</f>
        <v>0</v>
      </c>
      <c r="AD103" s="70">
        <f t="array" ref="AD103">SUM(IF(AD4:AD88="M8",1,0))</f>
        <v>0</v>
      </c>
      <c r="AE103" s="70">
        <f t="array" ref="AE103">SUM(IF(AE4:AE88="M8",1,0))</f>
        <v>0</v>
      </c>
      <c r="AF103" s="70">
        <f t="array" ref="AF103">SUM(IF(AF4:AF88="M8",1,0))</f>
        <v>0</v>
      </c>
      <c r="AG103" s="145">
        <f t="array" ref="AG103">SUM(IF(AG4:AG88="M8",1,0))</f>
        <v>0</v>
      </c>
      <c r="AH103" s="144">
        <f t="array" ref="AH103">SUM(IF(AH4:AH88="M8",1,0))</f>
        <v>0</v>
      </c>
      <c r="AI103" s="70">
        <f t="array" ref="AI103">SUM(IF(AI4:AI88="M8",1,0))</f>
        <v>0</v>
      </c>
      <c r="AJ103" s="70">
        <f t="array" ref="AJ103">SUM(IF(AJ4:AJ88="M8",1,0))</f>
        <v>0</v>
      </c>
      <c r="AK103" s="70">
        <f t="array" ref="AK103">SUM(IF(AK4:AK88="M8",1,0))</f>
        <v>0</v>
      </c>
      <c r="AL103" s="70">
        <f t="array" ref="AL103">SUM(IF(AL4:AL88="M8",1,0))</f>
        <v>0</v>
      </c>
      <c r="AM103" s="70">
        <f t="array" ref="AM103">SUM(IF(AM4:AM88="M8",1,0))</f>
        <v>0</v>
      </c>
      <c r="AN103" s="145">
        <f t="array" ref="AN103">SUM(IF(AN4:AN88="M8",1,0))</f>
        <v>0</v>
      </c>
      <c r="AO103" s="144">
        <f t="array" ref="AO103">SUM(IF(AO4:AO88="M8",1,0))</f>
        <v>0</v>
      </c>
      <c r="AP103" s="70">
        <f t="array" ref="AP103">SUM(IF(AP4:AP88="M8",1,0))</f>
        <v>0</v>
      </c>
      <c r="AQ103" s="70">
        <f t="array" ref="AQ103">SUM(IF(AQ4:AQ88="M8",1,0))</f>
        <v>0</v>
      </c>
      <c r="AR103" s="70">
        <f t="array" ref="AR103">SUM(IF(AR4:AR88="M8",1,0))</f>
        <v>0</v>
      </c>
      <c r="AS103" s="70">
        <f t="array" ref="AS103">SUM(IF(AS4:AS88="M8",1,0))</f>
        <v>0</v>
      </c>
      <c r="AT103" s="70">
        <f t="array" ref="AT103">SUM(IF(AT4:AT88="M8",1,0))</f>
        <v>0</v>
      </c>
      <c r="AU103" s="145">
        <f t="array" ref="AU103">SUM(IF(AU4:AU88="M8",1,0))</f>
        <v>0</v>
      </c>
      <c r="AV103" s="144">
        <f t="array" ref="AV103">SUM(IF(AV4:AV88="M8",1,0))</f>
        <v>0</v>
      </c>
      <c r="AW103" s="70">
        <f t="array" ref="AW103">SUM(IF(AW4:AW88="M8",1,0))</f>
        <v>0</v>
      </c>
      <c r="AX103" s="70">
        <f t="array" ref="AX103">SUM(IF(AX4:AX88="M8",1,0))</f>
        <v>0</v>
      </c>
      <c r="AY103" s="70">
        <f t="array" ref="AY103">SUM(IF(AY4:AY88="M8",1,0))</f>
        <v>0</v>
      </c>
      <c r="AZ103" s="70">
        <f t="array" ref="AZ103">SUM(IF(AZ4:AZ88="M8",1,0))</f>
        <v>0</v>
      </c>
      <c r="BA103" s="70">
        <f t="array" ref="BA103">SUM(IF(BA4:BA88="M8",1,0))</f>
        <v>0</v>
      </c>
      <c r="BB103" s="145">
        <f t="array" ref="BB103">SUM(IF(BB4:BB88="M8",1,0))</f>
        <v>0</v>
      </c>
    </row>
    <row r="104" spans="1:54">
      <c r="A104" s="71"/>
      <c r="B104" s="71"/>
      <c r="D104" s="62" t="s">
        <v>76</v>
      </c>
      <c r="E104" s="62"/>
      <c r="F104" s="144">
        <f t="array" ref="F104">SUM(IF(F4:F88="M9",1,0))</f>
        <v>0</v>
      </c>
      <c r="G104" s="70">
        <f t="array" ref="G104">SUM(IF(G4:G88="M9",1,0))</f>
        <v>0</v>
      </c>
      <c r="H104" s="70">
        <f t="array" ref="H104">SUM(IF(H4:H88="M9",1,0))</f>
        <v>0</v>
      </c>
      <c r="I104" s="70">
        <f t="array" ref="I104">SUM(IF(I4:I88="M9",1,0))</f>
        <v>0</v>
      </c>
      <c r="J104" s="70">
        <f t="array" ref="J104">SUM(IF(J4:J88="M9",1,0))</f>
        <v>0</v>
      </c>
      <c r="K104" s="70">
        <f t="array" ref="K104">SUM(IF(K4:K88="M9",1,0))</f>
        <v>0</v>
      </c>
      <c r="L104" s="145">
        <f t="array" ref="L104">SUM(IF(L4:L88="M9",1,0))</f>
        <v>0</v>
      </c>
      <c r="M104" s="144">
        <f t="array" ref="M104">SUM(IF(M4:M88="M9",1,0))</f>
        <v>0</v>
      </c>
      <c r="N104" s="70">
        <f t="array" ref="N104">SUM(IF(N4:N88="M9",1,0))</f>
        <v>0</v>
      </c>
      <c r="O104" s="70">
        <f t="array" ref="O104">SUM(IF(O4:O88="M9",1,0))</f>
        <v>0</v>
      </c>
      <c r="P104" s="70">
        <f t="array" ref="P104">SUM(IF(P4:P88="M9",1,0))</f>
        <v>0</v>
      </c>
      <c r="Q104" s="70">
        <f t="array" ref="Q104">SUM(IF(Q4:Q88="M9",1,0))</f>
        <v>0</v>
      </c>
      <c r="R104" s="70">
        <f t="array" ref="R104">SUM(IF(R4:R88="M9",1,0))</f>
        <v>0</v>
      </c>
      <c r="S104" s="145">
        <f t="array" ref="S104">SUM(IF(S4:S88="M9",1,0))</f>
        <v>0</v>
      </c>
      <c r="T104" s="144">
        <f t="array" ref="T104">SUM(IF(T4:T88="M9",1,0))</f>
        <v>0</v>
      </c>
      <c r="U104" s="70">
        <f t="array" ref="U104">SUM(IF(U4:U88="M9",1,0))</f>
        <v>0</v>
      </c>
      <c r="V104" s="70">
        <f t="array" ref="V104">SUM(IF(V4:V88="M9",1,0))</f>
        <v>0</v>
      </c>
      <c r="W104" s="70">
        <f t="array" ref="W104">SUM(IF(W4:W88="M9",1,0))</f>
        <v>0</v>
      </c>
      <c r="X104" s="70">
        <f t="array" ref="X104">SUM(IF(X4:X88="M9",1,0))</f>
        <v>0</v>
      </c>
      <c r="Y104" s="70">
        <f t="array" ref="Y104">SUM(IF(Y4:Y88="M9",1,0))</f>
        <v>0</v>
      </c>
      <c r="Z104" s="145">
        <f t="array" ref="Z104">SUM(IF(Z4:Z88="M9",1,0))</f>
        <v>0</v>
      </c>
      <c r="AA104" s="144">
        <f t="array" ref="AA104">SUM(IF(AA4:AA88="M9",1,0))</f>
        <v>0</v>
      </c>
      <c r="AB104" s="70">
        <f t="array" ref="AB104">SUM(IF(AB4:AB88="M9",1,0))</f>
        <v>0</v>
      </c>
      <c r="AC104" s="70">
        <f t="array" ref="AC104">SUM(IF(AC4:AC88="M9",1,0))</f>
        <v>0</v>
      </c>
      <c r="AD104" s="70">
        <f t="array" ref="AD104">SUM(IF(AD4:AD88="M9",1,0))</f>
        <v>0</v>
      </c>
      <c r="AE104" s="70">
        <f t="array" ref="AE104">SUM(IF(AE4:AE88="M9",1,0))</f>
        <v>0</v>
      </c>
      <c r="AF104" s="70">
        <f t="array" ref="AF104">SUM(IF(AF4:AF88="M9",1,0))</f>
        <v>0</v>
      </c>
      <c r="AG104" s="145">
        <f t="array" ref="AG104">SUM(IF(AG4:AG88="M9",1,0))</f>
        <v>0</v>
      </c>
      <c r="AH104" s="144">
        <f t="array" ref="AH104">SUM(IF(AH4:AH88="M9",1,0))</f>
        <v>0</v>
      </c>
      <c r="AI104" s="70">
        <f t="array" ref="AI104">SUM(IF(AI4:AI88="M9",1,0))</f>
        <v>0</v>
      </c>
      <c r="AJ104" s="70">
        <f t="array" ref="AJ104">SUM(IF(AJ4:AJ88="M9",1,0))</f>
        <v>0</v>
      </c>
      <c r="AK104" s="70">
        <f t="array" ref="AK104">SUM(IF(AK4:AK88="M9",1,0))</f>
        <v>0</v>
      </c>
      <c r="AL104" s="70">
        <f t="array" ref="AL104">SUM(IF(AL4:AL88="M9",1,0))</f>
        <v>0</v>
      </c>
      <c r="AM104" s="70">
        <f t="array" ref="AM104">SUM(IF(AM4:AM88="M9",1,0))</f>
        <v>0</v>
      </c>
      <c r="AN104" s="145">
        <f t="array" ref="AN104">SUM(IF(AN4:AN88="M9",1,0))</f>
        <v>0</v>
      </c>
      <c r="AO104" s="144">
        <f t="array" ref="AO104">SUM(IF(AO4:AO88="M9",1,0))</f>
        <v>0</v>
      </c>
      <c r="AP104" s="70">
        <f t="array" ref="AP104">SUM(IF(AP4:AP88="M9",1,0))</f>
        <v>0</v>
      </c>
      <c r="AQ104" s="70">
        <f t="array" ref="AQ104">SUM(IF(AQ4:AQ88="M9",1,0))</f>
        <v>0</v>
      </c>
      <c r="AR104" s="70">
        <f t="array" ref="AR104">SUM(IF(AR4:AR88="M9",1,0))</f>
        <v>0</v>
      </c>
      <c r="AS104" s="70">
        <f t="array" ref="AS104">SUM(IF(AS4:AS88="M9",1,0))</f>
        <v>0</v>
      </c>
      <c r="AT104" s="70">
        <f t="array" ref="AT104">SUM(IF(AT4:AT88="M9",1,0))</f>
        <v>0</v>
      </c>
      <c r="AU104" s="145">
        <f t="array" ref="AU104">SUM(IF(AU4:AU88="M9",1,0))</f>
        <v>0</v>
      </c>
      <c r="AV104" s="144">
        <f t="array" ref="AV104">SUM(IF(AV4:AV88="M9",1,0))</f>
        <v>0</v>
      </c>
      <c r="AW104" s="70">
        <f t="array" ref="AW104">SUM(IF(AW4:AW88="M9",1,0))</f>
        <v>0</v>
      </c>
      <c r="AX104" s="70">
        <f t="array" ref="AX104">SUM(IF(AX4:AX88="M9",1,0))</f>
        <v>0</v>
      </c>
      <c r="AY104" s="70">
        <f t="array" ref="AY104">SUM(IF(AY4:AY88="M9",1,0))</f>
        <v>0</v>
      </c>
      <c r="AZ104" s="70">
        <f t="array" ref="AZ104">SUM(IF(AZ4:AZ88="M9",1,0))</f>
        <v>0</v>
      </c>
      <c r="BA104" s="70">
        <f t="array" ref="BA104">SUM(IF(BA4:BA88="M9",1,0))</f>
        <v>0</v>
      </c>
      <c r="BB104" s="145">
        <f t="array" ref="BB104">SUM(IF(BB4:BB88="M9",1,0))</f>
        <v>0</v>
      </c>
    </row>
    <row r="105" spans="1:54" ht="15" thickBot="1">
      <c r="A105" s="74"/>
      <c r="B105" s="74"/>
      <c r="D105" s="62" t="s">
        <v>77</v>
      </c>
      <c r="E105" s="62"/>
      <c r="F105" s="146">
        <f t="array" ref="F105">SUM(IF(F4:F88="M10",1,0))</f>
        <v>0</v>
      </c>
      <c r="G105" s="147">
        <f t="array" ref="G105">SUM(IF(G4:G88="M10",1,0))</f>
        <v>0</v>
      </c>
      <c r="H105" s="147">
        <f t="array" ref="H105">SUM(IF(H4:H88="M10",1,0))</f>
        <v>0</v>
      </c>
      <c r="I105" s="147">
        <f t="array" ref="I105">SUM(IF(I4:I88="M10",1,0))</f>
        <v>0</v>
      </c>
      <c r="J105" s="147">
        <f t="array" ref="J105">SUM(IF(J4:J88="M10",1,0))</f>
        <v>0</v>
      </c>
      <c r="K105" s="147">
        <f t="array" ref="K105">SUM(IF(K4:K88="M10",1,0))</f>
        <v>0</v>
      </c>
      <c r="L105" s="148">
        <f t="array" ref="L105">SUM(IF(L4:L88="M10",1,0))</f>
        <v>0</v>
      </c>
      <c r="M105" s="146">
        <f t="array" ref="M105">SUM(IF(M4:M88="M10",1,0))</f>
        <v>0</v>
      </c>
      <c r="N105" s="147">
        <f t="array" ref="N105">SUM(IF(N4:N88="M10",1,0))</f>
        <v>0</v>
      </c>
      <c r="O105" s="147">
        <f t="array" ref="O105">SUM(IF(O4:O88="M10",1,0))</f>
        <v>0</v>
      </c>
      <c r="P105" s="147">
        <f t="array" ref="P105">SUM(IF(P4:P88="M10",1,0))</f>
        <v>0</v>
      </c>
      <c r="Q105" s="147">
        <f t="array" ref="Q105">SUM(IF(Q4:Q88="M10",1,0))</f>
        <v>0</v>
      </c>
      <c r="R105" s="147">
        <f t="array" ref="R105">SUM(IF(R4:R88="M10",1,0))</f>
        <v>0</v>
      </c>
      <c r="S105" s="148">
        <f t="array" ref="S105">SUM(IF(S4:S88="M10",1,0))</f>
        <v>0</v>
      </c>
      <c r="T105" s="146">
        <f t="array" ref="T105">SUM(IF(T4:T88="M10",1,0))</f>
        <v>0</v>
      </c>
      <c r="U105" s="147">
        <f t="array" ref="U105">SUM(IF(U4:U88="M10",1,0))</f>
        <v>0</v>
      </c>
      <c r="V105" s="147">
        <f t="array" ref="V105">SUM(IF(V4:V88="M10",1,0))</f>
        <v>0</v>
      </c>
      <c r="W105" s="147">
        <f t="array" ref="W105">SUM(IF(W4:W88="M10",1,0))</f>
        <v>0</v>
      </c>
      <c r="X105" s="147">
        <f t="array" ref="X105">SUM(IF(X4:X88="M10",1,0))</f>
        <v>0</v>
      </c>
      <c r="Y105" s="147">
        <f t="array" ref="Y105">SUM(IF(Y4:Y88="M10",1,0))</f>
        <v>0</v>
      </c>
      <c r="Z105" s="148">
        <f t="array" ref="Z105">SUM(IF(Z4:Z88="M10",1,0))</f>
        <v>0</v>
      </c>
      <c r="AA105" s="146">
        <f t="array" ref="AA105">SUM(IF(AA4:AA88="M10",1,0))</f>
        <v>0</v>
      </c>
      <c r="AB105" s="147">
        <f t="array" ref="AB105">SUM(IF(AB4:AB88="M10",1,0))</f>
        <v>0</v>
      </c>
      <c r="AC105" s="147">
        <f t="array" ref="AC105">SUM(IF(AC4:AC88="M10",1,0))</f>
        <v>0</v>
      </c>
      <c r="AD105" s="147">
        <f t="array" ref="AD105">SUM(IF(AD4:AD88="M10",1,0))</f>
        <v>0</v>
      </c>
      <c r="AE105" s="147">
        <f t="array" ref="AE105">SUM(IF(AE4:AE88="M10",1,0))</f>
        <v>0</v>
      </c>
      <c r="AF105" s="147">
        <f t="array" ref="AF105">SUM(IF(AF4:AF88="M10",1,0))</f>
        <v>0</v>
      </c>
      <c r="AG105" s="148">
        <f t="array" ref="AG105">SUM(IF(AG4:AG88="M10",1,0))</f>
        <v>0</v>
      </c>
      <c r="AH105" s="146">
        <f t="array" ref="AH105">SUM(IF(AH4:AH88="M10",1,0))</f>
        <v>0</v>
      </c>
      <c r="AI105" s="147">
        <f t="array" ref="AI105">SUM(IF(AI4:AI88="M10",1,0))</f>
        <v>0</v>
      </c>
      <c r="AJ105" s="147">
        <f t="array" ref="AJ105">SUM(IF(AJ4:AJ88="M10",1,0))</f>
        <v>0</v>
      </c>
      <c r="AK105" s="147">
        <f t="array" ref="AK105">SUM(IF(AK4:AK88="M10",1,0))</f>
        <v>0</v>
      </c>
      <c r="AL105" s="147">
        <f t="array" ref="AL105">SUM(IF(AL4:AL88="M10",1,0))</f>
        <v>0</v>
      </c>
      <c r="AM105" s="147">
        <f t="array" ref="AM105">SUM(IF(AM4:AM88="M10",1,0))</f>
        <v>0</v>
      </c>
      <c r="AN105" s="148">
        <f t="array" ref="AN105">SUM(IF(AN4:AN88="M10",1,0))</f>
        <v>0</v>
      </c>
      <c r="AO105" s="146">
        <f t="array" ref="AO105">SUM(IF(AO4:AO88="M10",1,0))</f>
        <v>0</v>
      </c>
      <c r="AP105" s="147">
        <f t="array" ref="AP105">SUM(IF(AP4:AP88="M10",1,0))</f>
        <v>0</v>
      </c>
      <c r="AQ105" s="147">
        <f t="array" ref="AQ105">SUM(IF(AQ4:AQ88="M10",1,0))</f>
        <v>0</v>
      </c>
      <c r="AR105" s="147">
        <f t="array" ref="AR105">SUM(IF(AR4:AR88="M10",1,0))</f>
        <v>0</v>
      </c>
      <c r="AS105" s="147">
        <f t="array" ref="AS105">SUM(IF(AS4:AS88="M10",1,0))</f>
        <v>0</v>
      </c>
      <c r="AT105" s="147">
        <f t="array" ref="AT105">SUM(IF(AT4:AT88="M10",1,0))</f>
        <v>0</v>
      </c>
      <c r="AU105" s="148">
        <f t="array" ref="AU105">SUM(IF(AU4:AU88="M10",1,0))</f>
        <v>0</v>
      </c>
      <c r="AV105" s="146">
        <f t="array" ref="AV105">SUM(IF(AV4:AV88="M10",1,0))</f>
        <v>0</v>
      </c>
      <c r="AW105" s="147">
        <f t="array" ref="AW105">SUM(IF(AW4:AW88="M10",1,0))</f>
        <v>0</v>
      </c>
      <c r="AX105" s="147">
        <f t="array" ref="AX105">SUM(IF(AX4:AX88="M10",1,0))</f>
        <v>0</v>
      </c>
      <c r="AY105" s="147">
        <f t="array" ref="AY105">SUM(IF(AY4:AY88="M10",1,0))</f>
        <v>0</v>
      </c>
      <c r="AZ105" s="147">
        <f t="array" ref="AZ105">SUM(IF(AZ4:AZ88="M10",1,0))</f>
        <v>0</v>
      </c>
      <c r="BA105" s="147">
        <f t="array" ref="BA105">SUM(IF(BA4:BA88="M10",1,0))</f>
        <v>0</v>
      </c>
      <c r="BB105" s="148">
        <f t="array" ref="BB105">SUM(IF(BB4:BB88="M10",1,0))</f>
        <v>0</v>
      </c>
    </row>
    <row r="106" spans="1:54" ht="15" thickBot="1">
      <c r="A106" s="71"/>
      <c r="B106" s="71"/>
      <c r="C106" s="69" t="s">
        <v>1</v>
      </c>
      <c r="E106" s="69"/>
      <c r="F106" s="149">
        <f t="shared" ref="F106:BB106" si="21">SUM(F95:F105)</f>
        <v>0</v>
      </c>
      <c r="G106" s="150">
        <f t="shared" si="21"/>
        <v>0</v>
      </c>
      <c r="H106" s="151">
        <f t="shared" si="21"/>
        <v>0</v>
      </c>
      <c r="I106" s="150">
        <f t="shared" si="21"/>
        <v>0</v>
      </c>
      <c r="J106" s="150">
        <f t="shared" si="21"/>
        <v>0</v>
      </c>
      <c r="K106" s="150">
        <f t="shared" si="21"/>
        <v>0</v>
      </c>
      <c r="L106" s="152">
        <f t="shared" si="21"/>
        <v>0</v>
      </c>
      <c r="M106" s="149">
        <f t="shared" si="21"/>
        <v>0</v>
      </c>
      <c r="N106" s="150">
        <f t="shared" si="21"/>
        <v>0</v>
      </c>
      <c r="O106" s="150">
        <f t="shared" si="21"/>
        <v>0</v>
      </c>
      <c r="P106" s="150">
        <f t="shared" si="21"/>
        <v>0</v>
      </c>
      <c r="Q106" s="150">
        <f t="shared" si="21"/>
        <v>0</v>
      </c>
      <c r="R106" s="150">
        <f t="shared" si="21"/>
        <v>0</v>
      </c>
      <c r="S106" s="152">
        <f t="shared" si="21"/>
        <v>0</v>
      </c>
      <c r="T106" s="149">
        <f t="shared" si="21"/>
        <v>0</v>
      </c>
      <c r="U106" s="150">
        <f t="shared" si="21"/>
        <v>0</v>
      </c>
      <c r="V106" s="150">
        <f t="shared" si="21"/>
        <v>0</v>
      </c>
      <c r="W106" s="150">
        <f t="shared" si="21"/>
        <v>0</v>
      </c>
      <c r="X106" s="150">
        <f t="shared" si="21"/>
        <v>0</v>
      </c>
      <c r="Y106" s="150">
        <f t="shared" si="21"/>
        <v>0</v>
      </c>
      <c r="Z106" s="152">
        <f t="shared" si="21"/>
        <v>0</v>
      </c>
      <c r="AA106" s="149">
        <f t="shared" si="21"/>
        <v>0</v>
      </c>
      <c r="AB106" s="150">
        <f t="shared" si="21"/>
        <v>0</v>
      </c>
      <c r="AC106" s="150">
        <f t="shared" si="21"/>
        <v>0</v>
      </c>
      <c r="AD106" s="150">
        <f t="shared" si="21"/>
        <v>0</v>
      </c>
      <c r="AE106" s="150">
        <f t="shared" si="21"/>
        <v>0</v>
      </c>
      <c r="AF106" s="150">
        <f t="shared" si="21"/>
        <v>0</v>
      </c>
      <c r="AG106" s="152">
        <f t="shared" si="21"/>
        <v>0</v>
      </c>
      <c r="AH106" s="149">
        <f t="shared" si="21"/>
        <v>0</v>
      </c>
      <c r="AI106" s="150">
        <f t="shared" si="21"/>
        <v>0</v>
      </c>
      <c r="AJ106" s="150">
        <f t="shared" si="21"/>
        <v>0</v>
      </c>
      <c r="AK106" s="150">
        <f t="shared" si="21"/>
        <v>0</v>
      </c>
      <c r="AL106" s="150">
        <f t="shared" si="21"/>
        <v>0</v>
      </c>
      <c r="AM106" s="150">
        <f t="shared" si="21"/>
        <v>0</v>
      </c>
      <c r="AN106" s="152">
        <f t="shared" si="21"/>
        <v>0</v>
      </c>
      <c r="AO106" s="149">
        <f t="shared" si="21"/>
        <v>0</v>
      </c>
      <c r="AP106" s="150">
        <f t="shared" si="21"/>
        <v>0</v>
      </c>
      <c r="AQ106" s="150">
        <f t="shared" si="21"/>
        <v>0</v>
      </c>
      <c r="AR106" s="150">
        <f t="shared" si="21"/>
        <v>0</v>
      </c>
      <c r="AS106" s="150">
        <f t="shared" si="21"/>
        <v>0</v>
      </c>
      <c r="AT106" s="150">
        <f t="shared" si="21"/>
        <v>0</v>
      </c>
      <c r="AU106" s="152">
        <f t="shared" si="21"/>
        <v>0</v>
      </c>
      <c r="AV106" s="149">
        <f t="shared" si="21"/>
        <v>0</v>
      </c>
      <c r="AW106" s="150">
        <f t="shared" si="21"/>
        <v>0</v>
      </c>
      <c r="AX106" s="150">
        <f t="shared" si="21"/>
        <v>0</v>
      </c>
      <c r="AY106" s="150">
        <f t="shared" si="21"/>
        <v>0</v>
      </c>
      <c r="AZ106" s="151">
        <f t="shared" si="21"/>
        <v>0</v>
      </c>
      <c r="BA106" s="150">
        <f t="shared" si="21"/>
        <v>0</v>
      </c>
      <c r="BB106" s="152">
        <f t="shared" si="21"/>
        <v>0</v>
      </c>
    </row>
    <row r="107" spans="1:54" ht="15" thickBot="1">
      <c r="A107" s="71"/>
      <c r="B107" s="71"/>
      <c r="C107"/>
      <c r="D107"/>
      <c r="E107"/>
      <c r="H107" s="75"/>
      <c r="AZ107" s="75"/>
    </row>
    <row r="108" spans="1:54">
      <c r="A108" s="71"/>
      <c r="B108" s="71"/>
      <c r="D108" s="76" t="s">
        <v>61</v>
      </c>
      <c r="E108" s="76"/>
      <c r="F108" s="141">
        <f t="array" ref="F108">SUM(IF(F4:F88="A0",1,0))</f>
        <v>0</v>
      </c>
      <c r="G108" s="142">
        <f t="array" ref="G108">SUM(IF(G4:G88="A0",1,0))</f>
        <v>0</v>
      </c>
      <c r="H108" s="142">
        <f t="array" ref="H108">SUM(IF(H4:H88="A0",1,0))</f>
        <v>0</v>
      </c>
      <c r="I108" s="142">
        <f t="array" ref="I108">SUM(IF(I4:I88="A0",1,0))</f>
        <v>0</v>
      </c>
      <c r="J108" s="142">
        <f t="array" ref="J108">SUM(IF(J4:J88="A0",1,0))</f>
        <v>0</v>
      </c>
      <c r="K108" s="142">
        <f t="array" ref="K108">SUM(IF(K4:K88="A0",1,0))</f>
        <v>0</v>
      </c>
      <c r="L108" s="143">
        <f t="array" ref="L108">SUM(IF(L4:L88="A0",1,0))</f>
        <v>0</v>
      </c>
      <c r="M108" s="141">
        <f t="array" ref="M108">SUM(IF(M4:M88="A0",1,0))</f>
        <v>0</v>
      </c>
      <c r="N108" s="142">
        <f t="array" ref="N108">SUM(IF(N4:N88="A0",1,0))</f>
        <v>0</v>
      </c>
      <c r="O108" s="142">
        <f t="array" ref="O108">SUM(IF(O4:O88="A0",1,0))</f>
        <v>0</v>
      </c>
      <c r="P108" s="142">
        <f t="array" ref="P108">SUM(IF(P4:P88="A0",1,0))</f>
        <v>0</v>
      </c>
      <c r="Q108" s="142">
        <f t="array" ref="Q108">SUM(IF(Q4:Q88="A0",1,0))</f>
        <v>0</v>
      </c>
      <c r="R108" s="142">
        <f t="array" ref="R108">SUM(IF(R4:R88="A0",1,0))</f>
        <v>0</v>
      </c>
      <c r="S108" s="143">
        <f t="array" ref="S108">SUM(IF(S4:S88="A0",1,0))</f>
        <v>0</v>
      </c>
      <c r="T108" s="141">
        <f t="array" ref="T108">SUM(IF(T4:T88="A0",1,0))</f>
        <v>0</v>
      </c>
      <c r="U108" s="142">
        <f t="array" ref="U108">SUM(IF(U4:U88="A0",1,0))</f>
        <v>0</v>
      </c>
      <c r="V108" s="142">
        <f t="array" ref="V108">SUM(IF(V4:V88="A0",1,0))</f>
        <v>0</v>
      </c>
      <c r="W108" s="142">
        <f t="array" ref="W108">SUM(IF(W4:W88="A0",1,0))</f>
        <v>0</v>
      </c>
      <c r="X108" s="142">
        <f t="array" ref="X108">SUM(IF(X4:X88="A0",1,0))</f>
        <v>0</v>
      </c>
      <c r="Y108" s="142">
        <f t="array" ref="Y108">SUM(IF(Y4:Y88="A0",1,0))</f>
        <v>0</v>
      </c>
      <c r="Z108" s="143">
        <f t="array" ref="Z108">SUM(IF(Z4:Z88="A0",1,0))</f>
        <v>0</v>
      </c>
      <c r="AA108" s="141">
        <f t="array" ref="AA108">SUM(IF(AA4:AA88="A0",1,0))</f>
        <v>0</v>
      </c>
      <c r="AB108" s="142">
        <f t="array" ref="AB108">SUM(IF(AB4:AB88="A0",1,0))</f>
        <v>0</v>
      </c>
      <c r="AC108" s="142">
        <f t="array" ref="AC108">SUM(IF(AC4:AC88="A0",1,0))</f>
        <v>0</v>
      </c>
      <c r="AD108" s="142">
        <f t="array" ref="AD108">SUM(IF(AD4:AD88="A0",1,0))</f>
        <v>0</v>
      </c>
      <c r="AE108" s="142">
        <f t="array" ref="AE108">SUM(IF(AE4:AE88="A0",1,0))</f>
        <v>0</v>
      </c>
      <c r="AF108" s="142">
        <f t="array" ref="AF108">SUM(IF(AF4:AF88="A0",1,0))</f>
        <v>0</v>
      </c>
      <c r="AG108" s="143">
        <f t="array" ref="AG108">SUM(IF(AG4:AG88="A0",1,0))</f>
        <v>0</v>
      </c>
      <c r="AH108" s="141">
        <f t="array" ref="AH108">SUM(IF(AH4:AH88="A0",1,0))</f>
        <v>0</v>
      </c>
      <c r="AI108" s="142">
        <f t="array" ref="AI108">SUM(IF(AI4:AI88="A0",1,0))</f>
        <v>0</v>
      </c>
      <c r="AJ108" s="142">
        <f t="array" ref="AJ108">SUM(IF(AJ4:AJ88="A0",1,0))</f>
        <v>0</v>
      </c>
      <c r="AK108" s="142">
        <f t="array" ref="AK108">SUM(IF(AK4:AK88="A0",1,0))</f>
        <v>0</v>
      </c>
      <c r="AL108" s="142">
        <f t="array" ref="AL108">SUM(IF(AL4:AL88="A0",1,0))</f>
        <v>0</v>
      </c>
      <c r="AM108" s="142">
        <f t="array" ref="AM108">SUM(IF(AM4:AM88="A0",1,0))</f>
        <v>0</v>
      </c>
      <c r="AN108" s="143">
        <f t="array" ref="AN108">SUM(IF(AN4:AN88="A0",1,0))</f>
        <v>0</v>
      </c>
      <c r="AO108" s="141">
        <f t="array" ref="AO108">SUM(IF(AO4:AO88="A0",1,0))</f>
        <v>0</v>
      </c>
      <c r="AP108" s="142">
        <f t="array" ref="AP108">SUM(IF(AP4:AP88="A0",1,0))</f>
        <v>0</v>
      </c>
      <c r="AQ108" s="142">
        <f t="array" ref="AQ108">SUM(IF(AQ4:AQ88="A0",1,0))</f>
        <v>0</v>
      </c>
      <c r="AR108" s="142">
        <f t="array" ref="AR108">SUM(IF(AR4:AR88="A0",1,0))</f>
        <v>0</v>
      </c>
      <c r="AS108" s="142">
        <f t="array" ref="AS108">SUM(IF(AS4:AS88="A0",1,0))</f>
        <v>0</v>
      </c>
      <c r="AT108" s="142">
        <f t="array" ref="AT108">SUM(IF(AT4:AT88="A0",1,0))</f>
        <v>0</v>
      </c>
      <c r="AU108" s="143">
        <f t="array" ref="AU108">SUM(IF(AU4:AU88="A0",1,0))</f>
        <v>0</v>
      </c>
      <c r="AV108" s="141">
        <f t="array" ref="AV108">SUM(IF(AV4:AV88="A0",1,0))</f>
        <v>0</v>
      </c>
      <c r="AW108" s="142">
        <f t="array" ref="AW108">SUM(IF(AW4:AW88="A0",1,0))</f>
        <v>0</v>
      </c>
      <c r="AX108" s="142">
        <f t="array" ref="AX108">SUM(IF(AX4:AX88="A0",1,0))</f>
        <v>0</v>
      </c>
      <c r="AY108" s="142">
        <f t="array" ref="AY108">SUM(IF(AY4:AY88="A0",1,0))</f>
        <v>0</v>
      </c>
      <c r="AZ108" s="142">
        <f t="array" ref="AZ108">SUM(IF(AZ4:AZ88="A0",1,0))</f>
        <v>0</v>
      </c>
      <c r="BA108" s="142">
        <f t="array" ref="BA108">SUM(IF(BA4:BA88="A0",1,0))</f>
        <v>0</v>
      </c>
      <c r="BB108" s="143">
        <f t="array" ref="BB108">SUM(IF(BB4:BB88="A0",1,0))</f>
        <v>0</v>
      </c>
    </row>
    <row r="109" spans="1:54">
      <c r="A109" s="71"/>
      <c r="B109" s="71"/>
      <c r="D109" s="76" t="s">
        <v>40</v>
      </c>
      <c r="E109" s="76"/>
      <c r="F109" s="144">
        <f t="array" ref="F109">SUM(IF(F4:F88="A1",1,0))</f>
        <v>0</v>
      </c>
      <c r="G109" s="70">
        <f t="array" ref="G109">SUM(IF(G4:G88="A1",1,0))</f>
        <v>0</v>
      </c>
      <c r="H109" s="70">
        <f t="array" ref="H109">SUM(IF(H4:H88="A1",1,0))</f>
        <v>0</v>
      </c>
      <c r="I109" s="70">
        <f t="array" ref="I109">SUM(IF(I4:I88="A1",1,0))</f>
        <v>0</v>
      </c>
      <c r="J109" s="70">
        <f t="array" ref="J109">SUM(IF(J4:J88="A1",1,0))</f>
        <v>0</v>
      </c>
      <c r="K109" s="70">
        <f t="array" ref="K109">SUM(IF(K4:K88="A1",1,0))</f>
        <v>0</v>
      </c>
      <c r="L109" s="145">
        <f t="array" ref="L109">SUM(IF(L4:L88="A1",1,0))</f>
        <v>0</v>
      </c>
      <c r="M109" s="144">
        <f t="array" ref="M109">SUM(IF(M4:M88="A1",1,0))</f>
        <v>0</v>
      </c>
      <c r="N109" s="70">
        <f t="array" ref="N109">SUM(IF(N4:N88="A1",1,0))</f>
        <v>0</v>
      </c>
      <c r="O109" s="70">
        <f t="array" ref="O109">SUM(IF(O4:O88="A1",1,0))</f>
        <v>0</v>
      </c>
      <c r="P109" s="70">
        <f t="array" ref="P109">SUM(IF(P4:P88="A1",1,0))</f>
        <v>0</v>
      </c>
      <c r="Q109" s="70">
        <f t="array" ref="Q109">SUM(IF(Q4:Q88="A1",1,0))</f>
        <v>0</v>
      </c>
      <c r="R109" s="70">
        <f t="array" ref="R109">SUM(IF(R4:R88="A1",1,0))</f>
        <v>0</v>
      </c>
      <c r="S109" s="145">
        <f t="array" ref="S109">SUM(IF(S4:S88="A1",1,0))</f>
        <v>0</v>
      </c>
      <c r="T109" s="144">
        <f t="array" ref="T109">SUM(IF(T4:T88="A1",1,0))</f>
        <v>0</v>
      </c>
      <c r="U109" s="70">
        <f t="array" ref="U109">SUM(IF(U4:U88="A1",1,0))</f>
        <v>0</v>
      </c>
      <c r="V109" s="70">
        <f t="array" ref="V109">SUM(IF(V4:V88="A1",1,0))</f>
        <v>0</v>
      </c>
      <c r="W109" s="70">
        <f t="array" ref="W109">SUM(IF(W4:W88="A1",1,0))</f>
        <v>0</v>
      </c>
      <c r="X109" s="70">
        <f t="array" ref="X109">SUM(IF(X4:X88="A1",1,0))</f>
        <v>0</v>
      </c>
      <c r="Y109" s="70">
        <f t="array" ref="Y109">SUM(IF(Y4:Y88="A1",1,0))</f>
        <v>0</v>
      </c>
      <c r="Z109" s="145">
        <f t="array" ref="Z109">SUM(IF(Z4:Z88="A1",1,0))</f>
        <v>0</v>
      </c>
      <c r="AA109" s="144">
        <f t="array" ref="AA109">SUM(IF(AA4:AA88="A1",1,0))</f>
        <v>0</v>
      </c>
      <c r="AB109" s="70">
        <f t="array" ref="AB109">SUM(IF(AB4:AB88="A1",1,0))</f>
        <v>0</v>
      </c>
      <c r="AC109" s="70">
        <f t="array" ref="AC109">SUM(IF(AC4:AC88="A1",1,0))</f>
        <v>0</v>
      </c>
      <c r="AD109" s="70">
        <f t="array" ref="AD109">SUM(IF(AD4:AD88="A1",1,0))</f>
        <v>0</v>
      </c>
      <c r="AE109" s="70">
        <f t="array" ref="AE109">SUM(IF(AE4:AE88="A1",1,0))</f>
        <v>0</v>
      </c>
      <c r="AF109" s="70">
        <f t="array" ref="AF109">SUM(IF(AF4:AF88="A1",1,0))</f>
        <v>0</v>
      </c>
      <c r="AG109" s="145">
        <f t="array" ref="AG109">SUM(IF(AG4:AG88="A1",1,0))</f>
        <v>0</v>
      </c>
      <c r="AH109" s="144">
        <f t="array" ref="AH109">SUM(IF(AH4:AH88="A1",1,0))</f>
        <v>0</v>
      </c>
      <c r="AI109" s="70">
        <f t="array" ref="AI109">SUM(IF(AI4:AI88="A1",1,0))</f>
        <v>0</v>
      </c>
      <c r="AJ109" s="70">
        <f t="array" ref="AJ109">SUM(IF(AJ4:AJ88="A1",1,0))</f>
        <v>0</v>
      </c>
      <c r="AK109" s="70">
        <f t="array" ref="AK109">SUM(IF(AK4:AK88="A1",1,0))</f>
        <v>0</v>
      </c>
      <c r="AL109" s="70">
        <f t="array" ref="AL109">SUM(IF(AL4:AL88="A1",1,0))</f>
        <v>0</v>
      </c>
      <c r="AM109" s="70">
        <f t="array" ref="AM109">SUM(IF(AM4:AM88="A1",1,0))</f>
        <v>0</v>
      </c>
      <c r="AN109" s="145">
        <f t="array" ref="AN109">SUM(IF(AN4:AN88="A1",1,0))</f>
        <v>0</v>
      </c>
      <c r="AO109" s="144">
        <f t="array" ref="AO109">SUM(IF(AO4:AO88="A1",1,0))</f>
        <v>0</v>
      </c>
      <c r="AP109" s="70">
        <f t="array" ref="AP109">SUM(IF(AP4:AP88="A1",1,0))</f>
        <v>0</v>
      </c>
      <c r="AQ109" s="70">
        <f t="array" ref="AQ109">SUM(IF(AQ4:AQ88="A1",1,0))</f>
        <v>0</v>
      </c>
      <c r="AR109" s="70">
        <f t="array" ref="AR109">SUM(IF(AR4:AR88="A1",1,0))</f>
        <v>0</v>
      </c>
      <c r="AS109" s="70">
        <f t="array" ref="AS109">SUM(IF(AS4:AS88="A1",1,0))</f>
        <v>0</v>
      </c>
      <c r="AT109" s="70">
        <f t="array" ref="AT109">SUM(IF(AT4:AT88="A1",1,0))</f>
        <v>0</v>
      </c>
      <c r="AU109" s="145">
        <f t="array" ref="AU109">SUM(IF(AU4:AU88="A1",1,0))</f>
        <v>0</v>
      </c>
      <c r="AV109" s="144">
        <f t="array" ref="AV109">SUM(IF(AV4:AV88="A1",1,0))</f>
        <v>0</v>
      </c>
      <c r="AW109" s="70">
        <f t="array" ref="AW109">SUM(IF(AW4:AW88="A1",1,0))</f>
        <v>0</v>
      </c>
      <c r="AX109" s="70">
        <f t="array" ref="AX109">SUM(IF(AX4:AX88="A1",1,0))</f>
        <v>0</v>
      </c>
      <c r="AY109" s="70">
        <f t="array" ref="AY109">SUM(IF(AY4:AY88="A1",1,0))</f>
        <v>0</v>
      </c>
      <c r="AZ109" s="70">
        <f t="array" ref="AZ109">SUM(IF(AZ4:AZ88="A1",1,0))</f>
        <v>0</v>
      </c>
      <c r="BA109" s="70">
        <f t="array" ref="BA109">SUM(IF(BA4:BA88="A1",1,0))</f>
        <v>0</v>
      </c>
      <c r="BB109" s="145">
        <f t="array" ref="BB109">SUM(IF(BB4:BB88="A1",1,0))</f>
        <v>0</v>
      </c>
    </row>
    <row r="110" spans="1:54">
      <c r="A110" s="71"/>
      <c r="B110" s="71"/>
      <c r="D110" s="76" t="s">
        <v>41</v>
      </c>
      <c r="E110" s="76"/>
      <c r="F110" s="144">
        <f t="array" ref="F110">SUM(IF(F4:F88="A2",1,0))</f>
        <v>0</v>
      </c>
      <c r="G110" s="70">
        <f t="array" ref="G110">SUM(IF(G4:G88="A2",1,0))</f>
        <v>0</v>
      </c>
      <c r="H110" s="70">
        <f t="array" ref="H110">SUM(IF(H4:H88="A2",1,0))</f>
        <v>0</v>
      </c>
      <c r="I110" s="70">
        <f t="array" ref="I110">SUM(IF(I4:I88="A2",1,0))</f>
        <v>0</v>
      </c>
      <c r="J110" s="70">
        <f t="array" ref="J110">SUM(IF(J4:J88="A2",1,0))</f>
        <v>0</v>
      </c>
      <c r="K110" s="70">
        <f t="array" ref="K110">SUM(IF(K4:K88="A2",1,0))</f>
        <v>0</v>
      </c>
      <c r="L110" s="145">
        <f t="array" ref="L110">SUM(IF(L4:L88="A2",1,0))</f>
        <v>0</v>
      </c>
      <c r="M110" s="144">
        <f t="array" ref="M110">SUM(IF(M4:M88="A2",1,0))</f>
        <v>0</v>
      </c>
      <c r="N110" s="70">
        <f t="array" ref="N110">SUM(IF(N4:N88="A2",1,0))</f>
        <v>0</v>
      </c>
      <c r="O110" s="70">
        <f t="array" ref="O110">SUM(IF(O4:O88="A2",1,0))</f>
        <v>0</v>
      </c>
      <c r="P110" s="70">
        <f t="array" ref="P110">SUM(IF(P4:P88="A2",1,0))</f>
        <v>0</v>
      </c>
      <c r="Q110" s="70">
        <f t="array" ref="Q110">SUM(IF(Q4:Q88="A2",1,0))</f>
        <v>0</v>
      </c>
      <c r="R110" s="70">
        <f t="array" ref="R110">SUM(IF(R4:R88="A2",1,0))</f>
        <v>0</v>
      </c>
      <c r="S110" s="145">
        <f t="array" ref="S110">SUM(IF(S4:S88="A2",1,0))</f>
        <v>0</v>
      </c>
      <c r="T110" s="144">
        <f t="array" ref="T110">SUM(IF(T4:T88="A2",1,0))</f>
        <v>0</v>
      </c>
      <c r="U110" s="70">
        <f t="array" ref="U110">SUM(IF(U4:U88="A2",1,0))</f>
        <v>0</v>
      </c>
      <c r="V110" s="70">
        <f t="array" ref="V110">SUM(IF(V4:V88="A2",1,0))</f>
        <v>0</v>
      </c>
      <c r="W110" s="70">
        <f t="array" ref="W110">SUM(IF(W4:W88="A2",1,0))</f>
        <v>0</v>
      </c>
      <c r="X110" s="70">
        <f t="array" ref="X110">SUM(IF(X4:X88="A2",1,0))</f>
        <v>0</v>
      </c>
      <c r="Y110" s="70">
        <f t="array" ref="Y110">SUM(IF(Y4:Y88="A2",1,0))</f>
        <v>0</v>
      </c>
      <c r="Z110" s="145">
        <f t="array" ref="Z110">SUM(IF(Z4:Z88="A2",1,0))</f>
        <v>0</v>
      </c>
      <c r="AA110" s="144">
        <f t="array" ref="AA110">SUM(IF(AA4:AA88="A2",1,0))</f>
        <v>0</v>
      </c>
      <c r="AB110" s="70">
        <f t="array" ref="AB110">SUM(IF(AB4:AB88="A2",1,0))</f>
        <v>0</v>
      </c>
      <c r="AC110" s="70">
        <f t="array" ref="AC110">SUM(IF(AC4:AC88="A2",1,0))</f>
        <v>0</v>
      </c>
      <c r="AD110" s="70">
        <f t="array" ref="AD110">SUM(IF(AD4:AD88="A2",1,0))</f>
        <v>0</v>
      </c>
      <c r="AE110" s="70">
        <f t="array" ref="AE110">SUM(IF(AE4:AE88="A2",1,0))</f>
        <v>0</v>
      </c>
      <c r="AF110" s="70">
        <f t="array" ref="AF110">SUM(IF(AF4:AF88="A2",1,0))</f>
        <v>0</v>
      </c>
      <c r="AG110" s="145">
        <f t="array" ref="AG110">SUM(IF(AG4:AG88="A2",1,0))</f>
        <v>0</v>
      </c>
      <c r="AH110" s="144">
        <f t="array" ref="AH110">SUM(IF(AH4:AH88="A2",1,0))</f>
        <v>0</v>
      </c>
      <c r="AI110" s="70">
        <f t="array" ref="AI110">SUM(IF(AI4:AI88="A2",1,0))</f>
        <v>0</v>
      </c>
      <c r="AJ110" s="70">
        <f t="array" ref="AJ110">SUM(IF(AJ4:AJ88="A2",1,0))</f>
        <v>0</v>
      </c>
      <c r="AK110" s="70">
        <f t="array" ref="AK110">SUM(IF(AK4:AK88="A2",1,0))</f>
        <v>0</v>
      </c>
      <c r="AL110" s="70">
        <f t="array" ref="AL110">SUM(IF(AL4:AL88="A2",1,0))</f>
        <v>0</v>
      </c>
      <c r="AM110" s="70">
        <f t="array" ref="AM110">SUM(IF(AM4:AM88="A2",1,0))</f>
        <v>0</v>
      </c>
      <c r="AN110" s="145">
        <f t="array" ref="AN110">SUM(IF(AN4:AN88="A2",1,0))</f>
        <v>0</v>
      </c>
      <c r="AO110" s="144">
        <f t="array" ref="AO110">SUM(IF(AO4:AO88="A2",1,0))</f>
        <v>0</v>
      </c>
      <c r="AP110" s="70">
        <f t="array" ref="AP110">SUM(IF(AP4:AP88="A2",1,0))</f>
        <v>0</v>
      </c>
      <c r="AQ110" s="70">
        <f t="array" ref="AQ110">SUM(IF(AQ4:AQ88="A2",1,0))</f>
        <v>0</v>
      </c>
      <c r="AR110" s="70">
        <f t="array" ref="AR110">SUM(IF(AR4:AR88="A2",1,0))</f>
        <v>0</v>
      </c>
      <c r="AS110" s="70">
        <f t="array" ref="AS110">SUM(IF(AS4:AS88="A2",1,0))</f>
        <v>0</v>
      </c>
      <c r="AT110" s="70">
        <f t="array" ref="AT110">SUM(IF(AT4:AT88="A2",1,0))</f>
        <v>0</v>
      </c>
      <c r="AU110" s="145">
        <f t="array" ref="AU110">SUM(IF(AU4:AU88="A2",1,0))</f>
        <v>0</v>
      </c>
      <c r="AV110" s="144">
        <f t="array" ref="AV110">SUM(IF(AV4:AV88="A2",1,0))</f>
        <v>0</v>
      </c>
      <c r="AW110" s="70">
        <f t="array" ref="AW110">SUM(IF(AW4:AW88="A2",1,0))</f>
        <v>0</v>
      </c>
      <c r="AX110" s="70">
        <f t="array" ref="AX110">SUM(IF(AX4:AX88="A2",1,0))</f>
        <v>0</v>
      </c>
      <c r="AY110" s="70">
        <f t="array" ref="AY110">SUM(IF(AY4:AY88="A2",1,0))</f>
        <v>0</v>
      </c>
      <c r="AZ110" s="70">
        <f t="array" ref="AZ110">SUM(IF(AZ4:AZ88="A2",1,0))</f>
        <v>0</v>
      </c>
      <c r="BA110" s="70">
        <f t="array" ref="BA110">SUM(IF(BA4:BA88="A2",1,0))</f>
        <v>0</v>
      </c>
      <c r="BB110" s="145">
        <f t="array" ref="BB110">SUM(IF(BB4:BB88="A2",1,0))</f>
        <v>0</v>
      </c>
    </row>
    <row r="111" spans="1:54">
      <c r="A111" s="71"/>
      <c r="B111" s="71"/>
      <c r="D111" s="76" t="s">
        <v>42</v>
      </c>
      <c r="E111" s="76"/>
      <c r="F111" s="144">
        <f t="array" ref="F111">SUM(IF(F4:F88="A3",1,0))</f>
        <v>0</v>
      </c>
      <c r="G111" s="70">
        <f t="array" ref="G111">SUM(IF(G4:G88="A3",1,0))</f>
        <v>0</v>
      </c>
      <c r="H111" s="70">
        <f t="array" ref="H111">SUM(IF(H4:H88="A3",1,0))</f>
        <v>0</v>
      </c>
      <c r="I111" s="70">
        <f t="array" ref="I111">SUM(IF(I4:I88="A3",1,0))</f>
        <v>0</v>
      </c>
      <c r="J111" s="70">
        <f t="array" ref="J111">SUM(IF(J4:J88="A3",1,0))</f>
        <v>0</v>
      </c>
      <c r="K111" s="70">
        <f t="array" ref="K111">SUM(IF(K4:K88="A3",1,0))</f>
        <v>0</v>
      </c>
      <c r="L111" s="145">
        <f t="array" ref="L111">SUM(IF(L4:L88="A3",1,0))</f>
        <v>0</v>
      </c>
      <c r="M111" s="144">
        <f t="array" ref="M111">SUM(IF(M4:M88="A3",1,0))</f>
        <v>0</v>
      </c>
      <c r="N111" s="70">
        <f t="array" ref="N111">SUM(IF(N4:N88="A3",1,0))</f>
        <v>0</v>
      </c>
      <c r="O111" s="70">
        <f t="array" ref="O111">SUM(IF(O4:O88="A3",1,0))</f>
        <v>0</v>
      </c>
      <c r="P111" s="70">
        <f t="array" ref="P111">SUM(IF(P4:P88="A3",1,0))</f>
        <v>0</v>
      </c>
      <c r="Q111" s="70">
        <f t="array" ref="Q111">SUM(IF(Q4:Q88="A3",1,0))</f>
        <v>0</v>
      </c>
      <c r="R111" s="70">
        <f t="array" ref="R111">SUM(IF(R4:R88="A3",1,0))</f>
        <v>0</v>
      </c>
      <c r="S111" s="145">
        <f t="array" ref="S111">SUM(IF(S4:S88="A3",1,0))</f>
        <v>0</v>
      </c>
      <c r="T111" s="144">
        <f t="array" ref="T111">SUM(IF(T4:T88="A3",1,0))</f>
        <v>0</v>
      </c>
      <c r="U111" s="70">
        <f t="array" ref="U111">SUM(IF(U4:U88="A3",1,0))</f>
        <v>0</v>
      </c>
      <c r="V111" s="70">
        <f t="array" ref="V111">SUM(IF(V4:V88="A3",1,0))</f>
        <v>0</v>
      </c>
      <c r="W111" s="70">
        <f t="array" ref="W111">SUM(IF(W4:W88="A3",1,0))</f>
        <v>0</v>
      </c>
      <c r="X111" s="70">
        <f t="array" ref="X111">SUM(IF(X4:X88="A3",1,0))</f>
        <v>0</v>
      </c>
      <c r="Y111" s="70">
        <f t="array" ref="Y111">SUM(IF(Y4:Y88="A3",1,0))</f>
        <v>0</v>
      </c>
      <c r="Z111" s="145">
        <f t="array" ref="Z111">SUM(IF(Z4:Z88="A3",1,0))</f>
        <v>0</v>
      </c>
      <c r="AA111" s="144">
        <f t="array" ref="AA111">SUM(IF(AA4:AA88="A3",1,0))</f>
        <v>0</v>
      </c>
      <c r="AB111" s="70">
        <f t="array" ref="AB111">SUM(IF(AB4:AB88="A3",1,0))</f>
        <v>0</v>
      </c>
      <c r="AC111" s="70">
        <f t="array" ref="AC111">SUM(IF(AC4:AC88="A3",1,0))</f>
        <v>0</v>
      </c>
      <c r="AD111" s="70">
        <f t="array" ref="AD111">SUM(IF(AD4:AD88="A3",1,0))</f>
        <v>0</v>
      </c>
      <c r="AE111" s="70">
        <f t="array" ref="AE111">SUM(IF(AE4:AE88="A3",1,0))</f>
        <v>0</v>
      </c>
      <c r="AF111" s="70">
        <f t="array" ref="AF111">SUM(IF(AF4:AF88="A3",1,0))</f>
        <v>0</v>
      </c>
      <c r="AG111" s="145">
        <f t="array" ref="AG111">SUM(IF(AG4:AG88="A3",1,0))</f>
        <v>0</v>
      </c>
      <c r="AH111" s="144">
        <f t="array" ref="AH111">SUM(IF(AH4:AH88="A3",1,0))</f>
        <v>0</v>
      </c>
      <c r="AI111" s="70">
        <f t="array" ref="AI111">SUM(IF(AI4:AI88="A3",1,0))</f>
        <v>0</v>
      </c>
      <c r="AJ111" s="70">
        <f t="array" ref="AJ111">SUM(IF(AJ4:AJ88="A3",1,0))</f>
        <v>0</v>
      </c>
      <c r="AK111" s="70">
        <f t="array" ref="AK111">SUM(IF(AK4:AK88="A3",1,0))</f>
        <v>0</v>
      </c>
      <c r="AL111" s="70">
        <f t="array" ref="AL111">SUM(IF(AL4:AL88="A3",1,0))</f>
        <v>0</v>
      </c>
      <c r="AM111" s="70">
        <f t="array" ref="AM111">SUM(IF(AM4:AM88="A3",1,0))</f>
        <v>0</v>
      </c>
      <c r="AN111" s="145">
        <f t="array" ref="AN111">SUM(IF(AN4:AN88="A3",1,0))</f>
        <v>0</v>
      </c>
      <c r="AO111" s="144">
        <f t="array" ref="AO111">SUM(IF(AO4:AO88="A3",1,0))</f>
        <v>0</v>
      </c>
      <c r="AP111" s="70">
        <f t="array" ref="AP111">SUM(IF(AP4:AP88="A3",1,0))</f>
        <v>0</v>
      </c>
      <c r="AQ111" s="70">
        <f t="array" ref="AQ111">SUM(IF(AQ4:AQ88="A3",1,0))</f>
        <v>0</v>
      </c>
      <c r="AR111" s="70">
        <f t="array" ref="AR111">SUM(IF(AR4:AR88="A3",1,0))</f>
        <v>0</v>
      </c>
      <c r="AS111" s="70">
        <f t="array" ref="AS111">SUM(IF(AS4:AS88="A3",1,0))</f>
        <v>0</v>
      </c>
      <c r="AT111" s="70">
        <f t="array" ref="AT111">SUM(IF(AT4:AT88="A3",1,0))</f>
        <v>0</v>
      </c>
      <c r="AU111" s="145">
        <f t="array" ref="AU111">SUM(IF(AU4:AU88="A3",1,0))</f>
        <v>0</v>
      </c>
      <c r="AV111" s="144">
        <f t="array" ref="AV111">SUM(IF(AV4:AV88="A3",1,0))</f>
        <v>0</v>
      </c>
      <c r="AW111" s="70">
        <f t="array" ref="AW111">SUM(IF(AW4:AW88="A3",1,0))</f>
        <v>0</v>
      </c>
      <c r="AX111" s="70">
        <f t="array" ref="AX111">SUM(IF(AX4:AX88="A3",1,0))</f>
        <v>0</v>
      </c>
      <c r="AY111" s="70">
        <f t="array" ref="AY111">SUM(IF(AY4:AY88="A3",1,0))</f>
        <v>0</v>
      </c>
      <c r="AZ111" s="70">
        <f t="array" ref="AZ111">SUM(IF(AZ4:AZ88="A3",1,0))</f>
        <v>0</v>
      </c>
      <c r="BA111" s="70">
        <f t="array" ref="BA111">SUM(IF(BA4:BA88="A3",1,0))</f>
        <v>0</v>
      </c>
      <c r="BB111" s="145">
        <f t="array" ref="BB111">SUM(IF(BB4:BB88="A3",1,0))</f>
        <v>0</v>
      </c>
    </row>
    <row r="112" spans="1:54">
      <c r="A112" s="71"/>
      <c r="B112" s="71"/>
      <c r="D112" s="76" t="s">
        <v>43</v>
      </c>
      <c r="E112" s="76"/>
      <c r="F112" s="144">
        <f t="array" ref="F112">SUM(IF(F4:F88="A4",1,0))</f>
        <v>0</v>
      </c>
      <c r="G112" s="70">
        <f t="array" ref="G112">SUM(IF(G4:G88="A4",1,0))</f>
        <v>0</v>
      </c>
      <c r="H112" s="70">
        <f t="array" ref="H112">SUM(IF(H4:H88="A4",1,0))</f>
        <v>0</v>
      </c>
      <c r="I112" s="70">
        <f t="array" ref="I112">SUM(IF(I4:I88="A4",1,0))</f>
        <v>0</v>
      </c>
      <c r="J112" s="70">
        <f t="array" ref="J112">SUM(IF(J4:J88="A4",1,0))</f>
        <v>0</v>
      </c>
      <c r="K112" s="70">
        <f t="array" ref="K112">SUM(IF(K4:K88="A4",1,0))</f>
        <v>0</v>
      </c>
      <c r="L112" s="145">
        <f t="array" ref="L112">SUM(IF(L4:L88="A4",1,0))</f>
        <v>0</v>
      </c>
      <c r="M112" s="144">
        <f t="array" ref="M112">SUM(IF(M4:M88="A4",1,0))</f>
        <v>0</v>
      </c>
      <c r="N112" s="70">
        <f t="array" ref="N112">SUM(IF(N4:N88="A4",1,0))</f>
        <v>0</v>
      </c>
      <c r="O112" s="70">
        <f t="array" ref="O112">SUM(IF(O4:O88="A4",1,0))</f>
        <v>0</v>
      </c>
      <c r="P112" s="70">
        <f t="array" ref="P112">SUM(IF(P4:P88="A4",1,0))</f>
        <v>0</v>
      </c>
      <c r="Q112" s="70">
        <f t="array" ref="Q112">SUM(IF(Q4:Q88="A4",1,0))</f>
        <v>0</v>
      </c>
      <c r="R112" s="70">
        <f t="array" ref="R112">SUM(IF(R4:R88="A4",1,0))</f>
        <v>0</v>
      </c>
      <c r="S112" s="145">
        <f t="array" ref="S112">SUM(IF(S4:S88="A4",1,0))</f>
        <v>0</v>
      </c>
      <c r="T112" s="144">
        <f t="array" ref="T112">SUM(IF(T4:T88="A4",1,0))</f>
        <v>0</v>
      </c>
      <c r="U112" s="70">
        <f t="array" ref="U112">SUM(IF(U4:U88="A4",1,0))</f>
        <v>0</v>
      </c>
      <c r="V112" s="70">
        <f t="array" ref="V112">SUM(IF(V4:V88="A4",1,0))</f>
        <v>0</v>
      </c>
      <c r="W112" s="70">
        <f t="array" ref="W112">SUM(IF(W4:W88="A4",1,0))</f>
        <v>0</v>
      </c>
      <c r="X112" s="70">
        <f t="array" ref="X112">SUM(IF(X4:X88="A4",1,0))</f>
        <v>0</v>
      </c>
      <c r="Y112" s="70">
        <f t="array" ref="Y112">SUM(IF(Y4:Y88="A4",1,0))</f>
        <v>0</v>
      </c>
      <c r="Z112" s="145">
        <f t="array" ref="Z112">SUM(IF(Z4:Z88="A4",1,0))</f>
        <v>0</v>
      </c>
      <c r="AA112" s="144">
        <f t="array" ref="AA112">SUM(IF(AA4:AA88="A4",1,0))</f>
        <v>0</v>
      </c>
      <c r="AB112" s="70">
        <f t="array" ref="AB112">SUM(IF(AB4:AB88="A4",1,0))</f>
        <v>0</v>
      </c>
      <c r="AC112" s="70">
        <f t="array" ref="AC112">SUM(IF(AC4:AC88="A4",1,0))</f>
        <v>0</v>
      </c>
      <c r="AD112" s="70">
        <f t="array" ref="AD112">SUM(IF(AD4:AD88="A4",1,0))</f>
        <v>0</v>
      </c>
      <c r="AE112" s="70">
        <f t="array" ref="AE112">SUM(IF(AE4:AE88="A4",1,0))</f>
        <v>0</v>
      </c>
      <c r="AF112" s="70">
        <f t="array" ref="AF112">SUM(IF(AF4:AF88="A4",1,0))</f>
        <v>0</v>
      </c>
      <c r="AG112" s="145">
        <f t="array" ref="AG112">SUM(IF(AG4:AG88="A4",1,0))</f>
        <v>0</v>
      </c>
      <c r="AH112" s="144">
        <f t="array" ref="AH112">SUM(IF(AH4:AH88="A4",1,0))</f>
        <v>0</v>
      </c>
      <c r="AI112" s="70">
        <f t="array" ref="AI112">SUM(IF(AI4:AI88="A4",1,0))</f>
        <v>0</v>
      </c>
      <c r="AJ112" s="70">
        <f t="array" ref="AJ112">SUM(IF(AJ4:AJ88="A4",1,0))</f>
        <v>0</v>
      </c>
      <c r="AK112" s="70">
        <f t="array" ref="AK112">SUM(IF(AK4:AK88="A4",1,0))</f>
        <v>0</v>
      </c>
      <c r="AL112" s="70">
        <f t="array" ref="AL112">SUM(IF(AL4:AL88="A4",1,0))</f>
        <v>0</v>
      </c>
      <c r="AM112" s="70">
        <f t="array" ref="AM112">SUM(IF(AM4:AM88="A4",1,0))</f>
        <v>0</v>
      </c>
      <c r="AN112" s="145">
        <f t="array" ref="AN112">SUM(IF(AN4:AN88="A4",1,0))</f>
        <v>0</v>
      </c>
      <c r="AO112" s="144">
        <f t="array" ref="AO112">SUM(IF(AO4:AO88="A4",1,0))</f>
        <v>0</v>
      </c>
      <c r="AP112" s="70">
        <f t="array" ref="AP112">SUM(IF(AP4:AP88="A4",1,0))</f>
        <v>0</v>
      </c>
      <c r="AQ112" s="70">
        <f t="array" ref="AQ112">SUM(IF(AQ4:AQ88="A4",1,0))</f>
        <v>0</v>
      </c>
      <c r="AR112" s="70">
        <f t="array" ref="AR112">SUM(IF(AR4:AR88="A4",1,0))</f>
        <v>0</v>
      </c>
      <c r="AS112" s="70">
        <f t="array" ref="AS112">SUM(IF(AS4:AS88="A4",1,0))</f>
        <v>0</v>
      </c>
      <c r="AT112" s="70">
        <f t="array" ref="AT112">SUM(IF(AT4:AT88="A4",1,0))</f>
        <v>0</v>
      </c>
      <c r="AU112" s="145">
        <f t="array" ref="AU112">SUM(IF(AU4:AU88="A4",1,0))</f>
        <v>0</v>
      </c>
      <c r="AV112" s="144">
        <f t="array" ref="AV112">SUM(IF(AV4:AV88="A4",1,0))</f>
        <v>0</v>
      </c>
      <c r="AW112" s="70">
        <f t="array" ref="AW112">SUM(IF(AW4:AW88="A4",1,0))</f>
        <v>0</v>
      </c>
      <c r="AX112" s="70">
        <f t="array" ref="AX112">SUM(IF(AX4:AX88="A4",1,0))</f>
        <v>0</v>
      </c>
      <c r="AY112" s="70">
        <f t="array" ref="AY112">SUM(IF(AY4:AY88="A4",1,0))</f>
        <v>0</v>
      </c>
      <c r="AZ112" s="70">
        <f t="array" ref="AZ112">SUM(IF(AZ4:AZ88="A4",1,0))</f>
        <v>0</v>
      </c>
      <c r="BA112" s="70">
        <f t="array" ref="BA112">SUM(IF(BA4:BA88="A4",1,0))</f>
        <v>0</v>
      </c>
      <c r="BB112" s="145">
        <f t="array" ref="BB112">SUM(IF(BB4:BB88="A4",1,0))</f>
        <v>0</v>
      </c>
    </row>
    <row r="113" spans="1:54">
      <c r="A113" s="71"/>
      <c r="B113" s="71"/>
      <c r="D113" s="76" t="s">
        <v>68</v>
      </c>
      <c r="E113" s="76"/>
      <c r="F113" s="144">
        <f t="array" ref="F113">SUM(IF(F4:F88="A5",1,0))</f>
        <v>0</v>
      </c>
      <c r="G113" s="70">
        <f t="array" ref="G113">SUM(IF(G4:G88="A5",1,0))</f>
        <v>0</v>
      </c>
      <c r="H113" s="70">
        <f t="array" ref="H113">SUM(IF(H4:H88="A5",1,0))</f>
        <v>0</v>
      </c>
      <c r="I113" s="70">
        <f t="array" ref="I113">SUM(IF(I4:I88="A5",1,0))</f>
        <v>0</v>
      </c>
      <c r="J113" s="70">
        <f t="array" ref="J113">SUM(IF(J4:J88="A5",1,0))</f>
        <v>0</v>
      </c>
      <c r="K113" s="70">
        <f t="array" ref="K113">SUM(IF(K4:K88="A5",1,0))</f>
        <v>0</v>
      </c>
      <c r="L113" s="145">
        <f t="array" ref="L113">SUM(IF(L4:L88="A5",1,0))</f>
        <v>0</v>
      </c>
      <c r="M113" s="144">
        <f t="array" ref="M113">SUM(IF(M4:M88="A5",1,0))</f>
        <v>0</v>
      </c>
      <c r="N113" s="70">
        <f t="array" ref="N113">SUM(IF(N4:N88="A5",1,0))</f>
        <v>0</v>
      </c>
      <c r="O113" s="70">
        <f t="array" ref="O113">SUM(IF(O4:O88="A5",1,0))</f>
        <v>0</v>
      </c>
      <c r="P113" s="70">
        <f t="array" ref="P113">SUM(IF(P4:P88="A5",1,0))</f>
        <v>0</v>
      </c>
      <c r="Q113" s="70">
        <f t="array" ref="Q113">SUM(IF(Q4:Q88="A5",1,0))</f>
        <v>0</v>
      </c>
      <c r="R113" s="70">
        <f t="array" ref="R113">SUM(IF(R4:R88="A5",1,0))</f>
        <v>0</v>
      </c>
      <c r="S113" s="145">
        <f t="array" ref="S113">SUM(IF(S4:S88="A5",1,0))</f>
        <v>0</v>
      </c>
      <c r="T113" s="144">
        <f t="array" ref="T113">SUM(IF(T4:T88="A5",1,0))</f>
        <v>0</v>
      </c>
      <c r="U113" s="70">
        <f t="array" ref="U113">SUM(IF(U4:U88="A5",1,0))</f>
        <v>0</v>
      </c>
      <c r="V113" s="70">
        <f t="array" ref="V113">SUM(IF(V4:V88="A5",1,0))</f>
        <v>0</v>
      </c>
      <c r="W113" s="70">
        <f t="array" ref="W113">SUM(IF(W4:W88="A5",1,0))</f>
        <v>0</v>
      </c>
      <c r="X113" s="70">
        <f t="array" ref="X113">SUM(IF(X4:X88="A5",1,0))</f>
        <v>0</v>
      </c>
      <c r="Y113" s="70">
        <f t="array" ref="Y113">SUM(IF(Y4:Y88="A5",1,0))</f>
        <v>0</v>
      </c>
      <c r="Z113" s="145">
        <f t="array" ref="Z113">SUM(IF(Z4:Z88="A5",1,0))</f>
        <v>0</v>
      </c>
      <c r="AA113" s="144">
        <f t="array" ref="AA113">SUM(IF(AA4:AA88="A5",1,0))</f>
        <v>0</v>
      </c>
      <c r="AB113" s="70">
        <f t="array" ref="AB113">SUM(IF(AB4:AB88="A5",1,0))</f>
        <v>0</v>
      </c>
      <c r="AC113" s="70">
        <f t="array" ref="AC113">SUM(IF(AC4:AC88="A5",1,0))</f>
        <v>0</v>
      </c>
      <c r="AD113" s="70">
        <f t="array" ref="AD113">SUM(IF(AD4:AD88="A5",1,0))</f>
        <v>0</v>
      </c>
      <c r="AE113" s="70">
        <f t="array" ref="AE113">SUM(IF(AE4:AE88="A5",1,0))</f>
        <v>0</v>
      </c>
      <c r="AF113" s="70">
        <f t="array" ref="AF113">SUM(IF(AF4:AF88="A5",1,0))</f>
        <v>0</v>
      </c>
      <c r="AG113" s="145">
        <f t="array" ref="AG113">SUM(IF(AG4:AG88="A5",1,0))</f>
        <v>0</v>
      </c>
      <c r="AH113" s="144">
        <f t="array" ref="AH113">SUM(IF(AH4:AH88="A5",1,0))</f>
        <v>0</v>
      </c>
      <c r="AI113" s="70">
        <f t="array" ref="AI113">SUM(IF(AI4:AI88="A5",1,0))</f>
        <v>0</v>
      </c>
      <c r="AJ113" s="70">
        <f t="array" ref="AJ113">SUM(IF(AJ4:AJ88="A5",1,0))</f>
        <v>0</v>
      </c>
      <c r="AK113" s="70">
        <f t="array" ref="AK113">SUM(IF(AK4:AK88="A5",1,0))</f>
        <v>0</v>
      </c>
      <c r="AL113" s="70">
        <f t="array" ref="AL113">SUM(IF(AL4:AL88="A5",1,0))</f>
        <v>0</v>
      </c>
      <c r="AM113" s="70">
        <f t="array" ref="AM113">SUM(IF(AM4:AM88="A5",1,0))</f>
        <v>0</v>
      </c>
      <c r="AN113" s="145">
        <f t="array" ref="AN113">SUM(IF(AN4:AN88="A5",1,0))</f>
        <v>0</v>
      </c>
      <c r="AO113" s="144">
        <f t="array" ref="AO113">SUM(IF(AO4:AO88="A5",1,0))</f>
        <v>0</v>
      </c>
      <c r="AP113" s="70">
        <f t="array" ref="AP113">SUM(IF(AP4:AP88="A5",1,0))</f>
        <v>0</v>
      </c>
      <c r="AQ113" s="70">
        <f t="array" ref="AQ113">SUM(IF(AQ4:AQ88="A5",1,0))</f>
        <v>0</v>
      </c>
      <c r="AR113" s="70">
        <f t="array" ref="AR113">SUM(IF(AR4:AR88="A5",1,0))</f>
        <v>0</v>
      </c>
      <c r="AS113" s="70">
        <f t="array" ref="AS113">SUM(IF(AS4:AS88="A5",1,0))</f>
        <v>0</v>
      </c>
      <c r="AT113" s="70">
        <f t="array" ref="AT113">SUM(IF(AT4:AT88="A5",1,0))</f>
        <v>0</v>
      </c>
      <c r="AU113" s="145">
        <f t="array" ref="AU113">SUM(IF(AU4:AU88="A5",1,0))</f>
        <v>0</v>
      </c>
      <c r="AV113" s="144">
        <f t="array" ref="AV113">SUM(IF(AV4:AV88="A5",1,0))</f>
        <v>0</v>
      </c>
      <c r="AW113" s="70">
        <f t="array" ref="AW113">SUM(IF(AW4:AW88="A5",1,0))</f>
        <v>0</v>
      </c>
      <c r="AX113" s="70">
        <f t="array" ref="AX113">SUM(IF(AX4:AX88="A5",1,0))</f>
        <v>0</v>
      </c>
      <c r="AY113" s="70">
        <f t="array" ref="AY113">SUM(IF(AY4:AY88="A5",1,0))</f>
        <v>0</v>
      </c>
      <c r="AZ113" s="70">
        <f t="array" ref="AZ113">SUM(IF(AZ4:AZ88="A5",1,0))</f>
        <v>0</v>
      </c>
      <c r="BA113" s="70">
        <f t="array" ref="BA113">SUM(IF(BA4:BA88="A5",1,0))</f>
        <v>0</v>
      </c>
      <c r="BB113" s="145">
        <f t="array" ref="BB113">SUM(IF(BB4:BB88="A5",1,0))</f>
        <v>0</v>
      </c>
    </row>
    <row r="114" spans="1:54">
      <c r="A114" s="71"/>
      <c r="B114" s="71"/>
      <c r="D114" s="76" t="s">
        <v>66</v>
      </c>
      <c r="E114" s="76"/>
      <c r="F114" s="144">
        <f t="array" ref="F114">SUM(IF(F4:F88="A6",1,0))</f>
        <v>0</v>
      </c>
      <c r="G114" s="70">
        <f t="array" ref="G114">SUM(IF(G4:G88="A6",1,0))</f>
        <v>0</v>
      </c>
      <c r="H114" s="70">
        <f t="array" ref="H114">SUM(IF(H4:H88="A6",1,0))</f>
        <v>0</v>
      </c>
      <c r="I114" s="70">
        <f t="array" ref="I114">SUM(IF(I4:I88="A6",1,0))</f>
        <v>0</v>
      </c>
      <c r="J114" s="70">
        <f t="array" ref="J114">SUM(IF(J4:J88="A6",1,0))</f>
        <v>0</v>
      </c>
      <c r="K114" s="70">
        <f t="array" ref="K114">SUM(IF(K4:K88="A6",1,0))</f>
        <v>0</v>
      </c>
      <c r="L114" s="145">
        <f t="array" ref="L114">SUM(IF(L4:L88="A6",1,0))</f>
        <v>0</v>
      </c>
      <c r="M114" s="144">
        <f t="array" ref="M114">SUM(IF(M4:M88="A6",1,0))</f>
        <v>0</v>
      </c>
      <c r="N114" s="70">
        <f t="array" ref="N114">SUM(IF(N4:N88="A6",1,0))</f>
        <v>0</v>
      </c>
      <c r="O114" s="70">
        <f t="array" ref="O114">SUM(IF(O4:O88="A6",1,0))</f>
        <v>0</v>
      </c>
      <c r="P114" s="70">
        <f t="array" ref="P114">SUM(IF(P4:P88="A6",1,0))</f>
        <v>0</v>
      </c>
      <c r="Q114" s="70">
        <f t="array" ref="Q114">SUM(IF(Q4:Q88="A6",1,0))</f>
        <v>0</v>
      </c>
      <c r="R114" s="70">
        <f t="array" ref="R114">SUM(IF(R4:R88="A6",1,0))</f>
        <v>0</v>
      </c>
      <c r="S114" s="145">
        <f t="array" ref="S114">SUM(IF(S4:S88="A6",1,0))</f>
        <v>0</v>
      </c>
      <c r="T114" s="144">
        <f t="array" ref="T114">SUM(IF(T4:T88="A6",1,0))</f>
        <v>0</v>
      </c>
      <c r="U114" s="70">
        <f t="array" ref="U114">SUM(IF(U4:U88="A6",1,0))</f>
        <v>0</v>
      </c>
      <c r="V114" s="70">
        <f t="array" ref="V114">SUM(IF(V4:V88="A6",1,0))</f>
        <v>0</v>
      </c>
      <c r="W114" s="70">
        <f t="array" ref="W114">SUM(IF(W4:W88="A6",1,0))</f>
        <v>0</v>
      </c>
      <c r="X114" s="70">
        <f t="array" ref="X114">SUM(IF(X4:X88="A6",1,0))</f>
        <v>0</v>
      </c>
      <c r="Y114" s="70">
        <f t="array" ref="Y114">SUM(IF(Y4:Y88="A6",1,0))</f>
        <v>0</v>
      </c>
      <c r="Z114" s="145">
        <f t="array" ref="Z114">SUM(IF(Z4:Z88="A6",1,0))</f>
        <v>0</v>
      </c>
      <c r="AA114" s="144">
        <f t="array" ref="AA114">SUM(IF(AA4:AA88="A6",1,0))</f>
        <v>0</v>
      </c>
      <c r="AB114" s="70">
        <f t="array" ref="AB114">SUM(IF(AB4:AB88="A6",1,0))</f>
        <v>0</v>
      </c>
      <c r="AC114" s="70">
        <f t="array" ref="AC114">SUM(IF(AC4:AC88="A6",1,0))</f>
        <v>0</v>
      </c>
      <c r="AD114" s="70">
        <f t="array" ref="AD114">SUM(IF(AD4:AD88="A6",1,0))</f>
        <v>0</v>
      </c>
      <c r="AE114" s="70">
        <f t="array" ref="AE114">SUM(IF(AE4:AE88="A6",1,0))</f>
        <v>0</v>
      </c>
      <c r="AF114" s="70">
        <f t="array" ref="AF114">SUM(IF(AF4:AF88="A6",1,0))</f>
        <v>0</v>
      </c>
      <c r="AG114" s="145">
        <f t="array" ref="AG114">SUM(IF(AG4:AG88="A6",1,0))</f>
        <v>0</v>
      </c>
      <c r="AH114" s="144">
        <f t="array" ref="AH114">SUM(IF(AH4:AH88="A6",1,0))</f>
        <v>0</v>
      </c>
      <c r="AI114" s="70">
        <f t="array" ref="AI114">SUM(IF(AI4:AI88="A6",1,0))</f>
        <v>0</v>
      </c>
      <c r="AJ114" s="70">
        <f t="array" ref="AJ114">SUM(IF(AJ4:AJ88="A6",1,0))</f>
        <v>0</v>
      </c>
      <c r="AK114" s="70">
        <f t="array" ref="AK114">SUM(IF(AK4:AK88="A6",1,0))</f>
        <v>0</v>
      </c>
      <c r="AL114" s="70">
        <f t="array" ref="AL114">SUM(IF(AL4:AL88="A6",1,0))</f>
        <v>0</v>
      </c>
      <c r="AM114" s="70">
        <f t="array" ref="AM114">SUM(IF(AM4:AM88="A6",1,0))</f>
        <v>0</v>
      </c>
      <c r="AN114" s="145">
        <f t="array" ref="AN114">SUM(IF(AN4:AN88="A6",1,0))</f>
        <v>0</v>
      </c>
      <c r="AO114" s="144">
        <f t="array" ref="AO114">SUM(IF(AO4:AO88="A6",1,0))</f>
        <v>0</v>
      </c>
      <c r="AP114" s="70">
        <f t="array" ref="AP114">SUM(IF(AP4:AP88="A6",1,0))</f>
        <v>0</v>
      </c>
      <c r="AQ114" s="70">
        <f t="array" ref="AQ114">SUM(IF(AQ4:AQ88="A6",1,0))</f>
        <v>0</v>
      </c>
      <c r="AR114" s="70">
        <f t="array" ref="AR114">SUM(IF(AR4:AR88="A6",1,0))</f>
        <v>0</v>
      </c>
      <c r="AS114" s="70">
        <f t="array" ref="AS114">SUM(IF(AS4:AS88="A6",1,0))</f>
        <v>0</v>
      </c>
      <c r="AT114" s="70">
        <f t="array" ref="AT114">SUM(IF(AT4:AT88="A6",1,0))</f>
        <v>0</v>
      </c>
      <c r="AU114" s="145">
        <f t="array" ref="AU114">SUM(IF(AU4:AU88="A6",1,0))</f>
        <v>0</v>
      </c>
      <c r="AV114" s="144">
        <f t="array" ref="AV114">SUM(IF(AV4:AV88="A6",1,0))</f>
        <v>0</v>
      </c>
      <c r="AW114" s="70">
        <f t="array" ref="AW114">SUM(IF(AW4:AW88="A6",1,0))</f>
        <v>0</v>
      </c>
      <c r="AX114" s="70">
        <f t="array" ref="AX114">SUM(IF(AX4:AX88="A6",1,0))</f>
        <v>0</v>
      </c>
      <c r="AY114" s="70">
        <f t="array" ref="AY114">SUM(IF(AY4:AY88="A6",1,0))</f>
        <v>0</v>
      </c>
      <c r="AZ114" s="70">
        <f t="array" ref="AZ114">SUM(IF(AZ4:AZ88="A6",1,0))</f>
        <v>0</v>
      </c>
      <c r="BA114" s="70">
        <f t="array" ref="BA114">SUM(IF(BA4:BA88="A6",1,0))</f>
        <v>0</v>
      </c>
      <c r="BB114" s="145">
        <f t="array" ref="BB114">SUM(IF(BB4:BB88="A6",1,0))</f>
        <v>0</v>
      </c>
    </row>
    <row r="115" spans="1:54">
      <c r="A115" s="71"/>
      <c r="B115" s="71"/>
      <c r="D115" s="76" t="s">
        <v>63</v>
      </c>
      <c r="E115" s="76"/>
      <c r="F115" s="144">
        <f t="array" ref="F115">SUM(IF(F4:F88="A7",1,0))</f>
        <v>0</v>
      </c>
      <c r="G115" s="70">
        <f t="array" ref="G115">SUM(IF(G4:G88="A7",1,0))</f>
        <v>0</v>
      </c>
      <c r="H115" s="70">
        <f t="array" ref="H115">SUM(IF(H4:H88="A7",1,0))</f>
        <v>0</v>
      </c>
      <c r="I115" s="70">
        <f t="array" ref="I115">SUM(IF(I4:I88="A7",1,0))</f>
        <v>0</v>
      </c>
      <c r="J115" s="70">
        <f t="array" ref="J115">SUM(IF(J4:J88="A7",1,0))</f>
        <v>0</v>
      </c>
      <c r="K115" s="70">
        <f t="array" ref="K115">SUM(IF(K4:K88="A7",1,0))</f>
        <v>0</v>
      </c>
      <c r="L115" s="145">
        <f t="array" ref="L115">SUM(IF(L4:L88="A7",1,0))</f>
        <v>0</v>
      </c>
      <c r="M115" s="144">
        <f t="array" ref="M115">SUM(IF(M4:M88="A7",1,0))</f>
        <v>0</v>
      </c>
      <c r="N115" s="70">
        <f t="array" ref="N115">SUM(IF(N4:N88="A7",1,0))</f>
        <v>0</v>
      </c>
      <c r="O115" s="70">
        <f t="array" ref="O115">SUM(IF(O4:O88="A7",1,0))</f>
        <v>0</v>
      </c>
      <c r="P115" s="70">
        <f t="array" ref="P115">SUM(IF(P4:P88="A7",1,0))</f>
        <v>0</v>
      </c>
      <c r="Q115" s="70">
        <f t="array" ref="Q115">SUM(IF(Q4:Q88="A7",1,0))</f>
        <v>0</v>
      </c>
      <c r="R115" s="70">
        <f t="array" ref="R115">SUM(IF(R4:R88="A7",1,0))</f>
        <v>0</v>
      </c>
      <c r="S115" s="145">
        <f t="array" ref="S115">SUM(IF(S4:S88="A7",1,0))</f>
        <v>0</v>
      </c>
      <c r="T115" s="144">
        <f t="array" ref="T115">SUM(IF(T4:T88="A7",1,0))</f>
        <v>0</v>
      </c>
      <c r="U115" s="70">
        <f t="array" ref="U115">SUM(IF(U4:U88="A7",1,0))</f>
        <v>0</v>
      </c>
      <c r="V115" s="70">
        <f t="array" ref="V115">SUM(IF(V4:V88="A7",1,0))</f>
        <v>0</v>
      </c>
      <c r="W115" s="70">
        <f t="array" ref="W115">SUM(IF(W4:W88="A7",1,0))</f>
        <v>0</v>
      </c>
      <c r="X115" s="70">
        <f t="array" ref="X115">SUM(IF(X4:X88="A7",1,0))</f>
        <v>0</v>
      </c>
      <c r="Y115" s="70">
        <f t="array" ref="Y115">SUM(IF(Y4:Y88="A7",1,0))</f>
        <v>0</v>
      </c>
      <c r="Z115" s="145">
        <f t="array" ref="Z115">SUM(IF(Z4:Z88="A7",1,0))</f>
        <v>0</v>
      </c>
      <c r="AA115" s="144">
        <f t="array" ref="AA115">SUM(IF(AA4:AA88="A7",1,0))</f>
        <v>0</v>
      </c>
      <c r="AB115" s="70">
        <f t="array" ref="AB115">SUM(IF(AB4:AB88="A7",1,0))</f>
        <v>0</v>
      </c>
      <c r="AC115" s="70">
        <f t="array" ref="AC115">SUM(IF(AC4:AC88="A7",1,0))</f>
        <v>0</v>
      </c>
      <c r="AD115" s="70">
        <f t="array" ref="AD115">SUM(IF(AD4:AD88="A7",1,0))</f>
        <v>0</v>
      </c>
      <c r="AE115" s="70">
        <f t="array" ref="AE115">SUM(IF(AE4:AE88="A7",1,0))</f>
        <v>0</v>
      </c>
      <c r="AF115" s="70">
        <f t="array" ref="AF115">SUM(IF(AF4:AF88="A7",1,0))</f>
        <v>0</v>
      </c>
      <c r="AG115" s="145">
        <f t="array" ref="AG115">SUM(IF(AG4:AG88="A7",1,0))</f>
        <v>0</v>
      </c>
      <c r="AH115" s="144">
        <f t="array" ref="AH115">SUM(IF(AH4:AH88="A7",1,0))</f>
        <v>0</v>
      </c>
      <c r="AI115" s="70">
        <f t="array" ref="AI115">SUM(IF(AI4:AI88="A7",1,0))</f>
        <v>0</v>
      </c>
      <c r="AJ115" s="70">
        <f t="array" ref="AJ115">SUM(IF(AJ4:AJ88="A7",1,0))</f>
        <v>0</v>
      </c>
      <c r="AK115" s="70">
        <f t="array" ref="AK115">SUM(IF(AK4:AK88="A7",1,0))</f>
        <v>0</v>
      </c>
      <c r="AL115" s="70">
        <f t="array" ref="AL115">SUM(IF(AL4:AL88="A7",1,0))</f>
        <v>0</v>
      </c>
      <c r="AM115" s="70">
        <f t="array" ref="AM115">SUM(IF(AM4:AM88="A7",1,0))</f>
        <v>0</v>
      </c>
      <c r="AN115" s="145">
        <f t="array" ref="AN115">SUM(IF(AN4:AN88="A7",1,0))</f>
        <v>0</v>
      </c>
      <c r="AO115" s="144">
        <f t="array" ref="AO115">SUM(IF(AO4:AO88="A7",1,0))</f>
        <v>0</v>
      </c>
      <c r="AP115" s="70">
        <f t="array" ref="AP115">SUM(IF(AP4:AP88="A7",1,0))</f>
        <v>0</v>
      </c>
      <c r="AQ115" s="70">
        <f t="array" ref="AQ115">SUM(IF(AQ4:AQ88="A7",1,0))</f>
        <v>0</v>
      </c>
      <c r="AR115" s="70">
        <f t="array" ref="AR115">SUM(IF(AR4:AR88="A7",1,0))</f>
        <v>0</v>
      </c>
      <c r="AS115" s="70">
        <f t="array" ref="AS115">SUM(IF(AS4:AS88="A7",1,0))</f>
        <v>0</v>
      </c>
      <c r="AT115" s="70">
        <f t="array" ref="AT115">SUM(IF(AT4:AT88="A7",1,0))</f>
        <v>0</v>
      </c>
      <c r="AU115" s="145">
        <f t="array" ref="AU115">SUM(IF(AU4:AU88="A7",1,0))</f>
        <v>0</v>
      </c>
      <c r="AV115" s="144">
        <f t="array" ref="AV115">SUM(IF(AV4:AV88="A7",1,0))</f>
        <v>0</v>
      </c>
      <c r="AW115" s="70">
        <f t="array" ref="AW115">SUM(IF(AW4:AW88="A7",1,0))</f>
        <v>0</v>
      </c>
      <c r="AX115" s="70">
        <f t="array" ref="AX115">SUM(IF(AX4:AX88="A7",1,0))</f>
        <v>0</v>
      </c>
      <c r="AY115" s="70">
        <f t="array" ref="AY115">SUM(IF(AY4:AY88="A7",1,0))</f>
        <v>0</v>
      </c>
      <c r="AZ115" s="70">
        <f t="array" ref="AZ115">SUM(IF(AZ4:AZ88="A7",1,0))</f>
        <v>0</v>
      </c>
      <c r="BA115" s="70">
        <f t="array" ref="BA115">SUM(IF(BA4:BA88="A7",1,0))</f>
        <v>0</v>
      </c>
      <c r="BB115" s="145">
        <f t="array" ref="BB115">SUM(IF(BB4:BB88="A7",1,0))</f>
        <v>0</v>
      </c>
    </row>
    <row r="116" spans="1:54">
      <c r="A116" s="71"/>
      <c r="B116" s="71"/>
      <c r="D116" s="76" t="s">
        <v>78</v>
      </c>
      <c r="E116" s="76"/>
      <c r="F116" s="144">
        <f t="array" ref="F116">SUM(IF(F4:F88="A8",1,0))</f>
        <v>0</v>
      </c>
      <c r="G116" s="70">
        <f t="array" ref="G116">SUM(IF(G4:G88="A8",1,0))</f>
        <v>0</v>
      </c>
      <c r="H116" s="70">
        <f t="array" ref="H116">SUM(IF(H4:H88="A8",1,0))</f>
        <v>0</v>
      </c>
      <c r="I116" s="70">
        <f t="array" ref="I116">SUM(IF(I4:I88="A8",1,0))</f>
        <v>0</v>
      </c>
      <c r="J116" s="70">
        <f t="array" ref="J116">SUM(IF(J4:J88="A8",1,0))</f>
        <v>0</v>
      </c>
      <c r="K116" s="70">
        <f t="array" ref="K116">SUM(IF(K4:K88="A8",1,0))</f>
        <v>0</v>
      </c>
      <c r="L116" s="145">
        <f t="array" ref="L116">SUM(IF(L4:L88="A8",1,0))</f>
        <v>0</v>
      </c>
      <c r="M116" s="144">
        <f t="array" ref="M116">SUM(IF(M4:M88="A8",1,0))</f>
        <v>0</v>
      </c>
      <c r="N116" s="70">
        <f t="array" ref="N116">SUM(IF(N4:N88="A8",1,0))</f>
        <v>0</v>
      </c>
      <c r="O116" s="70">
        <f t="array" ref="O116">SUM(IF(O4:O88="A8",1,0))</f>
        <v>0</v>
      </c>
      <c r="P116" s="70">
        <f t="array" ref="P116">SUM(IF(P4:P88="A8",1,0))</f>
        <v>0</v>
      </c>
      <c r="Q116" s="70">
        <f t="array" ref="Q116">SUM(IF(Q4:Q88="A8",1,0))</f>
        <v>0</v>
      </c>
      <c r="R116" s="70">
        <f t="array" ref="R116">SUM(IF(R4:R88="A8",1,0))</f>
        <v>0</v>
      </c>
      <c r="S116" s="145">
        <f t="array" ref="S116">SUM(IF(S4:S88="A8",1,0))</f>
        <v>0</v>
      </c>
      <c r="T116" s="144">
        <f t="array" ref="T116">SUM(IF(T4:T88="A8",1,0))</f>
        <v>0</v>
      </c>
      <c r="U116" s="70">
        <f t="array" ref="U116">SUM(IF(U4:U88="A8",1,0))</f>
        <v>0</v>
      </c>
      <c r="V116" s="70">
        <f t="array" ref="V116">SUM(IF(V4:V88="A8",1,0))</f>
        <v>0</v>
      </c>
      <c r="W116" s="70">
        <f t="array" ref="W116">SUM(IF(W4:W88="A8",1,0))</f>
        <v>0</v>
      </c>
      <c r="X116" s="70">
        <f t="array" ref="X116">SUM(IF(X4:X88="A8",1,0))</f>
        <v>0</v>
      </c>
      <c r="Y116" s="70">
        <f t="array" ref="Y116">SUM(IF(Y4:Y88="A8",1,0))</f>
        <v>0</v>
      </c>
      <c r="Z116" s="145">
        <f t="array" ref="Z116">SUM(IF(Z4:Z88="A8",1,0))</f>
        <v>0</v>
      </c>
      <c r="AA116" s="144">
        <f t="array" ref="AA116">SUM(IF(AA4:AA88="A8",1,0))</f>
        <v>0</v>
      </c>
      <c r="AB116" s="70">
        <f t="array" ref="AB116">SUM(IF(AB4:AB88="A8",1,0))</f>
        <v>0</v>
      </c>
      <c r="AC116" s="70">
        <f t="array" ref="AC116">SUM(IF(AC4:AC88="A8",1,0))</f>
        <v>0</v>
      </c>
      <c r="AD116" s="70">
        <f t="array" ref="AD116">SUM(IF(AD4:AD88="A8",1,0))</f>
        <v>0</v>
      </c>
      <c r="AE116" s="70">
        <f t="array" ref="AE116">SUM(IF(AE4:AE88="A8",1,0))</f>
        <v>0</v>
      </c>
      <c r="AF116" s="70">
        <f t="array" ref="AF116">SUM(IF(AF4:AF88="A8",1,0))</f>
        <v>0</v>
      </c>
      <c r="AG116" s="145">
        <f t="array" ref="AG116">SUM(IF(AG4:AG88="A8",1,0))</f>
        <v>0</v>
      </c>
      <c r="AH116" s="144">
        <f t="array" ref="AH116">SUM(IF(AH4:AH88="A8",1,0))</f>
        <v>0</v>
      </c>
      <c r="AI116" s="70">
        <f t="array" ref="AI116">SUM(IF(AI4:AI88="A8",1,0))</f>
        <v>0</v>
      </c>
      <c r="AJ116" s="70">
        <f t="array" ref="AJ116">SUM(IF(AJ4:AJ88="A8",1,0))</f>
        <v>0</v>
      </c>
      <c r="AK116" s="70">
        <f t="array" ref="AK116">SUM(IF(AK4:AK88="A8",1,0))</f>
        <v>0</v>
      </c>
      <c r="AL116" s="70">
        <f t="array" ref="AL116">SUM(IF(AL4:AL88="A8",1,0))</f>
        <v>0</v>
      </c>
      <c r="AM116" s="70">
        <f t="array" ref="AM116">SUM(IF(AM4:AM88="A8",1,0))</f>
        <v>0</v>
      </c>
      <c r="AN116" s="145">
        <f t="array" ref="AN116">SUM(IF(AN4:AN88="A8",1,0))</f>
        <v>0</v>
      </c>
      <c r="AO116" s="144">
        <f t="array" ref="AO116">SUM(IF(AO4:AO88="A8",1,0))</f>
        <v>0</v>
      </c>
      <c r="AP116" s="70">
        <f t="array" ref="AP116">SUM(IF(AP4:AP88="A8",1,0))</f>
        <v>0</v>
      </c>
      <c r="AQ116" s="70">
        <f t="array" ref="AQ116">SUM(IF(AQ4:AQ88="A8",1,0))</f>
        <v>0</v>
      </c>
      <c r="AR116" s="70">
        <f t="array" ref="AR116">SUM(IF(AR4:AR88="A8",1,0))</f>
        <v>0</v>
      </c>
      <c r="AS116" s="70">
        <f t="array" ref="AS116">SUM(IF(AS4:AS88="A8",1,0))</f>
        <v>0</v>
      </c>
      <c r="AT116" s="70">
        <f t="array" ref="AT116">SUM(IF(AT4:AT88="A8",1,0))</f>
        <v>0</v>
      </c>
      <c r="AU116" s="145">
        <f t="array" ref="AU116">SUM(IF(AU4:AU88="A8",1,0))</f>
        <v>0</v>
      </c>
      <c r="AV116" s="144">
        <f t="array" ref="AV116">SUM(IF(AV4:AV88="A8",1,0))</f>
        <v>0</v>
      </c>
      <c r="AW116" s="70">
        <f t="array" ref="AW116">SUM(IF(AW4:AW88="A8",1,0))</f>
        <v>0</v>
      </c>
      <c r="AX116" s="70">
        <f t="array" ref="AX116">SUM(IF(AX4:AX88="A8",1,0))</f>
        <v>0</v>
      </c>
      <c r="AY116" s="70">
        <f t="array" ref="AY116">SUM(IF(AY4:AY88="A8",1,0))</f>
        <v>0</v>
      </c>
      <c r="AZ116" s="70">
        <f t="array" ref="AZ116">SUM(IF(AZ4:AZ88="A8",1,0))</f>
        <v>0</v>
      </c>
      <c r="BA116" s="70">
        <f t="array" ref="BA116">SUM(IF(BA4:BA88="A8",1,0))</f>
        <v>0</v>
      </c>
      <c r="BB116" s="145">
        <f t="array" ref="BB116">SUM(IF(BB4:BB88="A8",1,0))</f>
        <v>0</v>
      </c>
    </row>
    <row r="117" spans="1:54">
      <c r="A117" s="71"/>
      <c r="B117" s="71"/>
      <c r="C117" s="77"/>
      <c r="D117" s="78" t="s">
        <v>79</v>
      </c>
      <c r="E117" s="78"/>
      <c r="F117" s="144">
        <f t="array" ref="F117">SUM(IF(F4:F88="A9",1,0))</f>
        <v>0</v>
      </c>
      <c r="G117" s="70">
        <f t="array" ref="G117">SUM(IF(G4:G88="A9",1,0))</f>
        <v>0</v>
      </c>
      <c r="H117" s="70">
        <f t="array" ref="H117">SUM(IF(H4:H88="A9",1,0))</f>
        <v>0</v>
      </c>
      <c r="I117" s="70">
        <f t="array" ref="I117">SUM(IF(I4:I88="A9",1,0))</f>
        <v>0</v>
      </c>
      <c r="J117" s="70">
        <f t="array" ref="J117">SUM(IF(J4:J88="A9",1,0))</f>
        <v>0</v>
      </c>
      <c r="K117" s="70">
        <f t="array" ref="K117">SUM(IF(K4:K88="A9",1,0))</f>
        <v>0</v>
      </c>
      <c r="L117" s="145">
        <f t="array" ref="L117">SUM(IF(L4:L88="A9",1,0))</f>
        <v>0</v>
      </c>
      <c r="M117" s="144">
        <f t="array" ref="M117">SUM(IF(M4:M88="A9",1,0))</f>
        <v>0</v>
      </c>
      <c r="N117" s="70">
        <f t="array" ref="N117">SUM(IF(N4:N88="A9",1,0))</f>
        <v>0</v>
      </c>
      <c r="O117" s="70">
        <f t="array" ref="O117">SUM(IF(O4:O88="A9",1,0))</f>
        <v>0</v>
      </c>
      <c r="P117" s="70">
        <f t="array" ref="P117">SUM(IF(P4:P88="A9",1,0))</f>
        <v>0</v>
      </c>
      <c r="Q117" s="70">
        <f t="array" ref="Q117">SUM(IF(Q4:Q88="A9",1,0))</f>
        <v>0</v>
      </c>
      <c r="R117" s="70">
        <f t="array" ref="R117">SUM(IF(R4:R88="A9",1,0))</f>
        <v>0</v>
      </c>
      <c r="S117" s="145">
        <f t="array" ref="S117">SUM(IF(S4:S88="A9",1,0))</f>
        <v>0</v>
      </c>
      <c r="T117" s="144">
        <f t="array" ref="T117">SUM(IF(T4:T88="A9",1,0))</f>
        <v>0</v>
      </c>
      <c r="U117" s="70">
        <f t="array" ref="U117">SUM(IF(U4:U88="A9",1,0))</f>
        <v>0</v>
      </c>
      <c r="V117" s="70">
        <f t="array" ref="V117">SUM(IF(V4:V88="A9",1,0))</f>
        <v>0</v>
      </c>
      <c r="W117" s="70">
        <f t="array" ref="W117">SUM(IF(W4:W88="A9",1,0))</f>
        <v>0</v>
      </c>
      <c r="X117" s="70">
        <f t="array" ref="X117">SUM(IF(X4:X88="A9",1,0))</f>
        <v>0</v>
      </c>
      <c r="Y117" s="70">
        <f t="array" ref="Y117">SUM(IF(Y4:Y88="A9",1,0))</f>
        <v>0</v>
      </c>
      <c r="Z117" s="145">
        <f t="array" ref="Z117">SUM(IF(Z4:Z88="A9",1,0))</f>
        <v>0</v>
      </c>
      <c r="AA117" s="144">
        <f t="array" ref="AA117">SUM(IF(AA4:AA88="A9",1,0))</f>
        <v>0</v>
      </c>
      <c r="AB117" s="70">
        <f t="array" ref="AB117">SUM(IF(AB4:AB88="A9",1,0))</f>
        <v>0</v>
      </c>
      <c r="AC117" s="70">
        <f t="array" ref="AC117">SUM(IF(AC4:AC88="A9",1,0))</f>
        <v>0</v>
      </c>
      <c r="AD117" s="70">
        <f t="array" ref="AD117">SUM(IF(AD4:AD88="A9",1,0))</f>
        <v>0</v>
      </c>
      <c r="AE117" s="70">
        <f t="array" ref="AE117">SUM(IF(AE4:AE88="A9",1,0))</f>
        <v>0</v>
      </c>
      <c r="AF117" s="70">
        <f t="array" ref="AF117">SUM(IF(AF4:AF88="A9",1,0))</f>
        <v>0</v>
      </c>
      <c r="AG117" s="145">
        <f t="array" ref="AG117">SUM(IF(AG4:AG88="A9",1,0))</f>
        <v>0</v>
      </c>
      <c r="AH117" s="144">
        <f t="array" ref="AH117">SUM(IF(AH4:AH88="A9",1,0))</f>
        <v>0</v>
      </c>
      <c r="AI117" s="70">
        <f t="array" ref="AI117">SUM(IF(AI4:AI88="A9",1,0))</f>
        <v>0</v>
      </c>
      <c r="AJ117" s="70">
        <f t="array" ref="AJ117">SUM(IF(AJ4:AJ88="A9",1,0))</f>
        <v>0</v>
      </c>
      <c r="AK117" s="70">
        <f t="array" ref="AK117">SUM(IF(AK4:AK88="A9",1,0))</f>
        <v>0</v>
      </c>
      <c r="AL117" s="70">
        <f t="array" ref="AL117">SUM(IF(AL4:AL88="A9",1,0))</f>
        <v>0</v>
      </c>
      <c r="AM117" s="70">
        <f t="array" ref="AM117">SUM(IF(AM4:AM88="A9",1,0))</f>
        <v>0</v>
      </c>
      <c r="AN117" s="145">
        <f t="array" ref="AN117">SUM(IF(AN4:AN88="A9",1,0))</f>
        <v>0</v>
      </c>
      <c r="AO117" s="144">
        <f t="array" ref="AO117">SUM(IF(AO4:AO88="A9",1,0))</f>
        <v>0</v>
      </c>
      <c r="AP117" s="70">
        <f t="array" ref="AP117">SUM(IF(AP4:AP88="A9",1,0))</f>
        <v>0</v>
      </c>
      <c r="AQ117" s="70">
        <f t="array" ref="AQ117">SUM(IF(AQ4:AQ88="A9",1,0))</f>
        <v>0</v>
      </c>
      <c r="AR117" s="70">
        <f t="array" ref="AR117">SUM(IF(AR4:AR88="A9",1,0))</f>
        <v>0</v>
      </c>
      <c r="AS117" s="70">
        <f t="array" ref="AS117">SUM(IF(AS4:AS88="A9",1,0))</f>
        <v>0</v>
      </c>
      <c r="AT117" s="70">
        <f t="array" ref="AT117">SUM(IF(AT4:AT88="A9",1,0))</f>
        <v>0</v>
      </c>
      <c r="AU117" s="145">
        <f t="array" ref="AU117">SUM(IF(AU4:AU88="A9",1,0))</f>
        <v>0</v>
      </c>
      <c r="AV117" s="144">
        <f t="array" ref="AV117">SUM(IF(AV4:AV88="A9",1,0))</f>
        <v>0</v>
      </c>
      <c r="AW117" s="70">
        <f t="array" ref="AW117">SUM(IF(AW4:AW88="A9",1,0))</f>
        <v>0</v>
      </c>
      <c r="AX117" s="70">
        <f t="array" ref="AX117">SUM(IF(AX4:AX88="A9",1,0))</f>
        <v>0</v>
      </c>
      <c r="AY117" s="70">
        <f t="array" ref="AY117">SUM(IF(AY4:AY88="A9",1,0))</f>
        <v>0</v>
      </c>
      <c r="AZ117" s="70">
        <f t="array" ref="AZ117">SUM(IF(AZ4:AZ88="A9",1,0))</f>
        <v>0</v>
      </c>
      <c r="BA117" s="70">
        <f t="array" ref="BA117">SUM(IF(BA4:BA88="A9",1,0))</f>
        <v>0</v>
      </c>
      <c r="BB117" s="145">
        <f t="array" ref="BB117">SUM(IF(BB4:BB88="A9",1,0))</f>
        <v>0</v>
      </c>
    </row>
    <row r="118" spans="1:54" ht="15" thickBot="1">
      <c r="A118" s="71"/>
      <c r="B118" s="71"/>
      <c r="C118" s="77"/>
      <c r="D118" s="78" t="s">
        <v>80</v>
      </c>
      <c r="E118" s="78"/>
      <c r="F118" s="146">
        <f t="array" ref="F118">SUM(IF(F4:F88="A10",1,0))</f>
        <v>0</v>
      </c>
      <c r="G118" s="147">
        <f t="array" ref="G118">SUM(IF(G4:G88="A10",1,0))</f>
        <v>0</v>
      </c>
      <c r="H118" s="147">
        <f t="array" ref="H118">SUM(IF(H4:H88="A10",1,0))</f>
        <v>0</v>
      </c>
      <c r="I118" s="147">
        <f t="array" ref="I118">SUM(IF(I4:I88="A10",1,0))</f>
        <v>0</v>
      </c>
      <c r="J118" s="147">
        <f t="array" ref="J118">SUM(IF(J4:J88="A10",1,0))</f>
        <v>0</v>
      </c>
      <c r="K118" s="147">
        <f t="array" ref="K118">SUM(IF(K4:K88="A10",1,0))</f>
        <v>0</v>
      </c>
      <c r="L118" s="148">
        <f t="array" ref="L118">SUM(IF(L4:L88="A10",1,0))</f>
        <v>0</v>
      </c>
      <c r="M118" s="146">
        <f t="array" ref="M118">SUM(IF(M4:M88="A10",1,0))</f>
        <v>0</v>
      </c>
      <c r="N118" s="147">
        <f t="array" ref="N118">SUM(IF(N4:N88="A10",1,0))</f>
        <v>0</v>
      </c>
      <c r="O118" s="147">
        <f t="array" ref="O118">SUM(IF(O4:O88="A10",1,0))</f>
        <v>0</v>
      </c>
      <c r="P118" s="147">
        <f t="array" ref="P118">SUM(IF(P4:P88="A10",1,0))</f>
        <v>0</v>
      </c>
      <c r="Q118" s="147">
        <f t="array" ref="Q118">SUM(IF(Q4:Q88="A10",1,0))</f>
        <v>0</v>
      </c>
      <c r="R118" s="147">
        <f t="array" ref="R118">SUM(IF(R4:R88="A10",1,0))</f>
        <v>0</v>
      </c>
      <c r="S118" s="148">
        <f t="array" ref="S118">SUM(IF(S4:S88="A10",1,0))</f>
        <v>0</v>
      </c>
      <c r="T118" s="146">
        <f t="array" ref="T118">SUM(IF(T4:T88="A10",1,0))</f>
        <v>0</v>
      </c>
      <c r="U118" s="147">
        <f t="array" ref="U118">SUM(IF(U4:U88="A10",1,0))</f>
        <v>0</v>
      </c>
      <c r="V118" s="147">
        <f t="array" ref="V118">SUM(IF(V4:V88="A10",1,0))</f>
        <v>0</v>
      </c>
      <c r="W118" s="147">
        <f t="array" ref="W118">SUM(IF(W4:W88="A10",1,0))</f>
        <v>0</v>
      </c>
      <c r="X118" s="147">
        <f t="array" ref="X118">SUM(IF(X4:X88="A10",1,0))</f>
        <v>0</v>
      </c>
      <c r="Y118" s="147">
        <f t="array" ref="Y118">SUM(IF(Y4:Y88="A10",1,0))</f>
        <v>0</v>
      </c>
      <c r="Z118" s="148">
        <f t="array" ref="Z118">SUM(IF(Z4:Z88="A10",1,0))</f>
        <v>0</v>
      </c>
      <c r="AA118" s="146">
        <f t="array" ref="AA118">SUM(IF(AA4:AA88="A10",1,0))</f>
        <v>0</v>
      </c>
      <c r="AB118" s="147">
        <f t="array" ref="AB118">SUM(IF(AB4:AB88="A10",1,0))</f>
        <v>0</v>
      </c>
      <c r="AC118" s="147">
        <f t="array" ref="AC118">SUM(IF(AC4:AC88="A10",1,0))</f>
        <v>0</v>
      </c>
      <c r="AD118" s="147">
        <f t="array" ref="AD118">SUM(IF(AD4:AD88="A10",1,0))</f>
        <v>0</v>
      </c>
      <c r="AE118" s="147">
        <f t="array" ref="AE118">SUM(IF(AE4:AE88="A10",1,0))</f>
        <v>0</v>
      </c>
      <c r="AF118" s="147">
        <f t="array" ref="AF118">SUM(IF(AF4:AF88="A10",1,0))</f>
        <v>0</v>
      </c>
      <c r="AG118" s="148">
        <f t="array" ref="AG118">SUM(IF(AG4:AG88="A10",1,0))</f>
        <v>0</v>
      </c>
      <c r="AH118" s="146">
        <f t="array" ref="AH118">SUM(IF(AH4:AH88="A10",1,0))</f>
        <v>0</v>
      </c>
      <c r="AI118" s="147">
        <f t="array" ref="AI118">SUM(IF(AI4:AI88="A10",1,0))</f>
        <v>0</v>
      </c>
      <c r="AJ118" s="147">
        <f t="array" ref="AJ118">SUM(IF(AJ4:AJ88="A10",1,0))</f>
        <v>0</v>
      </c>
      <c r="AK118" s="147">
        <f t="array" ref="AK118">SUM(IF(AK4:AK88="A10",1,0))</f>
        <v>0</v>
      </c>
      <c r="AL118" s="147">
        <f t="array" ref="AL118">SUM(IF(AL4:AL88="A10",1,0))</f>
        <v>0</v>
      </c>
      <c r="AM118" s="147">
        <f t="array" ref="AM118">SUM(IF(AM4:AM88="A10",1,0))</f>
        <v>0</v>
      </c>
      <c r="AN118" s="148">
        <f t="array" ref="AN118">SUM(IF(AN4:AN88="A10",1,0))</f>
        <v>0</v>
      </c>
      <c r="AO118" s="146">
        <f t="array" ref="AO118">SUM(IF(AO4:AO88="A10",1,0))</f>
        <v>0</v>
      </c>
      <c r="AP118" s="147">
        <f t="array" ref="AP118">SUM(IF(AP4:AP88="A10",1,0))</f>
        <v>0</v>
      </c>
      <c r="AQ118" s="147">
        <f t="array" ref="AQ118">SUM(IF(AQ4:AQ88="A10",1,0))</f>
        <v>0</v>
      </c>
      <c r="AR118" s="147">
        <f t="array" ref="AR118">SUM(IF(AR4:AR88="A10",1,0))</f>
        <v>0</v>
      </c>
      <c r="AS118" s="147">
        <f t="array" ref="AS118">SUM(IF(AS4:AS88="A10",1,0))</f>
        <v>0</v>
      </c>
      <c r="AT118" s="147">
        <f t="array" ref="AT118">SUM(IF(AT4:AT88="A10",1,0))</f>
        <v>0</v>
      </c>
      <c r="AU118" s="148">
        <f t="array" ref="AU118">SUM(IF(AU4:AU88="A10",1,0))</f>
        <v>0</v>
      </c>
      <c r="AV118" s="146">
        <f t="array" ref="AV118">SUM(IF(AV4:AV88="A10",1,0))</f>
        <v>0</v>
      </c>
      <c r="AW118" s="147">
        <f t="array" ref="AW118">SUM(IF(AW4:AW88="A10",1,0))</f>
        <v>0</v>
      </c>
      <c r="AX118" s="147">
        <f t="array" ref="AX118">SUM(IF(AX4:AX88="A10",1,0))</f>
        <v>0</v>
      </c>
      <c r="AY118" s="147">
        <f t="array" ref="AY118">SUM(IF(AY4:AY88="A10",1,0))</f>
        <v>0</v>
      </c>
      <c r="AZ118" s="147">
        <f t="array" ref="AZ118">SUM(IF(AZ4:AZ88="A10",1,0))</f>
        <v>0</v>
      </c>
      <c r="BA118" s="147">
        <f t="array" ref="BA118">SUM(IF(BA4:BA88="A10",1,0))</f>
        <v>0</v>
      </c>
      <c r="BB118" s="148">
        <f t="array" ref="BB118">SUM(IF(BB4:BB88="A10",1,0))</f>
        <v>0</v>
      </c>
    </row>
    <row r="119" spans="1:54" ht="15" thickBot="1">
      <c r="A119" s="71"/>
      <c r="B119" s="71"/>
      <c r="C119" s="79" t="s">
        <v>10</v>
      </c>
      <c r="D119" s="79"/>
      <c r="E119" s="79"/>
      <c r="F119" s="149">
        <f t="shared" ref="F119:AK119" si="22">SUM(F108:F118)</f>
        <v>0</v>
      </c>
      <c r="G119" s="150">
        <f t="shared" si="22"/>
        <v>0</v>
      </c>
      <c r="H119" s="151">
        <f t="shared" si="22"/>
        <v>0</v>
      </c>
      <c r="I119" s="150">
        <f t="shared" si="22"/>
        <v>0</v>
      </c>
      <c r="J119" s="150">
        <f t="shared" si="22"/>
        <v>0</v>
      </c>
      <c r="K119" s="150">
        <f t="shared" si="22"/>
        <v>0</v>
      </c>
      <c r="L119" s="152">
        <f t="shared" si="22"/>
        <v>0</v>
      </c>
      <c r="M119" s="149">
        <f t="shared" si="22"/>
        <v>0</v>
      </c>
      <c r="N119" s="150">
        <f t="shared" si="22"/>
        <v>0</v>
      </c>
      <c r="O119" s="150">
        <f t="shared" si="22"/>
        <v>0</v>
      </c>
      <c r="P119" s="150">
        <f t="shared" si="22"/>
        <v>0</v>
      </c>
      <c r="Q119" s="150">
        <f t="shared" si="22"/>
        <v>0</v>
      </c>
      <c r="R119" s="150">
        <f t="shared" si="22"/>
        <v>0</v>
      </c>
      <c r="S119" s="152">
        <f t="shared" si="22"/>
        <v>0</v>
      </c>
      <c r="T119" s="149">
        <f t="shared" si="22"/>
        <v>0</v>
      </c>
      <c r="U119" s="150">
        <f t="shared" si="22"/>
        <v>0</v>
      </c>
      <c r="V119" s="150">
        <f t="shared" si="22"/>
        <v>0</v>
      </c>
      <c r="W119" s="150">
        <f t="shared" si="22"/>
        <v>0</v>
      </c>
      <c r="X119" s="150">
        <f t="shared" si="22"/>
        <v>0</v>
      </c>
      <c r="Y119" s="150">
        <f t="shared" si="22"/>
        <v>0</v>
      </c>
      <c r="Z119" s="152">
        <f t="shared" si="22"/>
        <v>0</v>
      </c>
      <c r="AA119" s="149">
        <f t="shared" si="22"/>
        <v>0</v>
      </c>
      <c r="AB119" s="150">
        <f t="shared" si="22"/>
        <v>0</v>
      </c>
      <c r="AC119" s="150">
        <f t="shared" si="22"/>
        <v>0</v>
      </c>
      <c r="AD119" s="150">
        <f t="shared" si="22"/>
        <v>0</v>
      </c>
      <c r="AE119" s="150">
        <f t="shared" si="22"/>
        <v>0</v>
      </c>
      <c r="AF119" s="150">
        <f t="shared" si="22"/>
        <v>0</v>
      </c>
      <c r="AG119" s="152">
        <f t="shared" si="22"/>
        <v>0</v>
      </c>
      <c r="AH119" s="149">
        <f t="shared" si="22"/>
        <v>0</v>
      </c>
      <c r="AI119" s="150">
        <f t="shared" si="22"/>
        <v>0</v>
      </c>
      <c r="AJ119" s="150">
        <f t="shared" si="22"/>
        <v>0</v>
      </c>
      <c r="AK119" s="150">
        <f t="shared" si="22"/>
        <v>0</v>
      </c>
      <c r="AL119" s="150">
        <f t="shared" ref="AL119:BB119" si="23">SUM(AL108:AL118)</f>
        <v>0</v>
      </c>
      <c r="AM119" s="150">
        <f t="shared" si="23"/>
        <v>0</v>
      </c>
      <c r="AN119" s="152">
        <f t="shared" si="23"/>
        <v>0</v>
      </c>
      <c r="AO119" s="149">
        <f t="shared" si="23"/>
        <v>0</v>
      </c>
      <c r="AP119" s="150">
        <f t="shared" si="23"/>
        <v>0</v>
      </c>
      <c r="AQ119" s="150">
        <f t="shared" si="23"/>
        <v>0</v>
      </c>
      <c r="AR119" s="150">
        <f t="shared" si="23"/>
        <v>0</v>
      </c>
      <c r="AS119" s="150">
        <f t="shared" si="23"/>
        <v>0</v>
      </c>
      <c r="AT119" s="150">
        <f t="shared" si="23"/>
        <v>0</v>
      </c>
      <c r="AU119" s="152">
        <f t="shared" si="23"/>
        <v>0</v>
      </c>
      <c r="AV119" s="149">
        <f t="shared" si="23"/>
        <v>0</v>
      </c>
      <c r="AW119" s="150">
        <f t="shared" si="23"/>
        <v>0</v>
      </c>
      <c r="AX119" s="150">
        <f t="shared" si="23"/>
        <v>0</v>
      </c>
      <c r="AY119" s="150">
        <f t="shared" si="23"/>
        <v>0</v>
      </c>
      <c r="AZ119" s="151">
        <f t="shared" si="23"/>
        <v>0</v>
      </c>
      <c r="BA119" s="150">
        <f t="shared" si="23"/>
        <v>0</v>
      </c>
      <c r="BB119" s="152">
        <f t="shared" si="23"/>
        <v>0</v>
      </c>
    </row>
    <row r="120" spans="1:54" ht="15" thickBot="1">
      <c r="A120" s="71"/>
      <c r="B120" s="71"/>
      <c r="C120" s="66"/>
      <c r="D120" s="66"/>
      <c r="E120" s="66"/>
      <c r="H120" s="75"/>
      <c r="AZ120" s="75"/>
    </row>
    <row r="121" spans="1:54">
      <c r="A121" s="71"/>
      <c r="B121" s="71"/>
      <c r="C121" s="77"/>
      <c r="D121" s="78" t="s">
        <v>62</v>
      </c>
      <c r="E121" s="78"/>
      <c r="F121" s="141">
        <f t="array" ref="F121">SUM(IF(F4:F88="n0",1,0))</f>
        <v>0</v>
      </c>
      <c r="G121" s="142">
        <f t="array" ref="G121">SUM(IF(G4:G88="n0",1,0))</f>
        <v>0</v>
      </c>
      <c r="H121" s="142">
        <f t="array" ref="H121">SUM(IF(H4:H88="n0",1,0))</f>
        <v>0</v>
      </c>
      <c r="I121" s="142">
        <f t="array" ref="I121">SUM(IF(I4:I88="n0",1,0))</f>
        <v>0</v>
      </c>
      <c r="J121" s="142">
        <f t="array" ref="J121">SUM(IF(J4:J88="n0",1,0))</f>
        <v>0</v>
      </c>
      <c r="K121" s="142">
        <f t="array" ref="K121">SUM(IF(K4:K88="n0",1,0))</f>
        <v>0</v>
      </c>
      <c r="L121" s="143">
        <f t="array" ref="L121">SUM(IF(L4:L88="n0",1,0))</f>
        <v>0</v>
      </c>
      <c r="M121" s="141">
        <f t="array" ref="M121">SUM(IF(M4:M88="n0",1,0))</f>
        <v>0</v>
      </c>
      <c r="N121" s="142">
        <f t="array" ref="N121">SUM(IF(N4:N88="n0",1,0))</f>
        <v>0</v>
      </c>
      <c r="O121" s="142">
        <f t="array" ref="O121">SUM(IF(O4:O88="n0",1,0))</f>
        <v>0</v>
      </c>
      <c r="P121" s="142">
        <f t="array" ref="P121">SUM(IF(P4:P88="n0",1,0))</f>
        <v>0</v>
      </c>
      <c r="Q121" s="142">
        <f t="array" ref="Q121">SUM(IF(Q4:Q88="n0",1,0))</f>
        <v>0</v>
      </c>
      <c r="R121" s="142">
        <f t="array" ref="R121">SUM(IF(R4:R88="n0",1,0))</f>
        <v>0</v>
      </c>
      <c r="S121" s="143">
        <f t="array" ref="S121">SUM(IF(S4:S88="n0",1,0))</f>
        <v>0</v>
      </c>
      <c r="T121" s="141">
        <f t="array" ref="T121">SUM(IF(T4:T88="n0",1,0))</f>
        <v>0</v>
      </c>
      <c r="U121" s="142">
        <f t="array" ref="U121">SUM(IF(U4:U88="n0",1,0))</f>
        <v>0</v>
      </c>
      <c r="V121" s="142">
        <f t="array" ref="V121">SUM(IF(V4:V88="n0",1,0))</f>
        <v>0</v>
      </c>
      <c r="W121" s="142">
        <f t="array" ref="W121">SUM(IF(W4:W88="n0",1,0))</f>
        <v>0</v>
      </c>
      <c r="X121" s="142">
        <f t="array" ref="X121">SUM(IF(X4:X88="n0",1,0))</f>
        <v>0</v>
      </c>
      <c r="Y121" s="142">
        <f t="array" ref="Y121">SUM(IF(Y4:Y88="n0",1,0))</f>
        <v>0</v>
      </c>
      <c r="Z121" s="143">
        <f t="array" ref="Z121">SUM(IF(Z4:Z88="n0",1,0))</f>
        <v>0</v>
      </c>
      <c r="AA121" s="141">
        <f t="array" ref="AA121">SUM(IF(AA4:AA88="n0",1,0))</f>
        <v>0</v>
      </c>
      <c r="AB121" s="142">
        <f t="array" ref="AB121">SUM(IF(AB4:AB88="n0",1,0))</f>
        <v>0</v>
      </c>
      <c r="AC121" s="142">
        <f t="array" ref="AC121">SUM(IF(AC4:AC88="n0",1,0))</f>
        <v>0</v>
      </c>
      <c r="AD121" s="142">
        <f t="array" ref="AD121">SUM(IF(AD4:AD88="n0",1,0))</f>
        <v>0</v>
      </c>
      <c r="AE121" s="142">
        <f t="array" ref="AE121">SUM(IF(AE4:AE88="n0",1,0))</f>
        <v>0</v>
      </c>
      <c r="AF121" s="142">
        <f t="array" ref="AF121">SUM(IF(AF4:AF88="n0",1,0))</f>
        <v>0</v>
      </c>
      <c r="AG121" s="143">
        <f t="array" ref="AG121">SUM(IF(AG4:AG88="n0",1,0))</f>
        <v>0</v>
      </c>
      <c r="AH121" s="141">
        <f t="array" ref="AH121">SUM(IF(AH4:AH88="n0",1,0))</f>
        <v>0</v>
      </c>
      <c r="AI121" s="142">
        <f t="array" ref="AI121">SUM(IF(AI4:AI88="n0",1,0))</f>
        <v>0</v>
      </c>
      <c r="AJ121" s="142">
        <f t="array" ref="AJ121">SUM(IF(AJ4:AJ88="n0",1,0))</f>
        <v>0</v>
      </c>
      <c r="AK121" s="142">
        <f t="array" ref="AK121">SUM(IF(AK4:AK88="n0",1,0))</f>
        <v>0</v>
      </c>
      <c r="AL121" s="142">
        <f t="array" ref="AL121">SUM(IF(AL4:AL88="n0",1,0))</f>
        <v>0</v>
      </c>
      <c r="AM121" s="142">
        <f t="array" ref="AM121">SUM(IF(AM4:AM88="n0",1,0))</f>
        <v>0</v>
      </c>
      <c r="AN121" s="143">
        <f t="array" ref="AN121">SUM(IF(AN4:AN88="n0",1,0))</f>
        <v>0</v>
      </c>
      <c r="AO121" s="141">
        <f t="array" ref="AO121">SUM(IF(AO4:AO88="n0",1,0))</f>
        <v>0</v>
      </c>
      <c r="AP121" s="142">
        <f t="array" ref="AP121">SUM(IF(AP4:AP88="n0",1,0))</f>
        <v>0</v>
      </c>
      <c r="AQ121" s="142">
        <f t="array" ref="AQ121">SUM(IF(AQ4:AQ88="n0",1,0))</f>
        <v>0</v>
      </c>
      <c r="AR121" s="142">
        <f t="array" ref="AR121">SUM(IF(AR4:AR88="n0",1,0))</f>
        <v>0</v>
      </c>
      <c r="AS121" s="142">
        <f t="array" ref="AS121">SUM(IF(AS4:AS88="n0",1,0))</f>
        <v>0</v>
      </c>
      <c r="AT121" s="142">
        <f t="array" ref="AT121">SUM(IF(AT4:AT88="n0",1,0))</f>
        <v>0</v>
      </c>
      <c r="AU121" s="143">
        <f t="array" ref="AU121">SUM(IF(AU4:AU88="n0",1,0))</f>
        <v>0</v>
      </c>
      <c r="AV121" s="141">
        <f t="array" ref="AV121">SUM(IF(AV4:AV88="n0",1,0))</f>
        <v>0</v>
      </c>
      <c r="AW121" s="142">
        <f t="array" ref="AW121">SUM(IF(AW4:AW88="n0",1,0))</f>
        <v>0</v>
      </c>
      <c r="AX121" s="142">
        <f t="array" ref="AX121">SUM(IF(AX4:AX88="n0",1,0))</f>
        <v>0</v>
      </c>
      <c r="AY121" s="142">
        <f t="array" ref="AY121">SUM(IF(AY4:AY88="n0",1,0))</f>
        <v>0</v>
      </c>
      <c r="AZ121" s="142">
        <f t="array" ref="AZ121">SUM(IF(AZ4:AZ88="n0",1,0))</f>
        <v>0</v>
      </c>
      <c r="BA121" s="142">
        <f t="array" ref="BA121">SUM(IF(BA4:BA88="n0",1,0))</f>
        <v>0</v>
      </c>
      <c r="BB121" s="143">
        <f t="array" ref="BB121">SUM(IF(BB4:BB88="n0",1,0))</f>
        <v>0</v>
      </c>
    </row>
    <row r="122" spans="1:54">
      <c r="A122" s="71"/>
      <c r="B122" s="71"/>
      <c r="C122" s="77"/>
      <c r="D122" s="78" t="s">
        <v>44</v>
      </c>
      <c r="E122" s="78"/>
      <c r="F122" s="144">
        <f t="array" ref="F122">SUM(IF(F4:F88="n1",1,0))</f>
        <v>0</v>
      </c>
      <c r="G122" s="70">
        <f t="array" ref="G122">SUM(IF(G4:G88="n1",1,0))</f>
        <v>0</v>
      </c>
      <c r="H122" s="70">
        <f t="array" ref="H122">SUM(IF(H4:H88="n1",1,0))</f>
        <v>0</v>
      </c>
      <c r="I122" s="70">
        <f t="array" ref="I122">SUM(IF(I4:I88="n1",1,0))</f>
        <v>0</v>
      </c>
      <c r="J122" s="70">
        <f t="array" ref="J122">SUM(IF(J4:J88="n1",1,0))</f>
        <v>0</v>
      </c>
      <c r="K122" s="70">
        <f t="array" ref="K122">SUM(IF(K4:K88="n1",1,0))</f>
        <v>0</v>
      </c>
      <c r="L122" s="145">
        <f t="array" ref="L122">SUM(IF(L4:L88="n1",1,0))</f>
        <v>0</v>
      </c>
      <c r="M122" s="144">
        <f t="array" ref="M122">SUM(IF(M4:M88="n1",1,0))</f>
        <v>0</v>
      </c>
      <c r="N122" s="70">
        <f t="array" ref="N122">SUM(IF(N4:N88="n1",1,0))</f>
        <v>0</v>
      </c>
      <c r="O122" s="70">
        <f t="array" ref="O122">SUM(IF(O4:O88="n1",1,0))</f>
        <v>0</v>
      </c>
      <c r="P122" s="70">
        <f t="array" ref="P122">SUM(IF(P4:P88="n1",1,0))</f>
        <v>0</v>
      </c>
      <c r="Q122" s="70">
        <f t="array" ref="Q122">SUM(IF(Q4:Q88="n1",1,0))</f>
        <v>0</v>
      </c>
      <c r="R122" s="70">
        <f t="array" ref="R122">SUM(IF(R4:R88="n1",1,0))</f>
        <v>0</v>
      </c>
      <c r="S122" s="145">
        <f t="array" ref="S122">SUM(IF(S4:S88="n1",1,0))</f>
        <v>0</v>
      </c>
      <c r="T122" s="144">
        <f t="array" ref="T122">SUM(IF(T4:T88="n1",1,0))</f>
        <v>0</v>
      </c>
      <c r="U122" s="70">
        <f t="array" ref="U122">SUM(IF(U4:U88="n1",1,0))</f>
        <v>0</v>
      </c>
      <c r="V122" s="70">
        <f t="array" ref="V122">SUM(IF(V4:V88="n1",1,0))</f>
        <v>0</v>
      </c>
      <c r="W122" s="70">
        <f t="array" ref="W122">SUM(IF(W4:W88="n1",1,0))</f>
        <v>0</v>
      </c>
      <c r="X122" s="70">
        <f t="array" ref="X122">SUM(IF(X4:X88="n1",1,0))</f>
        <v>0</v>
      </c>
      <c r="Y122" s="70">
        <f t="array" ref="Y122">SUM(IF(Y4:Y88="n1",1,0))</f>
        <v>0</v>
      </c>
      <c r="Z122" s="145">
        <f t="array" ref="Z122">SUM(IF(Z4:Z88="n1",1,0))</f>
        <v>0</v>
      </c>
      <c r="AA122" s="144">
        <f t="array" ref="AA122">SUM(IF(AA4:AA88="n1",1,0))</f>
        <v>0</v>
      </c>
      <c r="AB122" s="70">
        <f t="array" ref="AB122">SUM(IF(AB4:AB88="n1",1,0))</f>
        <v>0</v>
      </c>
      <c r="AC122" s="70">
        <f t="array" ref="AC122">SUM(IF(AC4:AC88="n1",1,0))</f>
        <v>0</v>
      </c>
      <c r="AD122" s="70">
        <f t="array" ref="AD122">SUM(IF(AD4:AD88="n1",1,0))</f>
        <v>0</v>
      </c>
      <c r="AE122" s="70">
        <f t="array" ref="AE122">SUM(IF(AE4:AE88="n1",1,0))</f>
        <v>0</v>
      </c>
      <c r="AF122" s="70">
        <f t="array" ref="AF122">SUM(IF(AF4:AF88="n1",1,0))</f>
        <v>0</v>
      </c>
      <c r="AG122" s="145">
        <f t="array" ref="AG122">SUM(IF(AG4:AG88="n1",1,0))</f>
        <v>0</v>
      </c>
      <c r="AH122" s="144">
        <f t="array" ref="AH122">SUM(IF(AH4:AH88="n1",1,0))</f>
        <v>0</v>
      </c>
      <c r="AI122" s="70">
        <f t="array" ref="AI122">SUM(IF(AI4:AI88="n1",1,0))</f>
        <v>0</v>
      </c>
      <c r="AJ122" s="70">
        <f t="array" ref="AJ122">SUM(IF(AJ4:AJ88="n1",1,0))</f>
        <v>0</v>
      </c>
      <c r="AK122" s="70">
        <f t="array" ref="AK122">SUM(IF(AK4:AK88="n1",1,0))</f>
        <v>0</v>
      </c>
      <c r="AL122" s="70">
        <f t="array" ref="AL122">SUM(IF(AL4:AL88="n1",1,0))</f>
        <v>0</v>
      </c>
      <c r="AM122" s="70">
        <f t="array" ref="AM122">SUM(IF(AM4:AM88="n1",1,0))</f>
        <v>0</v>
      </c>
      <c r="AN122" s="145">
        <f t="array" ref="AN122">SUM(IF(AN4:AN88="n1",1,0))</f>
        <v>0</v>
      </c>
      <c r="AO122" s="144">
        <f t="array" ref="AO122">SUM(IF(AO4:AO88="n1",1,0))</f>
        <v>0</v>
      </c>
      <c r="AP122" s="70">
        <f t="array" ref="AP122">SUM(IF(AP4:AP88="n1",1,0))</f>
        <v>0</v>
      </c>
      <c r="AQ122" s="70">
        <f t="array" ref="AQ122">SUM(IF(AQ4:AQ88="n1",1,0))</f>
        <v>0</v>
      </c>
      <c r="AR122" s="70">
        <f t="array" ref="AR122">SUM(IF(AR4:AR88="n1",1,0))</f>
        <v>0</v>
      </c>
      <c r="AS122" s="70">
        <f t="array" ref="AS122">SUM(IF(AS4:AS88="n1",1,0))</f>
        <v>0</v>
      </c>
      <c r="AT122" s="70">
        <f t="array" ref="AT122">SUM(IF(AT4:AT88="n1",1,0))</f>
        <v>0</v>
      </c>
      <c r="AU122" s="145">
        <f t="array" ref="AU122">SUM(IF(AU4:AU88="n1",1,0))</f>
        <v>0</v>
      </c>
      <c r="AV122" s="144">
        <f t="array" ref="AV122">SUM(IF(AV4:AV88="n1",1,0))</f>
        <v>0</v>
      </c>
      <c r="AW122" s="70">
        <f t="array" ref="AW122">SUM(IF(AW4:AW88="n1",1,0))</f>
        <v>0</v>
      </c>
      <c r="AX122" s="70">
        <f t="array" ref="AX122">SUM(IF(AX4:AX88="n1",1,0))</f>
        <v>0</v>
      </c>
      <c r="AY122" s="70">
        <f t="array" ref="AY122">SUM(IF(AY4:AY88="n1",1,0))</f>
        <v>0</v>
      </c>
      <c r="AZ122" s="70">
        <f t="array" ref="AZ122">SUM(IF(AZ4:AZ88="n1",1,0))</f>
        <v>0</v>
      </c>
      <c r="BA122" s="70">
        <f t="array" ref="BA122">SUM(IF(BA4:BA88="n1",1,0))</f>
        <v>0</v>
      </c>
      <c r="BB122" s="145">
        <f t="array" ref="BB122">SUM(IF(BB4:BB88="n1",1,0))</f>
        <v>0</v>
      </c>
    </row>
    <row r="123" spans="1:54">
      <c r="A123" s="71"/>
      <c r="B123" s="71"/>
      <c r="C123" s="77"/>
      <c r="D123" s="78" t="s">
        <v>45</v>
      </c>
      <c r="E123" s="78"/>
      <c r="F123" s="144">
        <f t="array" ref="F123">SUM(IF(F4:F88="n2",1,0))</f>
        <v>0</v>
      </c>
      <c r="G123" s="70">
        <f t="array" ref="G123">SUM(IF(G4:G88="n2",1,0))</f>
        <v>0</v>
      </c>
      <c r="H123" s="70">
        <f t="array" ref="H123">SUM(IF(H4:H88="n2",1,0))</f>
        <v>0</v>
      </c>
      <c r="I123" s="70">
        <f t="array" ref="I123">SUM(IF(I4:I88="n2",1,0))</f>
        <v>0</v>
      </c>
      <c r="J123" s="70">
        <f t="array" ref="J123">SUM(IF(J4:J88="n2",1,0))</f>
        <v>0</v>
      </c>
      <c r="K123" s="70">
        <f t="array" ref="K123">SUM(IF(K4:K88="n2",1,0))</f>
        <v>0</v>
      </c>
      <c r="L123" s="145">
        <f t="array" ref="L123">SUM(IF(L4:L88="n2",1,0))</f>
        <v>0</v>
      </c>
      <c r="M123" s="144">
        <f t="array" ref="M123">SUM(IF(M4:M88="n2",1,0))</f>
        <v>0</v>
      </c>
      <c r="N123" s="70">
        <f t="array" ref="N123">SUM(IF(N4:N88="n2",1,0))</f>
        <v>0</v>
      </c>
      <c r="O123" s="70">
        <f t="array" ref="O123">SUM(IF(O4:O88="n2",1,0))</f>
        <v>0</v>
      </c>
      <c r="P123" s="70">
        <f t="array" ref="P123">SUM(IF(P4:P88="n2",1,0))</f>
        <v>0</v>
      </c>
      <c r="Q123" s="70">
        <f t="array" ref="Q123">SUM(IF(Q4:Q88="n2",1,0))</f>
        <v>0</v>
      </c>
      <c r="R123" s="70">
        <f t="array" ref="R123">SUM(IF(R4:R88="n2",1,0))</f>
        <v>0</v>
      </c>
      <c r="S123" s="145">
        <f t="array" ref="S123">SUM(IF(S4:S88="n2",1,0))</f>
        <v>0</v>
      </c>
      <c r="T123" s="144">
        <f t="array" ref="T123">SUM(IF(T4:T88="n2",1,0))</f>
        <v>0</v>
      </c>
      <c r="U123" s="70">
        <f t="array" ref="U123">SUM(IF(U4:U88="n2",1,0))</f>
        <v>0</v>
      </c>
      <c r="V123" s="70">
        <f t="array" ref="V123">SUM(IF(V4:V88="n2",1,0))</f>
        <v>0</v>
      </c>
      <c r="W123" s="70">
        <f t="array" ref="W123">SUM(IF(W4:W88="n2",1,0))</f>
        <v>0</v>
      </c>
      <c r="X123" s="70">
        <f t="array" ref="X123">SUM(IF(X4:X88="n2",1,0))</f>
        <v>0</v>
      </c>
      <c r="Y123" s="70">
        <f t="array" ref="Y123">SUM(IF(Y4:Y88="n2",1,0))</f>
        <v>0</v>
      </c>
      <c r="Z123" s="145">
        <f t="array" ref="Z123">SUM(IF(Z4:Z88="n2",1,0))</f>
        <v>0</v>
      </c>
      <c r="AA123" s="144">
        <f t="array" ref="AA123">SUM(IF(AA4:AA88="n2",1,0))</f>
        <v>0</v>
      </c>
      <c r="AB123" s="70">
        <f t="array" ref="AB123">SUM(IF(AB4:AB88="n2",1,0))</f>
        <v>0</v>
      </c>
      <c r="AC123" s="70">
        <f t="array" ref="AC123">SUM(IF(AC4:AC88="n2",1,0))</f>
        <v>0</v>
      </c>
      <c r="AD123" s="70">
        <f t="array" ref="AD123">SUM(IF(AD4:AD88="n2",1,0))</f>
        <v>0</v>
      </c>
      <c r="AE123" s="70">
        <f t="array" ref="AE123">SUM(IF(AE4:AE88="n2",1,0))</f>
        <v>0</v>
      </c>
      <c r="AF123" s="70">
        <f t="array" ref="AF123">SUM(IF(AF4:AF88="n2",1,0))</f>
        <v>0</v>
      </c>
      <c r="AG123" s="145">
        <f t="array" ref="AG123">SUM(IF(AG4:AG88="n2",1,0))</f>
        <v>0</v>
      </c>
      <c r="AH123" s="144">
        <f t="array" ref="AH123">SUM(IF(AH4:AH88="n2",1,0))</f>
        <v>0</v>
      </c>
      <c r="AI123" s="70">
        <f t="array" ref="AI123">SUM(IF(AI4:AI88="n2",1,0))</f>
        <v>0</v>
      </c>
      <c r="AJ123" s="70">
        <f t="array" ref="AJ123">SUM(IF(AJ4:AJ88="n2",1,0))</f>
        <v>0</v>
      </c>
      <c r="AK123" s="70">
        <f t="array" ref="AK123">SUM(IF(AK4:AK88="n2",1,0))</f>
        <v>0</v>
      </c>
      <c r="AL123" s="70">
        <f t="array" ref="AL123">SUM(IF(AL4:AL88="n2",1,0))</f>
        <v>0</v>
      </c>
      <c r="AM123" s="70">
        <f t="array" ref="AM123">SUM(IF(AM4:AM88="n2",1,0))</f>
        <v>0</v>
      </c>
      <c r="AN123" s="145">
        <f t="array" ref="AN123">SUM(IF(AN4:AN88="n2",1,0))</f>
        <v>0</v>
      </c>
      <c r="AO123" s="144">
        <f t="array" ref="AO123">SUM(IF(AO4:AO88="n2",1,0))</f>
        <v>0</v>
      </c>
      <c r="AP123" s="70">
        <f t="array" ref="AP123">SUM(IF(AP4:AP88="n2",1,0))</f>
        <v>0</v>
      </c>
      <c r="AQ123" s="70">
        <f t="array" ref="AQ123">SUM(IF(AQ4:AQ88="n2",1,0))</f>
        <v>0</v>
      </c>
      <c r="AR123" s="70">
        <f t="array" ref="AR123">SUM(IF(AR4:AR88="n2",1,0))</f>
        <v>0</v>
      </c>
      <c r="AS123" s="70">
        <f t="array" ref="AS123">SUM(IF(AS4:AS88="n2",1,0))</f>
        <v>0</v>
      </c>
      <c r="AT123" s="70">
        <f t="array" ref="AT123">SUM(IF(AT4:AT88="n2",1,0))</f>
        <v>0</v>
      </c>
      <c r="AU123" s="145">
        <f t="array" ref="AU123">SUM(IF(AU4:AU88="n2",1,0))</f>
        <v>0</v>
      </c>
      <c r="AV123" s="144">
        <f t="array" ref="AV123">SUM(IF(AV4:AV88="n2",1,0))</f>
        <v>0</v>
      </c>
      <c r="AW123" s="70">
        <f t="array" ref="AW123">SUM(IF(AW4:AW88="n2",1,0))</f>
        <v>0</v>
      </c>
      <c r="AX123" s="70">
        <f t="array" ref="AX123">SUM(IF(AX4:AX88="n2",1,0))</f>
        <v>0</v>
      </c>
      <c r="AY123" s="70">
        <f t="array" ref="AY123">SUM(IF(AY4:AY88="n2",1,0))</f>
        <v>0</v>
      </c>
      <c r="AZ123" s="70">
        <f t="array" ref="AZ123">SUM(IF(AZ4:AZ88="n2",1,0))</f>
        <v>0</v>
      </c>
      <c r="BA123" s="70">
        <f t="array" ref="BA123">SUM(IF(BA4:BA88="n2",1,0))</f>
        <v>0</v>
      </c>
      <c r="BB123" s="145">
        <f t="array" ref="BB123">SUM(IF(BB4:BB88="n2",1,0))</f>
        <v>0</v>
      </c>
    </row>
    <row r="124" spans="1:54">
      <c r="A124" s="71"/>
      <c r="B124" s="71"/>
      <c r="C124" s="77"/>
      <c r="D124" s="78" t="s">
        <v>46</v>
      </c>
      <c r="E124" s="78"/>
      <c r="F124" s="144">
        <f t="array" ref="F124">SUM(IF(F4:F88="n3",1,0))</f>
        <v>0</v>
      </c>
      <c r="G124" s="70">
        <f t="array" ref="G124">SUM(IF(G4:G88="n3",1,0))</f>
        <v>0</v>
      </c>
      <c r="H124" s="70">
        <f t="array" ref="H124">SUM(IF(H4:H88="n3",1,0))</f>
        <v>0</v>
      </c>
      <c r="I124" s="70">
        <f t="array" ref="I124">SUM(IF(I4:I88="n3",1,0))</f>
        <v>0</v>
      </c>
      <c r="J124" s="70">
        <f t="array" ref="J124">SUM(IF(J4:J88="n3",1,0))</f>
        <v>0</v>
      </c>
      <c r="K124" s="70">
        <f t="array" ref="K124">SUM(IF(K4:K88="n3",1,0))</f>
        <v>0</v>
      </c>
      <c r="L124" s="145">
        <f t="array" ref="L124">SUM(IF(L4:L88="n3",1,0))</f>
        <v>0</v>
      </c>
      <c r="M124" s="144">
        <f t="array" ref="M124">SUM(IF(M4:M88="n3",1,0))</f>
        <v>0</v>
      </c>
      <c r="N124" s="70">
        <f t="array" ref="N124">SUM(IF(N4:N88="n3",1,0))</f>
        <v>0</v>
      </c>
      <c r="O124" s="70">
        <f t="array" ref="O124">SUM(IF(O4:O88="n3",1,0))</f>
        <v>0</v>
      </c>
      <c r="P124" s="70">
        <f t="array" ref="P124">SUM(IF(P4:P88="n3",1,0))</f>
        <v>0</v>
      </c>
      <c r="Q124" s="70">
        <f t="array" ref="Q124">SUM(IF(Q4:Q88="n3",1,0))</f>
        <v>0</v>
      </c>
      <c r="R124" s="70">
        <f t="array" ref="R124">SUM(IF(R4:R88="n3",1,0))</f>
        <v>0</v>
      </c>
      <c r="S124" s="145">
        <f t="array" ref="S124">SUM(IF(S4:S88="n3",1,0))</f>
        <v>0</v>
      </c>
      <c r="T124" s="144">
        <f t="array" ref="T124">SUM(IF(T4:T88="n3",1,0))</f>
        <v>0</v>
      </c>
      <c r="U124" s="70">
        <f t="array" ref="U124">SUM(IF(U4:U88="n3",1,0))</f>
        <v>0</v>
      </c>
      <c r="V124" s="70">
        <f t="array" ref="V124">SUM(IF(V4:V88="n3",1,0))</f>
        <v>0</v>
      </c>
      <c r="W124" s="70">
        <f t="array" ref="W124">SUM(IF(W4:W88="n3",1,0))</f>
        <v>0</v>
      </c>
      <c r="X124" s="70">
        <f t="array" ref="X124">SUM(IF(X4:X88="n3",1,0))</f>
        <v>0</v>
      </c>
      <c r="Y124" s="70">
        <f t="array" ref="Y124">SUM(IF(Y4:Y88="n3",1,0))</f>
        <v>0</v>
      </c>
      <c r="Z124" s="145">
        <f t="array" ref="Z124">SUM(IF(Z4:Z88="n3",1,0))</f>
        <v>0</v>
      </c>
      <c r="AA124" s="144">
        <f t="array" ref="AA124">SUM(IF(AA4:AA88="n3",1,0))</f>
        <v>0</v>
      </c>
      <c r="AB124" s="70">
        <f t="array" ref="AB124">SUM(IF(AB4:AB88="n3",1,0))</f>
        <v>0</v>
      </c>
      <c r="AC124" s="70">
        <f t="array" ref="AC124">SUM(IF(AC4:AC88="n3",1,0))</f>
        <v>0</v>
      </c>
      <c r="AD124" s="70">
        <f t="array" ref="AD124">SUM(IF(AD4:AD88="n3",1,0))</f>
        <v>0</v>
      </c>
      <c r="AE124" s="70">
        <f t="array" ref="AE124">SUM(IF(AE4:AE88="n3",1,0))</f>
        <v>0</v>
      </c>
      <c r="AF124" s="70">
        <f t="array" ref="AF124">SUM(IF(AF4:AF88="n3",1,0))</f>
        <v>0</v>
      </c>
      <c r="AG124" s="145">
        <f t="array" ref="AG124">SUM(IF(AG4:AG88="n3",1,0))</f>
        <v>0</v>
      </c>
      <c r="AH124" s="144">
        <f t="array" ref="AH124">SUM(IF(AH4:AH88="n3",1,0))</f>
        <v>0</v>
      </c>
      <c r="AI124" s="70">
        <f t="array" ref="AI124">SUM(IF(AI4:AI88="n3",1,0))</f>
        <v>0</v>
      </c>
      <c r="AJ124" s="70">
        <f t="array" ref="AJ124">SUM(IF(AJ4:AJ88="n3",1,0))</f>
        <v>0</v>
      </c>
      <c r="AK124" s="70">
        <f t="array" ref="AK124">SUM(IF(AK4:AK88="n3",1,0))</f>
        <v>0</v>
      </c>
      <c r="AL124" s="70">
        <f t="array" ref="AL124">SUM(IF(AL4:AL88="n3",1,0))</f>
        <v>0</v>
      </c>
      <c r="AM124" s="70">
        <f t="array" ref="AM124">SUM(IF(AM4:AM88="n3",1,0))</f>
        <v>0</v>
      </c>
      <c r="AN124" s="145">
        <f t="array" ref="AN124">SUM(IF(AN4:AN88="n3",1,0))</f>
        <v>0</v>
      </c>
      <c r="AO124" s="144">
        <f t="array" ref="AO124">SUM(IF(AO4:AO88="n3",1,0))</f>
        <v>0</v>
      </c>
      <c r="AP124" s="70">
        <f t="array" ref="AP124">SUM(IF(AP4:AP88="n3",1,0))</f>
        <v>0</v>
      </c>
      <c r="AQ124" s="70">
        <f t="array" ref="AQ124">SUM(IF(AQ4:AQ88="n3",1,0))</f>
        <v>0</v>
      </c>
      <c r="AR124" s="70">
        <f t="array" ref="AR124">SUM(IF(AR4:AR88="n3",1,0))</f>
        <v>0</v>
      </c>
      <c r="AS124" s="70">
        <f t="array" ref="AS124">SUM(IF(AS4:AS88="n3",1,0))</f>
        <v>0</v>
      </c>
      <c r="AT124" s="70">
        <f t="array" ref="AT124">SUM(IF(AT4:AT88="n3",1,0))</f>
        <v>0</v>
      </c>
      <c r="AU124" s="145">
        <f t="array" ref="AU124">SUM(IF(AU4:AU88="n3",1,0))</f>
        <v>0</v>
      </c>
      <c r="AV124" s="144">
        <f t="array" ref="AV124">SUM(IF(AV4:AV88="n3",1,0))</f>
        <v>0</v>
      </c>
      <c r="AW124" s="70">
        <f t="array" ref="AW124">SUM(IF(AW4:AW88="n3",1,0))</f>
        <v>0</v>
      </c>
      <c r="AX124" s="70">
        <f t="array" ref="AX124">SUM(IF(AX4:AX88="n3",1,0))</f>
        <v>0</v>
      </c>
      <c r="AY124" s="70">
        <f t="array" ref="AY124">SUM(IF(AY4:AY88="n3",1,0))</f>
        <v>0</v>
      </c>
      <c r="AZ124" s="70">
        <f t="array" ref="AZ124">SUM(IF(AZ4:AZ88="n3",1,0))</f>
        <v>0</v>
      </c>
      <c r="BA124" s="70">
        <f t="array" ref="BA124">SUM(IF(BA4:BA88="n3",1,0))</f>
        <v>0</v>
      </c>
      <c r="BB124" s="145">
        <f t="array" ref="BB124">SUM(IF(BB4:BB88="n3",1,0))</f>
        <v>0</v>
      </c>
    </row>
    <row r="125" spans="1:54">
      <c r="A125" s="71"/>
      <c r="B125" s="71"/>
      <c r="C125" s="77"/>
      <c r="D125" s="78" t="s">
        <v>47</v>
      </c>
      <c r="E125" s="78"/>
      <c r="F125" s="144">
        <f t="array" ref="F125">SUM(IF(F4:F88="n4",1,0))</f>
        <v>0</v>
      </c>
      <c r="G125" s="70">
        <f t="array" ref="G125">SUM(IF(G4:G88="n4",1,0))</f>
        <v>0</v>
      </c>
      <c r="H125" s="70">
        <f t="array" ref="H125">SUM(IF(H4:H88="n4",1,0))</f>
        <v>0</v>
      </c>
      <c r="I125" s="70">
        <f t="array" ref="I125">SUM(IF(I4:I88="n4",1,0))</f>
        <v>0</v>
      </c>
      <c r="J125" s="70">
        <f t="array" ref="J125">SUM(IF(J4:J88="n4",1,0))</f>
        <v>0</v>
      </c>
      <c r="K125" s="70">
        <f t="array" ref="K125">SUM(IF(K4:K88="n4",1,0))</f>
        <v>0</v>
      </c>
      <c r="L125" s="145">
        <f t="array" ref="L125">SUM(IF(L4:L88="n4",1,0))</f>
        <v>0</v>
      </c>
      <c r="M125" s="144">
        <f t="array" ref="M125">SUM(IF(M4:M88="n4",1,0))</f>
        <v>0</v>
      </c>
      <c r="N125" s="70">
        <f t="array" ref="N125">SUM(IF(N4:N88="n4",1,0))</f>
        <v>0</v>
      </c>
      <c r="O125" s="70">
        <f t="array" ref="O125">SUM(IF(O4:O88="n4",1,0))</f>
        <v>0</v>
      </c>
      <c r="P125" s="70">
        <f t="array" ref="P125">SUM(IF(P4:P88="n4",1,0))</f>
        <v>0</v>
      </c>
      <c r="Q125" s="70">
        <f t="array" ref="Q125">SUM(IF(Q4:Q88="n4",1,0))</f>
        <v>0</v>
      </c>
      <c r="R125" s="70">
        <f t="array" ref="R125">SUM(IF(R4:R88="n4",1,0))</f>
        <v>0</v>
      </c>
      <c r="S125" s="145">
        <f t="array" ref="S125">SUM(IF(S4:S88="n4",1,0))</f>
        <v>0</v>
      </c>
      <c r="T125" s="144">
        <f t="array" ref="T125">SUM(IF(T4:T88="n4",1,0))</f>
        <v>0</v>
      </c>
      <c r="U125" s="70">
        <f t="array" ref="U125">SUM(IF(U4:U88="n4",1,0))</f>
        <v>0</v>
      </c>
      <c r="V125" s="70">
        <f t="array" ref="V125">SUM(IF(V4:V88="n4",1,0))</f>
        <v>0</v>
      </c>
      <c r="W125" s="70">
        <f t="array" ref="W125">SUM(IF(W4:W88="n4",1,0))</f>
        <v>0</v>
      </c>
      <c r="X125" s="70">
        <f t="array" ref="X125">SUM(IF(X4:X88="n4",1,0))</f>
        <v>0</v>
      </c>
      <c r="Y125" s="70">
        <f t="array" ref="Y125">SUM(IF(Y4:Y88="n4",1,0))</f>
        <v>0</v>
      </c>
      <c r="Z125" s="145">
        <f t="array" ref="Z125">SUM(IF(Z4:Z88="n4",1,0))</f>
        <v>0</v>
      </c>
      <c r="AA125" s="144">
        <f t="array" ref="AA125">SUM(IF(AA4:AA88="n4",1,0))</f>
        <v>0</v>
      </c>
      <c r="AB125" s="70">
        <f t="array" ref="AB125">SUM(IF(AB4:AB88="n4",1,0))</f>
        <v>0</v>
      </c>
      <c r="AC125" s="70">
        <f t="array" ref="AC125">SUM(IF(AC4:AC88="n4",1,0))</f>
        <v>0</v>
      </c>
      <c r="AD125" s="70">
        <f t="array" ref="AD125">SUM(IF(AD4:AD88="n4",1,0))</f>
        <v>0</v>
      </c>
      <c r="AE125" s="70">
        <f t="array" ref="AE125">SUM(IF(AE4:AE88="n4",1,0))</f>
        <v>0</v>
      </c>
      <c r="AF125" s="70">
        <f t="array" ref="AF125">SUM(IF(AF4:AF88="n4",1,0))</f>
        <v>0</v>
      </c>
      <c r="AG125" s="145">
        <f t="array" ref="AG125">SUM(IF(AG4:AG88="n4",1,0))</f>
        <v>0</v>
      </c>
      <c r="AH125" s="144">
        <f t="array" ref="AH125">SUM(IF(AH4:AH88="n4",1,0))</f>
        <v>0</v>
      </c>
      <c r="AI125" s="70">
        <f t="array" ref="AI125">SUM(IF(AI4:AI88="n4",1,0))</f>
        <v>0</v>
      </c>
      <c r="AJ125" s="70">
        <f t="array" ref="AJ125">SUM(IF(AJ4:AJ88="n4",1,0))</f>
        <v>0</v>
      </c>
      <c r="AK125" s="70">
        <f t="array" ref="AK125">SUM(IF(AK4:AK88="n4",1,0))</f>
        <v>0</v>
      </c>
      <c r="AL125" s="70">
        <f t="array" ref="AL125">SUM(IF(AL4:AL88="n4",1,0))</f>
        <v>0</v>
      </c>
      <c r="AM125" s="70">
        <f t="array" ref="AM125">SUM(IF(AM4:AM88="n4",1,0))</f>
        <v>0</v>
      </c>
      <c r="AN125" s="145">
        <f t="array" ref="AN125">SUM(IF(AN4:AN88="n4",1,0))</f>
        <v>0</v>
      </c>
      <c r="AO125" s="144">
        <f t="array" ref="AO125">SUM(IF(AO4:AO88="n4",1,0))</f>
        <v>0</v>
      </c>
      <c r="AP125" s="70">
        <f t="array" ref="AP125">SUM(IF(AP4:AP88="n4",1,0))</f>
        <v>0</v>
      </c>
      <c r="AQ125" s="70">
        <f t="array" ref="AQ125">SUM(IF(AQ4:AQ88="n4",1,0))</f>
        <v>0</v>
      </c>
      <c r="AR125" s="70">
        <f t="array" ref="AR125">SUM(IF(AR4:AR88="n4",1,0))</f>
        <v>0</v>
      </c>
      <c r="AS125" s="70">
        <f t="array" ref="AS125">SUM(IF(AS4:AS88="n4",1,0))</f>
        <v>0</v>
      </c>
      <c r="AT125" s="70">
        <f t="array" ref="AT125">SUM(IF(AT4:AT88="n4",1,0))</f>
        <v>0</v>
      </c>
      <c r="AU125" s="145">
        <f t="array" ref="AU125">SUM(IF(AU4:AU88="n4",1,0))</f>
        <v>0</v>
      </c>
      <c r="AV125" s="144">
        <f t="array" ref="AV125">SUM(IF(AV4:AV88="n4",1,0))</f>
        <v>0</v>
      </c>
      <c r="AW125" s="70">
        <f t="array" ref="AW125">SUM(IF(AW4:AW88="n4",1,0))</f>
        <v>0</v>
      </c>
      <c r="AX125" s="70">
        <f t="array" ref="AX125">SUM(IF(AX4:AX88="n4",1,0))</f>
        <v>0</v>
      </c>
      <c r="AY125" s="70">
        <f t="array" ref="AY125">SUM(IF(AY4:AY88="n4",1,0))</f>
        <v>0</v>
      </c>
      <c r="AZ125" s="70">
        <f t="array" ref="AZ125">SUM(IF(AZ4:AZ88="n4",1,0))</f>
        <v>0</v>
      </c>
      <c r="BA125" s="70">
        <f t="array" ref="BA125">SUM(IF(BA4:BA88="n4",1,0))</f>
        <v>0</v>
      </c>
      <c r="BB125" s="145">
        <f t="array" ref="BB125">SUM(IF(BB4:BB88="n4",1,0))</f>
        <v>0</v>
      </c>
    </row>
    <row r="126" spans="1:54" ht="15" thickBot="1">
      <c r="A126" s="71"/>
      <c r="B126" s="71"/>
      <c r="C126" s="77"/>
      <c r="D126" s="78" t="s">
        <v>72</v>
      </c>
      <c r="E126" s="78"/>
      <c r="F126" s="146">
        <f t="array" ref="F126">SUM(IF(F4:F88="N5",1,0))</f>
        <v>0</v>
      </c>
      <c r="G126" s="147">
        <f t="array" ref="G126">SUM(IF(G4:G88="N5",1,0))</f>
        <v>0</v>
      </c>
      <c r="H126" s="147">
        <f t="array" ref="H126">SUM(IF(H4:H88="N5",1,0))</f>
        <v>0</v>
      </c>
      <c r="I126" s="147">
        <f t="array" ref="I126">SUM(IF(I4:I88="N5",1,0))</f>
        <v>0</v>
      </c>
      <c r="J126" s="147">
        <f t="array" ref="J126">SUM(IF(J4:J88="N5",1,0))</f>
        <v>0</v>
      </c>
      <c r="K126" s="147">
        <f t="array" ref="K126">SUM(IF(K4:K88="N5",1,0))</f>
        <v>0</v>
      </c>
      <c r="L126" s="148">
        <f t="array" ref="L126">SUM(IF(L4:L88="N5",1,0))</f>
        <v>0</v>
      </c>
      <c r="M126" s="146">
        <f t="array" ref="M126">SUM(IF(M4:M88="N5",1,0))</f>
        <v>0</v>
      </c>
      <c r="N126" s="147">
        <f t="array" ref="N126">SUM(IF(N4:N88="N5",1,0))</f>
        <v>0</v>
      </c>
      <c r="O126" s="147">
        <f t="array" ref="O126">SUM(IF(O4:O88="N5",1,0))</f>
        <v>0</v>
      </c>
      <c r="P126" s="147">
        <f t="array" ref="P126">SUM(IF(P4:P88="N5",1,0))</f>
        <v>0</v>
      </c>
      <c r="Q126" s="147">
        <f t="array" ref="Q126">SUM(IF(Q4:Q88="N5",1,0))</f>
        <v>0</v>
      </c>
      <c r="R126" s="147">
        <f t="array" ref="R126">SUM(IF(R4:R88="N5",1,0))</f>
        <v>0</v>
      </c>
      <c r="S126" s="148">
        <f t="array" ref="S126">SUM(IF(S4:S88="N5",1,0))</f>
        <v>0</v>
      </c>
      <c r="T126" s="146">
        <f t="array" ref="T126">SUM(IF(T4:T88="N5",1,0))</f>
        <v>0</v>
      </c>
      <c r="U126" s="147">
        <f t="array" ref="U126">SUM(IF(U4:U88="N5",1,0))</f>
        <v>0</v>
      </c>
      <c r="V126" s="147">
        <f t="array" ref="V126">SUM(IF(V4:V88="N5",1,0))</f>
        <v>0</v>
      </c>
      <c r="W126" s="147">
        <f t="array" ref="W126">SUM(IF(W4:W88="N5",1,0))</f>
        <v>0</v>
      </c>
      <c r="X126" s="147">
        <f t="array" ref="X126">SUM(IF(X4:X88="N5",1,0))</f>
        <v>0</v>
      </c>
      <c r="Y126" s="147">
        <f t="array" ref="Y126">SUM(IF(Y4:Y88="N5",1,0))</f>
        <v>0</v>
      </c>
      <c r="Z126" s="148">
        <f t="array" ref="Z126">SUM(IF(Z4:Z88="N5",1,0))</f>
        <v>0</v>
      </c>
      <c r="AA126" s="146">
        <f t="array" ref="AA126">SUM(IF(AA4:AA88="N5",1,0))</f>
        <v>0</v>
      </c>
      <c r="AB126" s="147">
        <f t="array" ref="AB126">SUM(IF(AB4:AB88="N5",1,0))</f>
        <v>0</v>
      </c>
      <c r="AC126" s="147">
        <f t="array" ref="AC126">SUM(IF(AC4:AC88="N5",1,0))</f>
        <v>0</v>
      </c>
      <c r="AD126" s="147">
        <f t="array" ref="AD126">SUM(IF(AD4:AD88="N5",1,0))</f>
        <v>0</v>
      </c>
      <c r="AE126" s="147">
        <f t="array" ref="AE126">SUM(IF(AE4:AE88="N5",1,0))</f>
        <v>0</v>
      </c>
      <c r="AF126" s="147">
        <f t="array" ref="AF126">SUM(IF(AF4:AF88="N5",1,0))</f>
        <v>0</v>
      </c>
      <c r="AG126" s="148">
        <f t="array" ref="AG126">SUM(IF(AG4:AG88="N5",1,0))</f>
        <v>0</v>
      </c>
      <c r="AH126" s="146">
        <f t="array" ref="AH126">SUM(IF(AH4:AH88="N5",1,0))</f>
        <v>0</v>
      </c>
      <c r="AI126" s="147">
        <f t="array" ref="AI126">SUM(IF(AI4:AI88="N5",1,0))</f>
        <v>0</v>
      </c>
      <c r="AJ126" s="147">
        <f t="array" ref="AJ126">SUM(IF(AJ4:AJ88="N5",1,0))</f>
        <v>0</v>
      </c>
      <c r="AK126" s="147">
        <f t="array" ref="AK126">SUM(IF(AK4:AK88="N5",1,0))</f>
        <v>0</v>
      </c>
      <c r="AL126" s="147">
        <f t="array" ref="AL126">SUM(IF(AL4:AL88="N5",1,0))</f>
        <v>0</v>
      </c>
      <c r="AM126" s="147">
        <f t="array" ref="AM126">SUM(IF(AM4:AM88="N5",1,0))</f>
        <v>0</v>
      </c>
      <c r="AN126" s="148">
        <f t="array" ref="AN126">SUM(IF(AN4:AN88="N5",1,0))</f>
        <v>0</v>
      </c>
      <c r="AO126" s="146">
        <f t="array" ref="AO126">SUM(IF(AO4:AO88="N5",1,0))</f>
        <v>0</v>
      </c>
      <c r="AP126" s="147">
        <f t="array" ref="AP126">SUM(IF(AP4:AP88="N5",1,0))</f>
        <v>0</v>
      </c>
      <c r="AQ126" s="147">
        <f t="array" ref="AQ126">SUM(IF(AQ4:AQ88="N5",1,0))</f>
        <v>0</v>
      </c>
      <c r="AR126" s="147">
        <f t="array" ref="AR126">SUM(IF(AR4:AR88="N5",1,0))</f>
        <v>0</v>
      </c>
      <c r="AS126" s="147">
        <f t="array" ref="AS126">SUM(IF(AS4:AS88="N5",1,0))</f>
        <v>0</v>
      </c>
      <c r="AT126" s="147">
        <f t="array" ref="AT126">SUM(IF(AT4:AT88="N5",1,0))</f>
        <v>0</v>
      </c>
      <c r="AU126" s="148">
        <f t="array" ref="AU126">SUM(IF(AU4:AU88="N5",1,0))</f>
        <v>0</v>
      </c>
      <c r="AV126" s="146">
        <f t="array" ref="AV126">SUM(IF(AV4:AV88="N5",1,0))</f>
        <v>0</v>
      </c>
      <c r="AW126" s="147">
        <f t="array" ref="AW126">SUM(IF(AW4:AW88="N5",1,0))</f>
        <v>0</v>
      </c>
      <c r="AX126" s="147">
        <f t="array" ref="AX126">SUM(IF(AX4:AX88="N5",1,0))</f>
        <v>0</v>
      </c>
      <c r="AY126" s="147">
        <f t="array" ref="AY126">SUM(IF(AY4:AY88="N5",1,0))</f>
        <v>0</v>
      </c>
      <c r="AZ126" s="147">
        <f t="array" ref="AZ126">SUM(IF(AZ4:AZ88="N5",1,0))</f>
        <v>0</v>
      </c>
      <c r="BA126" s="147">
        <f t="array" ref="BA126">SUM(IF(BA4:BA88="N5",1,0))</f>
        <v>0</v>
      </c>
      <c r="BB126" s="148">
        <f t="array" ref="BB126">SUM(IF(BB4:BB88="N5",1,0))</f>
        <v>0</v>
      </c>
    </row>
    <row r="127" spans="1:54" ht="15" thickBot="1">
      <c r="C127" s="77"/>
      <c r="D127" s="77"/>
      <c r="E127" s="66"/>
      <c r="F127" s="153">
        <f t="shared" ref="F127:AK127" si="24">SUM(F121:F126)</f>
        <v>0</v>
      </c>
      <c r="G127" s="154">
        <f t="shared" si="24"/>
        <v>0</v>
      </c>
      <c r="H127" s="154">
        <f t="shared" si="24"/>
        <v>0</v>
      </c>
      <c r="I127" s="154">
        <f t="shared" si="24"/>
        <v>0</v>
      </c>
      <c r="J127" s="154">
        <f t="shared" si="24"/>
        <v>0</v>
      </c>
      <c r="K127" s="154">
        <f t="shared" si="24"/>
        <v>0</v>
      </c>
      <c r="L127" s="155">
        <f t="shared" si="24"/>
        <v>0</v>
      </c>
      <c r="M127" s="153">
        <f t="shared" si="24"/>
        <v>0</v>
      </c>
      <c r="N127" s="154">
        <f t="shared" si="24"/>
        <v>0</v>
      </c>
      <c r="O127" s="154">
        <f t="shared" si="24"/>
        <v>0</v>
      </c>
      <c r="P127" s="154">
        <f t="shared" si="24"/>
        <v>0</v>
      </c>
      <c r="Q127" s="154">
        <f t="shared" si="24"/>
        <v>0</v>
      </c>
      <c r="R127" s="154">
        <f t="shared" si="24"/>
        <v>0</v>
      </c>
      <c r="S127" s="155">
        <f t="shared" si="24"/>
        <v>0</v>
      </c>
      <c r="T127" s="153">
        <f t="shared" si="24"/>
        <v>0</v>
      </c>
      <c r="U127" s="154">
        <f t="shared" si="24"/>
        <v>0</v>
      </c>
      <c r="V127" s="154">
        <f t="shared" si="24"/>
        <v>0</v>
      </c>
      <c r="W127" s="154">
        <f t="shared" si="24"/>
        <v>0</v>
      </c>
      <c r="X127" s="154">
        <f t="shared" si="24"/>
        <v>0</v>
      </c>
      <c r="Y127" s="154">
        <f t="shared" si="24"/>
        <v>0</v>
      </c>
      <c r="Z127" s="155">
        <f t="shared" si="24"/>
        <v>0</v>
      </c>
      <c r="AA127" s="153">
        <f t="shared" si="24"/>
        <v>0</v>
      </c>
      <c r="AB127" s="154">
        <f t="shared" si="24"/>
        <v>0</v>
      </c>
      <c r="AC127" s="154">
        <f t="shared" si="24"/>
        <v>0</v>
      </c>
      <c r="AD127" s="154">
        <f t="shared" si="24"/>
        <v>0</v>
      </c>
      <c r="AE127" s="154">
        <f t="shared" si="24"/>
        <v>0</v>
      </c>
      <c r="AF127" s="154">
        <f t="shared" si="24"/>
        <v>0</v>
      </c>
      <c r="AG127" s="155">
        <f t="shared" si="24"/>
        <v>0</v>
      </c>
      <c r="AH127" s="153">
        <f t="shared" si="24"/>
        <v>0</v>
      </c>
      <c r="AI127" s="154">
        <f t="shared" si="24"/>
        <v>0</v>
      </c>
      <c r="AJ127" s="154">
        <f t="shared" si="24"/>
        <v>0</v>
      </c>
      <c r="AK127" s="154">
        <f t="shared" si="24"/>
        <v>0</v>
      </c>
      <c r="AL127" s="154">
        <f t="shared" ref="AL127:BB127" si="25">SUM(AL121:AL126)</f>
        <v>0</v>
      </c>
      <c r="AM127" s="154">
        <f t="shared" si="25"/>
        <v>0</v>
      </c>
      <c r="AN127" s="155">
        <f t="shared" si="25"/>
        <v>0</v>
      </c>
      <c r="AO127" s="153">
        <f t="shared" si="25"/>
        <v>0</v>
      </c>
      <c r="AP127" s="154">
        <f t="shared" si="25"/>
        <v>0</v>
      </c>
      <c r="AQ127" s="154">
        <f t="shared" si="25"/>
        <v>0</v>
      </c>
      <c r="AR127" s="154">
        <f t="shared" si="25"/>
        <v>0</v>
      </c>
      <c r="AS127" s="154">
        <f t="shared" si="25"/>
        <v>0</v>
      </c>
      <c r="AT127" s="154">
        <f t="shared" si="25"/>
        <v>0</v>
      </c>
      <c r="AU127" s="155">
        <f t="shared" si="25"/>
        <v>0</v>
      </c>
      <c r="AV127" s="153">
        <f t="shared" si="25"/>
        <v>0</v>
      </c>
      <c r="AW127" s="154">
        <f t="shared" si="25"/>
        <v>0</v>
      </c>
      <c r="AX127" s="154">
        <f t="shared" si="25"/>
        <v>0</v>
      </c>
      <c r="AY127" s="154">
        <f t="shared" si="25"/>
        <v>0</v>
      </c>
      <c r="AZ127" s="154">
        <f t="shared" si="25"/>
        <v>0</v>
      </c>
      <c r="BA127" s="154">
        <f t="shared" si="25"/>
        <v>0</v>
      </c>
      <c r="BB127" s="155">
        <f t="shared" si="25"/>
        <v>0</v>
      </c>
    </row>
    <row r="128" spans="1:54" ht="3" customHeight="1" thickBot="1">
      <c r="C128" s="77"/>
      <c r="D128" s="77"/>
      <c r="E128" s="66"/>
    </row>
    <row r="129" spans="1:54" ht="15" thickBot="1">
      <c r="C129" s="77"/>
      <c r="D129" s="62" t="s">
        <v>31</v>
      </c>
      <c r="E129" s="66"/>
      <c r="F129" s="156">
        <f t="array" ref="F129">SUM(IF(F3:F83="N04",1,0))</f>
        <v>0</v>
      </c>
      <c r="G129" s="157">
        <f t="array" ref="G129">SUM(IF(G3:G83="N04",1,0))</f>
        <v>0</v>
      </c>
      <c r="H129" s="157">
        <f t="array" ref="H129">SUM(IF(H3:H83="N04",1,0))</f>
        <v>0</v>
      </c>
      <c r="I129" s="157">
        <f t="array" ref="I129">SUM(IF(I3:I83="N04",1,0))</f>
        <v>0</v>
      </c>
      <c r="J129" s="157">
        <f t="array" ref="J129">SUM(IF(J3:J83="N04",1,0))</f>
        <v>0</v>
      </c>
      <c r="K129" s="157">
        <f t="array" ref="K129">SUM(IF(K3:K83="N04",1,0))</f>
        <v>0</v>
      </c>
      <c r="L129" s="158">
        <f t="array" ref="L129">SUM(IF(L3:L83="N04",1,0))</f>
        <v>0</v>
      </c>
      <c r="M129" s="156">
        <f t="array" ref="M129">SUM(IF(M3:M83="N04",1,0))</f>
        <v>0</v>
      </c>
      <c r="N129" s="157">
        <f t="array" ref="N129">SUM(IF(N3:N83="N04",1,0))</f>
        <v>0</v>
      </c>
      <c r="O129" s="157">
        <f t="array" ref="O129">SUM(IF(O3:O83="N04",1,0))</f>
        <v>0</v>
      </c>
      <c r="P129" s="157">
        <f t="array" ref="P129">SUM(IF(P3:P83="N04",1,0))</f>
        <v>0</v>
      </c>
      <c r="Q129" s="157">
        <f t="array" ref="Q129">SUM(IF(Q3:Q83="N04",1,0))</f>
        <v>0</v>
      </c>
      <c r="R129" s="157">
        <f t="array" ref="R129">SUM(IF(R3:R83="N04",1,0))</f>
        <v>0</v>
      </c>
      <c r="S129" s="158">
        <f t="array" ref="S129">SUM(IF(S3:S83="N04",1,0))</f>
        <v>0</v>
      </c>
      <c r="T129" s="156">
        <f t="array" ref="T129">SUM(IF(T3:T83="N04",1,0))</f>
        <v>0</v>
      </c>
      <c r="U129" s="157">
        <f t="array" ref="U129">SUM(IF(U3:U83="N04",1,0))</f>
        <v>0</v>
      </c>
      <c r="V129" s="157">
        <f t="array" ref="V129">SUM(IF(V3:V83="N04",1,0))</f>
        <v>0</v>
      </c>
      <c r="W129" s="157">
        <f t="array" ref="W129">SUM(IF(W3:W83="N04",1,0))</f>
        <v>0</v>
      </c>
      <c r="X129" s="157">
        <f t="array" ref="X129">SUM(IF(X3:X83="N04",1,0))</f>
        <v>0</v>
      </c>
      <c r="Y129" s="157">
        <f t="array" ref="Y129">SUM(IF(Y3:Y83="N04",1,0))</f>
        <v>0</v>
      </c>
      <c r="Z129" s="158">
        <f t="array" ref="Z129">SUM(IF(Z3:Z83="N04",1,0))</f>
        <v>0</v>
      </c>
      <c r="AA129" s="156">
        <f t="array" ref="AA129">SUM(IF(AA3:AA83="N04",1,0))</f>
        <v>0</v>
      </c>
      <c r="AB129" s="157">
        <f t="array" ref="AB129">SUM(IF(AB3:AB83="N04",1,0))</f>
        <v>0</v>
      </c>
      <c r="AC129" s="157">
        <f t="array" ref="AC129">SUM(IF(AC3:AC83="N04",1,0))</f>
        <v>0</v>
      </c>
      <c r="AD129" s="157">
        <f t="array" ref="AD129">SUM(IF(AD3:AD83="N04",1,0))</f>
        <v>0</v>
      </c>
      <c r="AE129" s="157">
        <f t="array" ref="AE129">SUM(IF(AE3:AE83="N04",1,0))</f>
        <v>0</v>
      </c>
      <c r="AF129" s="157">
        <f t="array" ref="AF129">SUM(IF(AF3:AF83="N04",1,0))</f>
        <v>0</v>
      </c>
      <c r="AG129" s="158">
        <f t="array" ref="AG129">SUM(IF(AG3:AG83="N04",1,0))</f>
        <v>0</v>
      </c>
      <c r="AH129" s="156">
        <f t="array" ref="AH129">SUM(IF(AH3:AH83="N04",1,0))</f>
        <v>0</v>
      </c>
      <c r="AI129" s="157">
        <f t="array" ref="AI129">SUM(IF(AI3:AI83="N04",1,0))</f>
        <v>0</v>
      </c>
      <c r="AJ129" s="157">
        <f t="array" ref="AJ129">SUM(IF(AJ3:AJ83="N04",1,0))</f>
        <v>0</v>
      </c>
      <c r="AK129" s="157">
        <f t="array" ref="AK129">SUM(IF(AK3:AK83="N04",1,0))</f>
        <v>0</v>
      </c>
      <c r="AL129" s="157">
        <f t="array" ref="AL129">SUM(IF(AL3:AL83="N04",1,0))</f>
        <v>0</v>
      </c>
      <c r="AM129" s="157">
        <f t="array" ref="AM129">SUM(IF(AM3:AM83="N04",1,0))</f>
        <v>0</v>
      </c>
      <c r="AN129" s="158">
        <f t="array" ref="AN129">SUM(IF(AN3:AN83="N04",1,0))</f>
        <v>0</v>
      </c>
      <c r="AO129" s="156">
        <f t="array" ref="AO129">SUM(IF(AO3:AO83="N04",1,0))</f>
        <v>0</v>
      </c>
      <c r="AP129" s="157">
        <f t="array" ref="AP129">SUM(IF(AP3:AP83="N04",1,0))</f>
        <v>0</v>
      </c>
      <c r="AQ129" s="157">
        <f t="array" ref="AQ129">SUM(IF(AQ3:AQ83="N04",1,0))</f>
        <v>0</v>
      </c>
      <c r="AR129" s="157">
        <f t="array" ref="AR129">SUM(IF(AR3:AR83="N04",1,0))</f>
        <v>0</v>
      </c>
      <c r="AS129" s="157">
        <f t="array" ref="AS129">SUM(IF(AS3:AS83="N04",1,0))</f>
        <v>0</v>
      </c>
      <c r="AT129" s="157">
        <f t="array" ref="AT129">SUM(IF(AT3:AT83="N04",1,0))</f>
        <v>0</v>
      </c>
      <c r="AU129" s="158">
        <f t="array" ref="AU129">SUM(IF(AU3:AU83="N04",1,0))</f>
        <v>0</v>
      </c>
      <c r="AV129" s="156">
        <f t="array" ref="AV129">SUM(IF(AV3:AV83="N04",1,0))</f>
        <v>0</v>
      </c>
      <c r="AW129" s="157">
        <f t="array" ref="AW129">SUM(IF(AW3:AW83="N04",1,0))</f>
        <v>0</v>
      </c>
      <c r="AX129" s="157">
        <f t="array" ref="AX129">SUM(IF(AX3:AX83="N04",1,0))</f>
        <v>0</v>
      </c>
      <c r="AY129" s="157">
        <f t="array" ref="AY129">SUM(IF(AY3:AY83="N04",1,0))</f>
        <v>0</v>
      </c>
      <c r="AZ129" s="157">
        <f t="array" ref="AZ129">SUM(IF(AZ3:AZ83="N04",1,0))</f>
        <v>0</v>
      </c>
      <c r="BA129" s="157">
        <f t="array" ref="BA129">SUM(IF(BA3:BA83="N04",1,0))</f>
        <v>0</v>
      </c>
      <c r="BB129" s="158">
        <f t="array" ref="BB129">SUM(IF(BB3:BB83="N04",1,0))</f>
        <v>0</v>
      </c>
    </row>
    <row r="130" spans="1:54" ht="3" customHeight="1" thickBot="1">
      <c r="C130" s="77"/>
      <c r="D130" s="77"/>
      <c r="E130" s="66"/>
    </row>
    <row r="131" spans="1:54" ht="15" thickBot="1">
      <c r="A131" s="63"/>
      <c r="B131" s="63"/>
      <c r="C131" s="77"/>
      <c r="D131" s="62" t="s">
        <v>26</v>
      </c>
      <c r="E131" s="72"/>
      <c r="F131" s="156">
        <f t="array" ref="F131">SUM(IF(F4:F88="N03",1,0))</f>
        <v>0</v>
      </c>
      <c r="G131" s="157">
        <f t="array" ref="G131">SUM(IF(G4:G88="N03",1,0))</f>
        <v>0</v>
      </c>
      <c r="H131" s="157">
        <f t="array" ref="H131">SUM(IF(H4:H88="N03",1,0))</f>
        <v>0</v>
      </c>
      <c r="I131" s="157">
        <f t="array" ref="I131">SUM(IF(I4:I88="N03",1,0))</f>
        <v>0</v>
      </c>
      <c r="J131" s="157">
        <f t="array" ref="J131">SUM(IF(J4:J88="N03",1,0))</f>
        <v>0</v>
      </c>
      <c r="K131" s="157">
        <f t="array" ref="K131">SUM(IF(K4:K88="N03",1,0))</f>
        <v>0</v>
      </c>
      <c r="L131" s="158">
        <f t="array" ref="L131">SUM(IF(L4:L88="N03",1,0))</f>
        <v>0</v>
      </c>
      <c r="M131" s="156">
        <f t="array" ref="M131">SUM(IF(M4:M88="N03",1,0))</f>
        <v>0</v>
      </c>
      <c r="N131" s="157">
        <f t="array" ref="N131">SUM(IF(N4:N88="N03",1,0))</f>
        <v>0</v>
      </c>
      <c r="O131" s="157">
        <f t="array" ref="O131">SUM(IF(O4:O88="N03",1,0))</f>
        <v>0</v>
      </c>
      <c r="P131" s="157">
        <f t="array" ref="P131">SUM(IF(P4:P88="N03",1,0))</f>
        <v>0</v>
      </c>
      <c r="Q131" s="157">
        <f t="array" ref="Q131">SUM(IF(Q4:Q88="N03",1,0))</f>
        <v>0</v>
      </c>
      <c r="R131" s="157">
        <f t="array" ref="R131">SUM(IF(R4:R88="N03",1,0))</f>
        <v>0</v>
      </c>
      <c r="S131" s="158">
        <f t="array" ref="S131">SUM(IF(S4:S88="N03",1,0))</f>
        <v>0</v>
      </c>
      <c r="T131" s="156">
        <f t="array" ref="T131">SUM(IF(T4:T88="N03",1,0))</f>
        <v>0</v>
      </c>
      <c r="U131" s="157">
        <f t="array" ref="U131">SUM(IF(U4:U88="N03",1,0))</f>
        <v>0</v>
      </c>
      <c r="V131" s="157">
        <f t="array" ref="V131">SUM(IF(V4:V88="N03",1,0))</f>
        <v>0</v>
      </c>
      <c r="W131" s="157">
        <f t="array" ref="W131">SUM(IF(W4:W88="N03",1,0))</f>
        <v>0</v>
      </c>
      <c r="X131" s="157">
        <f t="array" ref="X131">SUM(IF(X4:X88="N03",1,0))</f>
        <v>0</v>
      </c>
      <c r="Y131" s="157">
        <f t="array" ref="Y131">SUM(IF(Y4:Y88="N03",1,0))</f>
        <v>0</v>
      </c>
      <c r="Z131" s="158">
        <f t="array" ref="Z131">SUM(IF(Z4:Z88="N03",1,0))</f>
        <v>0</v>
      </c>
      <c r="AA131" s="156">
        <f t="array" ref="AA131">SUM(IF(AA4:AA88="N03",1,0))</f>
        <v>0</v>
      </c>
      <c r="AB131" s="157">
        <f t="array" ref="AB131">SUM(IF(AB4:AB88="N03",1,0))</f>
        <v>0</v>
      </c>
      <c r="AC131" s="157">
        <f t="array" ref="AC131">SUM(IF(AC4:AC88="N03",1,0))</f>
        <v>0</v>
      </c>
      <c r="AD131" s="157">
        <f t="array" ref="AD131">SUM(IF(AD4:AD88="N03",1,0))</f>
        <v>0</v>
      </c>
      <c r="AE131" s="157">
        <f t="array" ref="AE131">SUM(IF(AE4:AE88="N03",1,0))</f>
        <v>0</v>
      </c>
      <c r="AF131" s="157">
        <f t="array" ref="AF131">SUM(IF(AF4:AF88="N03",1,0))</f>
        <v>0</v>
      </c>
      <c r="AG131" s="158">
        <f t="array" ref="AG131">SUM(IF(AG4:AG88="N03",1,0))</f>
        <v>0</v>
      </c>
      <c r="AH131" s="156">
        <f t="array" ref="AH131">SUM(IF(AH4:AH88="N03",1,0))</f>
        <v>0</v>
      </c>
      <c r="AI131" s="157">
        <f t="array" ref="AI131">SUM(IF(AI4:AI88="N03",1,0))</f>
        <v>0</v>
      </c>
      <c r="AJ131" s="157">
        <f t="array" ref="AJ131">SUM(IF(AJ4:AJ88="N03",1,0))</f>
        <v>0</v>
      </c>
      <c r="AK131" s="157">
        <f t="array" ref="AK131">SUM(IF(AK4:AK88="N03",1,0))</f>
        <v>0</v>
      </c>
      <c r="AL131" s="157">
        <f t="array" ref="AL131">SUM(IF(AL4:AL88="N03",1,0))</f>
        <v>0</v>
      </c>
      <c r="AM131" s="157">
        <f t="array" ref="AM131">SUM(IF(AM4:AM88="N03",1,0))</f>
        <v>0</v>
      </c>
      <c r="AN131" s="158">
        <f t="array" ref="AN131">SUM(IF(AN4:AN88="N03",1,0))</f>
        <v>0</v>
      </c>
      <c r="AO131" s="156">
        <f t="array" ref="AO131">SUM(IF(AO4:AO88="N03",1,0))</f>
        <v>0</v>
      </c>
      <c r="AP131" s="157">
        <f t="array" ref="AP131">SUM(IF(AP4:AP88="N03",1,0))</f>
        <v>0</v>
      </c>
      <c r="AQ131" s="157">
        <f t="array" ref="AQ131">SUM(IF(AQ4:AQ88="N03",1,0))</f>
        <v>0</v>
      </c>
      <c r="AR131" s="157">
        <f t="array" ref="AR131">SUM(IF(AR4:AR88="N03",1,0))</f>
        <v>0</v>
      </c>
      <c r="AS131" s="157">
        <f t="array" ref="AS131">SUM(IF(AS4:AS88="N03",1,0))</f>
        <v>0</v>
      </c>
      <c r="AT131" s="157">
        <f t="array" ref="AT131">SUM(IF(AT4:AT88="N03",1,0))</f>
        <v>0</v>
      </c>
      <c r="AU131" s="158">
        <f t="array" ref="AU131">SUM(IF(AU4:AU88="N03",1,0))</f>
        <v>0</v>
      </c>
      <c r="AV131" s="156">
        <f t="array" ref="AV131">SUM(IF(AV4:AV88="N03",1,0))</f>
        <v>0</v>
      </c>
      <c r="AW131" s="157">
        <f t="array" ref="AW131">SUM(IF(AW4:AW88="N03",1,0))</f>
        <v>0</v>
      </c>
      <c r="AX131" s="157">
        <f t="array" ref="AX131">SUM(IF(AX4:AX88="N03",1,0))</f>
        <v>0</v>
      </c>
      <c r="AY131" s="157">
        <f t="array" ref="AY131">SUM(IF(AY4:AY88="N03",1,0))</f>
        <v>0</v>
      </c>
      <c r="AZ131" s="157">
        <f t="array" ref="AZ131">SUM(IF(AZ4:AZ88="N03",1,0))</f>
        <v>0</v>
      </c>
      <c r="BA131" s="157">
        <f t="array" ref="BA131">SUM(IF(BA4:BA88="N03",1,0))</f>
        <v>0</v>
      </c>
      <c r="BB131" s="158">
        <f t="array" ref="BB131">SUM(IF(BB4:BB88="N03",1,0))</f>
        <v>0</v>
      </c>
    </row>
    <row r="132" spans="1:54" ht="3" customHeight="1" thickBot="1">
      <c r="C132" s="77"/>
      <c r="D132" s="66"/>
      <c r="E132" s="66"/>
      <c r="AY132" s="66"/>
      <c r="AZ132" s="66"/>
      <c r="BA132" s="66"/>
      <c r="BB132" s="66"/>
    </row>
    <row r="133" spans="1:54" ht="15" thickBot="1">
      <c r="A133" s="71"/>
      <c r="B133" s="71"/>
      <c r="C133" s="69" t="s">
        <v>11</v>
      </c>
      <c r="D133" s="69"/>
      <c r="E133" s="69"/>
      <c r="F133" s="159">
        <f t="array" ref="F133">SUM(F127+F129+F131:F131)</f>
        <v>0</v>
      </c>
      <c r="G133" s="160">
        <f t="array" ref="G133">SUM(G127+G129+G131)</f>
        <v>0</v>
      </c>
      <c r="H133" s="160">
        <f t="array" ref="H133">SUM(H127+H129+H131)</f>
        <v>0</v>
      </c>
      <c r="I133" s="160">
        <f t="array" ref="I133">SUM(I127+I129+I131)</f>
        <v>0</v>
      </c>
      <c r="J133" s="160">
        <f t="array" ref="J133">SUM(J127+J129+J131)</f>
        <v>0</v>
      </c>
      <c r="K133" s="160">
        <f t="array" ref="K133">SUM(K127+K129+K131)</f>
        <v>0</v>
      </c>
      <c r="L133" s="161">
        <f t="array" ref="L133">SUM(L127+L129+L131)</f>
        <v>0</v>
      </c>
      <c r="M133" s="159">
        <f t="array" ref="M133">SUM(M127+M129+M131)</f>
        <v>0</v>
      </c>
      <c r="N133" s="160">
        <f t="array" ref="N133">SUM(N127+N129+N131)</f>
        <v>0</v>
      </c>
      <c r="O133" s="160">
        <f t="array" ref="O133">SUM(O127+O129+O131)</f>
        <v>0</v>
      </c>
      <c r="P133" s="160">
        <f t="array" ref="P133">SUM(P127+P129+P131)</f>
        <v>0</v>
      </c>
      <c r="Q133" s="160">
        <f t="array" ref="Q133">SUM(Q127+Q129+Q131)</f>
        <v>0</v>
      </c>
      <c r="R133" s="160">
        <f t="array" ref="R133">SUM(R127+R129+R131)</f>
        <v>0</v>
      </c>
      <c r="S133" s="161">
        <f t="array" ref="S133">SUM(S127+S129+S131)</f>
        <v>0</v>
      </c>
      <c r="T133" s="159">
        <f t="array" ref="T133">SUM(T127+T129+T131)</f>
        <v>0</v>
      </c>
      <c r="U133" s="160">
        <f t="array" ref="U133">SUM(U127+U129+U131)</f>
        <v>0</v>
      </c>
      <c r="V133" s="160">
        <f t="array" ref="V133">SUM(V127+V129+V131)</f>
        <v>0</v>
      </c>
      <c r="W133" s="160">
        <f t="array" ref="W133">SUM(W127+W129+W131)</f>
        <v>0</v>
      </c>
      <c r="X133" s="160">
        <f t="array" ref="X133">SUM(X127+X129+X131)</f>
        <v>0</v>
      </c>
      <c r="Y133" s="160">
        <f t="array" ref="Y133">SUM(Y127+Y129+Y131)</f>
        <v>0</v>
      </c>
      <c r="Z133" s="161">
        <f t="array" ref="Z133">SUM(Z127+Z129+Z131)</f>
        <v>0</v>
      </c>
      <c r="AA133" s="159">
        <f t="array" ref="AA133">SUM(AA127+AA129+AA131)</f>
        <v>0</v>
      </c>
      <c r="AB133" s="160">
        <f t="array" ref="AB133">SUM(AB127+AB129+AB131)</f>
        <v>0</v>
      </c>
      <c r="AC133" s="160">
        <f t="array" ref="AC133">SUM(AC127+AC129+AC131)</f>
        <v>0</v>
      </c>
      <c r="AD133" s="160">
        <f t="array" ref="AD133">SUM(AD127+AD129+AD131)</f>
        <v>0</v>
      </c>
      <c r="AE133" s="160">
        <f t="array" ref="AE133">SUM(AE127+AE129+AE131)</f>
        <v>0</v>
      </c>
      <c r="AF133" s="160">
        <f t="array" ref="AF133">SUM(AF127+AF129+AF131)</f>
        <v>0</v>
      </c>
      <c r="AG133" s="161">
        <f t="array" ref="AG133">SUM(AG127+AG129+AG131)</f>
        <v>0</v>
      </c>
      <c r="AH133" s="159">
        <f t="array" ref="AH133">SUM(AH127+AH129+AH131)</f>
        <v>0</v>
      </c>
      <c r="AI133" s="160">
        <f t="array" ref="AI133">SUM(AI127+AI129+AI131)</f>
        <v>0</v>
      </c>
      <c r="AJ133" s="160">
        <f t="array" ref="AJ133">SUM(AJ127+AJ129+AJ131)</f>
        <v>0</v>
      </c>
      <c r="AK133" s="160">
        <f t="array" ref="AK133">SUM(AK127+AK129+AK131)</f>
        <v>0</v>
      </c>
      <c r="AL133" s="160">
        <f t="array" ref="AL133">SUM(AL127+AL129+AL131)</f>
        <v>0</v>
      </c>
      <c r="AM133" s="160">
        <f t="array" ref="AM133">SUM(AM127+AM129+AM131)</f>
        <v>0</v>
      </c>
      <c r="AN133" s="161">
        <f t="array" ref="AN133">SUM(AN127+AN129+AN131)</f>
        <v>0</v>
      </c>
      <c r="AO133" s="159">
        <f t="array" ref="AO133">SUM(AO127+AO129+AO131)</f>
        <v>0</v>
      </c>
      <c r="AP133" s="160">
        <f t="array" ref="AP133">SUM(AP127+AP129+AP131)</f>
        <v>0</v>
      </c>
      <c r="AQ133" s="160">
        <f t="array" ref="AQ133">SUM(AQ127+AQ129+AQ131)</f>
        <v>0</v>
      </c>
      <c r="AR133" s="160">
        <f t="array" ref="AR133">SUM(AR127+AR129+AR131)</f>
        <v>0</v>
      </c>
      <c r="AS133" s="160">
        <f t="array" ref="AS133">SUM(AS127+AS129+AS131)</f>
        <v>0</v>
      </c>
      <c r="AT133" s="160">
        <f t="array" ref="AT133">SUM(AT127+AT129+AT131)</f>
        <v>0</v>
      </c>
      <c r="AU133" s="161">
        <f t="array" ref="AU133">SUM(AU127+AU129+AU131)</f>
        <v>0</v>
      </c>
      <c r="AV133" s="159">
        <f t="array" ref="AV133">SUM(AV127+AV129+AV131)</f>
        <v>0</v>
      </c>
      <c r="AW133" s="160">
        <f t="array" ref="AW133">SUM(AW127+AW129+AW131)</f>
        <v>0</v>
      </c>
      <c r="AX133" s="160">
        <f t="array" ref="AX133">SUM(AX127+AX129+AX131)</f>
        <v>0</v>
      </c>
      <c r="AY133" s="160">
        <f t="array" ref="AY133">SUM(AY127+AY129+AY131)</f>
        <v>0</v>
      </c>
      <c r="AZ133" s="160">
        <f t="array" ref="AZ133">SUM(AZ127+AZ129+AZ131)</f>
        <v>0</v>
      </c>
      <c r="BA133" s="160">
        <f t="array" ref="BA133">SUM(BA127+BA129+BA131)</f>
        <v>0</v>
      </c>
      <c r="BB133" s="161">
        <f t="array" ref="BB133">SUM(BB127+BB129+BB131)</f>
        <v>0</v>
      </c>
    </row>
    <row r="134" spans="1:54">
      <c r="A134" s="71"/>
      <c r="B134" s="71"/>
      <c r="C134" s="72"/>
      <c r="D134" s="72"/>
      <c r="E134" s="72"/>
      <c r="F134" s="71"/>
      <c r="G134" s="71"/>
      <c r="H134" s="80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</row>
    <row r="135" spans="1:54">
      <c r="A135" s="71"/>
      <c r="B135" s="71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</row>
    <row r="136" spans="1:54">
      <c r="A136" s="81"/>
      <c r="B136" s="81"/>
      <c r="C136" s="72"/>
      <c r="D136" s="72"/>
      <c r="E136" s="72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</row>
    <row r="137" spans="1:54">
      <c r="A137" s="71"/>
      <c r="B137" s="71"/>
      <c r="C137" s="69" t="s">
        <v>81</v>
      </c>
      <c r="D137" s="69"/>
      <c r="E137" s="69"/>
      <c r="F137" s="81">
        <f t="shared" ref="F137:BB137" si="26">SUM(F106+F119+F133)</f>
        <v>0</v>
      </c>
      <c r="G137" s="81">
        <f t="shared" si="26"/>
        <v>0</v>
      </c>
      <c r="H137" s="81">
        <f t="shared" si="26"/>
        <v>0</v>
      </c>
      <c r="I137" s="81">
        <f t="shared" si="26"/>
        <v>0</v>
      </c>
      <c r="J137" s="81">
        <f t="shared" si="26"/>
        <v>0</v>
      </c>
      <c r="K137" s="81">
        <f t="shared" si="26"/>
        <v>0</v>
      </c>
      <c r="L137" s="81">
        <f t="shared" si="26"/>
        <v>0</v>
      </c>
      <c r="M137" s="81">
        <f t="shared" si="26"/>
        <v>0</v>
      </c>
      <c r="N137" s="81">
        <f t="shared" si="26"/>
        <v>0</v>
      </c>
      <c r="O137" s="81">
        <f t="shared" si="26"/>
        <v>0</v>
      </c>
      <c r="P137" s="81">
        <f t="shared" si="26"/>
        <v>0</v>
      </c>
      <c r="Q137" s="81">
        <f t="shared" si="26"/>
        <v>0</v>
      </c>
      <c r="R137" s="81">
        <f t="shared" si="26"/>
        <v>0</v>
      </c>
      <c r="S137" s="81">
        <f t="shared" si="26"/>
        <v>0</v>
      </c>
      <c r="T137" s="81">
        <f t="shared" si="26"/>
        <v>0</v>
      </c>
      <c r="U137" s="81">
        <f t="shared" si="26"/>
        <v>0</v>
      </c>
      <c r="V137" s="81">
        <f t="shared" si="26"/>
        <v>0</v>
      </c>
      <c r="W137" s="81">
        <f t="shared" si="26"/>
        <v>0</v>
      </c>
      <c r="X137" s="81">
        <f t="shared" si="26"/>
        <v>0</v>
      </c>
      <c r="Y137" s="81">
        <f t="shared" si="26"/>
        <v>0</v>
      </c>
      <c r="Z137" s="81">
        <f t="shared" si="26"/>
        <v>0</v>
      </c>
      <c r="AA137" s="81">
        <f t="shared" si="26"/>
        <v>0</v>
      </c>
      <c r="AB137" s="81">
        <f t="shared" si="26"/>
        <v>0</v>
      </c>
      <c r="AC137" s="81">
        <f t="shared" si="26"/>
        <v>0</v>
      </c>
      <c r="AD137" s="81">
        <f t="shared" si="26"/>
        <v>0</v>
      </c>
      <c r="AE137" s="81">
        <f t="shared" si="26"/>
        <v>0</v>
      </c>
      <c r="AF137" s="81">
        <f t="shared" si="26"/>
        <v>0</v>
      </c>
      <c r="AG137" s="81">
        <f t="shared" si="26"/>
        <v>0</v>
      </c>
      <c r="AH137" s="81">
        <f t="shared" si="26"/>
        <v>0</v>
      </c>
      <c r="AI137" s="81">
        <f t="shared" si="26"/>
        <v>0</v>
      </c>
      <c r="AJ137" s="81">
        <f t="shared" si="26"/>
        <v>0</v>
      </c>
      <c r="AK137" s="81">
        <f t="shared" si="26"/>
        <v>0</v>
      </c>
      <c r="AL137" s="81">
        <f t="shared" si="26"/>
        <v>0</v>
      </c>
      <c r="AM137" s="81">
        <f t="shared" si="26"/>
        <v>0</v>
      </c>
      <c r="AN137" s="81">
        <f t="shared" si="26"/>
        <v>0</v>
      </c>
      <c r="AO137" s="81">
        <f t="shared" si="26"/>
        <v>0</v>
      </c>
      <c r="AP137" s="81">
        <f t="shared" si="26"/>
        <v>0</v>
      </c>
      <c r="AQ137" s="81">
        <f t="shared" si="26"/>
        <v>0</v>
      </c>
      <c r="AR137" s="81">
        <f t="shared" si="26"/>
        <v>0</v>
      </c>
      <c r="AS137" s="81">
        <f t="shared" si="26"/>
        <v>0</v>
      </c>
      <c r="AT137" s="81">
        <f t="shared" si="26"/>
        <v>0</v>
      </c>
      <c r="AU137" s="81">
        <f t="shared" si="26"/>
        <v>0</v>
      </c>
      <c r="AV137" s="81">
        <f t="shared" si="26"/>
        <v>0</v>
      </c>
      <c r="AW137" s="81">
        <f t="shared" si="26"/>
        <v>0</v>
      </c>
      <c r="AX137" s="81">
        <f t="shared" si="26"/>
        <v>0</v>
      </c>
      <c r="AY137" s="81">
        <f t="shared" si="26"/>
        <v>0</v>
      </c>
      <c r="AZ137" s="81">
        <f t="shared" si="26"/>
        <v>0</v>
      </c>
      <c r="BA137" s="81">
        <f t="shared" si="26"/>
        <v>0</v>
      </c>
      <c r="BB137" s="81">
        <f t="shared" si="26"/>
        <v>0</v>
      </c>
    </row>
    <row r="138" spans="1:54">
      <c r="A138" s="71"/>
      <c r="B138" s="71"/>
      <c r="C138" s="72"/>
      <c r="D138" s="72"/>
      <c r="E138" s="72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</row>
    <row r="139" spans="1:54"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</row>
    <row r="140" spans="1:54">
      <c r="AY140" s="66"/>
      <c r="AZ140" s="66"/>
      <c r="BA140" s="66"/>
      <c r="BB140" s="66"/>
    </row>
  </sheetData>
  <mergeCells count="8">
    <mergeCell ref="AO1:AU1"/>
    <mergeCell ref="AV1:BB1"/>
    <mergeCell ref="A1:E1"/>
    <mergeCell ref="F1:L1"/>
    <mergeCell ref="M1:S1"/>
    <mergeCell ref="T1:Z1"/>
    <mergeCell ref="AA1:AG1"/>
    <mergeCell ref="AH1:AN1"/>
  </mergeCells>
  <conditionalFormatting sqref="F79:BB79 F85:BB85 F87:BB88 F81:BB81">
    <cfRule type="expression" dxfId="52" priority="79">
      <formula>AND(ISNA(MATCH(F79,SaufD,0)),COUNTIF(F$4:F$88,F79)&gt;1,COUNTIF($3:$3,F79)=0)</formula>
    </cfRule>
  </conditionalFormatting>
  <conditionalFormatting sqref="BD4:BE12 BD15:BE23 BD26:BE34 BD37:BE45 BD48:BE56 BD59:BE67 BD70:BE78 BD80:BE88">
    <cfRule type="cellIs" dxfId="51" priority="114" operator="notEqual">
      <formula>7</formula>
    </cfRule>
  </conditionalFormatting>
  <conditionalFormatting sqref="F95:BB99 AV100:AZ102 BA103:BB103 AV104:AZ105 BA105 AO100:AS102 AT103:AU103 AO104:AS105 AT105 AH100:AL102 AM103:AN103 AH104:AL105 AM105 AA100:AE102 AF103:AG103 AA104:AE104 AA105:AF105 T100:X102 Y103:Z103 T104:X105 Y105 M100:Q102 R103:S103 M104:Q105 R105 F100:J102 K103:L103 F104:J105 K105 F108:BB113 AV114:BA115 AV116:AZ116 AV117:BA118 AO114:AT115 AO116:AS118 AT117:AT118 AH114:AM115 AH116:AL118 AM117:AM118 AA114:AE118 AF114:AF115 AF117:AF118 T114:X118 Y114:Y115 Y117:Y118 M114:Q118 R114:R115 R117:R118 F114:J118 K114:K115 K117:K118 F121:BB126">
    <cfRule type="cellIs" dxfId="50" priority="113" operator="notEqual">
      <formula>1</formula>
    </cfRule>
  </conditionalFormatting>
  <conditionalFormatting sqref="K100:L102 F103:J103 K104:L104 L105 M103:Q103 R100:S102 R104:S104 S105 T103:X103 Y100:Z102 Y104:Z104 Z105 AA103:AE103 AF100:AG102 AF104:AG104 AG105 AM100:AN102 AH103:AL103 AM104:AN104 AN105 AT100:AU102 AO103:AS103 AT104:AU104 AU105 AV103:AZ103 BA100:BB102 BA104:BB104 BB105 BB114:BB118 BA116 AU114:AU118 AT116 AN114:AN118 AM116 AG114:AG118 AF116 Z114:Z118 Y116 S114:S118 R116 L114:L118 K116">
    <cfRule type="cellIs" dxfId="49" priority="112" operator="notEqual">
      <formula>0</formula>
    </cfRule>
  </conditionalFormatting>
  <conditionalFormatting sqref="F106:J106 M106:Q106 T106:X106 K119 R119 Y119 AA106:AE106 AF119 AH106:AL106 AM119 AO106:AS106 AT119 AV106:AZ106 BA119">
    <cfRule type="cellIs" dxfId="48" priority="111" operator="notEqual">
      <formula>10</formula>
    </cfRule>
  </conditionalFormatting>
  <conditionalFormatting sqref="K106 R106 Y106 AF106 AM106 AT106 BA106">
    <cfRule type="cellIs" dxfId="47" priority="110" operator="notEqual">
      <formula>7</formula>
    </cfRule>
  </conditionalFormatting>
  <conditionalFormatting sqref="L106 S106 Z106 L119 S119 Z119 AG106 AG119 AN106 AN119 AU106 AU119 BB106 BB119">
    <cfRule type="cellIs" dxfId="46" priority="109" operator="notEqual">
      <formula>6</formula>
    </cfRule>
  </conditionalFormatting>
  <conditionalFormatting sqref="F119:J119 M119:Q119 T119:X119 AA119:AE119 AH119:AL119 AO119:AS119 AV119:AZ119">
    <cfRule type="cellIs" dxfId="45" priority="108" operator="notEqual">
      <formula>11</formula>
    </cfRule>
  </conditionalFormatting>
  <conditionalFormatting sqref="K90:L90 R90:S90 Y90:Z90 AF90:AG90 AM90:AN90 AT90:AU90 BA90:BB90">
    <cfRule type="cellIs" dxfId="44" priority="106" operator="notEqual">
      <formula>0</formula>
    </cfRule>
  </conditionalFormatting>
  <conditionalFormatting sqref="F90:J90 M90:Q90 T90:X90 AA90:AE90 AH90:AL90 AO90:AS90 AV90:AZ90">
    <cfRule type="cellIs" dxfId="43" priority="105" operator="lessThan">
      <formula>2</formula>
    </cfRule>
  </conditionalFormatting>
  <conditionalFormatting sqref="F129:BB129">
    <cfRule type="cellIs" dxfId="42" priority="102" operator="greaterThan">
      <formula>1</formula>
    </cfRule>
    <cfRule type="cellIs" dxfId="41" priority="103" operator="equal">
      <formula>1</formula>
    </cfRule>
    <cfRule type="cellIs" dxfId="40" priority="104" operator="notEqual">
      <formula>1</formula>
    </cfRule>
  </conditionalFormatting>
  <conditionalFormatting sqref="F131">
    <cfRule type="cellIs" dxfId="39" priority="99" operator="greaterThan">
      <formula>1</formula>
    </cfRule>
    <cfRule type="cellIs" dxfId="38" priority="100" operator="equal">
      <formula>1</formula>
    </cfRule>
    <cfRule type="cellIs" dxfId="37" priority="101" operator="notEqual">
      <formula>1</formula>
    </cfRule>
  </conditionalFormatting>
  <conditionalFormatting sqref="G131:BB131">
    <cfRule type="cellIs" dxfId="36" priority="96" operator="greaterThan">
      <formula>1</formula>
    </cfRule>
    <cfRule type="cellIs" dxfId="35" priority="97" operator="equal">
      <formula>1</formula>
    </cfRule>
    <cfRule type="cellIs" dxfId="34" priority="98" operator="notEqual">
      <formula>1</formula>
    </cfRule>
  </conditionalFormatting>
  <conditionalFormatting sqref="F127:BB127">
    <cfRule type="cellIs" dxfId="33" priority="95" operator="notEqual">
      <formula>6</formula>
    </cfRule>
  </conditionalFormatting>
  <conditionalFormatting sqref="J133:K133 Q133:R133 X133:Y133 AE133:AF133 AL133:AM133 AS133:AT133 AZ133:BA133">
    <cfRule type="cellIs" dxfId="32" priority="94" operator="greaterThanOrEqual">
      <formula>6</formula>
    </cfRule>
  </conditionalFormatting>
  <conditionalFormatting sqref="F133:I133 L133:P133 S133:W133 Z133:AD133 AG133:AK133 AN133:AR133 AU133:AY133 BB133">
    <cfRule type="cellIs" dxfId="31" priority="93" operator="greaterThanOrEqual">
      <formula>6</formula>
    </cfRule>
  </conditionalFormatting>
  <conditionalFormatting sqref="K81:BB81 K85:BB85 K87:BB88">
    <cfRule type="expression" dxfId="30" priority="91">
      <formula>SUM(1*ISNUMBER(SEARCH("," &amp; F81:K81 &amp; ",",",M,A,N,M0,M01,M02,M03,M04,A01,A02,A03,A04,N01,N02,M1,M2,M3,M4,M5,M6,M7,M8,M9,M10,A0,A1,A2,A3,A4,A5,A6,A7,A8,A9,A10,N0,N1,N2,N3,N4,N5,N03,N04,D,DM,DA,STA,RF,CA,")))=6</formula>
    </cfRule>
  </conditionalFormatting>
  <conditionalFormatting sqref="H79:BB79 H85:BB85 H87:BB88 H81:BB81">
    <cfRule type="expression" dxfId="29" priority="90">
      <formula>IF(COUNTIF(F79:H79,"*N*")&gt;2,1,0)</formula>
    </cfRule>
  </conditionalFormatting>
  <conditionalFormatting sqref="K4:BB12 K37:BB45 K26:BB34 K70:BB78 K15:BB23 K59:BB67 K48:BB55">
    <cfRule type="expression" dxfId="28" priority="55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F4:BB12 F14:BB23 F25:BB34 F36:BB45 F47:BB56 F58:BB67 F69:BB78 F80:BB88">
    <cfRule type="expression" dxfId="27" priority="56">
      <formula>AND(ISNA(MATCH(F4,SaufD,0)),COUNTIF(F$4:F$88,F4)&gt;1,COUNTIF($3:$3,F4)=0)</formula>
    </cfRule>
  </conditionalFormatting>
  <conditionalFormatting sqref="F4:H4">
    <cfRule type="expression" dxfId="26" priority="53">
      <formula>SUM(1*ISNUMBER(SEARCH("," &amp; A4:F4 &amp; ",",",M,A,N,M0,M01,M02,M03,M04,A01,A02,A03,A04,N01,N02,M1,M2,M3,M4,M5,M6,M7,M8,M9,M10,A0,A1,A2,A3,A4,A5,A6,A7,A8,A9,A10,N0,N1,N2,N3,N4,N5,N03,N04,D,DM,DA,STA,RF,CA,")))=6</formula>
    </cfRule>
  </conditionalFormatting>
  <conditionalFormatting sqref="K82:BB82">
    <cfRule type="expression" dxfId="25" priority="44">
      <formula>SUM(1*ISNUMBER(SEARCH("," &amp; F82:K82 &amp; ",",",M,A,N,M0,M01,M02,M03,M04,A01,A02,A03,A04,N01,N02,M1,M2,M3,M4,M5,M6,M7,M8,M9,M10,A0,A1,A2,A3,A4,A5,A6,A7,A8,A9,A10,N0,N1,N2,N3,N4,N5,N03,N04,D,DM,DA,STA,RF,CA,")))=6</formula>
    </cfRule>
  </conditionalFormatting>
  <conditionalFormatting sqref="H82:BB82">
    <cfRule type="expression" dxfId="24" priority="43">
      <formula>IF(COUNTIF(F82:H82,"*N*")&gt;2,1,0)</formula>
    </cfRule>
  </conditionalFormatting>
  <conditionalFormatting sqref="K83:BB83">
    <cfRule type="expression" dxfId="23" priority="34">
      <formula>SUM(1*ISNUMBER(SEARCH("," &amp; F83:K83 &amp; ",",",M,A,N,M0,M01,M02,M03,M04,A01,A02,A03,A04,N01,N02,M1,M2,M3,M4,M5,M6,M7,M8,M9,M10,A0,A1,A2,A3,A4,A5,A6,A7,A8,A9,A10,N0,N1,N2,N3,N4,N5,N03,N04,D,DM,DA,STA,RF,CA,")))=6</formula>
    </cfRule>
  </conditionalFormatting>
  <conditionalFormatting sqref="H83:BB83">
    <cfRule type="expression" dxfId="22" priority="33">
      <formula>IF(COUNTIF(F83:H83,"*N*")&gt;2,1,0)</formula>
    </cfRule>
  </conditionalFormatting>
  <conditionalFormatting sqref="K84:BB84">
    <cfRule type="expression" dxfId="21" priority="24">
      <formula>SUM(1*ISNUMBER(SEARCH("," &amp; F84:K84 &amp; ",",",M,A,N,M0,M01,M02,M03,M04,A01,A02,A03,A04,N01,N02,M1,M2,M3,M4,M5,M6,M7,M8,M9,M10,A0,A1,A2,A3,A4,A5,A6,A7,A8,A9,A10,N0,N1,N2,N3,N4,N5,N03,N04,D,DM,DA,STA,RF,CA,")))=6</formula>
    </cfRule>
  </conditionalFormatting>
  <conditionalFormatting sqref="H84:BB84">
    <cfRule type="expression" dxfId="20" priority="23">
      <formula>IF(COUNTIF(F84:H84,"*N*")&gt;2,1,0)</formula>
    </cfRule>
  </conditionalFormatting>
  <conditionalFormatting sqref="H80:BB80">
    <cfRule type="expression" dxfId="19" priority="3">
      <formula>IF(COUNTIF(F80:H80,"*N*")&gt;2,1,0)</formula>
    </cfRule>
  </conditionalFormatting>
  <conditionalFormatting sqref="K86:BB86">
    <cfRule type="expression" dxfId="18" priority="14">
      <formula>SUM(1*ISNUMBER(SEARCH("," &amp; F86:K86 &amp; ",",",M,A,N,M0,M01,M02,M03,M04,A01,A02,A03,A04,N01,N02,M1,M2,M3,M4,M5,M6,M7,M8,M9,M10,A0,A1,A2,A3,A4,A5,A6,A7,A8,A9,A10,N0,N1,N2,N3,N4,N5,N03,N04,D,DM,DA,STA,RF,CA,")))=6</formula>
    </cfRule>
  </conditionalFormatting>
  <conditionalFormatting sqref="H86:BB86">
    <cfRule type="expression" dxfId="17" priority="13">
      <formula>IF(COUNTIF(F86:H86,"*N*")&gt;2,1,0)</formula>
    </cfRule>
  </conditionalFormatting>
  <conditionalFormatting sqref="K80:BB80">
    <cfRule type="expression" dxfId="16" priority="4">
      <formula>SUM(1*ISNUMBER(SEARCH("," &amp; F80:K80 &amp; ",",",M,A,N,M0,M01,M02,M03,M04,A01,A02,A03,A04,N01,N02,M1,M2,M3,M4,M5,M6,M7,M8,M9,M10,A0,A1,A2,A3,A4,A5,A6,A7,A8,A9,A10,N0,N1,N2,N3,N4,N5,N03,N04,D,DM,DA,STA,RF,CA,")))=6</formula>
    </cfRule>
  </conditionalFormatting>
  <conditionalFormatting sqref="F4:BB88">
    <cfRule type="expression" dxfId="15" priority="2">
      <formula>IF(SUM(MATCH(D4,Listenuit,0),MATCH(E4,Listenuit,0),MATCH(F4,Listenuit,0))&gt;2,1,0)</formula>
    </cfRule>
    <cfRule type="cellIs" dxfId="14" priority="6" operator="equal">
      <formula>"N04"</formula>
    </cfRule>
    <cfRule type="cellIs" dxfId="13" priority="7" operator="equal">
      <formula>"N03"</formula>
    </cfRule>
    <cfRule type="cellIs" dxfId="12" priority="8" operator="equal">
      <formula>"A04"</formula>
    </cfRule>
    <cfRule type="cellIs" dxfId="11" priority="9" operator="equal">
      <formula>"A03"</formula>
    </cfRule>
    <cfRule type="cellIs" dxfId="10" priority="10" operator="equal">
      <formula>"M04"</formula>
    </cfRule>
    <cfRule type="cellIs" dxfId="9" priority="11" operator="equal">
      <formula>"M03"</formula>
    </cfRule>
  </conditionalFormatting>
  <conditionalFormatting sqref="F3:BB3">
    <cfRule type="expression" dxfId="8" priority="1">
      <formula>COUNTIF(Feries,F4)&gt;0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ERMUTER">
                <anchor moveWithCells="1">
                  <from>
                    <xdr:col>2</xdr:col>
                    <xdr:colOff>171450</xdr:colOff>
                    <xdr:row>1</xdr:row>
                    <xdr:rowOff>76200</xdr:rowOff>
                  </from>
                  <to>
                    <xdr:col>3</xdr:col>
                    <xdr:colOff>584200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6" sqref="I6"/>
    </sheetView>
  </sheetViews>
  <sheetFormatPr baseColWidth="10" defaultColWidth="11.453125" defaultRowHeight="12.5"/>
  <cols>
    <col min="1" max="1" width="7.453125" style="164" customWidth="1"/>
    <col min="2" max="2" width="5.1796875" style="164" customWidth="1"/>
    <col min="3" max="3" width="0.81640625" style="164" customWidth="1"/>
    <col min="4" max="5" width="2.26953125" style="164" customWidth="1"/>
    <col min="6" max="6" width="25.7265625" style="164" bestFit="1" customWidth="1"/>
    <col min="7" max="7" width="1.54296875" style="175" customWidth="1"/>
    <col min="8" max="8" width="6" style="164" customWidth="1"/>
    <col min="9" max="9" width="47.1796875" style="164" customWidth="1"/>
    <col min="10" max="10" width="2.26953125" style="164" customWidth="1"/>
    <col min="11" max="11" width="3.54296875" style="164" customWidth="1"/>
    <col min="12" max="12" width="10" style="164" customWidth="1"/>
    <col min="13" max="13" width="11.453125" style="164" customWidth="1"/>
    <col min="14" max="17" width="11.453125" style="164"/>
    <col min="18" max="18" width="0" style="164" hidden="1" customWidth="1"/>
    <col min="19" max="16384" width="11.453125" style="164"/>
  </cols>
  <sheetData>
    <row r="1" spans="1:18" ht="10.5" customHeight="1">
      <c r="A1" s="218" t="str">
        <f>INDEX('Liste Personnel'!$C$3:$I$152,MATCH('FdS Dispo'!$I$6,'Liste Personnel'!$G$3:$G$152,0),7)</f>
        <v>xxx.xxx@google.com</v>
      </c>
      <c r="B1" s="162"/>
      <c r="C1" s="162"/>
      <c r="D1" s="162"/>
      <c r="E1" s="162"/>
      <c r="F1" s="162"/>
      <c r="G1" s="163"/>
      <c r="H1" s="162"/>
      <c r="I1" s="162"/>
      <c r="J1" s="162"/>
      <c r="K1" s="162"/>
      <c r="L1" s="162"/>
      <c r="M1" s="162"/>
    </row>
    <row r="2" spans="1:18">
      <c r="A2" s="218" t="str">
        <f>IF(F8=MAX(F8:F35),CONCATENATE("journée du ",TEXT(F8,"jjmmaa")),CONCATENATE("période du ",TEXT(F8,"jjmmaa")," au ",TEXT(MAX(F8:F35),"jjmmaa")))</f>
        <v>période du 240220 au 010320</v>
      </c>
      <c r="B2" s="214"/>
      <c r="C2" s="214"/>
      <c r="D2" s="214"/>
      <c r="E2" s="214"/>
      <c r="F2" s="214"/>
      <c r="G2" s="215"/>
      <c r="H2" s="214"/>
      <c r="I2" s="214"/>
      <c r="J2" s="214"/>
      <c r="K2" s="214"/>
      <c r="L2" s="214"/>
      <c r="M2" s="214"/>
    </row>
    <row r="3" spans="1:18">
      <c r="A3" s="162"/>
      <c r="B3" s="162"/>
      <c r="C3" s="162"/>
      <c r="D3" s="165"/>
      <c r="E3" s="165"/>
      <c r="F3" s="165"/>
      <c r="G3" s="166"/>
      <c r="H3" s="165"/>
      <c r="I3" s="165"/>
      <c r="J3" s="165"/>
      <c r="K3" s="162"/>
      <c r="L3" s="162"/>
      <c r="M3" s="162"/>
    </row>
    <row r="4" spans="1:18" ht="15.5">
      <c r="A4" s="162"/>
      <c r="B4" s="162"/>
      <c r="C4" s="162"/>
      <c r="D4" s="165"/>
      <c r="E4" s="165"/>
      <c r="F4" s="165"/>
      <c r="G4" s="166"/>
      <c r="H4" s="771">
        <f ca="1">TODAY()</f>
        <v>43866</v>
      </c>
      <c r="I4" s="771"/>
      <c r="J4" s="165"/>
      <c r="K4" s="162"/>
      <c r="L4" s="162"/>
      <c r="M4" s="162"/>
    </row>
    <row r="5" spans="1:18" ht="45.75" customHeight="1">
      <c r="A5" s="162"/>
      <c r="B5" s="162"/>
      <c r="C5" s="162"/>
      <c r="D5" s="165"/>
      <c r="E5" s="165"/>
      <c r="F5" s="772"/>
      <c r="G5" s="772"/>
      <c r="H5" s="772"/>
      <c r="I5" s="772"/>
      <c r="J5" s="165"/>
      <c r="K5" s="162"/>
      <c r="L5" s="162"/>
      <c r="M5" s="162"/>
      <c r="R5" s="216" t="s">
        <v>153</v>
      </c>
    </row>
    <row r="6" spans="1:18" ht="22.5">
      <c r="A6" s="162"/>
      <c r="B6" s="162"/>
      <c r="C6" s="162"/>
      <c r="D6" s="165"/>
      <c r="E6" s="165"/>
      <c r="F6" s="167" t="str">
        <f>IFERROR(INDEX('Liste Personnel'!$B$3:$H$152,MATCH('FdS Dispo'!$I$6,'Liste Personnel'!G3:G152,0),1),"Mr ou Mme")</f>
        <v>Mr ou Mme</v>
      </c>
      <c r="G6" s="166"/>
      <c r="I6" s="168" t="s">
        <v>198</v>
      </c>
      <c r="J6" s="165"/>
      <c r="K6" s="162"/>
      <c r="L6" s="162"/>
      <c r="M6" s="162"/>
      <c r="R6" s="216" t="s">
        <v>28</v>
      </c>
    </row>
    <row r="7" spans="1:18" ht="36.75" customHeight="1">
      <c r="A7" s="162"/>
      <c r="B7" s="162"/>
      <c r="C7" s="162"/>
      <c r="D7" s="165"/>
      <c r="E7" s="165"/>
      <c r="F7" s="165"/>
      <c r="G7" s="166"/>
      <c r="H7" s="169"/>
      <c r="I7" s="165"/>
      <c r="J7" s="165"/>
      <c r="K7" s="162"/>
      <c r="L7" s="162"/>
      <c r="M7" s="162"/>
      <c r="R7" s="216" t="s">
        <v>14</v>
      </c>
    </row>
    <row r="8" spans="1:18" ht="19.5" customHeight="1">
      <c r="A8" s="162"/>
      <c r="B8" s="162"/>
      <c r="C8" s="162"/>
      <c r="D8" s="165"/>
      <c r="E8" s="165"/>
      <c r="F8" s="170">
        <v>43885</v>
      </c>
      <c r="G8" s="171"/>
      <c r="H8" s="172" t="str">
        <f>IFERROR(INDEX('Rlt Global'!$E$4:$BD$112,MATCH('FdS Dispo'!$I$6,'Rlt Global'!$E$4:$E$151,0),MATCH('FdS Dispo'!F8,'Rlt Global'!$E$3:$BD$3,0)),"")</f>
        <v/>
      </c>
      <c r="I8" s="165"/>
      <c r="J8" s="165"/>
      <c r="K8" s="162"/>
      <c r="L8" s="162"/>
      <c r="M8" s="162"/>
      <c r="R8" s="216" t="s">
        <v>15</v>
      </c>
    </row>
    <row r="9" spans="1:18" ht="19.5" customHeight="1">
      <c r="A9" s="162"/>
      <c r="B9" s="162"/>
      <c r="C9" s="162"/>
      <c r="D9" s="165"/>
      <c r="E9" s="165"/>
      <c r="F9" s="170">
        <v>43886</v>
      </c>
      <c r="G9" s="739"/>
      <c r="H9" s="740" t="str">
        <f>IFERROR(INDEX('Rlt Global'!$E$4:$BD$112,MATCH('FdS Dispo'!$I$6,'Rlt Global'!$E$4:$E$151,0),MATCH('FdS Dispo'!F9,'Rlt Global'!$E$3:$BD$3,0)),"")</f>
        <v/>
      </c>
      <c r="I9" s="741"/>
      <c r="J9" s="165"/>
      <c r="K9" s="162"/>
      <c r="L9" s="162"/>
      <c r="M9" s="162"/>
      <c r="R9" s="216" t="s">
        <v>12</v>
      </c>
    </row>
    <row r="10" spans="1:18" ht="19.5" customHeight="1">
      <c r="A10" s="162"/>
      <c r="B10" s="162"/>
      <c r="C10" s="162"/>
      <c r="D10" s="165"/>
      <c r="E10" s="165"/>
      <c r="F10" s="170">
        <v>43887</v>
      </c>
      <c r="G10" s="171"/>
      <c r="H10" s="172" t="str">
        <f>IFERROR(INDEX('Rlt Global'!$E$4:$BD$112,MATCH('FdS Dispo'!$I$6,'Rlt Global'!$E$4:$E$151,0),MATCH('FdS Dispo'!F10,'Rlt Global'!$E$3:$BD$3,0)),"")</f>
        <v/>
      </c>
      <c r="I10" s="707"/>
      <c r="J10" s="165"/>
      <c r="K10" s="162"/>
      <c r="L10" s="162"/>
      <c r="M10" s="162"/>
      <c r="R10" s="216" t="s">
        <v>16</v>
      </c>
    </row>
    <row r="11" spans="1:18" ht="19.5" customHeight="1">
      <c r="A11" s="162"/>
      <c r="B11" s="162"/>
      <c r="C11" s="162"/>
      <c r="D11" s="165"/>
      <c r="E11" s="165"/>
      <c r="F11" s="170">
        <v>43888</v>
      </c>
      <c r="G11" s="171"/>
      <c r="H11" s="172" t="str">
        <f>IFERROR(INDEX('Rlt Global'!$E$4:$BD$112,MATCH('FdS Dispo'!$I$6,'Rlt Global'!$E$4:$E$151,0),MATCH('FdS Dispo'!F11,'Rlt Global'!$E$3:$BD$3,0)),"")</f>
        <v/>
      </c>
      <c r="I11" s="165"/>
      <c r="J11" s="165"/>
      <c r="K11" s="162"/>
      <c r="L11" s="162"/>
      <c r="M11" s="162"/>
      <c r="R11" s="216" t="s">
        <v>17</v>
      </c>
    </row>
    <row r="12" spans="1:18" ht="19.5" customHeight="1">
      <c r="A12" s="162"/>
      <c r="B12" s="162"/>
      <c r="C12" s="162"/>
      <c r="D12" s="165"/>
      <c r="E12" s="165"/>
      <c r="F12" s="170">
        <v>43889</v>
      </c>
      <c r="G12" s="171"/>
      <c r="H12" s="172" t="str">
        <f>IFERROR(INDEX('Rlt Global'!$E$4:$BD$112,MATCH('FdS Dispo'!$I$6,'Rlt Global'!$E$4:$E$151,0),MATCH('FdS Dispo'!F12,'Rlt Global'!$E$3:$BD$3,0)),"")</f>
        <v/>
      </c>
      <c r="I12" s="165"/>
      <c r="J12" s="165"/>
      <c r="K12" s="162"/>
      <c r="L12" s="162"/>
      <c r="M12" s="162"/>
      <c r="R12" s="216" t="s">
        <v>18</v>
      </c>
    </row>
    <row r="13" spans="1:18" ht="19.5" customHeight="1">
      <c r="A13" s="162"/>
      <c r="B13" s="162"/>
      <c r="C13" s="162"/>
      <c r="D13" s="165"/>
      <c r="E13" s="165"/>
      <c r="F13" s="170">
        <v>43890</v>
      </c>
      <c r="G13" s="171"/>
      <c r="H13" s="172" t="str">
        <f>IFERROR(INDEX('Rlt Global'!$E$4:$BD$112,MATCH('FdS Dispo'!$I$6,'Rlt Global'!$E$4:$E$151,0),MATCH('FdS Dispo'!F13,'Rlt Global'!$E$3:$BD$3,0)),"")</f>
        <v/>
      </c>
      <c r="I13" s="165"/>
      <c r="J13" s="165"/>
      <c r="K13" s="162"/>
      <c r="L13" s="162"/>
      <c r="M13" s="162"/>
      <c r="R13" s="216" t="s">
        <v>150</v>
      </c>
    </row>
    <row r="14" spans="1:18" ht="19.5" customHeight="1">
      <c r="A14" s="162"/>
      <c r="B14" s="162"/>
      <c r="C14" s="162"/>
      <c r="D14" s="165"/>
      <c r="E14" s="165"/>
      <c r="F14" s="170">
        <v>43891</v>
      </c>
      <c r="G14" s="171"/>
      <c r="H14" s="172" t="str">
        <f>IFERROR(INDEX('Rlt Global'!$E$4:$BD$112,MATCH('FdS Dispo'!$I$6,'Rlt Global'!$E$4:$E$151,0),MATCH('FdS Dispo'!F14,'Rlt Global'!$E$3:$BD$3,0)),"")</f>
        <v/>
      </c>
      <c r="I14" s="165"/>
      <c r="J14" s="165"/>
      <c r="K14" s="162"/>
      <c r="L14" s="162"/>
      <c r="M14" s="162"/>
      <c r="R14" s="216" t="s">
        <v>264</v>
      </c>
    </row>
    <row r="15" spans="1:18" ht="19.5" customHeight="1">
      <c r="A15" s="162"/>
      <c r="B15" s="162"/>
      <c r="C15" s="162"/>
      <c r="D15" s="165"/>
      <c r="E15" s="165"/>
      <c r="F15" s="170"/>
      <c r="G15" s="171"/>
      <c r="H15" s="172" t="str">
        <f>IFERROR(INDEX('Rlt Global'!$E$4:$BD$112,MATCH('FdS Dispo'!$I$6,'Rlt Global'!$E$4:$E$151,0),MATCH('FdS Dispo'!F15,'Rlt Global'!$E$3:$BD$3,0)),"")</f>
        <v/>
      </c>
      <c r="I15" s="165"/>
      <c r="J15" s="165"/>
      <c r="K15" s="162"/>
      <c r="L15" s="162"/>
      <c r="M15" s="162"/>
      <c r="R15" s="216" t="s">
        <v>2</v>
      </c>
    </row>
    <row r="16" spans="1:18" ht="19.5" customHeight="1">
      <c r="A16" s="162"/>
      <c r="B16" s="162"/>
      <c r="C16" s="162"/>
      <c r="D16" s="165"/>
      <c r="E16" s="165"/>
      <c r="F16" s="170"/>
      <c r="G16" s="171"/>
      <c r="H16" s="172" t="str">
        <f>IFERROR(INDEX('Rlt Global'!$E$4:$BD$112,MATCH('FdS Dispo'!$I$6,'Rlt Global'!$E$4:$E$151,0),MATCH('FdS Dispo'!F16,'Rlt Global'!$E$3:$BD$3,0)),"")</f>
        <v/>
      </c>
      <c r="I16" s="165"/>
      <c r="J16" s="165"/>
      <c r="K16" s="162"/>
      <c r="L16" s="162"/>
      <c r="M16" s="162"/>
      <c r="R16" s="216" t="s">
        <v>265</v>
      </c>
    </row>
    <row r="17" spans="1:18" ht="19.5" customHeight="1">
      <c r="A17" s="162"/>
      <c r="B17" s="162"/>
      <c r="C17" s="162"/>
      <c r="D17" s="165"/>
      <c r="E17" s="165"/>
      <c r="F17" s="170"/>
      <c r="G17" s="171"/>
      <c r="H17" s="172" t="str">
        <f>IFERROR(INDEX('Rlt Global'!$E$4:$BD$112,MATCH('FdS Dispo'!$I$6,'Rlt Global'!$E$4:$E$151,0),MATCH('FdS Dispo'!F17,'Rlt Global'!$E$3:$BD$3,0)),"")</f>
        <v/>
      </c>
      <c r="I17" s="165"/>
      <c r="J17" s="165"/>
      <c r="K17" s="162"/>
      <c r="L17" s="162"/>
      <c r="M17" s="162"/>
      <c r="R17" s="216" t="s">
        <v>2</v>
      </c>
    </row>
    <row r="18" spans="1:18" ht="19.5" customHeight="1">
      <c r="A18" s="162"/>
      <c r="B18" s="162"/>
      <c r="C18" s="162"/>
      <c r="D18" s="165"/>
      <c r="E18" s="165"/>
      <c r="F18" s="170"/>
      <c r="G18" s="171"/>
      <c r="H18" s="172" t="str">
        <f>IFERROR(INDEX('Rlt Global'!$E$4:$BD$112,MATCH('FdS Dispo'!$I$6,'Rlt Global'!$E$4:$E$151,0),MATCH('FdS Dispo'!F18,'Rlt Global'!$E$3:$BD$3,0)),"")</f>
        <v/>
      </c>
      <c r="I18" s="165"/>
      <c r="J18" s="165"/>
      <c r="K18" s="162"/>
      <c r="L18" s="162"/>
      <c r="M18" s="162"/>
      <c r="R18" s="216" t="s">
        <v>265</v>
      </c>
    </row>
    <row r="19" spans="1:18" ht="19.5" customHeight="1">
      <c r="A19" s="162"/>
      <c r="B19" s="162"/>
      <c r="C19" s="162"/>
      <c r="D19" s="165"/>
      <c r="E19" s="165"/>
      <c r="F19" s="170"/>
      <c r="G19" s="171"/>
      <c r="H19" s="172" t="str">
        <f>IFERROR(INDEX('Rlt Global'!$E$4:$BD$112,MATCH('FdS Dispo'!$I$6,'Rlt Global'!$E$4:$E$151,0),MATCH('FdS Dispo'!F19,'Rlt Global'!$E$3:$BD$3,0)),"")</f>
        <v/>
      </c>
      <c r="I19" s="165"/>
      <c r="J19" s="165"/>
      <c r="K19" s="162"/>
      <c r="L19" s="162"/>
      <c r="M19" s="162"/>
      <c r="R19" s="216" t="s">
        <v>2</v>
      </c>
    </row>
    <row r="20" spans="1:18" ht="19.5" customHeight="1">
      <c r="A20" s="162"/>
      <c r="B20" s="162"/>
      <c r="C20" s="162"/>
      <c r="D20" s="165"/>
      <c r="E20" s="165"/>
      <c r="F20" s="170"/>
      <c r="G20" s="171"/>
      <c r="H20" s="172" t="str">
        <f>IFERROR(INDEX('Rlt Global'!$E$4:$BD$112,MATCH('FdS Dispo'!$I$6,'Rlt Global'!$E$4:$E$151,0),MATCH('FdS Dispo'!F20,'Rlt Global'!$E$3:$BD$3,0)),"")</f>
        <v/>
      </c>
      <c r="I20" s="165"/>
      <c r="J20" s="165"/>
      <c r="K20" s="162"/>
      <c r="L20" s="162"/>
      <c r="M20" s="162"/>
      <c r="R20" s="216" t="s">
        <v>265</v>
      </c>
    </row>
    <row r="21" spans="1:18" ht="19.5" customHeight="1">
      <c r="A21" s="162"/>
      <c r="B21" s="162"/>
      <c r="C21" s="162"/>
      <c r="D21" s="165"/>
      <c r="E21" s="165"/>
      <c r="F21" s="170"/>
      <c r="G21" s="171"/>
      <c r="H21" s="172" t="str">
        <f>IFERROR(INDEX('Rlt Global'!$E$4:$BD$112,MATCH('FdS Dispo'!$I$6,'Rlt Global'!$E$4:$E$151,0),MATCH('FdS Dispo'!F21,'Rlt Global'!$E$3:$BD$3,0)),"")</f>
        <v/>
      </c>
      <c r="I21" s="165"/>
      <c r="J21" s="165"/>
      <c r="K21" s="162"/>
      <c r="L21" s="162"/>
      <c r="M21" s="162"/>
      <c r="R21" s="216" t="s">
        <v>2</v>
      </c>
    </row>
    <row r="22" spans="1:18" ht="19.5" customHeight="1">
      <c r="A22" s="162"/>
      <c r="B22" s="162"/>
      <c r="C22" s="162"/>
      <c r="D22" s="165"/>
      <c r="E22" s="165"/>
      <c r="F22" s="170"/>
      <c r="G22" s="171"/>
      <c r="H22" s="172" t="str">
        <f>IFERROR(INDEX('Rlt Global'!$E$4:$BD$112,MATCH('FdS Dispo'!$I$6,'Rlt Global'!$E$4:$E$151,0),MATCH('FdS Dispo'!F22,'Rlt Global'!$E$3:$BD$3,0)),"")</f>
        <v/>
      </c>
      <c r="I22" s="165"/>
      <c r="J22" s="165"/>
      <c r="K22" s="162"/>
      <c r="L22" s="162"/>
      <c r="M22" s="162"/>
      <c r="R22" s="216" t="s">
        <v>265</v>
      </c>
    </row>
    <row r="23" spans="1:18" ht="19.5" customHeight="1">
      <c r="A23" s="162"/>
      <c r="B23" s="162"/>
      <c r="C23" s="162"/>
      <c r="D23" s="165"/>
      <c r="E23" s="165"/>
      <c r="F23" s="170"/>
      <c r="G23" s="171"/>
      <c r="H23" s="172" t="str">
        <f>IFERROR(INDEX('Rlt Global'!$E$4:$BD$112,MATCH('FdS Dispo'!$I$6,'Rlt Global'!$E$4:$E$151,0),MATCH('FdS Dispo'!F23,'Rlt Global'!$E$3:$BD$3,0)),"")</f>
        <v/>
      </c>
      <c r="I23" s="165"/>
      <c r="J23" s="165"/>
      <c r="K23" s="162"/>
      <c r="L23" s="162"/>
      <c r="M23" s="162"/>
      <c r="R23" s="216" t="s">
        <v>2</v>
      </c>
    </row>
    <row r="24" spans="1:18" ht="19.5" customHeight="1">
      <c r="A24" s="162"/>
      <c r="B24" s="162"/>
      <c r="C24" s="162"/>
      <c r="D24" s="165"/>
      <c r="E24" s="165"/>
      <c r="F24" s="170"/>
      <c r="G24" s="171"/>
      <c r="H24" s="172" t="str">
        <f>IFERROR(INDEX('Rlt Global'!$E$4:$BD$112,MATCH('FdS Dispo'!$I$6,'Rlt Global'!$E$4:$E$151,0),MATCH('FdS Dispo'!F24,'Rlt Global'!$E$3:$BD$3,0)),"")</f>
        <v/>
      </c>
      <c r="I24" s="165"/>
      <c r="J24" s="165"/>
      <c r="K24" s="162"/>
      <c r="L24" s="162"/>
      <c r="M24" s="162"/>
      <c r="R24" s="216" t="s">
        <v>265</v>
      </c>
    </row>
    <row r="25" spans="1:18" ht="19.5" customHeight="1">
      <c r="A25" s="162"/>
      <c r="B25" s="162"/>
      <c r="C25" s="162"/>
      <c r="D25" s="165"/>
      <c r="E25" s="165"/>
      <c r="F25" s="170"/>
      <c r="G25" s="171"/>
      <c r="H25" s="172" t="str">
        <f>IFERROR(INDEX('Rlt Global'!$E$4:$BD$112,MATCH('FdS Dispo'!$I$6,'Rlt Global'!$E$4:$E$151,0),MATCH('FdS Dispo'!F25,'Rlt Global'!$E$3:$BD$3,0)),"")</f>
        <v/>
      </c>
      <c r="I25" s="165"/>
      <c r="J25" s="165"/>
      <c r="K25" s="162"/>
      <c r="L25" s="162"/>
      <c r="M25" s="162"/>
      <c r="R25" s="216" t="s">
        <v>2</v>
      </c>
    </row>
    <row r="26" spans="1:18" ht="19.5" customHeight="1">
      <c r="A26" s="162"/>
      <c r="B26" s="162"/>
      <c r="C26" s="162"/>
      <c r="D26" s="165"/>
      <c r="E26" s="165"/>
      <c r="F26" s="170"/>
      <c r="G26" s="171"/>
      <c r="H26" s="172" t="str">
        <f>IFERROR(INDEX('Rlt Global'!$E$4:$BD$112,MATCH('FdS Dispo'!$I$6,'Rlt Global'!$E$4:$E$151,0),MATCH('FdS Dispo'!F26,'Rlt Global'!$E$3:$BD$3,0)),"")</f>
        <v/>
      </c>
      <c r="I26" s="165"/>
      <c r="J26" s="165"/>
      <c r="K26" s="162"/>
      <c r="L26" s="162"/>
      <c r="M26" s="162"/>
      <c r="R26" s="216" t="s">
        <v>265</v>
      </c>
    </row>
    <row r="27" spans="1:18" ht="19.5" customHeight="1">
      <c r="A27" s="162"/>
      <c r="B27" s="162"/>
      <c r="C27" s="162"/>
      <c r="D27" s="165"/>
      <c r="E27" s="165"/>
      <c r="F27" s="170"/>
      <c r="G27" s="171"/>
      <c r="H27" s="172" t="str">
        <f>IFERROR(INDEX('Rlt Global'!$E$4:$BD$112,MATCH('FdS Dispo'!$I$6,'Rlt Global'!$E$4:$E$151,0),MATCH('FdS Dispo'!F27,'Rlt Global'!$E$3:$BD$3,0)),"")</f>
        <v/>
      </c>
      <c r="I27" s="165"/>
      <c r="J27" s="165"/>
      <c r="K27" s="162"/>
      <c r="L27" s="162"/>
      <c r="M27" s="162"/>
      <c r="R27" s="216" t="s">
        <v>2</v>
      </c>
    </row>
    <row r="28" spans="1:18" ht="19.5" customHeight="1">
      <c r="A28" s="162"/>
      <c r="B28" s="162"/>
      <c r="C28" s="162"/>
      <c r="D28" s="165"/>
      <c r="E28" s="165"/>
      <c r="F28" s="170"/>
      <c r="G28" s="171"/>
      <c r="H28" s="172" t="str">
        <f>IFERROR(INDEX('Rlt Global'!$E$4:$BD$112,MATCH('FdS Dispo'!$I$6,'Rlt Global'!$E$4:$E$151,0),MATCH('FdS Dispo'!F28,'Rlt Global'!$E$3:$BD23,0)),"")</f>
        <v/>
      </c>
      <c r="I28" s="165"/>
      <c r="J28" s="165"/>
      <c r="K28" s="162"/>
      <c r="L28" s="162"/>
      <c r="M28" s="162"/>
      <c r="R28" s="216" t="s">
        <v>265</v>
      </c>
    </row>
    <row r="29" spans="1:18" ht="19.5" customHeight="1">
      <c r="A29" s="162"/>
      <c r="B29" s="162"/>
      <c r="C29" s="162"/>
      <c r="D29" s="165"/>
      <c r="E29" s="165"/>
      <c r="F29" s="170"/>
      <c r="G29" s="171"/>
      <c r="H29" s="172" t="str">
        <f>IFERROR(INDEX('Rlt Global'!$E$4:$BD$112,MATCH('FdS Dispo'!$I$6,'Rlt Global'!$E$4:$E$151,0),MATCH('FdS Dispo'!F29,'Rlt Global'!$E$3:$BD24,0)),"")</f>
        <v/>
      </c>
      <c r="I29" s="165"/>
      <c r="J29" s="165"/>
      <c r="K29" s="162"/>
      <c r="L29" s="162"/>
      <c r="M29" s="162"/>
      <c r="R29" s="216" t="s">
        <v>2</v>
      </c>
    </row>
    <row r="30" spans="1:18" ht="19.5" customHeight="1">
      <c r="A30" s="162"/>
      <c r="B30" s="162"/>
      <c r="C30" s="162"/>
      <c r="D30" s="165"/>
      <c r="E30" s="165"/>
      <c r="F30" s="170"/>
      <c r="G30" s="171"/>
      <c r="H30" s="172" t="str">
        <f>IFERROR(INDEX('Rlt Global'!$E$4:$BD$112,MATCH('FdS Dispo'!$I$6,'Rlt Global'!$E$4:$E$151,0),MATCH('FdS Dispo'!F30,'Rlt Global'!$E$3:$BD25,0)),"")</f>
        <v/>
      </c>
      <c r="I30" s="165"/>
      <c r="J30" s="165"/>
      <c r="K30" s="162"/>
      <c r="L30" s="162"/>
      <c r="M30" s="162"/>
      <c r="R30" s="216" t="s">
        <v>265</v>
      </c>
    </row>
    <row r="31" spans="1:18" ht="19.5" customHeight="1">
      <c r="A31" s="162"/>
      <c r="B31" s="162"/>
      <c r="C31" s="162"/>
      <c r="D31" s="165"/>
      <c r="E31" s="165"/>
      <c r="F31" s="170"/>
      <c r="G31" s="171"/>
      <c r="H31" s="172" t="str">
        <f>IFERROR(INDEX('Rlt Global'!$E$4:$BD$112,MATCH('FdS Dispo'!$I$6,'Rlt Global'!$E$4:$E$151,0),MATCH('FdS Dispo'!F31,'Rlt Global'!$E$3:$BD26,0)),"")</f>
        <v/>
      </c>
      <c r="I31" s="165"/>
      <c r="J31" s="165"/>
      <c r="K31" s="162"/>
      <c r="L31" s="162"/>
      <c r="M31" s="162"/>
      <c r="R31" s="216" t="s">
        <v>2</v>
      </c>
    </row>
    <row r="32" spans="1:18" ht="19.5" customHeight="1">
      <c r="A32" s="162"/>
      <c r="B32" s="162"/>
      <c r="C32" s="162"/>
      <c r="D32" s="165"/>
      <c r="E32" s="165"/>
      <c r="F32" s="170"/>
      <c r="G32" s="171"/>
      <c r="H32" s="172" t="str">
        <f>IFERROR(INDEX('Rlt Global'!$E$4:$BD$112,MATCH('FdS Dispo'!$I$6,'Rlt Global'!$E$4:$E$151,0),MATCH('FdS Dispo'!F32,'Rlt Global'!$E$3:$BD27,0)),"")</f>
        <v/>
      </c>
      <c r="I32" s="165"/>
      <c r="J32" s="165"/>
      <c r="K32" s="162"/>
      <c r="L32" s="162"/>
      <c r="M32" s="162"/>
      <c r="R32" s="216" t="s">
        <v>265</v>
      </c>
    </row>
    <row r="33" spans="1:18" ht="19.5" customHeight="1">
      <c r="A33" s="162"/>
      <c r="B33" s="162"/>
      <c r="C33" s="162"/>
      <c r="D33" s="165"/>
      <c r="E33" s="165"/>
      <c r="F33" s="170"/>
      <c r="G33" s="171"/>
      <c r="H33" s="172" t="str">
        <f>IFERROR(INDEX('Rlt Global'!$E$4:$BD$112,MATCH('FdS Dispo'!$I$6,'Rlt Global'!$E$4:$E$151,0),MATCH('FdS Dispo'!F33,'Rlt Global'!$E$3:$BD28,0)),"")</f>
        <v/>
      </c>
      <c r="I33" s="165"/>
      <c r="J33" s="165"/>
      <c r="K33" s="162"/>
      <c r="L33" s="162"/>
      <c r="M33" s="162"/>
      <c r="R33" s="216" t="s">
        <v>2</v>
      </c>
    </row>
    <row r="34" spans="1:18" ht="19.5" customHeight="1">
      <c r="A34" s="162"/>
      <c r="B34" s="162"/>
      <c r="C34" s="162"/>
      <c r="D34" s="165"/>
      <c r="E34" s="165"/>
      <c r="F34" s="170"/>
      <c r="G34" s="171"/>
      <c r="H34" s="172" t="str">
        <f>IFERROR(INDEX('Rlt Global'!$E$4:$BD$112,MATCH('FdS Dispo'!$I$6,'Rlt Global'!$E$4:$E$151,0),MATCH('FdS Dispo'!F34,'Rlt Global'!$E$3:$BD29,0)),"")</f>
        <v/>
      </c>
      <c r="I34" s="165"/>
      <c r="J34" s="165"/>
      <c r="K34" s="162"/>
      <c r="L34" s="162"/>
      <c r="M34" s="162"/>
      <c r="R34" s="216" t="s">
        <v>265</v>
      </c>
    </row>
    <row r="35" spans="1:18" ht="19.5" customHeight="1">
      <c r="A35" s="162"/>
      <c r="B35" s="162"/>
      <c r="C35" s="162"/>
      <c r="D35" s="165"/>
      <c r="E35" s="165"/>
      <c r="F35" s="170"/>
      <c r="G35" s="171"/>
      <c r="H35" s="172" t="str">
        <f>IFERROR(INDEX('Rlt Global'!$E$4:$BD$112,MATCH('FdS Dispo'!$I$6,'Rlt Global'!$E$4:$E$151,0),MATCH('FdS Dispo'!F35,'Rlt Global'!$E$3:$BD30,0)),"")</f>
        <v/>
      </c>
      <c r="I35" s="165"/>
      <c r="J35" s="165"/>
      <c r="K35" s="162"/>
      <c r="L35" s="162"/>
      <c r="M35" s="162"/>
      <c r="R35" s="216" t="s">
        <v>2</v>
      </c>
    </row>
    <row r="36" spans="1:18" ht="37.5" customHeight="1">
      <c r="A36" s="162"/>
      <c r="B36" s="162"/>
      <c r="C36" s="162"/>
      <c r="D36" s="165"/>
      <c r="E36" s="165"/>
      <c r="F36" s="173"/>
      <c r="G36" s="166"/>
      <c r="H36" s="174"/>
      <c r="I36" s="165"/>
      <c r="J36" s="165"/>
      <c r="K36" s="162"/>
      <c r="L36" s="162"/>
      <c r="M36" s="162"/>
      <c r="R36" s="216" t="s">
        <v>265</v>
      </c>
    </row>
    <row r="37" spans="1:18" ht="1.5" customHeight="1">
      <c r="A37" s="162"/>
      <c r="B37" s="162"/>
      <c r="C37" s="165"/>
      <c r="D37" s="165"/>
      <c r="E37" s="165"/>
      <c r="F37" s="165"/>
      <c r="G37" s="166"/>
      <c r="H37" s="165"/>
      <c r="I37" s="165"/>
      <c r="J37" s="165"/>
      <c r="K37" s="162"/>
      <c r="L37" s="162"/>
      <c r="M37" s="162"/>
      <c r="R37" s="216" t="s">
        <v>2</v>
      </c>
    </row>
    <row r="38" spans="1:18" ht="9.75" hidden="1" customHeight="1">
      <c r="A38" s="162"/>
      <c r="B38" s="162"/>
      <c r="C38" s="162"/>
      <c r="E38" s="165"/>
      <c r="F38" s="165"/>
      <c r="G38" s="166"/>
      <c r="H38" s="165"/>
      <c r="I38" s="165"/>
      <c r="J38" s="165"/>
      <c r="K38" s="162"/>
      <c r="L38" s="162"/>
      <c r="M38" s="162"/>
      <c r="R38" s="216" t="s">
        <v>265</v>
      </c>
    </row>
    <row r="39" spans="1:18">
      <c r="A39" s="162"/>
      <c r="B39" s="162"/>
      <c r="C39" s="162"/>
      <c r="D39" s="162"/>
      <c r="E39" s="162"/>
      <c r="F39" s="162"/>
      <c r="G39" s="163"/>
      <c r="H39" s="162"/>
      <c r="I39" s="162"/>
      <c r="J39" s="162"/>
      <c r="K39" s="162"/>
      <c r="L39" s="162"/>
      <c r="M39" s="162"/>
      <c r="R39" s="216" t="s">
        <v>2</v>
      </c>
    </row>
    <row r="40" spans="1:18">
      <c r="A40" s="162"/>
      <c r="B40" s="162"/>
      <c r="C40" s="162"/>
      <c r="D40" s="162"/>
      <c r="E40" s="162"/>
      <c r="F40" s="162"/>
      <c r="G40" s="163"/>
      <c r="H40" s="162"/>
      <c r="I40" s="162"/>
      <c r="J40" s="162"/>
      <c r="K40" s="162"/>
      <c r="L40" s="162"/>
      <c r="M40" s="162"/>
      <c r="R40" s="216" t="s">
        <v>265</v>
      </c>
    </row>
    <row r="41" spans="1:18">
      <c r="A41" s="162"/>
      <c r="B41" s="162"/>
      <c r="C41" s="162"/>
      <c r="D41" s="162"/>
      <c r="E41" s="162"/>
      <c r="F41" s="162"/>
      <c r="G41" s="163"/>
      <c r="H41" s="162"/>
      <c r="I41" s="162"/>
      <c r="J41" s="162"/>
      <c r="K41" s="162"/>
      <c r="L41" s="162"/>
      <c r="M41" s="162"/>
      <c r="R41" s="216" t="s">
        <v>2</v>
      </c>
    </row>
    <row r="42" spans="1:18">
      <c r="R42" s="216" t="s">
        <v>265</v>
      </c>
    </row>
    <row r="43" spans="1:18">
      <c r="R43" s="216" t="s">
        <v>2</v>
      </c>
    </row>
    <row r="44" spans="1:18" ht="13" thickBot="1">
      <c r="R44" s="217" t="s">
        <v>266</v>
      </c>
    </row>
  </sheetData>
  <mergeCells count="2">
    <mergeCell ref="H4:I4"/>
    <mergeCell ref="F5:I5"/>
  </mergeCells>
  <dataValidations count="1">
    <dataValidation type="list" allowBlank="1" showInputMessage="1" showErrorMessage="1" sqref="A6">
      <formula1>Liste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152400</xdr:colOff>
                    <xdr:row>5</xdr:row>
                    <xdr:rowOff>285750</xdr:rowOff>
                  </from>
                  <to>
                    <xdr:col>12</xdr:col>
                    <xdr:colOff>488950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CommentaireFdsDispo">
                <anchor moveWithCells="1">
                  <from>
                    <xdr:col>10</xdr:col>
                    <xdr:colOff>107950</xdr:colOff>
                    <xdr:row>3</xdr:row>
                    <xdr:rowOff>88900</xdr:rowOff>
                  </from>
                  <to>
                    <xdr:col>12</xdr:col>
                    <xdr:colOff>660400</xdr:colOff>
                    <xdr:row>4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Base!$F$1:$F$2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986"/>
  <sheetViews>
    <sheetView workbookViewId="0">
      <selection activeCell="I11" sqref="I11"/>
    </sheetView>
  </sheetViews>
  <sheetFormatPr baseColWidth="10" defaultColWidth="11.453125" defaultRowHeight="14.5"/>
  <cols>
    <col min="1" max="1" width="7" style="191" customWidth="1"/>
    <col min="2" max="2" width="7.26953125" style="201" bestFit="1" customWidth="1"/>
    <col min="3" max="3" width="11.453125" style="199" bestFit="1" customWidth="1"/>
    <col min="4" max="4" width="4.81640625" style="199" bestFit="1" customWidth="1"/>
    <col min="5" max="5" width="20.453125" style="199" customWidth="1"/>
    <col min="6" max="6" width="7.453125" style="199" customWidth="1"/>
    <col min="7" max="7" width="5.54296875" style="199" bestFit="1" customWidth="1"/>
    <col min="8" max="8" width="11.453125" style="199"/>
    <col min="9" max="9" width="39" style="199" customWidth="1"/>
    <col min="10" max="11" width="11.453125" style="199"/>
    <col min="12" max="12" width="6.1796875" style="199" customWidth="1"/>
    <col min="13" max="13" width="5" style="199" customWidth="1"/>
    <col min="14" max="14" width="11.453125" style="199" customWidth="1"/>
    <col min="15" max="15" width="7.453125" style="199" customWidth="1"/>
    <col min="16" max="16" width="5.54296875" style="199" bestFit="1" customWidth="1"/>
    <col min="17" max="17" width="11.453125" style="199"/>
    <col min="18" max="18" width="39" style="199" customWidth="1"/>
    <col min="19" max="20" width="11.453125" style="199"/>
    <col min="21" max="21" width="6.1796875" style="199" customWidth="1"/>
    <col min="22" max="22" width="5" style="199" customWidth="1"/>
    <col min="23" max="23" width="23.81640625" style="199" customWidth="1"/>
    <col min="24" max="24" width="7.453125" style="199" customWidth="1"/>
    <col min="25" max="25" width="5.54296875" style="199" bestFit="1" customWidth="1"/>
    <col min="26" max="26" width="11.453125" style="199"/>
    <col min="27" max="27" width="39" style="199" customWidth="1"/>
    <col min="28" max="28" width="11.453125" style="199"/>
    <col min="29" max="29" width="6.1796875" style="199" customWidth="1"/>
    <col min="30" max="30" width="5" style="199" customWidth="1"/>
    <col min="31" max="31" width="23.81640625" style="199" customWidth="1"/>
    <col min="32" max="32" width="7.453125" style="199" customWidth="1"/>
    <col min="33" max="33" width="5.54296875" style="199" bestFit="1" customWidth="1"/>
    <col min="34" max="34" width="11.453125" style="199"/>
    <col min="35" max="35" width="39" style="199" customWidth="1"/>
    <col min="36" max="36" width="11.453125" style="199"/>
    <col min="37" max="37" width="6.1796875" style="199" customWidth="1"/>
    <col min="38" max="38" width="5" style="199" customWidth="1"/>
    <col min="39" max="39" width="23.81640625" style="199" customWidth="1"/>
    <col min="40" max="40" width="7.453125" style="199" customWidth="1"/>
    <col min="41" max="41" width="5.54296875" style="199" bestFit="1" customWidth="1"/>
    <col min="42" max="42" width="11.453125" style="199"/>
    <col min="43" max="43" width="39" style="199" customWidth="1"/>
    <col min="44" max="44" width="11.453125" style="199"/>
    <col min="45" max="45" width="6.1796875" style="199" customWidth="1"/>
    <col min="46" max="46" width="5" style="199" customWidth="1"/>
    <col min="47" max="47" width="23.81640625" style="199" customWidth="1"/>
    <col min="48" max="48" width="7.453125" style="199" customWidth="1"/>
    <col min="49" max="49" width="5.54296875" style="199" bestFit="1" customWidth="1"/>
    <col min="50" max="50" width="11.453125" style="199"/>
    <col min="51" max="51" width="39" style="199" customWidth="1"/>
    <col min="52" max="52" width="11.453125" style="199"/>
    <col min="53" max="53" width="6.1796875" style="199" customWidth="1"/>
    <col min="54" max="54" width="5" style="199" customWidth="1"/>
    <col min="55" max="55" width="23.81640625" style="199" customWidth="1"/>
    <col min="56" max="56" width="7.453125" style="199" customWidth="1"/>
    <col min="57" max="57" width="5.54296875" style="199" bestFit="1" customWidth="1"/>
    <col min="58" max="58" width="11.453125" style="199"/>
    <col min="59" max="59" width="39" style="199" customWidth="1"/>
    <col min="60" max="16384" width="11.453125" style="199"/>
  </cols>
  <sheetData>
    <row r="1" spans="1:14" ht="25" thickBot="1">
      <c r="A1" s="426" t="s">
        <v>222</v>
      </c>
      <c r="B1" s="773" t="s">
        <v>223</v>
      </c>
      <c r="C1" s="773"/>
      <c r="D1" s="773"/>
      <c r="E1" s="773"/>
      <c r="F1" s="773"/>
      <c r="G1" s="773"/>
      <c r="H1" s="773"/>
      <c r="I1" s="773"/>
    </row>
    <row r="2" spans="1:14" ht="18" customHeight="1">
      <c r="A2" s="427" t="str">
        <f>TEXT(B2,"jjmmaa")</f>
        <v>270120</v>
      </c>
      <c r="B2" s="775">
        <v>43857</v>
      </c>
      <c r="C2" s="775"/>
      <c r="D2" s="775"/>
      <c r="E2" s="775"/>
      <c r="F2" s="775"/>
      <c r="G2" s="775"/>
      <c r="H2" s="775"/>
      <c r="I2" s="775"/>
      <c r="K2" s="417"/>
      <c r="L2" s="418"/>
      <c r="M2" s="418"/>
      <c r="N2" s="419"/>
    </row>
    <row r="3" spans="1:14" ht="22.5" customHeight="1">
      <c r="A3" s="191" t="s">
        <v>222</v>
      </c>
      <c r="B3" s="190" t="s">
        <v>1</v>
      </c>
      <c r="C3" s="191">
        <v>2</v>
      </c>
      <c r="D3" s="191"/>
      <c r="E3" s="191">
        <v>1</v>
      </c>
      <c r="F3" s="192" t="s">
        <v>224</v>
      </c>
      <c r="G3" s="192" t="s">
        <v>225</v>
      </c>
      <c r="H3" s="193" t="s">
        <v>226</v>
      </c>
      <c r="I3" s="194" t="s">
        <v>227</v>
      </c>
      <c r="K3" s="420"/>
      <c r="L3" s="421"/>
      <c r="M3" s="421"/>
      <c r="N3" s="422"/>
    </row>
    <row r="4" spans="1:14" ht="15" customHeight="1">
      <c r="A4" s="191" t="str">
        <f>IF(C4="","","+")</f>
        <v/>
      </c>
      <c r="B4" s="428" t="s">
        <v>1</v>
      </c>
      <c r="C4" s="195" t="str">
        <f>IFERROR(INDEX('Journée FdS'!$A$3:$V$151,MATCH('FdS Hebdo'!$B4,'Journée FdS'!$P$3:$P$151,0),C$3),"")</f>
        <v/>
      </c>
      <c r="D4" s="195" t="str">
        <f>IFERROR(INDEX('Liste Personnel'!$A$3:$I$151,MATCH($E4,'Liste Personnel'!$G$3:$G$151,0),8),"")</f>
        <v/>
      </c>
      <c r="E4" s="195" t="str">
        <f>IFERROR(INDEX('Journée FdS'!$E$5:$V$151,MATCH('FdS Hebdo'!$B4,'Journée FdS'!$P$5:$P$151,0),E$3),"")</f>
        <v/>
      </c>
      <c r="F4" s="196" t="str">
        <f>IF(H4="","",INDEX(Base!$L$2:$N$153,MATCH('FdS Hebdo'!$H4,Base!$L$2:$L$153,0),MATCH('FdS Hebdo'!F$3,Base!$L$1:$N$1,0)))</f>
        <v/>
      </c>
      <c r="G4" s="196" t="str">
        <f>IF(H4="","",INDEX(Base!$L$2:$N$153,MATCH('FdS Hebdo'!$H4,Base!$L$2:$L$153,0),MATCH('FdS Hebdo'!G$3,Base!$L$1:$N$1,0)))</f>
        <v/>
      </c>
      <c r="H4" s="197" t="str">
        <f>IF(E4="","",B4)</f>
        <v/>
      </c>
      <c r="I4" s="198"/>
      <c r="K4" s="420"/>
      <c r="L4" s="421"/>
      <c r="M4" s="421"/>
      <c r="N4" s="422"/>
    </row>
    <row r="5" spans="1:14" ht="15" customHeight="1">
      <c r="A5" s="191" t="str">
        <f t="shared" ref="A5:A43" si="0">IF(C5="","","+")</f>
        <v/>
      </c>
      <c r="B5" s="428" t="s">
        <v>228</v>
      </c>
      <c r="C5" s="195" t="str">
        <f>IFERROR(INDEX('Journée FdS'!$A$3:$V$151,MATCH('FdS Hebdo'!$B5,'Journée FdS'!$P$3:$P$151,0),C$3),"")</f>
        <v/>
      </c>
      <c r="D5" s="195" t="str">
        <f>IFERROR(INDEX('Liste Personnel'!$A$3:$I$151,MATCH($E5,'Liste Personnel'!$G$3:$G$151,0),8),"")</f>
        <v/>
      </c>
      <c r="E5" s="195" t="str">
        <f>IFERROR(INDEX('Journée FdS'!$E$5:$V$151,MATCH('FdS Hebdo'!$B5,'Journée FdS'!$P$5:$P$151,0),E$3),"")</f>
        <v/>
      </c>
      <c r="F5" s="196" t="str">
        <f>IF(H5="","",INDEX(Base!$L$2:$N$153,MATCH('FdS Hebdo'!$H5,Base!$L$2:$L$153,0),MATCH('FdS Hebdo'!F$3,Base!$L$1:$N$1,0)))</f>
        <v/>
      </c>
      <c r="G5" s="196" t="str">
        <f>IF(H5="","",INDEX(Base!$L$2:$N$153,MATCH('FdS Hebdo'!$H5,Base!$L$2:$L$153,0),MATCH('FdS Hebdo'!G$3,Base!$L$1:$N$1,0)))</f>
        <v/>
      </c>
      <c r="H5" s="197" t="str">
        <f>IF(E5="","",B5)</f>
        <v/>
      </c>
      <c r="I5" s="198" t="str">
        <f>IF(E5="","","DISPO")</f>
        <v/>
      </c>
      <c r="K5" s="420"/>
      <c r="L5" s="421"/>
      <c r="M5" s="421"/>
      <c r="N5" s="422"/>
    </row>
    <row r="6" spans="1:14" ht="15" customHeight="1">
      <c r="A6" s="191" t="str">
        <f t="shared" si="0"/>
        <v/>
      </c>
      <c r="B6" s="428" t="s">
        <v>229</v>
      </c>
      <c r="C6" s="195" t="str">
        <f>IFERROR(INDEX('Journée FdS'!$A$3:$V$151,MATCH('FdS Hebdo'!$B6,'Journée FdS'!$P$3:$P$151,0),C$3),"")</f>
        <v/>
      </c>
      <c r="D6" s="195" t="str">
        <f>IFERROR(INDEX('Liste Personnel'!$A$3:$I$151,MATCH($E6,'Liste Personnel'!$G$3:$G$151,0),8),"")</f>
        <v/>
      </c>
      <c r="E6" s="195" t="str">
        <f>IFERROR(INDEX('Journée FdS'!$E$5:$V$151,MATCH('FdS Hebdo'!$B6,'Journée FdS'!$P$5:$P$151,0),E$3),"")</f>
        <v/>
      </c>
      <c r="F6" s="196" t="str">
        <f>IF(H6="","",INDEX(Base!$L$2:$N$153,MATCH('FdS Hebdo'!$H6,Base!$L$2:$L$153,0),MATCH('FdS Hebdo'!F$3,Base!$L$1:$N$1,0)))</f>
        <v/>
      </c>
      <c r="G6" s="196" t="str">
        <f>IF(H6="","",INDEX(Base!$L$2:$N$153,MATCH('FdS Hebdo'!$H6,Base!$L$2:$L$153,0),MATCH('FdS Hebdo'!G$3,Base!$L$1:$N$1,0)))</f>
        <v/>
      </c>
      <c r="H6" s="197" t="str">
        <f t="shared" ref="H6:H14" si="1">IF(E6="","",B6)</f>
        <v/>
      </c>
      <c r="I6" s="198" t="str">
        <f t="shared" ref="I6:I14" si="2">IF(E6="","","DISPO")</f>
        <v/>
      </c>
      <c r="K6" s="420"/>
      <c r="L6" s="421"/>
      <c r="M6" s="421"/>
      <c r="N6" s="422"/>
    </row>
    <row r="7" spans="1:14" ht="15" customHeight="1">
      <c r="A7" s="191" t="str">
        <f t="shared" si="0"/>
        <v/>
      </c>
      <c r="B7" s="428" t="s">
        <v>230</v>
      </c>
      <c r="C7" s="195" t="str">
        <f>IFERROR(INDEX('Journée FdS'!$A$3:$V$151,MATCH('FdS Hebdo'!$B7,'Journée FdS'!$P$3:$P$151,0),C$3),"")</f>
        <v/>
      </c>
      <c r="D7" s="195" t="str">
        <f>IFERROR(INDEX('Liste Personnel'!$A$3:$I$151,MATCH($E7,'Liste Personnel'!$G$3:$G$151,0),8),"")</f>
        <v/>
      </c>
      <c r="E7" s="195" t="str">
        <f>IFERROR(INDEX('Journée FdS'!$E$5:$V$151,MATCH('FdS Hebdo'!$B7,'Journée FdS'!$P$5:$P$151,0),E$3),"")</f>
        <v/>
      </c>
      <c r="F7" s="196" t="str">
        <f>IF(H7="","",INDEX(Base!$L$2:$N$153,MATCH('FdS Hebdo'!$H7,Base!$L$2:$L$153,0),MATCH('FdS Hebdo'!F$3,Base!$L$1:$N$1,0)))</f>
        <v/>
      </c>
      <c r="G7" s="196" t="str">
        <f>IF(H7="","",INDEX(Base!$L$2:$N$153,MATCH('FdS Hebdo'!$H7,Base!$L$2:$L$153,0),MATCH('FdS Hebdo'!G$3,Base!$L$1:$N$1,0)))</f>
        <v/>
      </c>
      <c r="H7" s="197" t="str">
        <f t="shared" si="1"/>
        <v/>
      </c>
      <c r="I7" s="198" t="str">
        <f t="shared" si="2"/>
        <v/>
      </c>
      <c r="K7" s="420"/>
      <c r="L7" s="421"/>
      <c r="M7" s="421"/>
      <c r="N7" s="422"/>
    </row>
    <row r="8" spans="1:14" ht="15" customHeight="1">
      <c r="A8" s="191" t="str">
        <f t="shared" si="0"/>
        <v/>
      </c>
      <c r="B8" s="428" t="s">
        <v>231</v>
      </c>
      <c r="C8" s="195" t="str">
        <f>IFERROR(INDEX('Journée FdS'!$A$3:$V$151,MATCH('FdS Hebdo'!$B8,'Journée FdS'!$P$3:$P$151,0),C$3),"")</f>
        <v/>
      </c>
      <c r="D8" s="195" t="str">
        <f>IFERROR(INDEX('Liste Personnel'!$A$3:$I$151,MATCH($E8,'Liste Personnel'!$G$3:$G$151,0),8),"")</f>
        <v/>
      </c>
      <c r="E8" s="195" t="str">
        <f>IFERROR(INDEX('Journée FdS'!$E$5:$V$151,MATCH('FdS Hebdo'!$B8,'Journée FdS'!$P$5:$P$151,0),E$3),"")</f>
        <v/>
      </c>
      <c r="F8" s="196" t="str">
        <f>IF(H8="","",INDEX(Base!$L$2:$N$153,MATCH('FdS Hebdo'!$H8,Base!$L$2:$L$153,0),MATCH('FdS Hebdo'!F$3,Base!$L$1:$N$1,0)))</f>
        <v/>
      </c>
      <c r="G8" s="196" t="str">
        <f>IF(H8="","",INDEX(Base!$L$2:$N$153,MATCH('FdS Hebdo'!$H8,Base!$L$2:$L$153,0),MATCH('FdS Hebdo'!G$3,Base!$L$1:$N$1,0)))</f>
        <v/>
      </c>
      <c r="H8" s="197" t="str">
        <f t="shared" si="1"/>
        <v/>
      </c>
      <c r="I8" s="198" t="str">
        <f t="shared" si="2"/>
        <v/>
      </c>
      <c r="K8" s="420"/>
      <c r="L8" s="421"/>
      <c r="M8" s="421"/>
      <c r="N8" s="422"/>
    </row>
    <row r="9" spans="1:14" ht="15" customHeight="1">
      <c r="A9" s="191" t="str">
        <f t="shared" si="0"/>
        <v/>
      </c>
      <c r="B9" s="428" t="s">
        <v>232</v>
      </c>
      <c r="C9" s="195" t="str">
        <f>IFERROR(INDEX('Journée FdS'!$A$3:$V$151,MATCH('FdS Hebdo'!$B9,'Journée FdS'!$P$3:$P$151,0),C$3),"")</f>
        <v/>
      </c>
      <c r="D9" s="195" t="str">
        <f>IFERROR(INDEX('Liste Personnel'!$A$3:$I$151,MATCH($E9,'Liste Personnel'!$G$3:$G$151,0),8),"")</f>
        <v/>
      </c>
      <c r="E9" s="195" t="str">
        <f>IFERROR(INDEX('Journée FdS'!$E$5:$V$151,MATCH('FdS Hebdo'!$B9,'Journée FdS'!$P$5:$P$151,0),E$3),"")</f>
        <v/>
      </c>
      <c r="F9" s="196" t="str">
        <f>IF(H9="","",INDEX(Base!$L$2:$N$153,MATCH('FdS Hebdo'!$H9,Base!$L$2:$L$153,0),MATCH('FdS Hebdo'!F$3,Base!$L$1:$N$1,0)))</f>
        <v/>
      </c>
      <c r="G9" s="196" t="str">
        <f>IF(H9="","",INDEX(Base!$L$2:$N$153,MATCH('FdS Hebdo'!$H9,Base!$L$2:$L$153,0),MATCH('FdS Hebdo'!G$3,Base!$L$1:$N$1,0)))</f>
        <v/>
      </c>
      <c r="H9" s="197" t="str">
        <f t="shared" si="1"/>
        <v/>
      </c>
      <c r="I9" s="198" t="str">
        <f t="shared" si="2"/>
        <v/>
      </c>
      <c r="K9" s="420"/>
      <c r="L9" s="421"/>
      <c r="M9" s="421"/>
      <c r="N9" s="422"/>
    </row>
    <row r="10" spans="1:14" ht="15" customHeight="1">
      <c r="A10" s="191" t="str">
        <f t="shared" si="0"/>
        <v/>
      </c>
      <c r="B10" s="428" t="s">
        <v>233</v>
      </c>
      <c r="C10" s="195" t="str">
        <f>IFERROR(INDEX('Journée FdS'!$A$3:$V$151,MATCH('FdS Hebdo'!$B10,'Journée FdS'!$P$3:$P$151,0),C$3),"")</f>
        <v/>
      </c>
      <c r="D10" s="195" t="str">
        <f>IFERROR(INDEX('Liste Personnel'!$A$3:$I$151,MATCH($E10,'Liste Personnel'!$G$3:$G$151,0),8),"")</f>
        <v/>
      </c>
      <c r="E10" s="195" t="str">
        <f>IFERROR(INDEX('Journée FdS'!$E$5:$V$151,MATCH('FdS Hebdo'!$B10,'Journée FdS'!$P$5:$P$151,0),E$3),"")</f>
        <v/>
      </c>
      <c r="F10" s="196" t="str">
        <f>IF(H10="","",INDEX(Base!$L$2:$N$153,MATCH('FdS Hebdo'!$H10,Base!$L$2:$L$153,0),MATCH('FdS Hebdo'!F$3,Base!$L$1:$N$1,0)))</f>
        <v/>
      </c>
      <c r="G10" s="196" t="str">
        <f>IF(H10="","",INDEX(Base!$L$2:$N$153,MATCH('FdS Hebdo'!$H10,Base!$L$2:$L$153,0),MATCH('FdS Hebdo'!G$3,Base!$L$1:$N$1,0)))</f>
        <v/>
      </c>
      <c r="H10" s="197" t="str">
        <f t="shared" si="1"/>
        <v/>
      </c>
      <c r="I10" s="198" t="str">
        <f t="shared" si="2"/>
        <v/>
      </c>
      <c r="K10" s="420"/>
      <c r="L10" s="421"/>
      <c r="M10" s="421"/>
      <c r="N10" s="422"/>
    </row>
    <row r="11" spans="1:14" ht="15" customHeight="1">
      <c r="A11" s="191" t="str">
        <f t="shared" si="0"/>
        <v/>
      </c>
      <c r="B11" s="428" t="s">
        <v>234</v>
      </c>
      <c r="C11" s="195" t="str">
        <f>IFERROR(INDEX('Journée FdS'!$A$3:$V$151,MATCH('FdS Hebdo'!$B11,'Journée FdS'!$P$3:$P$151,0),C$3),"")</f>
        <v/>
      </c>
      <c r="D11" s="195" t="str">
        <f>IFERROR(INDEX('Liste Personnel'!$A$3:$I$151,MATCH($E11,'Liste Personnel'!$G$3:$G$151,0),8),"")</f>
        <v/>
      </c>
      <c r="E11" s="195" t="str">
        <f>IFERROR(INDEX('Journée FdS'!$E$5:$V$151,MATCH('FdS Hebdo'!$B11,'Journée FdS'!$P$5:$P$151,0),E$3),"")</f>
        <v/>
      </c>
      <c r="F11" s="196" t="str">
        <f>IF(H11="","",INDEX(Base!$L$2:$N$153,MATCH('FdS Hebdo'!$H11,Base!$L$2:$L$153,0),MATCH('FdS Hebdo'!F$3,Base!$L$1:$N$1,0)))</f>
        <v/>
      </c>
      <c r="G11" s="196" t="str">
        <f>IF(H11="","",INDEX(Base!$L$2:$N$153,MATCH('FdS Hebdo'!$H11,Base!$L$2:$L$153,0),MATCH('FdS Hebdo'!G$3,Base!$L$1:$N$1,0)))</f>
        <v/>
      </c>
      <c r="H11" s="197" t="str">
        <f t="shared" si="1"/>
        <v/>
      </c>
      <c r="I11" s="198" t="str">
        <f t="shared" si="2"/>
        <v/>
      </c>
      <c r="K11" s="420"/>
      <c r="L11" s="421"/>
      <c r="M11" s="421"/>
      <c r="N11" s="422"/>
    </row>
    <row r="12" spans="1:14" ht="15" customHeight="1" thickBot="1">
      <c r="A12" s="191" t="str">
        <f t="shared" si="0"/>
        <v/>
      </c>
      <c r="B12" s="428" t="s">
        <v>235</v>
      </c>
      <c r="C12" s="195" t="str">
        <f>IFERROR(INDEX('Journée FdS'!$A$3:$V$151,MATCH('FdS Hebdo'!$B12,'Journée FdS'!$P$3:$P$151,0),C$3),"")</f>
        <v/>
      </c>
      <c r="D12" s="195" t="str">
        <f>IFERROR(INDEX('Liste Personnel'!$A$3:$I$151,MATCH($E12,'Liste Personnel'!$G$3:$G$151,0),8),"")</f>
        <v/>
      </c>
      <c r="E12" s="195" t="str">
        <f>IFERROR(INDEX('Journée FdS'!$E$5:$V$151,MATCH('FdS Hebdo'!$B12,'Journée FdS'!$P$5:$P$151,0),E$3),"")</f>
        <v/>
      </c>
      <c r="F12" s="196" t="str">
        <f>IF(H12="","",INDEX(Base!$L$2:$N$153,MATCH('FdS Hebdo'!$H12,Base!$L$2:$L$153,0),MATCH('FdS Hebdo'!F$3,Base!$L$1:$N$1,0)))</f>
        <v/>
      </c>
      <c r="G12" s="196" t="str">
        <f>IF(H12="","",INDEX(Base!$L$2:$N$153,MATCH('FdS Hebdo'!$H12,Base!$L$2:$L$153,0),MATCH('FdS Hebdo'!G$3,Base!$L$1:$N$1,0)))</f>
        <v/>
      </c>
      <c r="H12" s="197" t="str">
        <f t="shared" si="1"/>
        <v/>
      </c>
      <c r="I12" s="198" t="str">
        <f t="shared" si="2"/>
        <v/>
      </c>
      <c r="K12" s="423"/>
      <c r="L12" s="424"/>
      <c r="M12" s="424"/>
      <c r="N12" s="425"/>
    </row>
    <row r="13" spans="1:14" ht="15" customHeight="1">
      <c r="A13" s="191" t="str">
        <f t="shared" si="0"/>
        <v/>
      </c>
      <c r="B13" s="428" t="s">
        <v>299</v>
      </c>
      <c r="C13" s="195" t="str">
        <f>IFERROR(INDEX('Journée FdS'!$A$3:$V$151,MATCH('FdS Hebdo'!$B13,'Journée FdS'!$P$3:$P$151,0),C$3),"")</f>
        <v/>
      </c>
      <c r="D13" s="195" t="str">
        <f>IFERROR(INDEX('Liste Personnel'!$A$3:$I$151,MATCH($E13,'Liste Personnel'!$G$3:$G$151,0),8),"")</f>
        <v/>
      </c>
      <c r="E13" s="195" t="str">
        <f>IFERROR(INDEX('Journée FdS'!$E$5:$V$151,MATCH('FdS Hebdo'!$B13,'Journée FdS'!$P$5:$P$151,0),E$3),"")</f>
        <v/>
      </c>
      <c r="F13" s="196" t="str">
        <f>IF(H13="","",INDEX(Base!$L$2:$N$153,MATCH('FdS Hebdo'!$H13,Base!$L$2:$L$153,0),MATCH('FdS Hebdo'!F$3,Base!$L$1:$N$1,0)))</f>
        <v/>
      </c>
      <c r="G13" s="196" t="str">
        <f>IF(H13="","",INDEX(Base!$L$2:$N$153,MATCH('FdS Hebdo'!$H13,Base!$L$2:$L$153,0),MATCH('FdS Hebdo'!G$3,Base!$L$1:$N$1,0)))</f>
        <v/>
      </c>
      <c r="H13" s="197" t="str">
        <f t="shared" si="1"/>
        <v/>
      </c>
      <c r="I13" s="198" t="str">
        <f t="shared" si="2"/>
        <v/>
      </c>
    </row>
    <row r="14" spans="1:14" ht="15" customHeight="1">
      <c r="A14" s="191" t="str">
        <f t="shared" si="0"/>
        <v/>
      </c>
      <c r="B14" s="428" t="s">
        <v>300</v>
      </c>
      <c r="C14" s="195" t="str">
        <f>IFERROR(INDEX('Journée FdS'!$A$3:$V$151,MATCH('FdS Hebdo'!$B14,'Journée FdS'!$P$3:$P$151,0),C$3),"")</f>
        <v/>
      </c>
      <c r="D14" s="195" t="str">
        <f>IFERROR(INDEX('Liste Personnel'!$A$3:$I$151,MATCH($E14,'Liste Personnel'!$G$3:$G$151,0),8),"")</f>
        <v/>
      </c>
      <c r="E14" s="195" t="str">
        <f>IFERROR(INDEX('Journée FdS'!$E$5:$V$151,MATCH('FdS Hebdo'!$B14,'Journée FdS'!$P$5:$P$151,0),E$3),"")</f>
        <v/>
      </c>
      <c r="F14" s="196" t="str">
        <f>IF(H14="","",INDEX(Base!$L$2:$N$153,MATCH('FdS Hebdo'!$H14,Base!$L$2:$L$153,0),MATCH('FdS Hebdo'!F$3,Base!$L$1:$N$1,0)))</f>
        <v/>
      </c>
      <c r="G14" s="196" t="str">
        <f>IF(H14="","",INDEX(Base!$L$2:$N$153,MATCH('FdS Hebdo'!$H14,Base!$L$2:$L$153,0),MATCH('FdS Hebdo'!G$3,Base!$L$1:$N$1,0)))</f>
        <v/>
      </c>
      <c r="H14" s="197" t="str">
        <f t="shared" si="1"/>
        <v/>
      </c>
      <c r="I14" s="198" t="str">
        <f t="shared" si="2"/>
        <v/>
      </c>
    </row>
    <row r="15" spans="1:14" ht="15" customHeight="1">
      <c r="A15" s="191" t="str">
        <f t="shared" si="0"/>
        <v/>
      </c>
      <c r="B15" s="428" t="s">
        <v>308</v>
      </c>
      <c r="C15" s="195" t="str">
        <f>IFERROR(INDEX('Journée FdS'!$A$3:$V$151,MATCH('FdS Hebdo'!$B15,'Journée FdS'!$P$3:$P$151,0),C$3),"")</f>
        <v/>
      </c>
      <c r="D15" s="195" t="str">
        <f>IFERROR(INDEX('Liste Personnel'!$A$3:$I$151,MATCH($E15,'Liste Personnel'!$G$3:$G$151,0),8),"")</f>
        <v/>
      </c>
      <c r="E15" s="195" t="str">
        <f>IFERROR(INDEX('Journée FdS'!$E$5:$V$151,MATCH('FdS Hebdo'!$B15,'Journée FdS'!$P$5:$P$151,0),E$3),"")</f>
        <v/>
      </c>
      <c r="F15" s="196" t="str">
        <f>IF(H15="","",INDEX(Base!$L$2:$N$153,MATCH('FdS Hebdo'!$H15,Base!$L$2:$L$153,0),MATCH('FdS Hebdo'!F$3,Base!$L$1:$N$1,0)))</f>
        <v/>
      </c>
      <c r="G15" s="196" t="str">
        <f>IF(H15="","",INDEX(Base!$L$2:$N$153,MATCH('FdS Hebdo'!$H15,Base!$L$2:$L$153,0),MATCH('FdS Hebdo'!G$3,Base!$L$1:$N$1,0)))</f>
        <v/>
      </c>
      <c r="H15" s="197" t="str">
        <f t="shared" ref="H15:H20" si="3">IF(E15="","",B15)</f>
        <v/>
      </c>
      <c r="I15" s="198" t="str">
        <f t="shared" ref="I15:I20" si="4">IF(E15="","","DOUBLAGE")</f>
        <v/>
      </c>
    </row>
    <row r="16" spans="1:14" ht="15" customHeight="1">
      <c r="A16" s="191" t="str">
        <f t="shared" si="0"/>
        <v/>
      </c>
      <c r="B16" s="428" t="s">
        <v>309</v>
      </c>
      <c r="C16" s="195" t="str">
        <f>IFERROR(INDEX('Journée FdS'!$A$3:$V$151,MATCH('FdS Hebdo'!$B16,'Journée FdS'!$P$3:$P$151,0),C$3),"")</f>
        <v/>
      </c>
      <c r="D16" s="195" t="str">
        <f>IFERROR(INDEX('Liste Personnel'!$A$3:$I$151,MATCH($E16,'Liste Personnel'!$G$3:$G$151,0),8),"")</f>
        <v/>
      </c>
      <c r="E16" s="195" t="str">
        <f>IFERROR(INDEX('Journée FdS'!$E$5:$V$151,MATCH('FdS Hebdo'!$B16,'Journée FdS'!$P$5:$P$151,0),E$3),"")</f>
        <v/>
      </c>
      <c r="F16" s="196" t="str">
        <f>IF(H16="","",INDEX(Base!$L$2:$N$153,MATCH('FdS Hebdo'!$H16,Base!$L$2:$L$153,0),MATCH('FdS Hebdo'!F$3,Base!$L$1:$N$1,0)))</f>
        <v/>
      </c>
      <c r="G16" s="196" t="str">
        <f>IF(H16="","",INDEX(Base!$L$2:$N$153,MATCH('FdS Hebdo'!$H16,Base!$L$2:$L$153,0),MATCH('FdS Hebdo'!G$3,Base!$L$1:$N$1,0)))</f>
        <v/>
      </c>
      <c r="H16" s="197" t="str">
        <f t="shared" si="3"/>
        <v/>
      </c>
      <c r="I16" s="198" t="str">
        <f t="shared" si="4"/>
        <v/>
      </c>
    </row>
    <row r="17" spans="1:9" ht="15" customHeight="1">
      <c r="A17" s="191" t="str">
        <f t="shared" si="0"/>
        <v/>
      </c>
      <c r="B17" s="428" t="s">
        <v>310</v>
      </c>
      <c r="C17" s="195" t="str">
        <f>IFERROR(INDEX('Journée FdS'!$A$3:$V$151,MATCH('FdS Hebdo'!$B17,'Journée FdS'!$P$3:$P$151,0),C$3),"")</f>
        <v/>
      </c>
      <c r="D17" s="195" t="str">
        <f>IFERROR(INDEX('Liste Personnel'!$A$3:$I$151,MATCH($E17,'Liste Personnel'!$G$3:$G$151,0),8),"")</f>
        <v/>
      </c>
      <c r="E17" s="195" t="str">
        <f>IFERROR(INDEX('Journée FdS'!$E$5:$V$151,MATCH('FdS Hebdo'!$B17,'Journée FdS'!$P$5:$P$151,0),E$3),"")</f>
        <v/>
      </c>
      <c r="F17" s="196" t="str">
        <f>IF(H17="","",INDEX(Base!$L$2:$N$153,MATCH('FdS Hebdo'!$H17,Base!$L$2:$L$153,0),MATCH('FdS Hebdo'!F$3,Base!$L$1:$N$1,0)))</f>
        <v/>
      </c>
      <c r="G17" s="196" t="str">
        <f>IF(H17="","",INDEX(Base!$L$2:$N$153,MATCH('FdS Hebdo'!$H17,Base!$L$2:$L$153,0),MATCH('FdS Hebdo'!G$3,Base!$L$1:$N$1,0)))</f>
        <v/>
      </c>
      <c r="H17" s="197" t="str">
        <f t="shared" si="3"/>
        <v/>
      </c>
      <c r="I17" s="198" t="str">
        <f t="shared" si="4"/>
        <v/>
      </c>
    </row>
    <row r="18" spans="1:9" ht="15" customHeight="1">
      <c r="A18" s="191" t="str">
        <f t="shared" si="0"/>
        <v/>
      </c>
      <c r="B18" s="428" t="s">
        <v>311</v>
      </c>
      <c r="C18" s="195" t="str">
        <f>IFERROR(INDEX('Journée FdS'!$A$3:$V$151,MATCH('FdS Hebdo'!$B18,'Journée FdS'!$P$3:$P$151,0),C$3),"")</f>
        <v/>
      </c>
      <c r="D18" s="195" t="str">
        <f>IFERROR(INDEX('Liste Personnel'!$A$3:$I$151,MATCH($E18,'Liste Personnel'!$G$3:$G$151,0),8),"")</f>
        <v/>
      </c>
      <c r="E18" s="195" t="str">
        <f>IFERROR(INDEX('Journée FdS'!$E$5:$V$151,MATCH('FdS Hebdo'!$B18,'Journée FdS'!$P$5:$P$151,0),E$3),"")</f>
        <v/>
      </c>
      <c r="F18" s="196" t="str">
        <f>IF(H18="","",INDEX(Base!$L$2:$N$153,MATCH('FdS Hebdo'!$H18,Base!$L$2:$L$153,0),MATCH('FdS Hebdo'!F$3,Base!$L$1:$N$1,0)))</f>
        <v/>
      </c>
      <c r="G18" s="196" t="str">
        <f>IF(H18="","",INDEX(Base!$L$2:$N$153,MATCH('FdS Hebdo'!$H18,Base!$L$2:$L$153,0),MATCH('FdS Hebdo'!G$3,Base!$L$1:$N$1,0)))</f>
        <v/>
      </c>
      <c r="H18" s="197" t="str">
        <f t="shared" si="3"/>
        <v/>
      </c>
      <c r="I18" s="198" t="str">
        <f t="shared" si="4"/>
        <v/>
      </c>
    </row>
    <row r="19" spans="1:9" ht="15" customHeight="1">
      <c r="A19" s="191" t="str">
        <f t="shared" si="0"/>
        <v/>
      </c>
      <c r="B19" s="428" t="s">
        <v>312</v>
      </c>
      <c r="C19" s="195" t="str">
        <f>IFERROR(INDEX('Journée FdS'!$A$3:$V$151,MATCH('FdS Hebdo'!$B19,'Journée FdS'!$P$3:$P$151,0),C$3),"")</f>
        <v/>
      </c>
      <c r="D19" s="195" t="str">
        <f>IFERROR(INDEX('Liste Personnel'!$A$3:$I$151,MATCH($E19,'Liste Personnel'!$G$3:$G$151,0),8),"")</f>
        <v/>
      </c>
      <c r="E19" s="195" t="str">
        <f>IFERROR(INDEX('Journée FdS'!$E$5:$V$151,MATCH('FdS Hebdo'!$B19,'Journée FdS'!$P$5:$P$151,0),E$3),"")</f>
        <v/>
      </c>
      <c r="F19" s="196" t="str">
        <f>IF(H19="","",INDEX(Base!$L$2:$N$153,MATCH('FdS Hebdo'!$H19,Base!$L$2:$L$153,0),MATCH('FdS Hebdo'!F$3,Base!$L$1:$N$1,0)))</f>
        <v/>
      </c>
      <c r="G19" s="196" t="str">
        <f>IF(H19="","",INDEX(Base!$L$2:$N$153,MATCH('FdS Hebdo'!$H19,Base!$L$2:$L$153,0),MATCH('FdS Hebdo'!G$3,Base!$L$1:$N$1,0)))</f>
        <v/>
      </c>
      <c r="H19" s="197" t="str">
        <f t="shared" si="3"/>
        <v/>
      </c>
      <c r="I19" s="198" t="str">
        <f t="shared" si="4"/>
        <v/>
      </c>
    </row>
    <row r="20" spans="1:9" ht="15" customHeight="1">
      <c r="A20" s="191" t="str">
        <f t="shared" si="0"/>
        <v/>
      </c>
      <c r="B20" s="428" t="s">
        <v>313</v>
      </c>
      <c r="C20" s="195" t="str">
        <f>IFERROR(INDEX('Journée FdS'!$A$3:$V$151,MATCH('FdS Hebdo'!$B20,'Journée FdS'!$P$3:$P$151,0),C$3),"")</f>
        <v/>
      </c>
      <c r="D20" s="195" t="str">
        <f>IFERROR(INDEX('Liste Personnel'!$A$3:$I$151,MATCH($E20,'Liste Personnel'!$G$3:$G$151,0),8),"")</f>
        <v/>
      </c>
      <c r="E20" s="195" t="str">
        <f>IFERROR(INDEX('Journée FdS'!$E$5:$V$151,MATCH('FdS Hebdo'!$B20,'Journée FdS'!$P$5:$P$151,0),E$3),"")</f>
        <v/>
      </c>
      <c r="F20" s="196" t="str">
        <f>IF(H20="","",INDEX(Base!$L$2:$N$153,MATCH('FdS Hebdo'!$H20,Base!$L$2:$L$153,0),MATCH('FdS Hebdo'!F$3,Base!$L$1:$N$1,0)))</f>
        <v/>
      </c>
      <c r="G20" s="196" t="str">
        <f>IF(H20="","",INDEX(Base!$L$2:$N$153,MATCH('FdS Hebdo'!$H20,Base!$L$2:$L$153,0),MATCH('FdS Hebdo'!G$3,Base!$L$1:$N$1,0)))</f>
        <v/>
      </c>
      <c r="H20" s="197" t="str">
        <f t="shared" si="3"/>
        <v/>
      </c>
      <c r="I20" s="198" t="str">
        <f t="shared" si="4"/>
        <v/>
      </c>
    </row>
    <row r="21" spans="1:9" ht="15" customHeight="1">
      <c r="A21" s="191" t="str">
        <f t="shared" si="0"/>
        <v/>
      </c>
      <c r="B21" s="428" t="s">
        <v>27</v>
      </c>
      <c r="C21" s="195" t="str">
        <f>IFERROR(INDEX('Journée FdS'!$A$3:$V$151,MATCH('FdS Hebdo'!$B21,'Journée FdS'!$P$3:$P$151,0),C$3),"")</f>
        <v/>
      </c>
      <c r="D21" s="195" t="str">
        <f>IFERROR(INDEX('Liste Personnel'!$A$3:$I$151,MATCH($E21,'Liste Personnel'!$G$3:$G$151,0),8),"")</f>
        <v/>
      </c>
      <c r="E21" s="195" t="str">
        <f>IFERROR(INDEX('Journée FdS'!$E$5:$V$151,MATCH('FdS Hebdo'!$B21,'Journée FdS'!$P$5:$P$151,0),E$3),"")</f>
        <v/>
      </c>
      <c r="F21" s="196" t="str">
        <f>IF(H21="","",INDEX(Base!$L$2:$N$153,MATCH('FdS Hebdo'!$H21,Base!$L$2:$L$153,0),MATCH('FdS Hebdo'!F$3,Base!$L$1:$N$1,0)))</f>
        <v/>
      </c>
      <c r="G21" s="196" t="str">
        <f>IF(H21="","",INDEX(Base!$L$2:$N$153,MATCH('FdS Hebdo'!$H21,Base!$L$2:$L$153,0),MATCH('FdS Hebdo'!G$3,Base!$L$1:$N$1,0)))</f>
        <v/>
      </c>
      <c r="H21" s="197" t="str">
        <f t="shared" ref="H21:H35" si="5">IF(E21="","",B21)</f>
        <v/>
      </c>
      <c r="I21" s="198"/>
    </row>
    <row r="22" spans="1:9" ht="15" customHeight="1">
      <c r="A22" s="191" t="str">
        <f t="shared" si="0"/>
        <v/>
      </c>
      <c r="B22" s="428" t="s">
        <v>21</v>
      </c>
      <c r="C22" s="195" t="str">
        <f>IFERROR(INDEX('Journée FdS'!$A$3:$V$151,MATCH('FdS Hebdo'!$B22,'Journée FdS'!$P$3:$P$151,0),C$3),"")</f>
        <v/>
      </c>
      <c r="D22" s="195" t="str">
        <f>IFERROR(INDEX('Liste Personnel'!$A$3:$I$151,MATCH($E22,'Liste Personnel'!$G$3:$G$151,0),8),"")</f>
        <v/>
      </c>
      <c r="E22" s="195" t="str">
        <f>IFERROR(INDEX('Journée FdS'!$E$5:$V$151,MATCH('FdS Hebdo'!$B22,'Journée FdS'!$P$5:$P$151,0),E$3),"")</f>
        <v/>
      </c>
      <c r="F22" s="196" t="str">
        <f>IF(H22="","",INDEX(Base!$L$2:$N$153,MATCH('FdS Hebdo'!$H22,Base!$L$2:$L$153,0),MATCH('FdS Hebdo'!F$3,Base!$L$1:$N$1,0)))</f>
        <v/>
      </c>
      <c r="G22" s="196" t="str">
        <f>IF(H22="","",INDEX(Base!$L$2:$N$153,MATCH('FdS Hebdo'!$H22,Base!$L$2:$L$153,0),MATCH('FdS Hebdo'!G$3,Base!$L$1:$N$1,0)))</f>
        <v/>
      </c>
      <c r="H22" s="197" t="str">
        <f t="shared" si="5"/>
        <v/>
      </c>
      <c r="I22" s="198"/>
    </row>
    <row r="23" spans="1:9">
      <c r="A23" s="191" t="str">
        <f t="shared" si="0"/>
        <v/>
      </c>
      <c r="B23" s="428" t="s">
        <v>24</v>
      </c>
      <c r="C23" s="195" t="str">
        <f>IFERROR(INDEX('Journée FdS'!$A$3:$V$151,MATCH('FdS Hebdo'!$B23,'Journée FdS'!$P$3:$P$151,0),C$3),"")</f>
        <v/>
      </c>
      <c r="D23" s="195" t="str">
        <f>IFERROR(INDEX('Liste Personnel'!$A$3:$I$151,MATCH($E23,'Liste Personnel'!$G$3:$G$151,0),8),"")</f>
        <v/>
      </c>
      <c r="E23" s="195" t="str">
        <f>IFERROR(INDEX('Journée FdS'!$E$5:$V$151,MATCH('FdS Hebdo'!$B23,'Journée FdS'!$P$5:$P$151,0),E$3),"")</f>
        <v/>
      </c>
      <c r="F23" s="196" t="str">
        <f>IF(H23="","",INDEX(Base!$L$2:$N$153,MATCH('FdS Hebdo'!$H23,Base!$L$2:$L$153,0),MATCH('FdS Hebdo'!F$3,Base!$L$1:$N$1,0)))</f>
        <v/>
      </c>
      <c r="G23" s="196" t="str">
        <f>IF(H23="","",INDEX(Base!$L$2:$N$153,MATCH('FdS Hebdo'!$H23,Base!$L$2:$L$153,0),MATCH('FdS Hebdo'!G$3,Base!$L$1:$N$1,0)))</f>
        <v/>
      </c>
      <c r="H23" s="197" t="str">
        <f t="shared" si="5"/>
        <v/>
      </c>
      <c r="I23" s="198"/>
    </row>
    <row r="24" spans="1:9">
      <c r="A24" s="191" t="str">
        <f t="shared" si="0"/>
        <v/>
      </c>
      <c r="B24" s="428" t="s">
        <v>29</v>
      </c>
      <c r="C24" s="195" t="str">
        <f>IFERROR(INDEX('Journée FdS'!$A$3:$V$151,MATCH('FdS Hebdo'!$B24,'Journée FdS'!$P$3:$P$151,0),C$3),"")</f>
        <v/>
      </c>
      <c r="D24" s="195" t="str">
        <f>IFERROR(INDEX('Liste Personnel'!$A$3:$I$151,MATCH($E24,'Liste Personnel'!$G$3:$G$151,0),8),"")</f>
        <v/>
      </c>
      <c r="E24" s="195" t="str">
        <f>IFERROR(INDEX('Journée FdS'!$E$5:$V$151,MATCH('FdS Hebdo'!$B24,'Journée FdS'!$P$5:$P$151,0),E$3),"")</f>
        <v/>
      </c>
      <c r="F24" s="196" t="str">
        <f>IF(H24="","",INDEX(Base!$L$2:$N$153,MATCH('FdS Hebdo'!$H24,Base!$L$2:$L$153,0),MATCH('FdS Hebdo'!F$3,Base!$L$1:$N$1,0)))</f>
        <v/>
      </c>
      <c r="G24" s="196" t="str">
        <f>IF(H24="","",INDEX(Base!$L$2:$N$153,MATCH('FdS Hebdo'!$H24,Base!$L$2:$L$153,0),MATCH('FdS Hebdo'!G$3,Base!$L$1:$N$1,0)))</f>
        <v/>
      </c>
      <c r="H24" s="197" t="str">
        <f t="shared" si="5"/>
        <v/>
      </c>
      <c r="I24" s="198"/>
    </row>
    <row r="25" spans="1:9">
      <c r="A25" s="191" t="str">
        <f t="shared" si="0"/>
        <v/>
      </c>
      <c r="B25" s="428" t="s">
        <v>74</v>
      </c>
      <c r="C25" s="195" t="str">
        <f>IFERROR(INDEX('Journée FdS'!$A$3:$V$151,MATCH('FdS Hebdo'!$B25,'Journée FdS'!$P$3:$P$151,0),C$3),"")</f>
        <v/>
      </c>
      <c r="D25" s="195" t="str">
        <f>IFERROR(INDEX('Liste Personnel'!$A$3:$I$151,MATCH($E25,'Liste Personnel'!$G$3:$G$151,0),8),"")</f>
        <v/>
      </c>
      <c r="E25" s="195" t="str">
        <f>IFERROR(INDEX('Journée FdS'!$E$5:$V$151,MATCH('FdS Hebdo'!$B25,'Journée FdS'!$P$5:$P$151,0),E$3),"")</f>
        <v/>
      </c>
      <c r="F25" s="196" t="str">
        <f>IF(H25="","",INDEX(Base!$L$2:$N$153,MATCH('FdS Hebdo'!$H25,Base!$L$2:$L$153,0),MATCH('FdS Hebdo'!F$3,Base!$L$1:$N$1,0)))</f>
        <v/>
      </c>
      <c r="G25" s="196" t="str">
        <f>IF(H25="","",INDEX(Base!$L$2:$N$153,MATCH('FdS Hebdo'!$H25,Base!$L$2:$L$153,0),MATCH('FdS Hebdo'!G$3,Base!$L$1:$N$1,0)))</f>
        <v/>
      </c>
      <c r="H25" s="197" t="str">
        <f t="shared" si="5"/>
        <v/>
      </c>
      <c r="I25" s="198"/>
    </row>
    <row r="26" spans="1:9">
      <c r="A26" s="191" t="str">
        <f t="shared" si="0"/>
        <v/>
      </c>
      <c r="B26" s="428" t="s">
        <v>33</v>
      </c>
      <c r="C26" s="195" t="str">
        <f>IFERROR(INDEX('Journée FdS'!$A$3:$V$151,MATCH('FdS Hebdo'!$B26,'Journée FdS'!$P$3:$P$151,0),C$3),"")</f>
        <v/>
      </c>
      <c r="D26" s="195" t="str">
        <f>IFERROR(INDEX('Liste Personnel'!$A$3:$I$151,MATCH($E26,'Liste Personnel'!$G$3:$G$151,0),8),"")</f>
        <v/>
      </c>
      <c r="E26" s="195" t="str">
        <f>IFERROR(INDEX('Journée FdS'!$E$5:$V$151,MATCH('FdS Hebdo'!$B26,'Journée FdS'!$P$5:$P$151,0),E$3),"")</f>
        <v/>
      </c>
      <c r="F26" s="196" t="str">
        <f>IF(H26="","",INDEX(Base!$L$2:$N$153,MATCH('FdS Hebdo'!$H26,Base!$L$2:$L$153,0),MATCH('FdS Hebdo'!F$3,Base!$L$1:$N$1,0)))</f>
        <v/>
      </c>
      <c r="G26" s="196" t="str">
        <f>IF(H26="","",INDEX(Base!$L$2:$N$153,MATCH('FdS Hebdo'!$H26,Base!$L$2:$L$153,0),MATCH('FdS Hebdo'!G$3,Base!$L$1:$N$1,0)))</f>
        <v/>
      </c>
      <c r="H26" s="197" t="str">
        <f t="shared" si="5"/>
        <v/>
      </c>
      <c r="I26" s="198"/>
    </row>
    <row r="27" spans="1:9">
      <c r="A27" s="191" t="str">
        <f t="shared" si="0"/>
        <v/>
      </c>
      <c r="B27" s="428" t="s">
        <v>34</v>
      </c>
      <c r="C27" s="195" t="str">
        <f>IFERROR(INDEX('Journée FdS'!$A$3:$V$151,MATCH('FdS Hebdo'!$B27,'Journée FdS'!$P$3:$P$151,0),C$3),"")</f>
        <v/>
      </c>
      <c r="D27" s="195" t="str">
        <f>IFERROR(INDEX('Liste Personnel'!$A$3:$I$151,MATCH($E27,'Liste Personnel'!$G$3:$G$151,0),8),"")</f>
        <v/>
      </c>
      <c r="E27" s="195" t="str">
        <f>IFERROR(INDEX('Journée FdS'!$E$5:$V$151,MATCH('FdS Hebdo'!$B27,'Journée FdS'!$P$5:$P$151,0),E$3),"")</f>
        <v/>
      </c>
      <c r="F27" s="196" t="str">
        <f>IF(H27="","",INDEX(Base!$L$2:$N$153,MATCH('FdS Hebdo'!$H27,Base!$L$2:$L$153,0),MATCH('FdS Hebdo'!F$3,Base!$L$1:$N$1,0)))</f>
        <v/>
      </c>
      <c r="G27" s="196" t="str">
        <f>IF(H27="","",INDEX(Base!$L$2:$N$153,MATCH('FdS Hebdo'!$H27,Base!$L$2:$L$153,0),MATCH('FdS Hebdo'!G$3,Base!$L$1:$N$1,0)))</f>
        <v/>
      </c>
      <c r="H27" s="197" t="str">
        <f t="shared" si="5"/>
        <v/>
      </c>
      <c r="I27" s="198"/>
    </row>
    <row r="28" spans="1:9">
      <c r="A28" s="191" t="str">
        <f t="shared" si="0"/>
        <v/>
      </c>
      <c r="B28" s="428" t="s">
        <v>35</v>
      </c>
      <c r="C28" s="195" t="str">
        <f>IFERROR(INDEX('Journée FdS'!$A$3:$V$151,MATCH('FdS Hebdo'!$B28,'Journée FdS'!$P$3:$P$151,0),C$3),"")</f>
        <v/>
      </c>
      <c r="D28" s="195" t="str">
        <f>IFERROR(INDEX('Liste Personnel'!$A$3:$I$151,MATCH($E28,'Liste Personnel'!$G$3:$G$151,0),8),"")</f>
        <v/>
      </c>
      <c r="E28" s="195" t="str">
        <f>IFERROR(INDEX('Journée FdS'!$E$5:$V$151,MATCH('FdS Hebdo'!$B28,'Journée FdS'!$P$5:$P$151,0),E$3),"")</f>
        <v/>
      </c>
      <c r="F28" s="196" t="str">
        <f>IF(H28="","",INDEX(Base!$L$2:$N$153,MATCH('FdS Hebdo'!$H28,Base!$L$2:$L$153,0),MATCH('FdS Hebdo'!F$3,Base!$L$1:$N$1,0)))</f>
        <v/>
      </c>
      <c r="G28" s="196" t="str">
        <f>IF(H28="","",INDEX(Base!$L$2:$N$153,MATCH('FdS Hebdo'!$H28,Base!$L$2:$L$153,0),MATCH('FdS Hebdo'!G$3,Base!$L$1:$N$1,0)))</f>
        <v/>
      </c>
      <c r="H28" s="197" t="str">
        <f t="shared" si="5"/>
        <v/>
      </c>
      <c r="I28" s="198"/>
    </row>
    <row r="29" spans="1:9">
      <c r="A29" s="191" t="str">
        <f t="shared" si="0"/>
        <v/>
      </c>
      <c r="B29" s="428" t="s">
        <v>36</v>
      </c>
      <c r="C29" s="195" t="str">
        <f>IFERROR(INDEX('Journée FdS'!$A$3:$V$151,MATCH('FdS Hebdo'!$B29,'Journée FdS'!$P$3:$P$151,0),C$3),"")</f>
        <v/>
      </c>
      <c r="D29" s="195" t="str">
        <f>IFERROR(INDEX('Liste Personnel'!$A$3:$I$151,MATCH($E29,'Liste Personnel'!$G$3:$G$151,0),8),"")</f>
        <v/>
      </c>
      <c r="E29" s="195" t="str">
        <f>IFERROR(INDEX('Journée FdS'!$E$5:$V$151,MATCH('FdS Hebdo'!$B29,'Journée FdS'!$P$5:$P$151,0),E$3),"")</f>
        <v/>
      </c>
      <c r="F29" s="196" t="str">
        <f>IF(H29="","",INDEX(Base!$L$2:$N$153,MATCH('FdS Hebdo'!$H29,Base!$L$2:$L$153,0),MATCH('FdS Hebdo'!F$3,Base!$L$1:$N$1,0)))</f>
        <v/>
      </c>
      <c r="G29" s="196" t="str">
        <f>IF(H29="","",INDEX(Base!$L$2:$N$153,MATCH('FdS Hebdo'!$H29,Base!$L$2:$L$153,0),MATCH('FdS Hebdo'!G$3,Base!$L$1:$N$1,0)))</f>
        <v/>
      </c>
      <c r="H29" s="197" t="str">
        <f t="shared" si="5"/>
        <v/>
      </c>
      <c r="I29" s="198"/>
    </row>
    <row r="30" spans="1:9">
      <c r="A30" s="191" t="str">
        <f t="shared" si="0"/>
        <v/>
      </c>
      <c r="B30" s="428" t="s">
        <v>67</v>
      </c>
      <c r="C30" s="195" t="str">
        <f>IFERROR(INDEX('Journée FdS'!$A$3:$V$151,MATCH('FdS Hebdo'!$B30,'Journée FdS'!$P$3:$P$151,0),C$3),"")</f>
        <v/>
      </c>
      <c r="D30" s="195" t="str">
        <f>IFERROR(INDEX('Liste Personnel'!$A$3:$I$151,MATCH($E30,'Liste Personnel'!$G$3:$G$151,0),8),"")</f>
        <v/>
      </c>
      <c r="E30" s="195" t="str">
        <f>IFERROR(INDEX('Journée FdS'!$E$5:$V$151,MATCH('FdS Hebdo'!$B30,'Journée FdS'!$P$5:$P$151,0),E$3),"")</f>
        <v/>
      </c>
      <c r="F30" s="196" t="str">
        <f>IF(H30="","",INDEX(Base!$L$2:$N$153,MATCH('FdS Hebdo'!$H30,Base!$L$2:$L$153,0),MATCH('FdS Hebdo'!F$3,Base!$L$1:$N$1,0)))</f>
        <v/>
      </c>
      <c r="G30" s="196" t="str">
        <f>IF(H30="","",INDEX(Base!$L$2:$N$153,MATCH('FdS Hebdo'!$H30,Base!$L$2:$L$153,0),MATCH('FdS Hebdo'!G$3,Base!$L$1:$N$1,0)))</f>
        <v/>
      </c>
      <c r="H30" s="197" t="str">
        <f t="shared" si="5"/>
        <v/>
      </c>
      <c r="I30" s="198"/>
    </row>
    <row r="31" spans="1:9">
      <c r="A31" s="191" t="str">
        <f t="shared" si="0"/>
        <v/>
      </c>
      <c r="B31" s="428" t="s">
        <v>65</v>
      </c>
      <c r="C31" s="195" t="str">
        <f>IFERROR(INDEX('Journée FdS'!$A$3:$V$151,MATCH('FdS Hebdo'!$B31,'Journée FdS'!$P$3:$P$151,0),C$3),"")</f>
        <v/>
      </c>
      <c r="D31" s="195" t="str">
        <f>IFERROR(INDEX('Liste Personnel'!$A$3:$I$151,MATCH($E31,'Liste Personnel'!$G$3:$G$151,0),8),"")</f>
        <v/>
      </c>
      <c r="E31" s="195" t="str">
        <f>IFERROR(INDEX('Journée FdS'!$E$5:$V$151,MATCH('FdS Hebdo'!$B31,'Journée FdS'!$P$5:$P$151,0),E$3),"")</f>
        <v/>
      </c>
      <c r="F31" s="196" t="str">
        <f>IF(H31="","",INDEX(Base!$L$2:$N$153,MATCH('FdS Hebdo'!$H31,Base!$L$2:$L$153,0),MATCH('FdS Hebdo'!F$3,Base!$L$1:$N$1,0)))</f>
        <v/>
      </c>
      <c r="G31" s="196" t="str">
        <f>IF(H31="","",INDEX(Base!$L$2:$N$153,MATCH('FdS Hebdo'!$H31,Base!$L$2:$L$153,0),MATCH('FdS Hebdo'!G$3,Base!$L$1:$N$1,0)))</f>
        <v/>
      </c>
      <c r="H31" s="197" t="str">
        <f t="shared" si="5"/>
        <v/>
      </c>
    </row>
    <row r="32" spans="1:9">
      <c r="A32" s="191" t="str">
        <f t="shared" si="0"/>
        <v/>
      </c>
      <c r="B32" s="428" t="s">
        <v>71</v>
      </c>
      <c r="C32" s="195" t="str">
        <f>IFERROR(INDEX('Journée FdS'!$A$3:$V$151,MATCH('FdS Hebdo'!$B32,'Journée FdS'!$P$3:$P$151,0),C$3),"")</f>
        <v/>
      </c>
      <c r="D32" s="195" t="str">
        <f>IFERROR(INDEX('Liste Personnel'!$A$3:$I$151,MATCH($E32,'Liste Personnel'!$G$3:$G$151,0),8),"")</f>
        <v/>
      </c>
      <c r="E32" s="195" t="str">
        <f>IFERROR(INDEX('Journée FdS'!$E$5:$V$151,MATCH('FdS Hebdo'!$B32,'Journée FdS'!$P$5:$P$151,0),E$3),"")</f>
        <v/>
      </c>
      <c r="F32" s="196" t="str">
        <f>IF(H32="","",INDEX(Base!$L$2:$N$153,MATCH('FdS Hebdo'!$H32,Base!$L$2:$L$153,0),MATCH('FdS Hebdo'!F$3,Base!$L$1:$N$1,0)))</f>
        <v/>
      </c>
      <c r="G32" s="196" t="str">
        <f>IF(H32="","",INDEX(Base!$L$2:$N$153,MATCH('FdS Hebdo'!$H32,Base!$L$2:$L$153,0),MATCH('FdS Hebdo'!G$3,Base!$L$1:$N$1,0)))</f>
        <v/>
      </c>
      <c r="H32" s="197" t="str">
        <f t="shared" si="5"/>
        <v/>
      </c>
    </row>
    <row r="33" spans="1:9">
      <c r="A33" s="191" t="str">
        <f t="shared" si="0"/>
        <v/>
      </c>
      <c r="B33" s="428" t="s">
        <v>73</v>
      </c>
      <c r="C33" s="195" t="str">
        <f>IFERROR(INDEX('Journée FdS'!$A$3:$V$151,MATCH('FdS Hebdo'!$B33,'Journée FdS'!$P$3:$P$151,0),C$3),"")</f>
        <v/>
      </c>
      <c r="D33" s="195" t="str">
        <f>IFERROR(INDEX('Liste Personnel'!$A$3:$I$151,MATCH($E33,'Liste Personnel'!$G$3:$G$151,0),8),"")</f>
        <v/>
      </c>
      <c r="E33" s="195" t="str">
        <f>IFERROR(INDEX('Journée FdS'!$E$5:$V$151,MATCH('FdS Hebdo'!$B33,'Journée FdS'!$P$5:$P$151,0),E$3),"")</f>
        <v/>
      </c>
      <c r="F33" s="196" t="str">
        <f>IF(H33="","",INDEX(Base!$L$2:$N$153,MATCH('FdS Hebdo'!$H33,Base!$L$2:$L$153,0),MATCH('FdS Hebdo'!F$3,Base!$L$1:$N$1,0)))</f>
        <v/>
      </c>
      <c r="G33" s="196" t="str">
        <f>IF(H33="","",INDEX(Base!$L$2:$N$153,MATCH('FdS Hebdo'!$H33,Base!$L$2:$L$153,0),MATCH('FdS Hebdo'!G$3,Base!$L$1:$N$1,0)))</f>
        <v/>
      </c>
      <c r="H33" s="197" t="str">
        <f t="shared" si="5"/>
        <v/>
      </c>
    </row>
    <row r="34" spans="1:9">
      <c r="A34" s="191" t="str">
        <f t="shared" si="0"/>
        <v/>
      </c>
      <c r="B34" s="428" t="s">
        <v>64</v>
      </c>
      <c r="C34" s="195" t="str">
        <f>IFERROR(INDEX('Journée FdS'!$A$3:$V$151,MATCH('FdS Hebdo'!$B34,'Journée FdS'!$P$3:$P$151,0),C$3),"")</f>
        <v/>
      </c>
      <c r="D34" s="195" t="str">
        <f>IFERROR(INDEX('Liste Personnel'!$A$3:$I$151,MATCH($E34,'Liste Personnel'!$G$3:$G$151,0),8),"")</f>
        <v/>
      </c>
      <c r="E34" s="195" t="str">
        <f>IFERROR(INDEX('Journée FdS'!$E$5:$V$151,MATCH('FdS Hebdo'!$B34,'Journée FdS'!$P$5:$P$151,0),E$3),"")</f>
        <v/>
      </c>
      <c r="F34" s="196" t="str">
        <f>IF(H34="","",INDEX(Base!$L$2:$N$153,MATCH('FdS Hebdo'!$H34,Base!$L$2:$L$153,0),MATCH('FdS Hebdo'!F$3,Base!$L$1:$N$1,0)))</f>
        <v/>
      </c>
      <c r="G34" s="196" t="str">
        <f>IF(H34="","",INDEX(Base!$L$2:$N$153,MATCH('FdS Hebdo'!$H34,Base!$L$2:$L$153,0),MATCH('FdS Hebdo'!G$3,Base!$L$1:$N$1,0)))</f>
        <v/>
      </c>
      <c r="H34" s="197" t="str">
        <f t="shared" si="5"/>
        <v/>
      </c>
    </row>
    <row r="35" spans="1:9">
      <c r="A35" s="191" t="str">
        <f t="shared" si="0"/>
        <v/>
      </c>
      <c r="B35" s="428" t="s">
        <v>70</v>
      </c>
      <c r="C35" s="195" t="str">
        <f>IFERROR(INDEX('Journée FdS'!$A$3:$V$151,MATCH('FdS Hebdo'!$B35,'Journée FdS'!$P$3:$P$151,0),C$3),"")</f>
        <v/>
      </c>
      <c r="D35" s="195" t="str">
        <f>IFERROR(INDEX('Liste Personnel'!$A$3:$I$151,MATCH($E35,'Liste Personnel'!$G$3:$G$151,0),8),"")</f>
        <v/>
      </c>
      <c r="E35" s="195" t="str">
        <f>IFERROR(INDEX('Journée FdS'!$E$5:$V$151,MATCH('FdS Hebdo'!$B35,'Journée FdS'!$P$5:$P$151,0),E$3),"")</f>
        <v/>
      </c>
      <c r="F35" s="196" t="str">
        <f>IF(H35="","",INDEX(Base!$L$2:$N$153,MATCH('FdS Hebdo'!$H35,Base!$L$2:$L$153,0),MATCH('FdS Hebdo'!F$3,Base!$L$1:$N$1,0)))</f>
        <v/>
      </c>
      <c r="G35" s="196" t="str">
        <f>IF(H35="","",INDEX(Base!$L$2:$N$153,MATCH('FdS Hebdo'!$H35,Base!$L$2:$L$153,0),MATCH('FdS Hebdo'!G$3,Base!$L$1:$N$1,0)))</f>
        <v/>
      </c>
      <c r="H35" s="197" t="str">
        <f t="shared" si="5"/>
        <v/>
      </c>
      <c r="I35" s="198"/>
    </row>
    <row r="36" spans="1:9">
      <c r="A36" s="191" t="str">
        <f t="shared" si="0"/>
        <v/>
      </c>
      <c r="B36" s="429" t="s">
        <v>316</v>
      </c>
      <c r="C36" s="195" t="str">
        <f>IFERROR(INDEX('Journée FdS'!$A$3:$V$151,MATCH('FdS Hebdo'!$B36,'Journée FdS'!$P$3:$P$151,0),C$3),"")</f>
        <v/>
      </c>
      <c r="D36" s="195" t="str">
        <f>IFERROR(INDEX('Liste Personnel'!$A$3:$I$151,MATCH($E36,'Liste Personnel'!$G$3:$G$151,0),8),"")</f>
        <v/>
      </c>
      <c r="E36" s="195" t="str">
        <f>IFERROR(INDEX('Journée FdS'!$E$5:$V$151,MATCH('FdS Hebdo'!$B36,'Journée FdS'!$P$5:$P$151,0),E$3),"")</f>
        <v/>
      </c>
      <c r="F36" s="196" t="str">
        <f>IF(H36="","",INDEX(Base!$L$2:$N$153,MATCH('FdS Hebdo'!$H36,Base!$L$2:$L$153,0),MATCH('FdS Hebdo'!F$3,Base!$L$1:$N$1,0)))</f>
        <v/>
      </c>
      <c r="G36" s="196" t="str">
        <f>IF(H36="","",INDEX(Base!$L$2:$N$153,MATCH('FdS Hebdo'!$H36,Base!$L$2:$L$153,0),MATCH('FdS Hebdo'!G$3,Base!$L$1:$N$1,0)))</f>
        <v/>
      </c>
      <c r="H36" s="197" t="str">
        <f t="shared" ref="H36:H43" si="6">IF(E36="","",B36)</f>
        <v/>
      </c>
      <c r="I36" s="198" t="str">
        <f>IF(E36="","","RENFORT")</f>
        <v/>
      </c>
    </row>
    <row r="37" spans="1:9">
      <c r="A37" s="191" t="str">
        <f t="shared" si="0"/>
        <v/>
      </c>
      <c r="B37" s="429" t="s">
        <v>317</v>
      </c>
      <c r="C37" s="195" t="str">
        <f>IFERROR(INDEX('Journée FdS'!$A$3:$V$151,MATCH('FdS Hebdo'!$B37,'Journée FdS'!$P$3:$P$151,0),C$3),"")</f>
        <v/>
      </c>
      <c r="D37" s="195" t="str">
        <f>IFERROR(INDEX('Liste Personnel'!$A$3:$I$151,MATCH($E37,'Liste Personnel'!$G$3:$G$151,0),8),"")</f>
        <v/>
      </c>
      <c r="E37" s="195" t="str">
        <f>IFERROR(INDEX('Journée FdS'!$E$5:$V$151,MATCH('FdS Hebdo'!$B37,'Journée FdS'!$P$5:$P$151,0),E$3),"")</f>
        <v/>
      </c>
      <c r="F37" s="196" t="str">
        <f>IF(H37="","",INDEX(Base!$L$2:$N$153,MATCH('FdS Hebdo'!$H37,Base!$L$2:$L$153,0),MATCH('FdS Hebdo'!F$3,Base!$L$1:$N$1,0)))</f>
        <v/>
      </c>
      <c r="G37" s="196" t="str">
        <f>IF(H37="","",INDEX(Base!$L$2:$N$153,MATCH('FdS Hebdo'!$H37,Base!$L$2:$L$153,0),MATCH('FdS Hebdo'!G$3,Base!$L$1:$N$1,0)))</f>
        <v/>
      </c>
      <c r="H37" s="197" t="str">
        <f t="shared" si="6"/>
        <v/>
      </c>
      <c r="I37" s="198" t="str">
        <f t="shared" ref="I37:I43" si="7">IF(E37="","","RENFORT")</f>
        <v/>
      </c>
    </row>
    <row r="38" spans="1:9">
      <c r="A38" s="191" t="str">
        <f t="shared" si="0"/>
        <v/>
      </c>
      <c r="B38" s="429" t="s">
        <v>318</v>
      </c>
      <c r="C38" s="195" t="str">
        <f>IFERROR(INDEX('Journée FdS'!$A$3:$V$151,MATCH('FdS Hebdo'!$B38,'Journée FdS'!$P$3:$P$151,0),C$3),"")</f>
        <v/>
      </c>
      <c r="D38" s="195" t="str">
        <f>IFERROR(INDEX('Liste Personnel'!$A$3:$I$151,MATCH($E38,'Liste Personnel'!$G$3:$G$151,0),8),"")</f>
        <v/>
      </c>
      <c r="E38" s="195" t="str">
        <f>IFERROR(INDEX('Journée FdS'!$E$5:$V$151,MATCH('FdS Hebdo'!$B38,'Journée FdS'!$P$5:$P$151,0),E$3),"")</f>
        <v/>
      </c>
      <c r="F38" s="196" t="str">
        <f>IF(H38="","",INDEX(Base!$L$2:$N$153,MATCH('FdS Hebdo'!$H38,Base!$L$2:$L$153,0),MATCH('FdS Hebdo'!F$3,Base!$L$1:$N$1,0)))</f>
        <v/>
      </c>
      <c r="G38" s="196" t="str">
        <f>IF(H38="","",INDEX(Base!$L$2:$N$153,MATCH('FdS Hebdo'!$H38,Base!$L$2:$L$153,0),MATCH('FdS Hebdo'!G$3,Base!$L$1:$N$1,0)))</f>
        <v/>
      </c>
      <c r="H38" s="197" t="str">
        <f t="shared" si="6"/>
        <v/>
      </c>
      <c r="I38" s="198" t="str">
        <f t="shared" si="7"/>
        <v/>
      </c>
    </row>
    <row r="39" spans="1:9">
      <c r="A39" s="191" t="str">
        <f t="shared" si="0"/>
        <v/>
      </c>
      <c r="B39" s="429" t="s">
        <v>319</v>
      </c>
      <c r="C39" s="195" t="str">
        <f>IFERROR(INDEX('Journée FdS'!$A$3:$V$151,MATCH('FdS Hebdo'!$B39,'Journée FdS'!$P$3:$P$151,0),C$3),"")</f>
        <v/>
      </c>
      <c r="D39" s="195" t="str">
        <f>IFERROR(INDEX('Liste Personnel'!$A$3:$I$151,MATCH($E39,'Liste Personnel'!$G$3:$G$151,0),8),"")</f>
        <v/>
      </c>
      <c r="E39" s="195" t="str">
        <f>IFERROR(INDEX('Journée FdS'!$E$5:$V$151,MATCH('FdS Hebdo'!$B39,'Journée FdS'!$P$5:$P$151,0),E$3),"")</f>
        <v/>
      </c>
      <c r="F39" s="196" t="str">
        <f>IF(H39="","",INDEX(Base!$L$2:$N$153,MATCH('FdS Hebdo'!$H39,Base!$L$2:$L$153,0),MATCH('FdS Hebdo'!F$3,Base!$L$1:$N$1,0)))</f>
        <v/>
      </c>
      <c r="G39" s="196" t="str">
        <f>IF(H39="","",INDEX(Base!$L$2:$N$153,MATCH('FdS Hebdo'!$H39,Base!$L$2:$L$153,0),MATCH('FdS Hebdo'!G$3,Base!$L$1:$N$1,0)))</f>
        <v/>
      </c>
      <c r="H39" s="197" t="str">
        <f t="shared" si="6"/>
        <v/>
      </c>
      <c r="I39" s="198" t="str">
        <f t="shared" si="7"/>
        <v/>
      </c>
    </row>
    <row r="40" spans="1:9">
      <c r="A40" s="191" t="str">
        <f t="shared" si="0"/>
        <v/>
      </c>
      <c r="B40" s="429" t="s">
        <v>320</v>
      </c>
      <c r="C40" s="195" t="str">
        <f>IFERROR(INDEX('Journée FdS'!$A$3:$V$151,MATCH('FdS Hebdo'!$B40,'Journée FdS'!$P$3:$P$151,0),C$3),"")</f>
        <v/>
      </c>
      <c r="D40" s="195" t="str">
        <f>IFERROR(INDEX('Liste Personnel'!$A$3:$I$151,MATCH($E40,'Liste Personnel'!$G$3:$G$151,0),8),"")</f>
        <v/>
      </c>
      <c r="E40" s="195" t="str">
        <f>IFERROR(INDEX('Journée FdS'!$E$5:$V$151,MATCH('FdS Hebdo'!$B40,'Journée FdS'!$P$5:$P$151,0),E$3),"")</f>
        <v/>
      </c>
      <c r="F40" s="196" t="str">
        <f>IF(H40="","",INDEX(Base!$L$2:$N$153,MATCH('FdS Hebdo'!$H40,Base!$L$2:$L$153,0),MATCH('FdS Hebdo'!F$3,Base!$L$1:$N$1,0)))</f>
        <v/>
      </c>
      <c r="G40" s="196" t="str">
        <f>IF(H40="","",INDEX(Base!$L$2:$N$153,MATCH('FdS Hebdo'!$H40,Base!$L$2:$L$153,0),MATCH('FdS Hebdo'!G$3,Base!$L$1:$N$1,0)))</f>
        <v/>
      </c>
      <c r="H40" s="197" t="str">
        <f t="shared" si="6"/>
        <v/>
      </c>
      <c r="I40" s="198" t="str">
        <f t="shared" si="7"/>
        <v/>
      </c>
    </row>
    <row r="41" spans="1:9">
      <c r="A41" s="191" t="str">
        <f t="shared" si="0"/>
        <v/>
      </c>
      <c r="B41" s="429" t="s">
        <v>321</v>
      </c>
      <c r="C41" s="195" t="str">
        <f>IFERROR(INDEX('Journée FdS'!$A$3:$V$151,MATCH('FdS Hebdo'!$B41,'Journée FdS'!$P$3:$P$151,0),C$3),"")</f>
        <v/>
      </c>
      <c r="D41" s="195" t="str">
        <f>IFERROR(INDEX('Liste Personnel'!$A$3:$I$151,MATCH($E41,'Liste Personnel'!$G$3:$G$151,0),8),"")</f>
        <v/>
      </c>
      <c r="E41" s="195" t="str">
        <f>IFERROR(INDEX('Journée FdS'!$E$5:$V$151,MATCH('FdS Hebdo'!$B41,'Journée FdS'!$P$5:$P$151,0),E$3),"")</f>
        <v/>
      </c>
      <c r="F41" s="196" t="str">
        <f>IF(H41="","",INDEX(Base!$L$2:$N$153,MATCH('FdS Hebdo'!$H41,Base!$L$2:$L$153,0),MATCH('FdS Hebdo'!F$3,Base!$L$1:$N$1,0)))</f>
        <v/>
      </c>
      <c r="G41" s="196" t="str">
        <f>IF(H41="","",INDEX(Base!$L$2:$N$153,MATCH('FdS Hebdo'!$H41,Base!$L$2:$L$153,0),MATCH('FdS Hebdo'!G$3,Base!$L$1:$N$1,0)))</f>
        <v/>
      </c>
      <c r="H41" s="197" t="str">
        <f t="shared" si="6"/>
        <v/>
      </c>
      <c r="I41" s="198" t="str">
        <f t="shared" si="7"/>
        <v/>
      </c>
    </row>
    <row r="42" spans="1:9">
      <c r="A42" s="191" t="str">
        <f t="shared" si="0"/>
        <v/>
      </c>
      <c r="B42" s="429" t="s">
        <v>322</v>
      </c>
      <c r="C42" s="195" t="str">
        <f>IFERROR(INDEX('Journée FdS'!$A$3:$V$151,MATCH('FdS Hebdo'!$B42,'Journée FdS'!$P$3:$P$151,0),C$3),"")</f>
        <v/>
      </c>
      <c r="D42" s="195" t="str">
        <f>IFERROR(INDEX('Liste Personnel'!$A$3:$I$151,MATCH($E42,'Liste Personnel'!$G$3:$G$151,0),8),"")</f>
        <v/>
      </c>
      <c r="E42" s="195" t="str">
        <f>IFERROR(INDEX('Journée FdS'!$E$5:$V$151,MATCH('FdS Hebdo'!$B42,'Journée FdS'!$P$5:$P$151,0),E$3),"")</f>
        <v/>
      </c>
      <c r="F42" s="196" t="str">
        <f>IF(H42="","",INDEX(Base!$L$2:$N$153,MATCH('FdS Hebdo'!$H42,Base!$L$2:$L$153,0),MATCH('FdS Hebdo'!F$3,Base!$L$1:$N$1,0)))</f>
        <v/>
      </c>
      <c r="G42" s="196" t="str">
        <f>IF(H42="","",INDEX(Base!$L$2:$N$153,MATCH('FdS Hebdo'!$H42,Base!$L$2:$L$153,0),MATCH('FdS Hebdo'!G$3,Base!$L$1:$N$1,0)))</f>
        <v/>
      </c>
      <c r="H42" s="197" t="str">
        <f t="shared" si="6"/>
        <v/>
      </c>
      <c r="I42" s="198" t="str">
        <f t="shared" si="7"/>
        <v/>
      </c>
    </row>
    <row r="43" spans="1:9">
      <c r="A43" s="191" t="str">
        <f t="shared" si="0"/>
        <v/>
      </c>
      <c r="B43" s="429" t="s">
        <v>323</v>
      </c>
      <c r="C43" s="195" t="str">
        <f>IFERROR(INDEX('Journée FdS'!$A$3:$V$151,MATCH('FdS Hebdo'!$B43,'Journée FdS'!$P$3:$P$151,0),C$3),"")</f>
        <v/>
      </c>
      <c r="D43" s="195" t="str">
        <f>IFERROR(INDEX('Liste Personnel'!$A$3:$I$151,MATCH($E43,'Liste Personnel'!$G$3:$G$151,0),8),"")</f>
        <v/>
      </c>
      <c r="E43" s="195" t="str">
        <f>IFERROR(INDEX('Journée FdS'!$E$5:$V$151,MATCH('FdS Hebdo'!$B43,'Journée FdS'!$P$5:$P$151,0),E$3),"")</f>
        <v/>
      </c>
      <c r="F43" s="196" t="str">
        <f>IF(H43="","",INDEX(Base!$L$2:$N$153,MATCH('FdS Hebdo'!$H43,Base!$L$2:$L$153,0),MATCH('FdS Hebdo'!F$3,Base!$L$1:$N$1,0)))</f>
        <v/>
      </c>
      <c r="G43" s="196" t="str">
        <f>IF(H43="","",INDEX(Base!$L$2:$N$153,MATCH('FdS Hebdo'!$H43,Base!$L$2:$L$153,0),MATCH('FdS Hebdo'!G$3,Base!$L$1:$N$1,0)))</f>
        <v/>
      </c>
      <c r="H43" s="197" t="str">
        <f t="shared" si="6"/>
        <v/>
      </c>
      <c r="I43" s="198" t="str">
        <f t="shared" si="7"/>
        <v/>
      </c>
    </row>
    <row r="44" spans="1:9">
      <c r="A44" s="191" t="s">
        <v>222</v>
      </c>
      <c r="B44" s="203" t="s">
        <v>12</v>
      </c>
      <c r="C44" s="195"/>
      <c r="D44" s="195" t="str">
        <f>IFERROR(INDEX('Liste Personnel'!$A$3:$I$151,MATCH($E44,'Liste Personnel'!$G$3:$G$151,0),8),"")</f>
        <v/>
      </c>
      <c r="E44" s="195"/>
      <c r="F44" s="196"/>
      <c r="G44" s="196"/>
      <c r="H44" s="197" t="str">
        <f t="shared" ref="H44:H50" si="8">IF(E44="","",B44)</f>
        <v/>
      </c>
      <c r="I44" s="198"/>
    </row>
    <row r="45" spans="1:9">
      <c r="A45" s="191" t="str">
        <f t="shared" ref="A45:A133" si="9">IF(C45="","","+")</f>
        <v/>
      </c>
      <c r="B45" s="428" t="s">
        <v>236</v>
      </c>
      <c r="C45" s="195" t="str">
        <f>IFERROR(INDEX('Journée FdS'!$A$3:$V$151,MATCH('FdS Hebdo'!$B45,'Journée FdS'!$P$3:$P$151,0),C$3),"")</f>
        <v/>
      </c>
      <c r="D45" s="195" t="str">
        <f>IFERROR(INDEX('Liste Personnel'!$A$3:$I$151,MATCH($E45,'Liste Personnel'!$G$3:$G$151,0),8),"")</f>
        <v/>
      </c>
      <c r="E45" s="195" t="str">
        <f>IFERROR(INDEX('Journée FdS'!$E$5:$V$151,MATCH('FdS Hebdo'!$B45,'Journée FdS'!$P$5:$P$151,0),E$3),"")</f>
        <v/>
      </c>
      <c r="F45" s="196"/>
      <c r="G45" s="196"/>
      <c r="H45" s="197" t="str">
        <f t="shared" si="8"/>
        <v/>
      </c>
      <c r="I45" s="198"/>
    </row>
    <row r="46" spans="1:9">
      <c r="A46" s="191" t="str">
        <f t="shared" si="9"/>
        <v/>
      </c>
      <c r="B46" s="428" t="s">
        <v>237</v>
      </c>
      <c r="C46" s="195" t="str">
        <f>IFERROR(INDEX('Journée FdS'!$A$3:$V$151,MATCH('FdS Hebdo'!$B46,'Journée FdS'!$P$3:$P$151,0),C$3),"")</f>
        <v/>
      </c>
      <c r="D46" s="195" t="str">
        <f>IFERROR(INDEX('Liste Personnel'!$A$3:$I$151,MATCH($E46,'Liste Personnel'!$G$3:$G$151,0),8),"")</f>
        <v/>
      </c>
      <c r="E46" s="195" t="str">
        <f>IFERROR(INDEX('Journée FdS'!$E$5:$V$151,MATCH('FdS Hebdo'!$B46,'Journée FdS'!$P$5:$P$151,0),E$3),"")</f>
        <v/>
      </c>
      <c r="F46" s="196"/>
      <c r="G46" s="196"/>
      <c r="H46" s="197" t="str">
        <f t="shared" si="8"/>
        <v/>
      </c>
      <c r="I46" s="198" t="s">
        <v>369</v>
      </c>
    </row>
    <row r="47" spans="1:9">
      <c r="A47" s="191" t="str">
        <f t="shared" si="9"/>
        <v/>
      </c>
      <c r="B47" s="428" t="s">
        <v>238</v>
      </c>
      <c r="C47" s="195" t="str">
        <f>IFERROR(INDEX('Journée FdS'!$A$3:$V$151,MATCH('FdS Hebdo'!$B47,'Journée FdS'!$P$3:$P$151,0),C$3),"")</f>
        <v/>
      </c>
      <c r="D47" s="195" t="str">
        <f>IFERROR(INDEX('Liste Personnel'!$A$3:$I$151,MATCH($E47,'Liste Personnel'!$G$3:$G$151,0),8),"")</f>
        <v/>
      </c>
      <c r="E47" s="195" t="str">
        <f>IFERROR(INDEX('Journée FdS'!$E$5:$V$151,MATCH('FdS Hebdo'!$B47,'Journée FdS'!$P$5:$P$151,0),E$3),"")</f>
        <v/>
      </c>
      <c r="F47" s="196"/>
      <c r="G47" s="196"/>
      <c r="H47" s="197" t="str">
        <f t="shared" si="8"/>
        <v/>
      </c>
      <c r="I47" s="198"/>
    </row>
    <row r="48" spans="1:9">
      <c r="A48" s="191" t="str">
        <f t="shared" si="9"/>
        <v/>
      </c>
      <c r="B48" s="428" t="s">
        <v>239</v>
      </c>
      <c r="C48" s="195" t="str">
        <f>IFERROR(INDEX('Journée FdS'!$A$3:$V$151,MATCH('FdS Hebdo'!$B48,'Journée FdS'!$P$3:$P$151,0),C$3),"")</f>
        <v/>
      </c>
      <c r="D48" s="195" t="str">
        <f>IFERROR(INDEX('Liste Personnel'!$A$3:$I$151,MATCH($E48,'Liste Personnel'!$G$3:$G$151,0),8),"")</f>
        <v/>
      </c>
      <c r="E48" s="195" t="str">
        <f>IFERROR(INDEX('Journée FdS'!$E$5:$V$151,MATCH('FdS Hebdo'!$B48,'Journée FdS'!$P$5:$P$151,0),E$3),"")</f>
        <v/>
      </c>
      <c r="F48" s="196"/>
      <c r="G48" s="196"/>
      <c r="H48" s="197" t="str">
        <f t="shared" si="8"/>
        <v/>
      </c>
      <c r="I48" s="198"/>
    </row>
    <row r="49" spans="1:9">
      <c r="A49" s="191" t="str">
        <f t="shared" si="9"/>
        <v/>
      </c>
      <c r="B49" s="428" t="s">
        <v>240</v>
      </c>
      <c r="C49" s="195" t="str">
        <f>IFERROR(INDEX('Journée FdS'!$A$3:$V$151,MATCH('FdS Hebdo'!$B49,'Journée FdS'!$P$3:$P$151,0),C$3),"")</f>
        <v/>
      </c>
      <c r="D49" s="195" t="str">
        <f>IFERROR(INDEX('Liste Personnel'!$A$3:$I$151,MATCH($E49,'Liste Personnel'!$G$3:$G$151,0),8),"")</f>
        <v/>
      </c>
      <c r="E49" s="195" t="str">
        <f>IFERROR(INDEX('Journée FdS'!$E$5:$V$151,MATCH('FdS Hebdo'!$B49,'Journée FdS'!$P$5:$P$151,0),E$3),"")</f>
        <v/>
      </c>
      <c r="F49" s="196"/>
      <c r="G49" s="196"/>
      <c r="H49" s="197" t="str">
        <f t="shared" si="8"/>
        <v/>
      </c>
      <c r="I49" s="198"/>
    </row>
    <row r="50" spans="1:9">
      <c r="A50" s="191" t="str">
        <f t="shared" si="9"/>
        <v/>
      </c>
      <c r="B50" s="428" t="s">
        <v>241</v>
      </c>
      <c r="C50" s="195" t="str">
        <f>IFERROR(INDEX('Journée FdS'!$A$3:$V$151,MATCH('FdS Hebdo'!$B50,'Journée FdS'!$P$3:$P$151,0),C$3),"")</f>
        <v/>
      </c>
      <c r="D50" s="195" t="str">
        <f>IFERROR(INDEX('Liste Personnel'!$A$3:$I$151,MATCH($E50,'Liste Personnel'!$G$3:$G$151,0),8),"")</f>
        <v/>
      </c>
      <c r="E50" s="195" t="str">
        <f>IFERROR(INDEX('Journée FdS'!$E$5:$V$151,MATCH('FdS Hebdo'!$B50,'Journée FdS'!$P$5:$P$151,0),E$3),"")</f>
        <v/>
      </c>
      <c r="F50" s="196"/>
      <c r="G50" s="196"/>
      <c r="H50" s="197" t="str">
        <f t="shared" si="8"/>
        <v/>
      </c>
      <c r="I50" s="198"/>
    </row>
    <row r="51" spans="1:9">
      <c r="A51" s="191" t="str">
        <f t="shared" si="9"/>
        <v/>
      </c>
      <c r="B51" s="428" t="s">
        <v>242</v>
      </c>
      <c r="C51" s="195" t="str">
        <f>IFERROR(INDEX('Journée FdS'!$A$3:$V$151,MATCH('FdS Hebdo'!$B51,'Journée FdS'!$P$3:$P$151,0),C$3),"")</f>
        <v/>
      </c>
      <c r="D51" s="195" t="str">
        <f>IFERROR(INDEX('Liste Personnel'!$A$3:$I$151,MATCH($E51,'Liste Personnel'!$G$3:$G$151,0),8),"")</f>
        <v/>
      </c>
      <c r="E51" s="195" t="str">
        <f>IFERROR(INDEX('Journée FdS'!$E$5:$V$151,MATCH('FdS Hebdo'!$B51,'Journée FdS'!$P$5:$P$151,0),E$3),"")</f>
        <v/>
      </c>
      <c r="F51" s="196"/>
      <c r="G51" s="196"/>
      <c r="H51" s="197" t="str">
        <f t="shared" ref="H51:H63" si="10">IF(E51="","",B51)</f>
        <v/>
      </c>
      <c r="I51" s="198"/>
    </row>
    <row r="52" spans="1:9">
      <c r="A52" s="191" t="str">
        <f t="shared" si="9"/>
        <v/>
      </c>
      <c r="B52" s="428" t="s">
        <v>243</v>
      </c>
      <c r="C52" s="195" t="str">
        <f>IFERROR(INDEX('Journée FdS'!$A$3:$V$151,MATCH('FdS Hebdo'!$B52,'Journée FdS'!$P$3:$P$151,0),C$3),"")</f>
        <v/>
      </c>
      <c r="D52" s="195" t="str">
        <f>IFERROR(INDEX('Liste Personnel'!$A$3:$I$151,MATCH($E52,'Liste Personnel'!$G$3:$G$151,0),8),"")</f>
        <v/>
      </c>
      <c r="E52" s="195" t="str">
        <f>IFERROR(INDEX('Journée FdS'!$E$5:$V$151,MATCH('FdS Hebdo'!$B52,'Journée FdS'!$P$5:$P$151,0),E$3),"")</f>
        <v/>
      </c>
      <c r="F52" s="196"/>
      <c r="G52" s="196"/>
      <c r="H52" s="197" t="str">
        <f t="shared" si="10"/>
        <v/>
      </c>
      <c r="I52" s="198"/>
    </row>
    <row r="53" spans="1:9">
      <c r="A53" s="191" t="str">
        <f t="shared" si="9"/>
        <v/>
      </c>
      <c r="B53" s="428" t="s">
        <v>244</v>
      </c>
      <c r="C53" s="195" t="str">
        <f>IFERROR(INDEX('Journée FdS'!$A$3:$V$151,MATCH('FdS Hebdo'!$B53,'Journée FdS'!$P$3:$P$151,0),C$3),"")</f>
        <v/>
      </c>
      <c r="D53" s="195" t="str">
        <f>IFERROR(INDEX('Liste Personnel'!$A$3:$I$151,MATCH($E53,'Liste Personnel'!$G$3:$G$151,0),8),"")</f>
        <v/>
      </c>
      <c r="E53" s="195" t="str">
        <f>IFERROR(INDEX('Journée FdS'!$E$5:$V$151,MATCH('FdS Hebdo'!$B53,'Journée FdS'!$P$5:$P$151,0),E$3),"")</f>
        <v/>
      </c>
      <c r="F53" s="196"/>
      <c r="G53" s="196"/>
      <c r="H53" s="197" t="str">
        <f t="shared" si="10"/>
        <v/>
      </c>
      <c r="I53" s="198"/>
    </row>
    <row r="54" spans="1:9">
      <c r="A54" s="191" t="str">
        <f t="shared" si="9"/>
        <v/>
      </c>
      <c r="B54" s="428" t="s">
        <v>245</v>
      </c>
      <c r="C54" s="195" t="str">
        <f>IFERROR(INDEX('Journée FdS'!$A$3:$V$151,MATCH('FdS Hebdo'!$B54,'Journée FdS'!$P$3:$P$151,0),C$3),"")</f>
        <v/>
      </c>
      <c r="D54" s="195" t="str">
        <f>IFERROR(INDEX('Liste Personnel'!$A$3:$I$151,MATCH($E54,'Liste Personnel'!$G$3:$G$151,0),8),"")</f>
        <v/>
      </c>
      <c r="E54" s="195" t="str">
        <f>IFERROR(INDEX('Journée FdS'!$E$5:$V$151,MATCH('FdS Hebdo'!$B54,'Journée FdS'!$P$5:$P$151,0),E$3),"")</f>
        <v/>
      </c>
      <c r="F54" s="196"/>
      <c r="G54" s="196"/>
      <c r="H54" s="197" t="str">
        <f t="shared" si="10"/>
        <v/>
      </c>
      <c r="I54" s="198"/>
    </row>
    <row r="55" spans="1:9">
      <c r="A55" s="191" t="str">
        <f t="shared" si="9"/>
        <v/>
      </c>
      <c r="B55" s="428" t="s">
        <v>246</v>
      </c>
      <c r="C55" s="195" t="str">
        <f>IFERROR(INDEX('Journée FdS'!$A$3:$V$151,MATCH('FdS Hebdo'!$B55,'Journée FdS'!$P$3:$P$151,0),C$3),"")</f>
        <v/>
      </c>
      <c r="D55" s="195" t="str">
        <f>IFERROR(INDEX('Liste Personnel'!$A$3:$I$151,MATCH($E55,'Liste Personnel'!$G$3:$G$151,0),8),"")</f>
        <v/>
      </c>
      <c r="E55" s="195" t="str">
        <f>IFERROR(INDEX('Journée FdS'!$E$5:$V$151,MATCH('FdS Hebdo'!$B55,'Journée FdS'!$P$5:$P$151,0),E$3),"")</f>
        <v/>
      </c>
      <c r="F55" s="196"/>
      <c r="G55" s="196"/>
      <c r="H55" s="197" t="str">
        <f t="shared" si="10"/>
        <v/>
      </c>
      <c r="I55" s="198"/>
    </row>
    <row r="56" spans="1:9">
      <c r="A56" s="191" t="str">
        <f t="shared" si="9"/>
        <v/>
      </c>
      <c r="B56" s="428" t="s">
        <v>247</v>
      </c>
      <c r="C56" s="195" t="str">
        <f>IFERROR(INDEX('Journée FdS'!$A$3:$V$151,MATCH('FdS Hebdo'!$B56,'Journée FdS'!$P$3:$P$151,0),C$3),"")</f>
        <v/>
      </c>
      <c r="D56" s="195" t="str">
        <f>IFERROR(INDEX('Liste Personnel'!$A$3:$I$151,MATCH($E56,'Liste Personnel'!$G$3:$G$151,0),8),"")</f>
        <v/>
      </c>
      <c r="E56" s="195" t="str">
        <f>IFERROR(INDEX('Journée FdS'!$E$5:$V$151,MATCH('FdS Hebdo'!$B56,'Journée FdS'!$P$5:$P$151,0),E$3),"")</f>
        <v/>
      </c>
      <c r="F56" s="196"/>
      <c r="G56" s="196"/>
      <c r="H56" s="197" t="str">
        <f t="shared" si="10"/>
        <v/>
      </c>
      <c r="I56" s="198"/>
    </row>
    <row r="57" spans="1:9">
      <c r="A57" s="191" t="str">
        <f t="shared" si="9"/>
        <v/>
      </c>
      <c r="B57" s="428" t="s">
        <v>248</v>
      </c>
      <c r="C57" s="195" t="str">
        <f>IFERROR(INDEX('Journée FdS'!$A$3:$V$151,MATCH('FdS Hebdo'!$B57,'Journée FdS'!$P$3:$P$151,0),C$3),"")</f>
        <v/>
      </c>
      <c r="D57" s="195" t="str">
        <f>IFERROR(INDEX('Liste Personnel'!$A$3:$I$151,MATCH($E57,'Liste Personnel'!$G$3:$G$151,0),8),"")</f>
        <v/>
      </c>
      <c r="E57" s="195" t="str">
        <f>IFERROR(INDEX('Journée FdS'!$E$5:$V$151,MATCH('FdS Hebdo'!$B57,'Journée FdS'!$P$5:$P$151,0),E$3),"")</f>
        <v/>
      </c>
      <c r="F57" s="196"/>
      <c r="G57" s="196"/>
      <c r="H57" s="197" t="str">
        <f t="shared" si="10"/>
        <v/>
      </c>
      <c r="I57" s="198"/>
    </row>
    <row r="58" spans="1:9">
      <c r="A58" s="191" t="str">
        <f t="shared" si="9"/>
        <v/>
      </c>
      <c r="B58" s="428" t="s">
        <v>249</v>
      </c>
      <c r="C58" s="195" t="str">
        <f>IFERROR(INDEX('Journée FdS'!$A$3:$V$151,MATCH('FdS Hebdo'!$B58,'Journée FdS'!$P$3:$P$151,0),C$3),"")</f>
        <v/>
      </c>
      <c r="D58" s="195" t="str">
        <f>IFERROR(INDEX('Liste Personnel'!$A$3:$I$151,MATCH($E58,'Liste Personnel'!$G$3:$G$151,0),8),"")</f>
        <v/>
      </c>
      <c r="E58" s="195" t="str">
        <f>IFERROR(INDEX('Journée FdS'!$E$5:$V$151,MATCH('FdS Hebdo'!$B58,'Journée FdS'!$P$5:$P$151,0),E$3),"")</f>
        <v/>
      </c>
      <c r="F58" s="196"/>
      <c r="G58" s="196"/>
      <c r="H58" s="197" t="str">
        <f t="shared" si="10"/>
        <v/>
      </c>
      <c r="I58" s="198"/>
    </row>
    <row r="59" spans="1:9">
      <c r="A59" s="191" t="str">
        <f t="shared" si="9"/>
        <v/>
      </c>
      <c r="B59" s="428" t="s">
        <v>250</v>
      </c>
      <c r="C59" s="195" t="str">
        <f>IFERROR(INDEX('Journée FdS'!$A$3:$V$151,MATCH('FdS Hebdo'!$B59,'Journée FdS'!$P$3:$P$151,0),C$3),"")</f>
        <v/>
      </c>
      <c r="D59" s="195" t="str">
        <f>IFERROR(INDEX('Liste Personnel'!$A$3:$I$151,MATCH($E59,'Liste Personnel'!$G$3:$G$151,0),8),"")</f>
        <v/>
      </c>
      <c r="E59" s="195" t="str">
        <f>IFERROR(INDEX('Journée FdS'!$E$5:$V$151,MATCH('FdS Hebdo'!$B59,'Journée FdS'!$P$5:$P$151,0),E$3),"")</f>
        <v/>
      </c>
      <c r="F59" s="196"/>
      <c r="G59" s="196"/>
      <c r="H59" s="197" t="str">
        <f t="shared" si="10"/>
        <v/>
      </c>
      <c r="I59" s="198"/>
    </row>
    <row r="60" spans="1:9">
      <c r="A60" s="191" t="str">
        <f t="shared" si="9"/>
        <v/>
      </c>
      <c r="B60" s="428" t="s">
        <v>251</v>
      </c>
      <c r="C60" s="195" t="str">
        <f>IFERROR(INDEX('Journée FdS'!$A$3:$V$151,MATCH('FdS Hebdo'!$B60,'Journée FdS'!$P$3:$P$151,0),C$3),"")</f>
        <v/>
      </c>
      <c r="D60" s="195" t="str">
        <f>IFERROR(INDEX('Liste Personnel'!$A$3:$I$151,MATCH($E60,'Liste Personnel'!$G$3:$G$151,0),8),"")</f>
        <v/>
      </c>
      <c r="E60" s="195" t="str">
        <f>IFERROR(INDEX('Journée FdS'!$E$5:$V$151,MATCH('FdS Hebdo'!$B60,'Journée FdS'!$P$5:$P$151,0),E$3),"")</f>
        <v/>
      </c>
      <c r="F60" s="196"/>
      <c r="G60" s="196"/>
      <c r="H60" s="197" t="str">
        <f t="shared" si="10"/>
        <v/>
      </c>
      <c r="I60" s="198"/>
    </row>
    <row r="61" spans="1:9">
      <c r="A61" s="191" t="str">
        <f t="shared" si="9"/>
        <v/>
      </c>
      <c r="B61" s="428" t="s">
        <v>252</v>
      </c>
      <c r="C61" s="195" t="str">
        <f>IFERROR(INDEX('Journée FdS'!$A$3:$V$151,MATCH('FdS Hebdo'!$B61,'Journée FdS'!$P$3:$P$151,0),C$3),"")</f>
        <v/>
      </c>
      <c r="D61" s="195" t="str">
        <f>IFERROR(INDEX('Liste Personnel'!$A$3:$I$151,MATCH($E61,'Liste Personnel'!$G$3:$G$151,0),8),"")</f>
        <v/>
      </c>
      <c r="E61" s="195" t="str">
        <f>IFERROR(INDEX('Journée FdS'!$E$5:$V$151,MATCH('FdS Hebdo'!$B61,'Journée FdS'!$P$5:$P$151,0),E$3),"")</f>
        <v/>
      </c>
      <c r="F61" s="196"/>
      <c r="G61" s="196"/>
      <c r="H61" s="197" t="str">
        <f t="shared" si="10"/>
        <v/>
      </c>
      <c r="I61" s="198"/>
    </row>
    <row r="62" spans="1:9">
      <c r="A62" s="191" t="str">
        <f t="shared" si="9"/>
        <v/>
      </c>
      <c r="B62" s="428" t="s">
        <v>253</v>
      </c>
      <c r="C62" s="195" t="str">
        <f>IFERROR(INDEX('Journée FdS'!$A$3:$V$151,MATCH('FdS Hebdo'!$B62,'Journée FdS'!$P$3:$P$151,0),C$3),"")</f>
        <v/>
      </c>
      <c r="D62" s="195" t="str">
        <f>IFERROR(INDEX('Liste Personnel'!$A$3:$I$151,MATCH($E62,'Liste Personnel'!$G$3:$G$151,0),8),"")</f>
        <v/>
      </c>
      <c r="E62" s="195" t="str">
        <f>IFERROR(INDEX('Journée FdS'!$E$5:$V$151,MATCH('FdS Hebdo'!$B62,'Journée FdS'!$P$5:$P$151,0),E$3),"")</f>
        <v/>
      </c>
      <c r="F62" s="196"/>
      <c r="G62" s="196"/>
      <c r="H62" s="197" t="str">
        <f t="shared" si="10"/>
        <v/>
      </c>
      <c r="I62" s="198"/>
    </row>
    <row r="63" spans="1:9">
      <c r="A63" s="191" t="str">
        <f t="shared" si="9"/>
        <v/>
      </c>
      <c r="B63" s="428" t="s">
        <v>254</v>
      </c>
      <c r="C63" s="195" t="str">
        <f>IFERROR(INDEX('Journée FdS'!$A$3:$V$151,MATCH('FdS Hebdo'!$B63,'Journée FdS'!$P$3:$P$151,0),C$3),"")</f>
        <v/>
      </c>
      <c r="D63" s="195" t="str">
        <f>IFERROR(INDEX('Liste Personnel'!$A$3:$I$151,MATCH($E63,'Liste Personnel'!$G$3:$G$151,0),8),"")</f>
        <v/>
      </c>
      <c r="E63" s="195" t="str">
        <f>IFERROR(INDEX('Journée FdS'!$E$5:$V$151,MATCH('FdS Hebdo'!$B63,'Journée FdS'!$P$5:$P$151,0),E$3),"")</f>
        <v/>
      </c>
      <c r="F63" s="196"/>
      <c r="G63" s="196"/>
      <c r="H63" s="197" t="str">
        <f t="shared" si="10"/>
        <v/>
      </c>
      <c r="I63" s="198"/>
    </row>
    <row r="64" spans="1:9">
      <c r="A64" s="191" t="str">
        <f t="shared" si="9"/>
        <v/>
      </c>
      <c r="B64" s="428" t="s">
        <v>255</v>
      </c>
      <c r="C64" s="195" t="str">
        <f>IFERROR(INDEX('Journée FdS'!$A$3:$V$151,MATCH('FdS Hebdo'!$B64,'Journée FdS'!$P$3:$P$151,0),C$3),"")</f>
        <v/>
      </c>
      <c r="D64" s="195" t="str">
        <f>IFERROR(INDEX('Liste Personnel'!$A$3:$I$151,MATCH($E64,'Liste Personnel'!$G$3:$G$151,0),8),"")</f>
        <v/>
      </c>
      <c r="E64" s="195" t="str">
        <f>IFERROR(INDEX('Journée FdS'!$E$5:$V$151,MATCH('FdS Hebdo'!$B64,'Journée FdS'!$P$5:$P$151,0),E$3),"")</f>
        <v/>
      </c>
      <c r="F64" s="196"/>
      <c r="G64" s="196"/>
      <c r="H64" s="197" t="str">
        <f t="shared" ref="H64:H70" si="11">IF(E64="","",B64)</f>
        <v/>
      </c>
      <c r="I64" s="198"/>
    </row>
    <row r="65" spans="1:9">
      <c r="A65" s="191" t="str">
        <f>IF(C65="","","+")</f>
        <v/>
      </c>
      <c r="B65" s="428" t="s">
        <v>303</v>
      </c>
      <c r="C65" s="195" t="str">
        <f>IFERROR(INDEX('Journée FdS'!$A$3:$V$151,MATCH('FdS Hebdo'!$B65,'Journée FdS'!$P$3:$P$151,0),C$3),"")</f>
        <v/>
      </c>
      <c r="D65" s="195" t="str">
        <f>IFERROR(INDEX('Liste Personnel'!$A$3:$I$151,MATCH($E65,'Liste Personnel'!$G$3:$G$151,0),8),"")</f>
        <v/>
      </c>
      <c r="E65" s="195" t="str">
        <f>IFERROR(INDEX('Journée FdS'!$E$5:$V$151,MATCH('FdS Hebdo'!$B65,'Journée FdS'!$P$5:$P$151,0),E$3),"")</f>
        <v/>
      </c>
      <c r="F65" s="196"/>
      <c r="G65" s="196"/>
      <c r="H65" s="197" t="str">
        <f t="shared" si="11"/>
        <v/>
      </c>
      <c r="I65" s="198"/>
    </row>
    <row r="66" spans="1:9">
      <c r="A66" s="191" t="str">
        <f>IF(C66="","","+")</f>
        <v/>
      </c>
      <c r="B66" s="428" t="s">
        <v>304</v>
      </c>
      <c r="C66" s="195" t="str">
        <f>IFERROR(INDEX('Journée FdS'!$A$3:$V$151,MATCH('FdS Hebdo'!$B66,'Journée FdS'!$P$3:$P$151,0),C$3),"")</f>
        <v/>
      </c>
      <c r="D66" s="195" t="str">
        <f>IFERROR(INDEX('Liste Personnel'!$A$3:$I$151,MATCH($E66,'Liste Personnel'!$G$3:$G$151,0),8),"")</f>
        <v/>
      </c>
      <c r="E66" s="195" t="str">
        <f>IFERROR(INDEX('Journée FdS'!$E$5:$V$151,MATCH('FdS Hebdo'!$B66,'Journée FdS'!$P$5:$P$151,0),E$3),"")</f>
        <v/>
      </c>
      <c r="F66" s="196"/>
      <c r="G66" s="196"/>
      <c r="H66" s="197" t="str">
        <f t="shared" si="11"/>
        <v/>
      </c>
      <c r="I66" s="198"/>
    </row>
    <row r="67" spans="1:9">
      <c r="A67" s="191" t="str">
        <f>IF(C67="","","+")</f>
        <v/>
      </c>
      <c r="B67" s="428" t="s">
        <v>305</v>
      </c>
      <c r="C67" s="195" t="str">
        <f>IFERROR(INDEX('Journée FdS'!$A$3:$V$151,MATCH('FdS Hebdo'!$B67,'Journée FdS'!$P$3:$P$151,0),C$3),"")</f>
        <v/>
      </c>
      <c r="D67" s="195" t="str">
        <f>IFERROR(INDEX('Liste Personnel'!$A$3:$I$151,MATCH($E67,'Liste Personnel'!$G$3:$G$151,0),8),"")</f>
        <v/>
      </c>
      <c r="E67" s="195" t="str">
        <f>IFERROR(INDEX('Journée FdS'!$E$5:$V$151,MATCH('FdS Hebdo'!$B67,'Journée FdS'!$P$5:$P$151,0),E$3),"")</f>
        <v/>
      </c>
      <c r="F67" s="196"/>
      <c r="G67" s="196"/>
      <c r="H67" s="197" t="str">
        <f t="shared" si="11"/>
        <v/>
      </c>
      <c r="I67" s="198"/>
    </row>
    <row r="68" spans="1:9">
      <c r="A68" s="191" t="str">
        <f>IF(C68="","","+")</f>
        <v/>
      </c>
      <c r="B68" s="428" t="s">
        <v>306</v>
      </c>
      <c r="C68" s="195" t="str">
        <f>IFERROR(INDEX('Journée FdS'!$A$3:$V$151,MATCH('FdS Hebdo'!$B68,'Journée FdS'!$P$3:$P$151,0),C$3),"")</f>
        <v/>
      </c>
      <c r="D68" s="195" t="str">
        <f>IFERROR(INDEX('Liste Personnel'!$A$3:$I$151,MATCH($E68,'Liste Personnel'!$G$3:$G$151,0),8),"")</f>
        <v/>
      </c>
      <c r="E68" s="195" t="str">
        <f>IFERROR(INDEX('Journée FdS'!$E$5:$V$151,MATCH('FdS Hebdo'!$B68,'Journée FdS'!$P$5:$P$151,0),E$3),"")</f>
        <v/>
      </c>
      <c r="F68" s="196"/>
      <c r="G68" s="196"/>
      <c r="H68" s="197" t="str">
        <f t="shared" si="11"/>
        <v/>
      </c>
      <c r="I68" s="198"/>
    </row>
    <row r="69" spans="1:9">
      <c r="A69" s="191" t="s">
        <v>222</v>
      </c>
      <c r="B69" s="203" t="s">
        <v>10</v>
      </c>
      <c r="C69" s="195"/>
      <c r="D69" s="195" t="str">
        <f>IFERROR(INDEX('Liste Personnel'!$A$3:$I$151,MATCH($E69,'Liste Personnel'!$G$3:$G$151,0),8),"")</f>
        <v/>
      </c>
      <c r="E69" s="195"/>
      <c r="F69" s="196" t="s">
        <v>298</v>
      </c>
      <c r="G69" s="196" t="s">
        <v>298</v>
      </c>
      <c r="H69" s="197" t="str">
        <f t="shared" si="11"/>
        <v/>
      </c>
      <c r="I69" s="198"/>
    </row>
    <row r="70" spans="1:9">
      <c r="A70" s="191" t="str">
        <f t="shared" si="9"/>
        <v/>
      </c>
      <c r="B70" s="428" t="s">
        <v>10</v>
      </c>
      <c r="C70" s="195" t="str">
        <f>IFERROR(INDEX('Journée FdS'!$A$3:$V$151,MATCH('FdS Hebdo'!$B70,'Journée FdS'!$P$3:$P$151,0),C$3),"")</f>
        <v/>
      </c>
      <c r="D70" s="195" t="str">
        <f>IFERROR(INDEX('Liste Personnel'!$A$3:$I$151,MATCH($E70,'Liste Personnel'!$G$3:$G$151,0),8),"")</f>
        <v/>
      </c>
      <c r="E70" s="195" t="str">
        <f>IFERROR(INDEX('Journée FdS'!$E$5:$V$151,MATCH('FdS Hebdo'!$B70,'Journée FdS'!$P$5:$P$151,0),E$3),"")</f>
        <v/>
      </c>
      <c r="F70" s="196" t="str">
        <f>IF(H70="","",INDEX(Base!$L$2:$N$153,MATCH('FdS Hebdo'!$H70,Base!$L$2:$L$153,0),MATCH('FdS Hebdo'!F$3,Base!$L$1:$N$1,0)))</f>
        <v/>
      </c>
      <c r="G70" s="196" t="str">
        <f>IF(H70="","",INDEX(Base!$L$2:$N$153,MATCH('FdS Hebdo'!$H70,Base!$L$2:$L$153,0),MATCH('FdS Hebdo'!G$3,Base!$L$1:$N$1,0)))</f>
        <v/>
      </c>
      <c r="H70" s="197" t="str">
        <f t="shared" si="11"/>
        <v/>
      </c>
      <c r="I70" s="198"/>
    </row>
    <row r="71" spans="1:9">
      <c r="A71" s="191" t="str">
        <f t="shared" si="9"/>
        <v/>
      </c>
      <c r="B71" s="428" t="s">
        <v>256</v>
      </c>
      <c r="C71" s="195" t="str">
        <f>IFERROR(INDEX('Journée FdS'!$A$3:$V$151,MATCH('FdS Hebdo'!$B71,'Journée FdS'!$P$3:$P$151,0),C$3),"")</f>
        <v/>
      </c>
      <c r="D71" s="195" t="str">
        <f>IFERROR(INDEX('Liste Personnel'!$A$3:$I$151,MATCH($E71,'Liste Personnel'!$G$3:$G$151,0),8),"")</f>
        <v/>
      </c>
      <c r="E71" s="195" t="str">
        <f>IFERROR(INDEX('Journée FdS'!$E$5:$V$151,MATCH('FdS Hebdo'!$B71,'Journée FdS'!$P$5:$P$151,0),E$3),"")</f>
        <v/>
      </c>
      <c r="F71" s="196" t="str">
        <f>IF(H71="","",INDEX(Base!$L$2:$N$153,MATCH('FdS Hebdo'!$H71,Base!$L$2:$L$153,0),MATCH('FdS Hebdo'!F$3,Base!$L$1:$N$1,0)))</f>
        <v/>
      </c>
      <c r="G71" s="196" t="str">
        <f>IF(H71="","",INDEX(Base!$L$2:$N$153,MATCH('FdS Hebdo'!$H71,Base!$L$2:$L$153,0),MATCH('FdS Hebdo'!G$3,Base!$L$1:$N$1,0)))</f>
        <v/>
      </c>
      <c r="H71" s="197" t="str">
        <f t="shared" ref="H71:H86" si="12">IF(E71="","",B71)</f>
        <v/>
      </c>
      <c r="I71" s="198" t="str">
        <f>IF(E71="","","DISPO")</f>
        <v/>
      </c>
    </row>
    <row r="72" spans="1:9">
      <c r="A72" s="191" t="str">
        <f t="shared" si="9"/>
        <v/>
      </c>
      <c r="B72" s="428" t="s">
        <v>257</v>
      </c>
      <c r="C72" s="195" t="str">
        <f>IFERROR(INDEX('Journée FdS'!$A$3:$V$151,MATCH('FdS Hebdo'!$B72,'Journée FdS'!$P$3:$P$151,0),C$3),"")</f>
        <v/>
      </c>
      <c r="D72" s="195" t="str">
        <f>IFERROR(INDEX('Liste Personnel'!$A$3:$I$151,MATCH($E72,'Liste Personnel'!$G$3:$G$151,0),8),"")</f>
        <v/>
      </c>
      <c r="E72" s="195" t="str">
        <f>IFERROR(INDEX('Journée FdS'!$E$5:$V$151,MATCH('FdS Hebdo'!$B72,'Journée FdS'!$P$5:$P$151,0),E$3),"")</f>
        <v/>
      </c>
      <c r="F72" s="196" t="str">
        <f>IF(H72="","",INDEX(Base!$L$2:$N$153,MATCH('FdS Hebdo'!$H72,Base!$L$2:$L$153,0),MATCH('FdS Hebdo'!F$3,Base!$L$1:$N$1,0)))</f>
        <v/>
      </c>
      <c r="G72" s="196" t="str">
        <f>IF(H72="","",INDEX(Base!$L$2:$N$153,MATCH('FdS Hebdo'!$H72,Base!$L$2:$L$153,0),MATCH('FdS Hebdo'!G$3,Base!$L$1:$N$1,0)))</f>
        <v/>
      </c>
      <c r="H72" s="197" t="str">
        <f t="shared" si="12"/>
        <v/>
      </c>
      <c r="I72" s="198" t="str">
        <f t="shared" ref="I72:I80" si="13">IF(E72="","","DISPO")</f>
        <v/>
      </c>
    </row>
    <row r="73" spans="1:9">
      <c r="A73" s="191" t="str">
        <f t="shared" si="9"/>
        <v/>
      </c>
      <c r="B73" s="428" t="s">
        <v>258</v>
      </c>
      <c r="C73" s="195" t="str">
        <f>IFERROR(INDEX('Journée FdS'!$A$3:$V$151,MATCH('FdS Hebdo'!$B73,'Journée FdS'!$P$3:$P$151,0),C$3),"")</f>
        <v/>
      </c>
      <c r="D73" s="195" t="str">
        <f>IFERROR(INDEX('Liste Personnel'!$A$3:$I$151,MATCH($E73,'Liste Personnel'!$G$3:$G$151,0),8),"")</f>
        <v/>
      </c>
      <c r="E73" s="195" t="str">
        <f>IFERROR(INDEX('Journée FdS'!$E$5:$V$151,MATCH('FdS Hebdo'!$B73,'Journée FdS'!$P$5:$P$151,0),E$3),"")</f>
        <v/>
      </c>
      <c r="F73" s="196" t="str">
        <f>IF(H73="","",INDEX(Base!$L$2:$N$153,MATCH('FdS Hebdo'!$H73,Base!$L$2:$L$153,0),MATCH('FdS Hebdo'!F$3,Base!$L$1:$N$1,0)))</f>
        <v/>
      </c>
      <c r="G73" s="196" t="str">
        <f>IF(H73="","",INDEX(Base!$L$2:$N$153,MATCH('FdS Hebdo'!$H73,Base!$L$2:$L$153,0),MATCH('FdS Hebdo'!G$3,Base!$L$1:$N$1,0)))</f>
        <v/>
      </c>
      <c r="H73" s="197" t="str">
        <f t="shared" si="12"/>
        <v/>
      </c>
      <c r="I73" s="198" t="str">
        <f t="shared" si="13"/>
        <v/>
      </c>
    </row>
    <row r="74" spans="1:9">
      <c r="A74" s="191" t="str">
        <f t="shared" si="9"/>
        <v/>
      </c>
      <c r="B74" s="428" t="s">
        <v>259</v>
      </c>
      <c r="C74" s="195" t="str">
        <f>IFERROR(INDEX('Journée FdS'!$A$3:$V$151,MATCH('FdS Hebdo'!$B74,'Journée FdS'!$P$3:$P$151,0),C$3),"")</f>
        <v/>
      </c>
      <c r="D74" s="195" t="str">
        <f>IFERROR(INDEX('Liste Personnel'!$A$3:$I$151,MATCH($E74,'Liste Personnel'!$G$3:$G$151,0),8),"")</f>
        <v/>
      </c>
      <c r="E74" s="195" t="str">
        <f>IFERROR(INDEX('Journée FdS'!$E$5:$V$151,MATCH('FdS Hebdo'!$B74,'Journée FdS'!$P$5:$P$151,0),E$3),"")</f>
        <v/>
      </c>
      <c r="F74" s="196" t="str">
        <f>IF(H74="","",INDEX(Base!$L$2:$N$153,MATCH('FdS Hebdo'!$H74,Base!$L$2:$L$153,0),MATCH('FdS Hebdo'!F$3,Base!$L$1:$N$1,0)))</f>
        <v/>
      </c>
      <c r="G74" s="196" t="str">
        <f>IF(H74="","",INDEX(Base!$L$2:$N$153,MATCH('FdS Hebdo'!$H74,Base!$L$2:$L$153,0),MATCH('FdS Hebdo'!G$3,Base!$L$1:$N$1,0)))</f>
        <v/>
      </c>
      <c r="H74" s="197" t="str">
        <f t="shared" si="12"/>
        <v/>
      </c>
      <c r="I74" s="198" t="str">
        <f t="shared" si="13"/>
        <v/>
      </c>
    </row>
    <row r="75" spans="1:9">
      <c r="A75" s="191" t="str">
        <f t="shared" si="9"/>
        <v/>
      </c>
      <c r="B75" s="428" t="s">
        <v>260</v>
      </c>
      <c r="C75" s="195" t="str">
        <f>IFERROR(INDEX('Journée FdS'!$A$3:$V$151,MATCH('FdS Hebdo'!$B75,'Journée FdS'!$P$3:$P$151,0),C$3),"")</f>
        <v/>
      </c>
      <c r="D75" s="195" t="str">
        <f>IFERROR(INDEX('Liste Personnel'!$A$3:$I$151,MATCH($E75,'Liste Personnel'!$G$3:$G$151,0),8),"")</f>
        <v/>
      </c>
      <c r="E75" s="195" t="str">
        <f>IFERROR(INDEX('Journée FdS'!$E$5:$V$151,MATCH('FdS Hebdo'!$B75,'Journée FdS'!$P$5:$P$151,0),E$3),"")</f>
        <v/>
      </c>
      <c r="F75" s="196" t="str">
        <f>IF(H75="","",INDEX(Base!$L$2:$N$153,MATCH('FdS Hebdo'!$H75,Base!$L$2:$L$153,0),MATCH('FdS Hebdo'!F$3,Base!$L$1:$N$1,0)))</f>
        <v/>
      </c>
      <c r="G75" s="196" t="str">
        <f>IF(H75="","",INDEX(Base!$L$2:$N$153,MATCH('FdS Hebdo'!$H75,Base!$L$2:$L$153,0),MATCH('FdS Hebdo'!G$3,Base!$L$1:$N$1,0)))</f>
        <v/>
      </c>
      <c r="H75" s="197" t="str">
        <f t="shared" si="12"/>
        <v/>
      </c>
      <c r="I75" s="198" t="str">
        <f t="shared" si="13"/>
        <v/>
      </c>
    </row>
    <row r="76" spans="1:9">
      <c r="A76" s="191" t="str">
        <f t="shared" si="9"/>
        <v/>
      </c>
      <c r="B76" s="428" t="s">
        <v>261</v>
      </c>
      <c r="C76" s="195" t="str">
        <f>IFERROR(INDEX('Journée FdS'!$A$3:$V$151,MATCH('FdS Hebdo'!$B76,'Journée FdS'!$P$3:$P$151,0),C$3),"")</f>
        <v/>
      </c>
      <c r="D76" s="195" t="str">
        <f>IFERROR(INDEX('Liste Personnel'!$A$3:$I$151,MATCH($E76,'Liste Personnel'!$G$3:$G$151,0),8),"")</f>
        <v/>
      </c>
      <c r="E76" s="195" t="str">
        <f>IFERROR(INDEX('Journée FdS'!$E$5:$V$151,MATCH('FdS Hebdo'!$B76,'Journée FdS'!$P$5:$P$151,0),E$3),"")</f>
        <v/>
      </c>
      <c r="F76" s="196" t="str">
        <f>IF(H76="","",INDEX(Base!$L$2:$N$153,MATCH('FdS Hebdo'!$H76,Base!$L$2:$L$153,0),MATCH('FdS Hebdo'!F$3,Base!$L$1:$N$1,0)))</f>
        <v/>
      </c>
      <c r="G76" s="196" t="str">
        <f>IF(H76="","",INDEX(Base!$L$2:$N$153,MATCH('FdS Hebdo'!$H76,Base!$L$2:$L$153,0),MATCH('FdS Hebdo'!G$3,Base!$L$1:$N$1,0)))</f>
        <v/>
      </c>
      <c r="H76" s="197" t="str">
        <f t="shared" si="12"/>
        <v/>
      </c>
      <c r="I76" s="198" t="str">
        <f t="shared" si="13"/>
        <v/>
      </c>
    </row>
    <row r="77" spans="1:9">
      <c r="A77" s="191" t="str">
        <f t="shared" si="9"/>
        <v/>
      </c>
      <c r="B77" s="428" t="s">
        <v>262</v>
      </c>
      <c r="C77" s="195" t="str">
        <f>IFERROR(INDEX('Journée FdS'!$A$3:$V$151,MATCH('FdS Hebdo'!$B77,'Journée FdS'!$P$3:$P$151,0),C$3),"")</f>
        <v/>
      </c>
      <c r="D77" s="195" t="str">
        <f>IFERROR(INDEX('Liste Personnel'!$A$3:$I$151,MATCH($E77,'Liste Personnel'!$G$3:$G$151,0),8),"")</f>
        <v/>
      </c>
      <c r="E77" s="195" t="str">
        <f>IFERROR(INDEX('Journée FdS'!$E$5:$V$151,MATCH('FdS Hebdo'!$B77,'Journée FdS'!$P$5:$P$151,0),E$3),"")</f>
        <v/>
      </c>
      <c r="F77" s="196" t="str">
        <f>IF(H77="","",INDEX(Base!$L$2:$N$153,MATCH('FdS Hebdo'!$H77,Base!$L$2:$L$153,0),MATCH('FdS Hebdo'!F$3,Base!$L$1:$N$1,0)))</f>
        <v/>
      </c>
      <c r="G77" s="196" t="str">
        <f>IF(H77="","",INDEX(Base!$L$2:$N$153,MATCH('FdS Hebdo'!$H77,Base!$L$2:$L$153,0),MATCH('FdS Hebdo'!G$3,Base!$L$1:$N$1,0)))</f>
        <v/>
      </c>
      <c r="H77" s="197" t="str">
        <f t="shared" si="12"/>
        <v/>
      </c>
      <c r="I77" s="198" t="str">
        <f t="shared" si="13"/>
        <v/>
      </c>
    </row>
    <row r="78" spans="1:9">
      <c r="A78" s="191" t="str">
        <f t="shared" si="9"/>
        <v/>
      </c>
      <c r="B78" s="428" t="s">
        <v>263</v>
      </c>
      <c r="C78" s="195" t="str">
        <f>IFERROR(INDEX('Journée FdS'!$A$3:$V$151,MATCH('FdS Hebdo'!$B78,'Journée FdS'!$P$3:$P$151,0),C$3),"")</f>
        <v/>
      </c>
      <c r="D78" s="195" t="str">
        <f>IFERROR(INDEX('Liste Personnel'!$A$3:$I$151,MATCH($E78,'Liste Personnel'!$G$3:$G$151,0),8),"")</f>
        <v/>
      </c>
      <c r="E78" s="195" t="str">
        <f>IFERROR(INDEX('Journée FdS'!$E$5:$V$151,MATCH('FdS Hebdo'!$B78,'Journée FdS'!$P$5:$P$151,0),E$3),"")</f>
        <v/>
      </c>
      <c r="F78" s="196" t="str">
        <f>IF(H78="","",INDEX(Base!$L$2:$N$153,MATCH('FdS Hebdo'!$H78,Base!$L$2:$L$153,0),MATCH('FdS Hebdo'!F$3,Base!$L$1:$N$1,0)))</f>
        <v/>
      </c>
      <c r="G78" s="196" t="str">
        <f>IF(H78="","",INDEX(Base!$L$2:$N$153,MATCH('FdS Hebdo'!$H78,Base!$L$2:$L$153,0),MATCH('FdS Hebdo'!G$3,Base!$L$1:$N$1,0)))</f>
        <v/>
      </c>
      <c r="H78" s="197" t="str">
        <f t="shared" si="12"/>
        <v/>
      </c>
      <c r="I78" s="198" t="str">
        <f t="shared" si="13"/>
        <v/>
      </c>
    </row>
    <row r="79" spans="1:9">
      <c r="A79" s="191" t="str">
        <f t="shared" si="9"/>
        <v/>
      </c>
      <c r="B79" s="428" t="s">
        <v>301</v>
      </c>
      <c r="C79" s="195" t="str">
        <f>IFERROR(INDEX('Journée FdS'!$A$3:$V$151,MATCH('FdS Hebdo'!$B79,'Journée FdS'!$P$3:$P$151,0),C$3),"")</f>
        <v/>
      </c>
      <c r="D79" s="195" t="str">
        <f>IFERROR(INDEX('Liste Personnel'!$A$3:$I$151,MATCH($E79,'Liste Personnel'!$G$3:$G$151,0),8),"")</f>
        <v/>
      </c>
      <c r="E79" s="195" t="str">
        <f>IFERROR(INDEX('Journée FdS'!$E$5:$V$151,MATCH('FdS Hebdo'!$B79,'Journée FdS'!$P$5:$P$151,0),E$3),"")</f>
        <v/>
      </c>
      <c r="F79" s="196" t="str">
        <f>IF(H79="","",INDEX(Base!$L$2:$N$153,MATCH('FdS Hebdo'!$H79,Base!$L$2:$L$153,0),MATCH('FdS Hebdo'!F$3,Base!$L$1:$N$1,0)))</f>
        <v/>
      </c>
      <c r="G79" s="196" t="str">
        <f>IF(H79="","",INDEX(Base!$L$2:$N$153,MATCH('FdS Hebdo'!$H79,Base!$L$2:$L$153,0),MATCH('FdS Hebdo'!G$3,Base!$L$1:$N$1,0)))</f>
        <v/>
      </c>
      <c r="H79" s="197" t="str">
        <f t="shared" si="12"/>
        <v/>
      </c>
      <c r="I79" s="198" t="str">
        <f t="shared" si="13"/>
        <v/>
      </c>
    </row>
    <row r="80" spans="1:9">
      <c r="A80" s="191" t="str">
        <f t="shared" si="9"/>
        <v/>
      </c>
      <c r="B80" s="428" t="s">
        <v>302</v>
      </c>
      <c r="C80" s="195" t="str">
        <f>IFERROR(INDEX('Journée FdS'!$A$3:$V$151,MATCH('FdS Hebdo'!$B80,'Journée FdS'!$P$3:$P$151,0),C$3),"")</f>
        <v/>
      </c>
      <c r="D80" s="195" t="str">
        <f>IFERROR(INDEX('Liste Personnel'!$A$3:$I$151,MATCH($E80,'Liste Personnel'!$G$3:$G$151,0),8),"")</f>
        <v/>
      </c>
      <c r="E80" s="195" t="str">
        <f>IFERROR(INDEX('Journée FdS'!$E$5:$V$151,MATCH('FdS Hebdo'!$B80,'Journée FdS'!$P$5:$P$151,0),E$3),"")</f>
        <v/>
      </c>
      <c r="F80" s="196" t="str">
        <f>IF(H80="","",INDEX(Base!$L$2:$N$153,MATCH('FdS Hebdo'!$H80,Base!$L$2:$L$153,0),MATCH('FdS Hebdo'!F$3,Base!$L$1:$N$1,0)))</f>
        <v/>
      </c>
      <c r="G80" s="196" t="str">
        <f>IF(H80="","",INDEX(Base!$L$2:$N$153,MATCH('FdS Hebdo'!$H80,Base!$L$2:$L$153,0),MATCH('FdS Hebdo'!G$3,Base!$L$1:$N$1,0)))</f>
        <v/>
      </c>
      <c r="H80" s="197" t="str">
        <f t="shared" si="12"/>
        <v/>
      </c>
      <c r="I80" s="198" t="str">
        <f t="shared" si="13"/>
        <v/>
      </c>
    </row>
    <row r="81" spans="1:9">
      <c r="A81" s="191" t="str">
        <f t="shared" si="9"/>
        <v/>
      </c>
      <c r="B81" s="428" t="s">
        <v>324</v>
      </c>
      <c r="C81" s="195" t="str">
        <f>IFERROR(INDEX('Journée FdS'!$A$3:$V$151,MATCH('FdS Hebdo'!$B81,'Journée FdS'!$P$3:$P$151,0),C$3),"")</f>
        <v/>
      </c>
      <c r="D81" s="195" t="str">
        <f>IFERROR(INDEX('Liste Personnel'!$A$3:$I$151,MATCH($E81,'Liste Personnel'!$G$3:$G$151,0),8),"")</f>
        <v/>
      </c>
      <c r="E81" s="195" t="str">
        <f>IFERROR(INDEX('Journée FdS'!$E$5:$V$151,MATCH('FdS Hebdo'!$B81,'Journée FdS'!$P$5:$P$151,0),E$3),"")</f>
        <v/>
      </c>
      <c r="F81" s="196" t="str">
        <f>IF(H81="","",INDEX(Base!$L$2:$N$153,MATCH('FdS Hebdo'!$H81,Base!$L$2:$L$153,0),MATCH('FdS Hebdo'!F$3,Base!$L$1:$N$1,0)))</f>
        <v/>
      </c>
      <c r="G81" s="196" t="str">
        <f>IF(H81="","",INDEX(Base!$L$2:$N$153,MATCH('FdS Hebdo'!$H81,Base!$L$2:$L$153,0),MATCH('FdS Hebdo'!G$3,Base!$L$1:$N$1,0)))</f>
        <v/>
      </c>
      <c r="H81" s="197" t="str">
        <f t="shared" si="12"/>
        <v/>
      </c>
      <c r="I81" s="198" t="str">
        <f t="shared" ref="I81:I86" si="14">IF(E81="","","DOUBLAGE")</f>
        <v/>
      </c>
    </row>
    <row r="82" spans="1:9">
      <c r="A82" s="191" t="str">
        <f t="shared" si="9"/>
        <v/>
      </c>
      <c r="B82" s="428" t="s">
        <v>325</v>
      </c>
      <c r="C82" s="195" t="str">
        <f>IFERROR(INDEX('Journée FdS'!$A$3:$V$151,MATCH('FdS Hebdo'!$B82,'Journée FdS'!$P$3:$P$151,0),C$3),"")</f>
        <v/>
      </c>
      <c r="D82" s="195" t="str">
        <f>IFERROR(INDEX('Liste Personnel'!$A$3:$I$151,MATCH($E82,'Liste Personnel'!$G$3:$G$151,0),8),"")</f>
        <v/>
      </c>
      <c r="E82" s="195" t="str">
        <f>IFERROR(INDEX('Journée FdS'!$E$5:$V$151,MATCH('FdS Hebdo'!$B82,'Journée FdS'!$P$5:$P$151,0),E$3),"")</f>
        <v/>
      </c>
      <c r="F82" s="196" t="str">
        <f>IF(H82="","",INDEX(Base!$L$2:$N$153,MATCH('FdS Hebdo'!$H82,Base!$L$2:$L$153,0),MATCH('FdS Hebdo'!F$3,Base!$L$1:$N$1,0)))</f>
        <v/>
      </c>
      <c r="G82" s="196" t="str">
        <f>IF(H82="","",INDEX(Base!$L$2:$N$153,MATCH('FdS Hebdo'!$H82,Base!$L$2:$L$153,0),MATCH('FdS Hebdo'!G$3,Base!$L$1:$N$1,0)))</f>
        <v/>
      </c>
      <c r="H82" s="197" t="str">
        <f t="shared" si="12"/>
        <v/>
      </c>
      <c r="I82" s="198" t="str">
        <f t="shared" si="14"/>
        <v/>
      </c>
    </row>
    <row r="83" spans="1:9">
      <c r="A83" s="191" t="str">
        <f t="shared" si="9"/>
        <v/>
      </c>
      <c r="B83" s="428" t="s">
        <v>326</v>
      </c>
      <c r="C83" s="195" t="str">
        <f>IFERROR(INDEX('Journée FdS'!$A$3:$V$151,MATCH('FdS Hebdo'!$B83,'Journée FdS'!$P$3:$P$151,0),C$3),"")</f>
        <v/>
      </c>
      <c r="D83" s="195" t="str">
        <f>IFERROR(INDEX('Liste Personnel'!$A$3:$I$151,MATCH($E83,'Liste Personnel'!$G$3:$G$151,0),8),"")</f>
        <v/>
      </c>
      <c r="E83" s="195" t="str">
        <f>IFERROR(INDEX('Journée FdS'!$E$5:$V$151,MATCH('FdS Hebdo'!$B83,'Journée FdS'!$P$5:$P$151,0),E$3),"")</f>
        <v/>
      </c>
      <c r="F83" s="196" t="str">
        <f>IF(H83="","",INDEX(Base!$L$2:$N$153,MATCH('FdS Hebdo'!$H83,Base!$L$2:$L$153,0),MATCH('FdS Hebdo'!F$3,Base!$L$1:$N$1,0)))</f>
        <v/>
      </c>
      <c r="G83" s="196" t="str">
        <f>IF(H83="","",INDEX(Base!$L$2:$N$153,MATCH('FdS Hebdo'!$H83,Base!$L$2:$L$153,0),MATCH('FdS Hebdo'!G$3,Base!$L$1:$N$1,0)))</f>
        <v/>
      </c>
      <c r="H83" s="197" t="str">
        <f t="shared" si="12"/>
        <v/>
      </c>
      <c r="I83" s="198" t="str">
        <f t="shared" si="14"/>
        <v/>
      </c>
    </row>
    <row r="84" spans="1:9">
      <c r="A84" s="191" t="str">
        <f t="shared" si="9"/>
        <v/>
      </c>
      <c r="B84" s="428" t="s">
        <v>327</v>
      </c>
      <c r="C84" s="195" t="str">
        <f>IFERROR(INDEX('Journée FdS'!$A$3:$V$151,MATCH('FdS Hebdo'!$B84,'Journée FdS'!$P$3:$P$151,0),C$3),"")</f>
        <v/>
      </c>
      <c r="D84" s="195" t="str">
        <f>IFERROR(INDEX('Liste Personnel'!$A$3:$I$151,MATCH($E84,'Liste Personnel'!$G$3:$G$151,0),8),"")</f>
        <v/>
      </c>
      <c r="E84" s="195" t="str">
        <f>IFERROR(INDEX('Journée FdS'!$E$5:$V$151,MATCH('FdS Hebdo'!$B84,'Journée FdS'!$P$5:$P$151,0),E$3),"")</f>
        <v/>
      </c>
      <c r="F84" s="196" t="str">
        <f>IF(H84="","",INDEX(Base!$L$2:$N$153,MATCH('FdS Hebdo'!$H84,Base!$L$2:$L$153,0),MATCH('FdS Hebdo'!F$3,Base!$L$1:$N$1,0)))</f>
        <v/>
      </c>
      <c r="G84" s="196" t="str">
        <f>IF(H84="","",INDEX(Base!$L$2:$N$153,MATCH('FdS Hebdo'!$H84,Base!$L$2:$L$153,0),MATCH('FdS Hebdo'!G$3,Base!$L$1:$N$1,0)))</f>
        <v/>
      </c>
      <c r="H84" s="197" t="str">
        <f t="shared" si="12"/>
        <v/>
      </c>
      <c r="I84" s="198" t="str">
        <f t="shared" si="14"/>
        <v/>
      </c>
    </row>
    <row r="85" spans="1:9">
      <c r="A85" s="191" t="str">
        <f t="shared" si="9"/>
        <v/>
      </c>
      <c r="B85" s="428" t="s">
        <v>328</v>
      </c>
      <c r="C85" s="195" t="str">
        <f>IFERROR(INDEX('Journée FdS'!$A$3:$V$151,MATCH('FdS Hebdo'!$B85,'Journée FdS'!$P$3:$P$151,0),C$3),"")</f>
        <v/>
      </c>
      <c r="D85" s="195" t="str">
        <f>IFERROR(INDEX('Liste Personnel'!$A$3:$I$151,MATCH($E85,'Liste Personnel'!$G$3:$G$151,0),8),"")</f>
        <v/>
      </c>
      <c r="E85" s="195" t="str">
        <f>IFERROR(INDEX('Journée FdS'!$E$5:$V$151,MATCH('FdS Hebdo'!$B85,'Journée FdS'!$P$5:$P$151,0),E$3),"")</f>
        <v/>
      </c>
      <c r="F85" s="196" t="str">
        <f>IF(H85="","",INDEX(Base!$L$2:$N$153,MATCH('FdS Hebdo'!$H85,Base!$L$2:$L$153,0),MATCH('FdS Hebdo'!F$3,Base!$L$1:$N$1,0)))</f>
        <v/>
      </c>
      <c r="G85" s="196" t="str">
        <f>IF(H85="","",INDEX(Base!$L$2:$N$153,MATCH('FdS Hebdo'!$H85,Base!$L$2:$L$153,0),MATCH('FdS Hebdo'!G$3,Base!$L$1:$N$1,0)))</f>
        <v/>
      </c>
      <c r="H85" s="197" t="str">
        <f t="shared" si="12"/>
        <v/>
      </c>
      <c r="I85" s="198" t="str">
        <f t="shared" si="14"/>
        <v/>
      </c>
    </row>
    <row r="86" spans="1:9">
      <c r="A86" s="191" t="str">
        <f t="shared" si="9"/>
        <v/>
      </c>
      <c r="B86" s="428" t="s">
        <v>329</v>
      </c>
      <c r="C86" s="195" t="str">
        <f>IFERROR(INDEX('Journée FdS'!$A$3:$V$151,MATCH('FdS Hebdo'!$B86,'Journée FdS'!$P$3:$P$151,0),C$3),"")</f>
        <v/>
      </c>
      <c r="D86" s="195" t="str">
        <f>IFERROR(INDEX('Liste Personnel'!$A$3:$I$151,MATCH($E86,'Liste Personnel'!$G$3:$G$151,0),8),"")</f>
        <v/>
      </c>
      <c r="E86" s="195" t="str">
        <f>IFERROR(INDEX('Journée FdS'!$E$5:$V$151,MATCH('FdS Hebdo'!$B86,'Journée FdS'!$P$5:$P$151,0),E$3),"")</f>
        <v/>
      </c>
      <c r="F86" s="196" t="str">
        <f>IF(H86="","",INDEX(Base!$L$2:$N$153,MATCH('FdS Hebdo'!$H86,Base!$L$2:$L$153,0),MATCH('FdS Hebdo'!F$3,Base!$L$1:$N$1,0)))</f>
        <v/>
      </c>
      <c r="G86" s="196" t="str">
        <f>IF(H86="","",INDEX(Base!$L$2:$N$153,MATCH('FdS Hebdo'!$H86,Base!$L$2:$L$153,0),MATCH('FdS Hebdo'!G$3,Base!$L$1:$N$1,0)))</f>
        <v/>
      </c>
      <c r="H86" s="197" t="str">
        <f t="shared" si="12"/>
        <v/>
      </c>
      <c r="I86" s="198" t="str">
        <f t="shared" si="14"/>
        <v/>
      </c>
    </row>
    <row r="87" spans="1:9">
      <c r="A87" s="191" t="str">
        <f t="shared" si="9"/>
        <v/>
      </c>
      <c r="B87" s="428" t="s">
        <v>19</v>
      </c>
      <c r="C87" s="195" t="str">
        <f>IFERROR(INDEX('Journée FdS'!$A$3:$V$151,MATCH('FdS Hebdo'!$B87,'Journée FdS'!$P$3:$P$151,0),C$3),"")</f>
        <v/>
      </c>
      <c r="D87" s="195" t="str">
        <f>IFERROR(INDEX('Liste Personnel'!$A$3:$I$151,MATCH($E87,'Liste Personnel'!$G$3:$G$151,0),8),"")</f>
        <v/>
      </c>
      <c r="E87" s="195" t="str">
        <f>IFERROR(INDEX('Journée FdS'!$E$5:$V$151,MATCH('FdS Hebdo'!$B87,'Journée FdS'!$P$5:$P$151,0),E$3),"")</f>
        <v/>
      </c>
      <c r="F87" s="196" t="str">
        <f>IF(H87="","",INDEX(Base!$L$2:$N$153,MATCH('FdS Hebdo'!$H87,Base!$L$2:$L$153,0),MATCH('FdS Hebdo'!F$3,Base!$L$1:$N$1,0)))</f>
        <v/>
      </c>
      <c r="G87" s="196" t="str">
        <f>IF(H87="","",INDEX(Base!$L$2:$N$153,MATCH('FdS Hebdo'!$H87,Base!$L$2:$L$153,0),MATCH('FdS Hebdo'!G$3,Base!$L$1:$N$1,0)))</f>
        <v/>
      </c>
      <c r="H87" s="197" t="str">
        <f t="shared" ref="H87:H110" si="15">IF(E87="","",B87)</f>
        <v/>
      </c>
      <c r="I87" s="198"/>
    </row>
    <row r="88" spans="1:9">
      <c r="A88" s="191" t="str">
        <f t="shared" si="9"/>
        <v/>
      </c>
      <c r="B88" s="428" t="s">
        <v>22</v>
      </c>
      <c r="C88" s="195" t="str">
        <f>IFERROR(INDEX('Journée FdS'!$A$3:$V$151,MATCH('FdS Hebdo'!$B88,'Journée FdS'!$P$3:$P$151,0),C$3),"")</f>
        <v/>
      </c>
      <c r="D88" s="195" t="str">
        <f>IFERROR(INDEX('Liste Personnel'!$A$3:$I$151,MATCH($E88,'Liste Personnel'!$G$3:$G$151,0),8),"")</f>
        <v/>
      </c>
      <c r="E88" s="195" t="str">
        <f>IFERROR(INDEX('Journée FdS'!$E$5:$V$151,MATCH('FdS Hebdo'!$B88,'Journée FdS'!$P$5:$P$151,0),E$3),"")</f>
        <v/>
      </c>
      <c r="F88" s="196" t="str">
        <f>IF(H88="","",INDEX(Base!$L$2:$N$153,MATCH('FdS Hebdo'!$H88,Base!$L$2:$L$153,0),MATCH('FdS Hebdo'!F$3,Base!$L$1:$N$1,0)))</f>
        <v/>
      </c>
      <c r="G88" s="196" t="str">
        <f>IF(H88="","",INDEX(Base!$L$2:$N$153,MATCH('FdS Hebdo'!$H88,Base!$L$2:$L$153,0),MATCH('FdS Hebdo'!G$3,Base!$L$1:$N$1,0)))</f>
        <v/>
      </c>
      <c r="H88" s="197" t="str">
        <f t="shared" si="15"/>
        <v/>
      </c>
      <c r="I88" s="198"/>
    </row>
    <row r="89" spans="1:9">
      <c r="A89" s="191" t="str">
        <f t="shared" si="9"/>
        <v/>
      </c>
      <c r="B89" s="428" t="s">
        <v>25</v>
      </c>
      <c r="C89" s="195" t="str">
        <f>IFERROR(INDEX('Journée FdS'!$A$3:$V$151,MATCH('FdS Hebdo'!$B89,'Journée FdS'!$P$3:$P$151,0),C$3),"")</f>
        <v/>
      </c>
      <c r="D89" s="195" t="str">
        <f>IFERROR(INDEX('Liste Personnel'!$A$3:$I$151,MATCH($E89,'Liste Personnel'!$G$3:$G$151,0),8),"")</f>
        <v/>
      </c>
      <c r="E89" s="195" t="str">
        <f>IFERROR(INDEX('Journée FdS'!$E$5:$V$151,MATCH('FdS Hebdo'!$B89,'Journée FdS'!$P$5:$P$151,0),E$3),"")</f>
        <v/>
      </c>
      <c r="F89" s="196" t="str">
        <f>IF(H89="","",INDEX(Base!$L$2:$N$153,MATCH('FdS Hebdo'!$H89,Base!$L$2:$L$153,0),MATCH('FdS Hebdo'!F$3,Base!$L$1:$N$1,0)))</f>
        <v/>
      </c>
      <c r="G89" s="196" t="str">
        <f>IF(H89="","",INDEX(Base!$L$2:$N$153,MATCH('FdS Hebdo'!$H89,Base!$L$2:$L$153,0),MATCH('FdS Hebdo'!G$3,Base!$L$1:$N$1,0)))</f>
        <v/>
      </c>
      <c r="H89" s="197" t="str">
        <f t="shared" si="15"/>
        <v/>
      </c>
      <c r="I89" s="198"/>
    </row>
    <row r="90" spans="1:9">
      <c r="A90" s="191" t="str">
        <f t="shared" si="9"/>
        <v/>
      </c>
      <c r="B90" s="428" t="s">
        <v>30</v>
      </c>
      <c r="C90" s="195" t="str">
        <f>IFERROR(INDEX('Journée FdS'!$A$3:$V$151,MATCH('FdS Hebdo'!$B90,'Journée FdS'!$P$3:$P$151,0),C$3),"")</f>
        <v/>
      </c>
      <c r="D90" s="195" t="str">
        <f>IFERROR(INDEX('Liste Personnel'!$A$3:$I$151,MATCH($E90,'Liste Personnel'!$G$3:$G$151,0),8),"")</f>
        <v/>
      </c>
      <c r="E90" s="195" t="str">
        <f>IFERROR(INDEX('Journée FdS'!$E$5:$V$151,MATCH('FdS Hebdo'!$B90,'Journée FdS'!$P$5:$P$151,0),E$3),"")</f>
        <v/>
      </c>
      <c r="F90" s="196" t="str">
        <f>IF(H90="","",INDEX(Base!$L$2:$N$153,MATCH('FdS Hebdo'!$H90,Base!$L$2:$L$153,0),MATCH('FdS Hebdo'!F$3,Base!$L$1:$N$1,0)))</f>
        <v/>
      </c>
      <c r="G90" s="196" t="str">
        <f>IF(H90="","",INDEX(Base!$L$2:$N$153,MATCH('FdS Hebdo'!$H90,Base!$L$2:$L$153,0),MATCH('FdS Hebdo'!G$3,Base!$L$1:$N$1,0)))</f>
        <v/>
      </c>
      <c r="H90" s="197" t="str">
        <f t="shared" si="15"/>
        <v/>
      </c>
      <c r="I90" s="198"/>
    </row>
    <row r="91" spans="1:9">
      <c r="A91" s="191" t="str">
        <f t="shared" si="9"/>
        <v/>
      </c>
      <c r="B91" s="428" t="s">
        <v>61</v>
      </c>
      <c r="C91" s="195" t="str">
        <f>IFERROR(INDEX('Journée FdS'!$A$3:$V$151,MATCH('FdS Hebdo'!$B91,'Journée FdS'!$P$3:$P$151,0),C$3),"")</f>
        <v/>
      </c>
      <c r="D91" s="195" t="str">
        <f>IFERROR(INDEX('Liste Personnel'!$A$3:$I$151,MATCH($E91,'Liste Personnel'!$G$3:$G$151,0),8),"")</f>
        <v/>
      </c>
      <c r="E91" s="195" t="str">
        <f>IFERROR(INDEX('Journée FdS'!$E$5:$V$151,MATCH('FdS Hebdo'!$B91,'Journée FdS'!$P$5:$P$151,0),E$3),"")</f>
        <v/>
      </c>
      <c r="F91" s="196" t="str">
        <f>IF(H91="","",INDEX(Base!$L$2:$N$153,MATCH('FdS Hebdo'!$H91,Base!$L$2:$L$153,0),MATCH('FdS Hebdo'!F$3,Base!$L$1:$N$1,0)))</f>
        <v/>
      </c>
      <c r="G91" s="196" t="str">
        <f>IF(H91="","",INDEX(Base!$L$2:$N$153,MATCH('FdS Hebdo'!$H91,Base!$L$2:$L$153,0),MATCH('FdS Hebdo'!G$3,Base!$L$1:$N$1,0)))</f>
        <v/>
      </c>
      <c r="H91" s="197" t="str">
        <f t="shared" si="15"/>
        <v/>
      </c>
      <c r="I91" s="198"/>
    </row>
    <row r="92" spans="1:9">
      <c r="A92" s="191" t="str">
        <f t="shared" si="9"/>
        <v/>
      </c>
      <c r="B92" s="428" t="s">
        <v>40</v>
      </c>
      <c r="C92" s="195" t="str">
        <f>IFERROR(INDEX('Journée FdS'!$A$3:$V$151,MATCH('FdS Hebdo'!$B92,'Journée FdS'!$P$3:$P$151,0),C$3),"")</f>
        <v/>
      </c>
      <c r="D92" s="195" t="str">
        <f>IFERROR(INDEX('Liste Personnel'!$A$3:$I$151,MATCH($E92,'Liste Personnel'!$G$3:$G$151,0),8),"")</f>
        <v/>
      </c>
      <c r="E92" s="195" t="str">
        <f>IFERROR(INDEX('Journée FdS'!$E$5:$V$151,MATCH('FdS Hebdo'!$B92,'Journée FdS'!$P$5:$P$151,0),E$3),"")</f>
        <v/>
      </c>
      <c r="F92" s="196" t="str">
        <f>IF(H92="","",INDEX(Base!$L$2:$N$153,MATCH('FdS Hebdo'!$H92,Base!$L$2:$L$153,0),MATCH('FdS Hebdo'!F$3,Base!$L$1:$N$1,0)))</f>
        <v/>
      </c>
      <c r="G92" s="196" t="str">
        <f>IF(H92="","",INDEX(Base!$L$2:$N$153,MATCH('FdS Hebdo'!$H92,Base!$L$2:$L$153,0),MATCH('FdS Hebdo'!G$3,Base!$L$1:$N$1,0)))</f>
        <v/>
      </c>
      <c r="H92" s="197" t="str">
        <f t="shared" si="15"/>
        <v/>
      </c>
      <c r="I92" s="198"/>
    </row>
    <row r="93" spans="1:9">
      <c r="A93" s="191" t="str">
        <f t="shared" si="9"/>
        <v/>
      </c>
      <c r="B93" s="428" t="s">
        <v>41</v>
      </c>
      <c r="C93" s="195" t="str">
        <f>IFERROR(INDEX('Journée FdS'!$A$3:$V$151,MATCH('FdS Hebdo'!$B93,'Journée FdS'!$P$3:$P$151,0),C$3),"")</f>
        <v/>
      </c>
      <c r="D93" s="195" t="str">
        <f>IFERROR(INDEX('Liste Personnel'!$A$3:$I$151,MATCH($E93,'Liste Personnel'!$G$3:$G$151,0),8),"")</f>
        <v/>
      </c>
      <c r="E93" s="195" t="str">
        <f>IFERROR(INDEX('Journée FdS'!$E$5:$V$151,MATCH('FdS Hebdo'!$B93,'Journée FdS'!$P$5:$P$151,0),E$3),"")</f>
        <v/>
      </c>
      <c r="F93" s="196" t="str">
        <f>IF(H93="","",INDEX(Base!$L$2:$N$153,MATCH('FdS Hebdo'!$H93,Base!$L$2:$L$153,0),MATCH('FdS Hebdo'!F$3,Base!$L$1:$N$1,0)))</f>
        <v/>
      </c>
      <c r="G93" s="196" t="str">
        <f>IF(H93="","",INDEX(Base!$L$2:$N$153,MATCH('FdS Hebdo'!$H93,Base!$L$2:$L$153,0),MATCH('FdS Hebdo'!G$3,Base!$L$1:$N$1,0)))</f>
        <v/>
      </c>
      <c r="H93" s="197" t="str">
        <f t="shared" si="15"/>
        <v/>
      </c>
      <c r="I93" s="198"/>
    </row>
    <row r="94" spans="1:9">
      <c r="A94" s="191" t="str">
        <f t="shared" si="9"/>
        <v/>
      </c>
      <c r="B94" s="428" t="s">
        <v>42</v>
      </c>
      <c r="C94" s="195" t="str">
        <f>IFERROR(INDEX('Journée FdS'!$A$3:$V$151,MATCH('FdS Hebdo'!$B94,'Journée FdS'!$P$3:$P$151,0),C$3),"")</f>
        <v/>
      </c>
      <c r="D94" s="195" t="str">
        <f>IFERROR(INDEX('Liste Personnel'!$A$3:$I$151,MATCH($E94,'Liste Personnel'!$G$3:$G$151,0),8),"")</f>
        <v/>
      </c>
      <c r="E94" s="195" t="str">
        <f>IFERROR(INDEX('Journée FdS'!$E$5:$V$151,MATCH('FdS Hebdo'!$B94,'Journée FdS'!$P$5:$P$151,0),E$3),"")</f>
        <v/>
      </c>
      <c r="F94" s="196" t="str">
        <f>IF(H94="","",INDEX(Base!$L$2:$N$153,MATCH('FdS Hebdo'!$H94,Base!$L$2:$L$153,0),MATCH('FdS Hebdo'!F$3,Base!$L$1:$N$1,0)))</f>
        <v/>
      </c>
      <c r="G94" s="196" t="str">
        <f>IF(H94="","",INDEX(Base!$L$2:$N$153,MATCH('FdS Hebdo'!$H94,Base!$L$2:$L$153,0),MATCH('FdS Hebdo'!G$3,Base!$L$1:$N$1,0)))</f>
        <v/>
      </c>
      <c r="H94" s="197" t="str">
        <f t="shared" si="15"/>
        <v/>
      </c>
      <c r="I94" s="198" t="s">
        <v>372</v>
      </c>
    </row>
    <row r="95" spans="1:9">
      <c r="A95" s="191" t="str">
        <f t="shared" si="9"/>
        <v/>
      </c>
      <c r="B95" s="428" t="s">
        <v>43</v>
      </c>
      <c r="C95" s="195" t="str">
        <f>IFERROR(INDEX('Journée FdS'!$A$3:$V$151,MATCH('FdS Hebdo'!$B95,'Journée FdS'!$P$3:$P$151,0),C$3),"")</f>
        <v/>
      </c>
      <c r="D95" s="195" t="str">
        <f>IFERROR(INDEX('Liste Personnel'!$A$3:$I$151,MATCH($E95,'Liste Personnel'!$G$3:$G$151,0),8),"")</f>
        <v/>
      </c>
      <c r="E95" s="195" t="str">
        <f>IFERROR(INDEX('Journée FdS'!$E$5:$V$151,MATCH('FdS Hebdo'!$B95,'Journée FdS'!$P$5:$P$151,0),E$3),"")</f>
        <v/>
      </c>
      <c r="F95" s="196" t="str">
        <f>IF(H95="","",INDEX(Base!$L$2:$N$153,MATCH('FdS Hebdo'!$H95,Base!$L$2:$L$153,0),MATCH('FdS Hebdo'!F$3,Base!$L$1:$N$1,0)))</f>
        <v/>
      </c>
      <c r="G95" s="196" t="str">
        <f>IF(H95="","",INDEX(Base!$L$2:$N$153,MATCH('FdS Hebdo'!$H95,Base!$L$2:$L$153,0),MATCH('FdS Hebdo'!G$3,Base!$L$1:$N$1,0)))</f>
        <v/>
      </c>
      <c r="H95" s="197" t="str">
        <f t="shared" si="15"/>
        <v/>
      </c>
      <c r="I95" s="198"/>
    </row>
    <row r="96" spans="1:9">
      <c r="A96" s="191" t="str">
        <f t="shared" si="9"/>
        <v/>
      </c>
      <c r="B96" s="428" t="s">
        <v>68</v>
      </c>
      <c r="C96" s="195" t="str">
        <f>IFERROR(INDEX('Journée FdS'!$A$3:$V$151,MATCH('FdS Hebdo'!$B96,'Journée FdS'!$P$3:$P$151,0),C$3),"")</f>
        <v/>
      </c>
      <c r="D96" s="195" t="str">
        <f>IFERROR(INDEX('Liste Personnel'!$A$3:$I$151,MATCH($E96,'Liste Personnel'!$G$3:$G$151,0),8),"")</f>
        <v/>
      </c>
      <c r="E96" s="195" t="str">
        <f>IFERROR(INDEX('Journée FdS'!$E$5:$V$151,MATCH('FdS Hebdo'!$B96,'Journée FdS'!$P$5:$P$151,0),E$3),"")</f>
        <v/>
      </c>
      <c r="F96" s="196" t="str">
        <f>IF(H96="","",INDEX(Base!$L$2:$N$153,MATCH('FdS Hebdo'!$H96,Base!$L$2:$L$153,0),MATCH('FdS Hebdo'!F$3,Base!$L$1:$N$1,0)))</f>
        <v/>
      </c>
      <c r="G96" s="196" t="str">
        <f>IF(H96="","",INDEX(Base!$L$2:$N$153,MATCH('FdS Hebdo'!$H96,Base!$L$2:$L$153,0),MATCH('FdS Hebdo'!G$3,Base!$L$1:$N$1,0)))</f>
        <v/>
      </c>
      <c r="H96" s="197" t="str">
        <f t="shared" si="15"/>
        <v/>
      </c>
      <c r="I96" s="198"/>
    </row>
    <row r="97" spans="1:9">
      <c r="A97" s="191" t="str">
        <f t="shared" si="9"/>
        <v/>
      </c>
      <c r="B97" s="428" t="s">
        <v>66</v>
      </c>
      <c r="C97" s="195" t="str">
        <f>IFERROR(INDEX('Journée FdS'!$A$3:$V$151,MATCH('FdS Hebdo'!$B97,'Journée FdS'!$P$3:$P$151,0),C$3),"")</f>
        <v/>
      </c>
      <c r="D97" s="195" t="str">
        <f>IFERROR(INDEX('Liste Personnel'!$A$3:$I$151,MATCH($E97,'Liste Personnel'!$G$3:$G$151,0),8),"")</f>
        <v/>
      </c>
      <c r="E97" s="195" t="str">
        <f>IFERROR(INDEX('Journée FdS'!$E$5:$V$151,MATCH('FdS Hebdo'!$B97,'Journée FdS'!$P$5:$P$151,0),E$3),"")</f>
        <v/>
      </c>
      <c r="F97" s="196" t="str">
        <f>IF(H97="","",INDEX(Base!$L$2:$N$153,MATCH('FdS Hebdo'!$H97,Base!$L$2:$L$153,0),MATCH('FdS Hebdo'!F$3,Base!$L$1:$N$1,0)))</f>
        <v/>
      </c>
      <c r="G97" s="196" t="str">
        <f>IF(H97="","",INDEX(Base!$L$2:$N$153,MATCH('FdS Hebdo'!$H97,Base!$L$2:$L$153,0),MATCH('FdS Hebdo'!G$3,Base!$L$1:$N$1,0)))</f>
        <v/>
      </c>
      <c r="H97" s="197" t="str">
        <f t="shared" si="15"/>
        <v/>
      </c>
      <c r="I97" s="198"/>
    </row>
    <row r="98" spans="1:9">
      <c r="A98" s="191" t="str">
        <f t="shared" si="9"/>
        <v/>
      </c>
      <c r="B98" s="428" t="s">
        <v>63</v>
      </c>
      <c r="C98" s="195" t="str">
        <f>IFERROR(INDEX('Journée FdS'!$A$3:$V$151,MATCH('FdS Hebdo'!$B98,'Journée FdS'!$P$3:$P$151,0),C$3),"")</f>
        <v/>
      </c>
      <c r="D98" s="195" t="str">
        <f>IFERROR(INDEX('Liste Personnel'!$A$3:$I$151,MATCH($E98,'Liste Personnel'!$G$3:$G$151,0),8),"")</f>
        <v/>
      </c>
      <c r="E98" s="195" t="str">
        <f>IFERROR(INDEX('Journée FdS'!$E$5:$V$151,MATCH('FdS Hebdo'!$B98,'Journée FdS'!$P$5:$P$151,0),E$3),"")</f>
        <v/>
      </c>
      <c r="F98" s="196" t="str">
        <f>IF(H98="","",INDEX(Base!$L$2:$N$153,MATCH('FdS Hebdo'!$H98,Base!$L$2:$L$153,0),MATCH('FdS Hebdo'!F$3,Base!$L$1:$N$1,0)))</f>
        <v/>
      </c>
      <c r="G98" s="196" t="str">
        <f>IF(H98="","",INDEX(Base!$L$2:$N$153,MATCH('FdS Hebdo'!$H98,Base!$L$2:$L$153,0),MATCH('FdS Hebdo'!G$3,Base!$L$1:$N$1,0)))</f>
        <v/>
      </c>
      <c r="H98" s="197" t="str">
        <f t="shared" si="15"/>
        <v/>
      </c>
      <c r="I98" s="198"/>
    </row>
    <row r="99" spans="1:9">
      <c r="A99" s="191" t="str">
        <f t="shared" si="9"/>
        <v/>
      </c>
      <c r="B99" s="428" t="s">
        <v>60</v>
      </c>
      <c r="C99" s="195" t="str">
        <f>IFERROR(INDEX('Journée FdS'!$A$3:$V$151,MATCH('FdS Hebdo'!$B99,'Journée FdS'!$P$3:$P$151,0),C$3),"")</f>
        <v/>
      </c>
      <c r="D99" s="195" t="str">
        <f>IFERROR(INDEX('Liste Personnel'!$A$3:$I$151,MATCH($E99,'Liste Personnel'!$G$3:$G$151,0),8),"")</f>
        <v/>
      </c>
      <c r="E99" s="195" t="str">
        <f>IFERROR(INDEX('Journée FdS'!$E$5:$V$151,MATCH('FdS Hebdo'!$B99,'Journée FdS'!$P$5:$P$151,0),E$3),"")</f>
        <v/>
      </c>
      <c r="F99" s="196" t="str">
        <f>IF(H99="","",INDEX(Base!$L$2:$N$153,MATCH('FdS Hebdo'!$H99,Base!$L$2:$L$153,0),MATCH('FdS Hebdo'!F$3,Base!$L$1:$N$1,0)))</f>
        <v/>
      </c>
      <c r="G99" s="196" t="str">
        <f>IF(H99="","",INDEX(Base!$L$2:$N$153,MATCH('FdS Hebdo'!$H99,Base!$L$2:$L$153,0),MATCH('FdS Hebdo'!G$3,Base!$L$1:$N$1,0)))</f>
        <v/>
      </c>
      <c r="H99" s="197" t="str">
        <f t="shared" si="15"/>
        <v/>
      </c>
      <c r="I99" s="198"/>
    </row>
    <row r="100" spans="1:9">
      <c r="A100" s="191" t="str">
        <f t="shared" si="9"/>
        <v/>
      </c>
      <c r="B100" s="428" t="s">
        <v>69</v>
      </c>
      <c r="C100" s="195" t="str">
        <f>IFERROR(INDEX('Journée FdS'!$A$3:$V$151,MATCH('FdS Hebdo'!$B100,'Journée FdS'!$P$3:$P$151,0),C$3),"")</f>
        <v/>
      </c>
      <c r="D100" s="195" t="str">
        <f>IFERROR(INDEX('Liste Personnel'!$A$3:$I$151,MATCH($E100,'Liste Personnel'!$G$3:$G$151,0),8),"")</f>
        <v/>
      </c>
      <c r="E100" s="195" t="str">
        <f>IFERROR(INDEX('Journée FdS'!$E$5:$V$151,MATCH('FdS Hebdo'!$B100,'Journée FdS'!$P$5:$P$151,0),E$3),"")</f>
        <v/>
      </c>
      <c r="F100" s="196" t="str">
        <f>IF(H100="","",INDEX(Base!$L$2:$N$153,MATCH('FdS Hebdo'!$H100,Base!$L$2:$L$153,0),MATCH('FdS Hebdo'!F$3,Base!$L$1:$N$1,0)))</f>
        <v/>
      </c>
      <c r="G100" s="196" t="str">
        <f>IF(H100="","",INDEX(Base!$L$2:$N$153,MATCH('FdS Hebdo'!$H100,Base!$L$2:$L$153,0),MATCH('FdS Hebdo'!G$3,Base!$L$1:$N$1,0)))</f>
        <v/>
      </c>
      <c r="H100" s="197" t="str">
        <f t="shared" si="15"/>
        <v/>
      </c>
      <c r="I100" s="198"/>
    </row>
    <row r="101" spans="1:9">
      <c r="A101" s="191" t="str">
        <f t="shared" si="9"/>
        <v/>
      </c>
      <c r="B101" s="428" t="s">
        <v>59</v>
      </c>
      <c r="C101" s="195" t="str">
        <f>IFERROR(INDEX('Journée FdS'!$A$3:$V$151,MATCH('FdS Hebdo'!$B101,'Journée FdS'!$P$3:$P$151,0),C$3),"")</f>
        <v/>
      </c>
      <c r="D101" s="195" t="str">
        <f>IFERROR(INDEX('Liste Personnel'!$A$3:$I$151,MATCH($E101,'Liste Personnel'!$G$3:$G$151,0),8),"")</f>
        <v/>
      </c>
      <c r="E101" s="195" t="str">
        <f>IFERROR(INDEX('Journée FdS'!$E$5:$V$151,MATCH('FdS Hebdo'!$B101,'Journée FdS'!$P$5:$P$151,0),E$3),"")</f>
        <v/>
      </c>
      <c r="F101" s="196" t="str">
        <f>IF(H101="","",INDEX(Base!$L$2:$N$153,MATCH('FdS Hebdo'!$H101,Base!$L$2:$L$153,0),MATCH('FdS Hebdo'!F$3,Base!$L$1:$N$1,0)))</f>
        <v/>
      </c>
      <c r="G101" s="196" t="str">
        <f>IF(H101="","",INDEX(Base!$L$2:$N$153,MATCH('FdS Hebdo'!$H101,Base!$L$2:$L$153,0),MATCH('FdS Hebdo'!G$3,Base!$L$1:$N$1,0)))</f>
        <v/>
      </c>
      <c r="H101" s="197" t="str">
        <f t="shared" si="15"/>
        <v/>
      </c>
      <c r="I101" s="198"/>
    </row>
    <row r="102" spans="1:9">
      <c r="A102" s="191" t="str">
        <f t="shared" si="9"/>
        <v/>
      </c>
      <c r="B102" s="429" t="s">
        <v>332</v>
      </c>
      <c r="C102" s="195" t="str">
        <f>IFERROR(INDEX('Journée FdS'!$A$3:$V$151,MATCH('FdS Hebdo'!$B102,'Journée FdS'!$P$3:$P$151,0),C$3),"")</f>
        <v/>
      </c>
      <c r="D102" s="195" t="str">
        <f>IFERROR(INDEX('Liste Personnel'!$A$3:$I$151,MATCH($E102,'Liste Personnel'!$G$3:$G$151,0),8),"")</f>
        <v/>
      </c>
      <c r="E102" s="195" t="str">
        <f>IFERROR(INDEX('Journée FdS'!$E$5:$V$151,MATCH('FdS Hebdo'!$B102,'Journée FdS'!$P$5:$P$151,0),E$3),"")</f>
        <v/>
      </c>
      <c r="F102" s="196" t="str">
        <f>IF(H102="","",INDEX(Base!$L$2:$N$153,MATCH('FdS Hebdo'!$H102,Base!$L$2:$L$153,0),MATCH('FdS Hebdo'!F$3,Base!$L$1:$N$1,0)))</f>
        <v/>
      </c>
      <c r="G102" s="196" t="str">
        <f>IF(H102="","",INDEX(Base!$L$2:$N$153,MATCH('FdS Hebdo'!$H102,Base!$L$2:$L$153,0),MATCH('FdS Hebdo'!G$3,Base!$L$1:$N$1,0)))</f>
        <v/>
      </c>
      <c r="H102" s="197" t="str">
        <f t="shared" ref="H102:H109" si="16">IF(E102="","",B102)</f>
        <v/>
      </c>
      <c r="I102" s="198" t="str">
        <f>IF(E102="","","RENFORT")</f>
        <v/>
      </c>
    </row>
    <row r="103" spans="1:9">
      <c r="A103" s="191" t="str">
        <f t="shared" si="9"/>
        <v/>
      </c>
      <c r="B103" s="429" t="s">
        <v>333</v>
      </c>
      <c r="C103" s="195" t="str">
        <f>IFERROR(INDEX('Journée FdS'!$A$3:$V$151,MATCH('FdS Hebdo'!$B103,'Journée FdS'!$P$3:$P$151,0),C$3),"")</f>
        <v/>
      </c>
      <c r="D103" s="195" t="str">
        <f>IFERROR(INDEX('Liste Personnel'!$A$3:$I$151,MATCH($E103,'Liste Personnel'!$G$3:$G$151,0),8),"")</f>
        <v/>
      </c>
      <c r="E103" s="195" t="str">
        <f>IFERROR(INDEX('Journée FdS'!$E$5:$V$151,MATCH('FdS Hebdo'!$B103,'Journée FdS'!$P$5:$P$151,0),E$3),"")</f>
        <v/>
      </c>
      <c r="F103" s="196" t="str">
        <f>IF(H103="","",INDEX(Base!$L$2:$N$153,MATCH('FdS Hebdo'!$H103,Base!$L$2:$L$153,0),MATCH('FdS Hebdo'!F$3,Base!$L$1:$N$1,0)))</f>
        <v/>
      </c>
      <c r="G103" s="196" t="str">
        <f>IF(H103="","",INDEX(Base!$L$2:$N$153,MATCH('FdS Hebdo'!$H103,Base!$L$2:$L$153,0),MATCH('FdS Hebdo'!G$3,Base!$L$1:$N$1,0)))</f>
        <v/>
      </c>
      <c r="H103" s="197" t="str">
        <f t="shared" si="16"/>
        <v/>
      </c>
      <c r="I103" s="198" t="str">
        <f t="shared" ref="I103:I109" si="17">IF(E103="","","RENFORT")</f>
        <v/>
      </c>
    </row>
    <row r="104" spans="1:9">
      <c r="A104" s="191" t="str">
        <f t="shared" si="9"/>
        <v/>
      </c>
      <c r="B104" s="429" t="s">
        <v>334</v>
      </c>
      <c r="C104" s="195" t="str">
        <f>IFERROR(INDEX('Journée FdS'!$A$3:$V$151,MATCH('FdS Hebdo'!$B104,'Journée FdS'!$P$3:$P$151,0),C$3),"")</f>
        <v/>
      </c>
      <c r="D104" s="195" t="str">
        <f>IFERROR(INDEX('Liste Personnel'!$A$3:$I$151,MATCH($E104,'Liste Personnel'!$G$3:$G$151,0),8),"")</f>
        <v/>
      </c>
      <c r="E104" s="195" t="str">
        <f>IFERROR(INDEX('Journée FdS'!$E$5:$V$151,MATCH('FdS Hebdo'!$B104,'Journée FdS'!$P$5:$P$151,0),E$3),"")</f>
        <v/>
      </c>
      <c r="F104" s="196" t="str">
        <f>IF(H104="","",INDEX(Base!$L$2:$N$153,MATCH('FdS Hebdo'!$H104,Base!$L$2:$L$153,0),MATCH('FdS Hebdo'!F$3,Base!$L$1:$N$1,0)))</f>
        <v/>
      </c>
      <c r="G104" s="196" t="str">
        <f>IF(H104="","",INDEX(Base!$L$2:$N$153,MATCH('FdS Hebdo'!$H104,Base!$L$2:$L$153,0),MATCH('FdS Hebdo'!G$3,Base!$L$1:$N$1,0)))</f>
        <v/>
      </c>
      <c r="H104" s="197" t="str">
        <f t="shared" si="16"/>
        <v/>
      </c>
      <c r="I104" s="198" t="str">
        <f t="shared" si="17"/>
        <v/>
      </c>
    </row>
    <row r="105" spans="1:9">
      <c r="A105" s="191" t="str">
        <f t="shared" si="9"/>
        <v/>
      </c>
      <c r="B105" s="429" t="s">
        <v>335</v>
      </c>
      <c r="C105" s="195" t="str">
        <f>IFERROR(INDEX('Journée FdS'!$A$3:$V$151,MATCH('FdS Hebdo'!$B105,'Journée FdS'!$P$3:$P$151,0),C$3),"")</f>
        <v/>
      </c>
      <c r="D105" s="195" t="str">
        <f>IFERROR(INDEX('Liste Personnel'!$A$3:$I$151,MATCH($E105,'Liste Personnel'!$G$3:$G$151,0),8),"")</f>
        <v/>
      </c>
      <c r="E105" s="195" t="str">
        <f>IFERROR(INDEX('Journée FdS'!$E$5:$V$151,MATCH('FdS Hebdo'!$B105,'Journée FdS'!$P$5:$P$151,0),E$3),"")</f>
        <v/>
      </c>
      <c r="F105" s="196" t="str">
        <f>IF(H105="","",INDEX(Base!$L$2:$N$153,MATCH('FdS Hebdo'!$H105,Base!$L$2:$L$153,0),MATCH('FdS Hebdo'!F$3,Base!$L$1:$N$1,0)))</f>
        <v/>
      </c>
      <c r="G105" s="196" t="str">
        <f>IF(H105="","",INDEX(Base!$L$2:$N$153,MATCH('FdS Hebdo'!$H105,Base!$L$2:$L$153,0),MATCH('FdS Hebdo'!G$3,Base!$L$1:$N$1,0)))</f>
        <v/>
      </c>
      <c r="H105" s="197" t="str">
        <f t="shared" si="16"/>
        <v/>
      </c>
      <c r="I105" s="198" t="str">
        <f t="shared" si="17"/>
        <v/>
      </c>
    </row>
    <row r="106" spans="1:9">
      <c r="A106" s="191" t="str">
        <f t="shared" si="9"/>
        <v/>
      </c>
      <c r="B106" s="429" t="s">
        <v>336</v>
      </c>
      <c r="C106" s="195" t="str">
        <f>IFERROR(INDEX('Journée FdS'!$A$3:$V$151,MATCH('FdS Hebdo'!$B106,'Journée FdS'!$P$3:$P$151,0),C$3),"")</f>
        <v/>
      </c>
      <c r="D106" s="195" t="str">
        <f>IFERROR(INDEX('Liste Personnel'!$A$3:$I$151,MATCH($E106,'Liste Personnel'!$G$3:$G$151,0),8),"")</f>
        <v/>
      </c>
      <c r="E106" s="195" t="str">
        <f>IFERROR(INDEX('Journée FdS'!$E$5:$V$151,MATCH('FdS Hebdo'!$B106,'Journée FdS'!$P$5:$P$151,0),E$3),"")</f>
        <v/>
      </c>
      <c r="F106" s="196" t="str">
        <f>IF(H106="","",INDEX(Base!$L$2:$N$153,MATCH('FdS Hebdo'!$H106,Base!$L$2:$L$153,0),MATCH('FdS Hebdo'!F$3,Base!$L$1:$N$1,0)))</f>
        <v/>
      </c>
      <c r="G106" s="196" t="str">
        <f>IF(H106="","",INDEX(Base!$L$2:$N$153,MATCH('FdS Hebdo'!$H106,Base!$L$2:$L$153,0),MATCH('FdS Hebdo'!G$3,Base!$L$1:$N$1,0)))</f>
        <v/>
      </c>
      <c r="H106" s="197" t="str">
        <f t="shared" si="16"/>
        <v/>
      </c>
      <c r="I106" s="198" t="str">
        <f t="shared" si="17"/>
        <v/>
      </c>
    </row>
    <row r="107" spans="1:9">
      <c r="A107" s="191" t="str">
        <f t="shared" si="9"/>
        <v/>
      </c>
      <c r="B107" s="429" t="s">
        <v>337</v>
      </c>
      <c r="C107" s="195" t="str">
        <f>IFERROR(INDEX('Journée FdS'!$A$3:$V$151,MATCH('FdS Hebdo'!$B107,'Journée FdS'!$P$3:$P$151,0),C$3),"")</f>
        <v/>
      </c>
      <c r="D107" s="195" t="str">
        <f>IFERROR(INDEX('Liste Personnel'!$A$3:$I$151,MATCH($E107,'Liste Personnel'!$G$3:$G$151,0),8),"")</f>
        <v/>
      </c>
      <c r="E107" s="195" t="str">
        <f>IFERROR(INDEX('Journée FdS'!$E$5:$V$151,MATCH('FdS Hebdo'!$B107,'Journée FdS'!$P$5:$P$151,0),E$3),"")</f>
        <v/>
      </c>
      <c r="F107" s="196" t="str">
        <f>IF(H107="","",INDEX(Base!$L$2:$N$153,MATCH('FdS Hebdo'!$H107,Base!$L$2:$L$153,0),MATCH('FdS Hebdo'!F$3,Base!$L$1:$N$1,0)))</f>
        <v/>
      </c>
      <c r="G107" s="196" t="str">
        <f>IF(H107="","",INDEX(Base!$L$2:$N$153,MATCH('FdS Hebdo'!$H107,Base!$L$2:$L$153,0),MATCH('FdS Hebdo'!G$3,Base!$L$1:$N$1,0)))</f>
        <v/>
      </c>
      <c r="H107" s="197" t="str">
        <f t="shared" si="16"/>
        <v/>
      </c>
      <c r="I107" s="198" t="str">
        <f t="shared" si="17"/>
        <v/>
      </c>
    </row>
    <row r="108" spans="1:9">
      <c r="A108" s="191" t="str">
        <f t="shared" si="9"/>
        <v/>
      </c>
      <c r="B108" s="429" t="s">
        <v>338</v>
      </c>
      <c r="C108" s="195" t="str">
        <f>IFERROR(INDEX('Journée FdS'!$A$3:$V$151,MATCH('FdS Hebdo'!$B108,'Journée FdS'!$P$3:$P$151,0),C$3),"")</f>
        <v/>
      </c>
      <c r="D108" s="195" t="str">
        <f>IFERROR(INDEX('Liste Personnel'!$A$3:$I$151,MATCH($E108,'Liste Personnel'!$G$3:$G$151,0),8),"")</f>
        <v/>
      </c>
      <c r="E108" s="195" t="str">
        <f>IFERROR(INDEX('Journée FdS'!$E$5:$V$151,MATCH('FdS Hebdo'!$B108,'Journée FdS'!$P$5:$P$151,0),E$3),"")</f>
        <v/>
      </c>
      <c r="F108" s="196" t="str">
        <f>IF(H108="","",INDEX(Base!$L$2:$N$153,MATCH('FdS Hebdo'!$H108,Base!$L$2:$L$153,0),MATCH('FdS Hebdo'!F$3,Base!$L$1:$N$1,0)))</f>
        <v/>
      </c>
      <c r="G108" s="196" t="str">
        <f>IF(H108="","",INDEX(Base!$L$2:$N$153,MATCH('FdS Hebdo'!$H108,Base!$L$2:$L$153,0),MATCH('FdS Hebdo'!G$3,Base!$L$1:$N$1,0)))</f>
        <v/>
      </c>
      <c r="H108" s="197" t="str">
        <f t="shared" si="16"/>
        <v/>
      </c>
      <c r="I108" s="198" t="str">
        <f t="shared" si="17"/>
        <v/>
      </c>
    </row>
    <row r="109" spans="1:9">
      <c r="A109" s="191" t="str">
        <f t="shared" si="9"/>
        <v/>
      </c>
      <c r="B109" s="429" t="s">
        <v>339</v>
      </c>
      <c r="C109" s="195" t="str">
        <f>IFERROR(INDEX('Journée FdS'!$A$3:$V$151,MATCH('FdS Hebdo'!$B109,'Journée FdS'!$P$3:$P$151,0),C$3),"")</f>
        <v/>
      </c>
      <c r="D109" s="195" t="str">
        <f>IFERROR(INDEX('Liste Personnel'!$A$3:$I$151,MATCH($E109,'Liste Personnel'!$G$3:$G$151,0),8),"")</f>
        <v/>
      </c>
      <c r="E109" s="195" t="str">
        <f>IFERROR(INDEX('Journée FdS'!$E$5:$V$151,MATCH('FdS Hebdo'!$B109,'Journée FdS'!$P$5:$P$151,0),E$3),"")</f>
        <v/>
      </c>
      <c r="F109" s="196" t="str">
        <f>IF(H109="","",INDEX(Base!$L$2:$N$153,MATCH('FdS Hebdo'!$H109,Base!$L$2:$L$153,0),MATCH('FdS Hebdo'!F$3,Base!$L$1:$N$1,0)))</f>
        <v/>
      </c>
      <c r="G109" s="196" t="str">
        <f>IF(H109="","",INDEX(Base!$L$2:$N$153,MATCH('FdS Hebdo'!$H109,Base!$L$2:$L$153,0),MATCH('FdS Hebdo'!G$3,Base!$L$1:$N$1,0)))</f>
        <v/>
      </c>
      <c r="H109" s="197" t="str">
        <f t="shared" si="16"/>
        <v/>
      </c>
      <c r="I109" s="198" t="str">
        <f t="shared" si="17"/>
        <v/>
      </c>
    </row>
    <row r="110" spans="1:9">
      <c r="A110" s="191" t="s">
        <v>222</v>
      </c>
      <c r="B110" s="190" t="s">
        <v>11</v>
      </c>
      <c r="C110" s="195"/>
      <c r="D110" s="195" t="str">
        <f>IFERROR(INDEX('Liste Personnel'!$A$3:$I$151,MATCH($E110,'Liste Personnel'!$G$3:$G$151,0),8),"")</f>
        <v/>
      </c>
      <c r="E110" s="195"/>
      <c r="F110" s="196" t="str">
        <f>IF(H110="","",INDEX(Base!$L$2:$N$49,MATCH('FdS Hebdo'!$H110,Base!$L$2:$L$49,0),MATCH('FdS Hebdo'!F$3,Base!$L$1:$N$1,0)))</f>
        <v/>
      </c>
      <c r="G110" s="196" t="str">
        <f>IF(H110="","",INDEX(Base!$L$2:$N$49,MATCH('FdS Hebdo'!$H110,Base!$L$2:$L$49,0),MATCH('FdS Hebdo'!G$3,Base!$L$1:$N$1,0)))</f>
        <v/>
      </c>
      <c r="H110" s="197" t="str">
        <f t="shared" si="15"/>
        <v/>
      </c>
      <c r="I110" s="198"/>
    </row>
    <row r="111" spans="1:9">
      <c r="A111" s="191" t="str">
        <f t="shared" si="9"/>
        <v/>
      </c>
      <c r="B111" s="428" t="s">
        <v>11</v>
      </c>
      <c r="C111" s="195" t="str">
        <f>IFERROR(INDEX('Journée FdS'!$A$3:$V$151,MATCH('FdS Hebdo'!$B111,'Journée FdS'!$P$3:$P$151,0),C$3),"")</f>
        <v/>
      </c>
      <c r="D111" s="195" t="str">
        <f>IFERROR(INDEX('Liste Personnel'!$A$3:$I$151,MATCH($E111,'Liste Personnel'!$G$3:$G$151,0),8),"")</f>
        <v/>
      </c>
      <c r="E111" s="195" t="str">
        <f>IFERROR(INDEX('Journée FdS'!$E$5:$V$151,MATCH('FdS Hebdo'!$B111,'Journée FdS'!$P$5:$P$151,0),E$3),"")</f>
        <v/>
      </c>
      <c r="F111" s="196" t="str">
        <f>IF(H111="","",INDEX(Base!$L$2:$N$153,MATCH('FdS Hebdo'!$H111,Base!$L$2:$L$153,0),MATCH('FdS Hebdo'!F$3,Base!$L$1:$N$1,0)))</f>
        <v/>
      </c>
      <c r="G111" s="196" t="str">
        <f>IF(H111="","",INDEX(Base!$L$2:$N$153,MATCH('FdS Hebdo'!$H111,Base!$L$2:$L$153,0),MATCH('FdS Hebdo'!G$3,Base!$L$1:$N$1,0)))</f>
        <v/>
      </c>
      <c r="H111" s="197" t="str">
        <f>IF(E111="","",B111)</f>
        <v/>
      </c>
      <c r="I111" s="198"/>
    </row>
    <row r="112" spans="1:9" ht="15" customHeight="1">
      <c r="A112" s="191" t="str">
        <f t="shared" si="9"/>
        <v/>
      </c>
      <c r="B112" s="429" t="s">
        <v>340</v>
      </c>
      <c r="C112" s="195" t="str">
        <f>IFERROR(INDEX('Journée FdS'!$A$3:$V$151,MATCH('FdS Hebdo'!$B112,'Journée FdS'!$P$3:$P$151,0),C$3),"")</f>
        <v/>
      </c>
      <c r="D112" s="195" t="str">
        <f>IFERROR(INDEX('Liste Personnel'!$A$3:$I$151,MATCH($E112,'Liste Personnel'!$G$3:$G$151,0),8),"")</f>
        <v/>
      </c>
      <c r="E112" s="195" t="str">
        <f>IFERROR(INDEX('Journée FdS'!$E$5:$V$151,MATCH('FdS Hebdo'!$B112,'Journée FdS'!$P$5:$P$151,0),E$3),"")</f>
        <v/>
      </c>
      <c r="F112" s="196" t="str">
        <f>IF(H112="","",INDEX(Base!$L$2:$N$153,MATCH('FdS Hebdo'!$H112,Base!$L$2:$L$153,0),MATCH('FdS Hebdo'!F$3,Base!$L$1:$N$1,0)))</f>
        <v/>
      </c>
      <c r="G112" s="196" t="str">
        <f>IF(H112="","",INDEX(Base!$L$2:$N$153,MATCH('FdS Hebdo'!$H112,Base!$L$2:$L$153,0),MATCH('FdS Hebdo'!G$3,Base!$L$1:$N$1,0)))</f>
        <v/>
      </c>
      <c r="H112" s="197" t="str">
        <f>IF(E112="","",B112)</f>
        <v/>
      </c>
      <c r="I112" s="198" t="str">
        <f>IF(E112="","","DOUBLAGE")</f>
        <v/>
      </c>
    </row>
    <row r="113" spans="1:9" ht="15" customHeight="1">
      <c r="A113" s="191" t="str">
        <f t="shared" si="9"/>
        <v/>
      </c>
      <c r="B113" s="429" t="s">
        <v>341</v>
      </c>
      <c r="C113" s="195" t="str">
        <f>IFERROR(INDEX('Journée FdS'!$A$3:$V$151,MATCH('FdS Hebdo'!$B113,'Journée FdS'!$P$3:$P$151,0),C$3),"")</f>
        <v/>
      </c>
      <c r="D113" s="195" t="str">
        <f>IFERROR(INDEX('Liste Personnel'!$A$3:$I$151,MATCH($E113,'Liste Personnel'!$G$3:$G$151,0),8),"")</f>
        <v/>
      </c>
      <c r="E113" s="195" t="str">
        <f>IFERROR(INDEX('Journée FdS'!$E$5:$V$151,MATCH('FdS Hebdo'!$B113,'Journée FdS'!$P$5:$P$151,0),E$3),"")</f>
        <v/>
      </c>
      <c r="F113" s="196" t="str">
        <f>IF(H113="","",INDEX(Base!$L$2:$N$153,MATCH('FdS Hebdo'!$H113,Base!$L$2:$L$153,0),MATCH('FdS Hebdo'!F$3,Base!$L$1:$N$1,0)))</f>
        <v/>
      </c>
      <c r="G113" s="196" t="str">
        <f>IF(H113="","",INDEX(Base!$L$2:$N$153,MATCH('FdS Hebdo'!$H113,Base!$L$2:$L$153,0),MATCH('FdS Hebdo'!G$3,Base!$L$1:$N$1,0)))</f>
        <v/>
      </c>
      <c r="H113" s="197" t="str">
        <f>IF(E113="","",B113)</f>
        <v/>
      </c>
      <c r="I113" s="198" t="str">
        <f>IF(E113="","","DOUBLAGE")</f>
        <v/>
      </c>
    </row>
    <row r="114" spans="1:9">
      <c r="A114" s="191" t="str">
        <f t="shared" si="9"/>
        <v/>
      </c>
      <c r="B114" s="429" t="s">
        <v>342</v>
      </c>
      <c r="C114" s="195" t="str">
        <f>IFERROR(INDEX('Journée FdS'!$A$3:$V$151,MATCH('FdS Hebdo'!$B114,'Journée FdS'!$P$3:$P$151,0),C$3),"")</f>
        <v/>
      </c>
      <c r="D114" s="195" t="str">
        <f>IFERROR(INDEX('Liste Personnel'!$A$3:$I$151,MATCH($E114,'Liste Personnel'!$G$3:$G$151,0),8),"")</f>
        <v/>
      </c>
      <c r="E114" s="195" t="str">
        <f>IFERROR(INDEX('Journée FdS'!$E$5:$V$151,MATCH('FdS Hebdo'!$B114,'Journée FdS'!$P$5:$P$151,0),E$3),"")</f>
        <v/>
      </c>
      <c r="F114" s="196" t="str">
        <f>IF(H114="","",INDEX(Base!$L$2:$N$153,MATCH('FdS Hebdo'!$H114,Base!$L$2:$L$153,0),MATCH('FdS Hebdo'!F$3,Base!$L$1:$N$1,0)))</f>
        <v/>
      </c>
      <c r="G114" s="196" t="str">
        <f>IF(H114="","",INDEX(Base!$L$2:$N$153,MATCH('FdS Hebdo'!$H114,Base!$L$2:$L$153,0),MATCH('FdS Hebdo'!G$3,Base!$L$1:$N$1,0)))</f>
        <v/>
      </c>
      <c r="H114" s="197" t="str">
        <f>IF(E114="","",B114)</f>
        <v/>
      </c>
      <c r="I114" s="198" t="str">
        <f>IF(E114="","","DOUBLAGE")</f>
        <v/>
      </c>
    </row>
    <row r="115" spans="1:9">
      <c r="A115" s="191" t="str">
        <f t="shared" si="9"/>
        <v/>
      </c>
      <c r="B115" s="429" t="s">
        <v>343</v>
      </c>
      <c r="C115" s="195" t="str">
        <f>IFERROR(INDEX('Journée FdS'!$A$3:$V$151,MATCH('FdS Hebdo'!$B115,'Journée FdS'!$P$3:$P$151,0),C$3),"")</f>
        <v/>
      </c>
      <c r="D115" s="195" t="str">
        <f>IFERROR(INDEX('Liste Personnel'!$A$3:$I$151,MATCH($E115,'Liste Personnel'!$G$3:$G$151,0),8),"")</f>
        <v/>
      </c>
      <c r="E115" s="195" t="str">
        <f>IFERROR(INDEX('Journée FdS'!$E$5:$V$151,MATCH('FdS Hebdo'!$B115,'Journée FdS'!$P$5:$P$151,0),E$3),"")</f>
        <v/>
      </c>
      <c r="F115" s="196" t="str">
        <f>IF(H115="","",INDEX(Base!$L$2:$N$153,MATCH('FdS Hebdo'!$H115,Base!$L$2:$L$153,0),MATCH('FdS Hebdo'!F$3,Base!$L$1:$N$1,0)))</f>
        <v/>
      </c>
      <c r="G115" s="196" t="str">
        <f>IF(H115="","",INDEX(Base!$L$2:$N$153,MATCH('FdS Hebdo'!$H115,Base!$L$2:$L$153,0),MATCH('FdS Hebdo'!G$3,Base!$L$1:$N$1,0)))</f>
        <v/>
      </c>
      <c r="H115" s="197" t="str">
        <f>IF(E115="","",B115)</f>
        <v/>
      </c>
      <c r="I115" s="198" t="str">
        <f>IF(E115="","","DOUBLAGE")</f>
        <v/>
      </c>
    </row>
    <row r="116" spans="1:9">
      <c r="A116" s="191" t="str">
        <f t="shared" si="9"/>
        <v/>
      </c>
      <c r="B116" s="428" t="s">
        <v>20</v>
      </c>
      <c r="C116" s="195" t="str">
        <f>IFERROR(INDEX('Journée FdS'!$A$3:$V$151,MATCH('FdS Hebdo'!$B116,'Journée FdS'!$P$3:$P$151,0),C$3),"")</f>
        <v/>
      </c>
      <c r="D116" s="195" t="str">
        <f>IFERROR(INDEX('Liste Personnel'!$A$3:$I$151,MATCH($E116,'Liste Personnel'!$G$3:$G$151,0),8),"")</f>
        <v/>
      </c>
      <c r="E116" s="195" t="str">
        <f>IFERROR(INDEX('Journée FdS'!$E$5:$V$151,MATCH('FdS Hebdo'!$B116,'Journée FdS'!$P$5:$P$151,0),E$3),"")</f>
        <v/>
      </c>
      <c r="F116" s="196" t="str">
        <f>IF(H116="","",INDEX(Base!$L$2:$N$153,MATCH('FdS Hebdo'!$H116,Base!$L$2:$L$153,0),MATCH('FdS Hebdo'!F$3,Base!$L$1:$N$1,0)))</f>
        <v/>
      </c>
      <c r="G116" s="196" t="str">
        <f>IF(H116="","",INDEX(Base!$L$2:$N$153,MATCH('FdS Hebdo'!$H116,Base!$L$2:$L$153,0),MATCH('FdS Hebdo'!G$3,Base!$L$1:$N$1,0)))</f>
        <v/>
      </c>
      <c r="H116" s="197" t="str">
        <f t="shared" ref="H116:H125" si="18">IF(E116="","",B116)</f>
        <v/>
      </c>
      <c r="I116" s="198"/>
    </row>
    <row r="117" spans="1:9">
      <c r="A117" s="191" t="str">
        <f t="shared" si="9"/>
        <v/>
      </c>
      <c r="B117" s="428" t="s">
        <v>23</v>
      </c>
      <c r="C117" s="195" t="str">
        <f>IFERROR(INDEX('Journée FdS'!$A$3:$V$151,MATCH('FdS Hebdo'!$B117,'Journée FdS'!$P$3:$P$151,0),C$3),"")</f>
        <v/>
      </c>
      <c r="D117" s="195" t="str">
        <f>IFERROR(INDEX('Liste Personnel'!$A$3:$I$151,MATCH($E117,'Liste Personnel'!$G$3:$G$151,0),8),"")</f>
        <v/>
      </c>
      <c r="E117" s="195" t="str">
        <f>IFERROR(INDEX('Journée FdS'!$E$5:$V$151,MATCH('FdS Hebdo'!$B117,'Journée FdS'!$P$5:$P$151,0),E$3),"")</f>
        <v/>
      </c>
      <c r="F117" s="196" t="str">
        <f>IF(H117="","",INDEX(Base!$L$2:$N$153,MATCH('FdS Hebdo'!$H117,Base!$L$2:$L$153,0),MATCH('FdS Hebdo'!F$3,Base!$L$1:$N$1,0)))</f>
        <v/>
      </c>
      <c r="G117" s="196" t="str">
        <f>IF(H117="","",INDEX(Base!$L$2:$N$153,MATCH('FdS Hebdo'!$H117,Base!$L$2:$L$153,0),MATCH('FdS Hebdo'!G$3,Base!$L$1:$N$1,0)))</f>
        <v/>
      </c>
      <c r="H117" s="197" t="str">
        <f t="shared" si="18"/>
        <v/>
      </c>
      <c r="I117" s="198"/>
    </row>
    <row r="118" spans="1:9">
      <c r="A118" s="191" t="str">
        <f t="shared" si="9"/>
        <v/>
      </c>
      <c r="B118" s="428" t="s">
        <v>26</v>
      </c>
      <c r="C118" s="195" t="str">
        <f>IFERROR(INDEX('Journée FdS'!$A$3:$V$151,MATCH('FdS Hebdo'!$B118,'Journée FdS'!$P$3:$P$151,0),C$3),"")</f>
        <v/>
      </c>
      <c r="D118" s="195" t="str">
        <f>IFERROR(INDEX('Liste Personnel'!$A$3:$I$151,MATCH($E118,'Liste Personnel'!$G$3:$G$151,0),8),"")</f>
        <v/>
      </c>
      <c r="E118" s="195" t="str">
        <f>IFERROR(INDEX('Journée FdS'!$E$5:$V$151,MATCH('FdS Hebdo'!$B118,'Journée FdS'!$P$5:$P$151,0),E$3),"")</f>
        <v/>
      </c>
      <c r="F118" s="196" t="str">
        <f>IF(H118="","",INDEX(Base!$L$2:$N$153,MATCH('FdS Hebdo'!$H118,Base!$L$2:$L$153,0),MATCH('FdS Hebdo'!F$3,Base!$L$1:$N$1,0)))</f>
        <v/>
      </c>
      <c r="G118" s="196" t="str">
        <f>IF(H118="","",INDEX(Base!$L$2:$N$153,MATCH('FdS Hebdo'!$H118,Base!$L$2:$L$153,0),MATCH('FdS Hebdo'!G$3,Base!$L$1:$N$1,0)))</f>
        <v/>
      </c>
      <c r="H118" s="197" t="str">
        <f t="shared" si="18"/>
        <v/>
      </c>
      <c r="I118" s="198"/>
    </row>
    <row r="119" spans="1:9">
      <c r="A119" s="191" t="str">
        <f t="shared" si="9"/>
        <v/>
      </c>
      <c r="B119" s="428" t="s">
        <v>31</v>
      </c>
      <c r="C119" s="195" t="str">
        <f>IFERROR(INDEX('Journée FdS'!$A$3:$V$151,MATCH('FdS Hebdo'!$B119,'Journée FdS'!$P$3:$P$151,0),C$3),"")</f>
        <v/>
      </c>
      <c r="D119" s="195" t="str">
        <f>IFERROR(INDEX('Liste Personnel'!$A$3:$I$151,MATCH($E119,'Liste Personnel'!$G$3:$G$151,0),8),"")</f>
        <v/>
      </c>
      <c r="E119" s="195" t="str">
        <f>IFERROR(INDEX('Journée FdS'!$E$5:$V$151,MATCH('FdS Hebdo'!$B119,'Journée FdS'!$P$5:$P$151,0),E$3),"")</f>
        <v/>
      </c>
      <c r="F119" s="196" t="str">
        <f>IF(H119="","",INDEX(Base!$L$2:$N$153,MATCH('FdS Hebdo'!$H119,Base!$L$2:$L$153,0),MATCH('FdS Hebdo'!F$3,Base!$L$1:$N$1,0)))</f>
        <v/>
      </c>
      <c r="G119" s="196" t="str">
        <f>IF(H119="","",INDEX(Base!$L$2:$N$153,MATCH('FdS Hebdo'!$H119,Base!$L$2:$L$153,0),MATCH('FdS Hebdo'!G$3,Base!$L$1:$N$1,0)))</f>
        <v/>
      </c>
      <c r="H119" s="197" t="str">
        <f t="shared" si="18"/>
        <v/>
      </c>
      <c r="I119" s="198"/>
    </row>
    <row r="120" spans="1:9">
      <c r="A120" s="191" t="str">
        <f t="shared" si="9"/>
        <v/>
      </c>
      <c r="B120" s="428" t="s">
        <v>62</v>
      </c>
      <c r="C120" s="195" t="str">
        <f>IFERROR(INDEX('Journée FdS'!$A$3:$V$151,MATCH('FdS Hebdo'!$B120,'Journée FdS'!$P$3:$P$151,0),C$3),"")</f>
        <v/>
      </c>
      <c r="D120" s="195" t="str">
        <f>IFERROR(INDEX('Liste Personnel'!$A$3:$I$151,MATCH($E120,'Liste Personnel'!$G$3:$G$151,0),8),"")</f>
        <v/>
      </c>
      <c r="E120" s="195" t="str">
        <f>IFERROR(INDEX('Journée FdS'!$E$5:$V$151,MATCH('FdS Hebdo'!$B120,'Journée FdS'!$P$5:$P$151,0),E$3),"")</f>
        <v/>
      </c>
      <c r="F120" s="196" t="str">
        <f>IF(H120="","",INDEX(Base!$L$2:$N$153,MATCH('FdS Hebdo'!$H120,Base!$L$2:$L$153,0),MATCH('FdS Hebdo'!F$3,Base!$L$1:$N$1,0)))</f>
        <v/>
      </c>
      <c r="G120" s="196" t="str">
        <f>IF(H120="","",INDEX(Base!$L$2:$N$153,MATCH('FdS Hebdo'!$H120,Base!$L$2:$L$153,0),MATCH('FdS Hebdo'!G$3,Base!$L$1:$N$1,0)))</f>
        <v/>
      </c>
      <c r="H120" s="197" t="str">
        <f t="shared" si="18"/>
        <v/>
      </c>
      <c r="I120" s="198"/>
    </row>
    <row r="121" spans="1:9">
      <c r="A121" s="191" t="str">
        <f t="shared" si="9"/>
        <v/>
      </c>
      <c r="B121" s="428" t="s">
        <v>44</v>
      </c>
      <c r="C121" s="195" t="str">
        <f>IFERROR(INDEX('Journée FdS'!$A$3:$V$151,MATCH('FdS Hebdo'!$B121,'Journée FdS'!$P$3:$P$151,0),C$3),"")</f>
        <v/>
      </c>
      <c r="D121" s="195" t="str">
        <f>IFERROR(INDEX('Liste Personnel'!$A$3:$I$151,MATCH($E121,'Liste Personnel'!$G$3:$G$151,0),8),"")</f>
        <v/>
      </c>
      <c r="E121" s="195" t="str">
        <f>IFERROR(INDEX('Journée FdS'!$E$5:$V$151,MATCH('FdS Hebdo'!$B121,'Journée FdS'!$P$5:$P$151,0),E$3),"")</f>
        <v/>
      </c>
      <c r="F121" s="196" t="str">
        <f>IF(H121="","",INDEX(Base!$L$2:$N$153,MATCH('FdS Hebdo'!$H121,Base!$L$2:$L$153,0),MATCH('FdS Hebdo'!F$3,Base!$L$1:$N$1,0)))</f>
        <v/>
      </c>
      <c r="G121" s="196" t="str">
        <f>IF(H121="","",INDEX(Base!$L$2:$N$153,MATCH('FdS Hebdo'!$H121,Base!$L$2:$L$153,0),MATCH('FdS Hebdo'!G$3,Base!$L$1:$N$1,0)))</f>
        <v/>
      </c>
      <c r="H121" s="197" t="str">
        <f t="shared" si="18"/>
        <v/>
      </c>
      <c r="I121" s="198"/>
    </row>
    <row r="122" spans="1:9">
      <c r="A122" s="191" t="str">
        <f t="shared" si="9"/>
        <v/>
      </c>
      <c r="B122" s="428" t="s">
        <v>45</v>
      </c>
      <c r="C122" s="195" t="str">
        <f>IFERROR(INDEX('Journée FdS'!$A$3:$V$151,MATCH('FdS Hebdo'!$B122,'Journée FdS'!$P$3:$P$151,0),C$3),"")</f>
        <v/>
      </c>
      <c r="D122" s="195" t="str">
        <f>IFERROR(INDEX('Liste Personnel'!$A$3:$I$151,MATCH($E122,'Liste Personnel'!$G$3:$G$151,0),8),"")</f>
        <v/>
      </c>
      <c r="E122" s="195" t="str">
        <f>IFERROR(INDEX('Journée FdS'!$E$5:$V$151,MATCH('FdS Hebdo'!$B122,'Journée FdS'!$P$5:$P$151,0),E$3),"")</f>
        <v/>
      </c>
      <c r="F122" s="196" t="str">
        <f>IF(H122="","",INDEX(Base!$L$2:$N$153,MATCH('FdS Hebdo'!$H122,Base!$L$2:$L$153,0),MATCH('FdS Hebdo'!F$3,Base!$L$1:$N$1,0)))</f>
        <v/>
      </c>
      <c r="G122" s="196" t="str">
        <f>IF(H122="","",INDEX(Base!$L$2:$N$153,MATCH('FdS Hebdo'!$H122,Base!$L$2:$L$153,0),MATCH('FdS Hebdo'!G$3,Base!$L$1:$N$1,0)))</f>
        <v/>
      </c>
      <c r="H122" s="197" t="str">
        <f t="shared" si="18"/>
        <v/>
      </c>
      <c r="I122" s="198"/>
    </row>
    <row r="123" spans="1:9">
      <c r="A123" s="191" t="str">
        <f t="shared" si="9"/>
        <v/>
      </c>
      <c r="B123" s="428" t="s">
        <v>46</v>
      </c>
      <c r="C123" s="195" t="str">
        <f>IFERROR(INDEX('Journée FdS'!$A$3:$V$151,MATCH('FdS Hebdo'!$B123,'Journée FdS'!$P$3:$P$151,0),C$3),"")</f>
        <v/>
      </c>
      <c r="D123" s="195" t="str">
        <f>IFERROR(INDEX('Liste Personnel'!$A$3:$I$151,MATCH($E123,'Liste Personnel'!$G$3:$G$151,0),8),"")</f>
        <v/>
      </c>
      <c r="E123" s="195" t="str">
        <f>IFERROR(INDEX('Journée FdS'!$E$5:$V$151,MATCH('FdS Hebdo'!$B123,'Journée FdS'!$P$5:$P$151,0),E$3),"")</f>
        <v/>
      </c>
      <c r="F123" s="196" t="str">
        <f>IF(H123="","",INDEX(Base!$L$2:$N$153,MATCH('FdS Hebdo'!$H123,Base!$L$2:$L$153,0),MATCH('FdS Hebdo'!F$3,Base!$L$1:$N$1,0)))</f>
        <v/>
      </c>
      <c r="G123" s="196" t="str">
        <f>IF(H123="","",INDEX(Base!$L$2:$N$153,MATCH('FdS Hebdo'!$H123,Base!$L$2:$L$153,0),MATCH('FdS Hebdo'!G$3,Base!$L$1:$N$1,0)))</f>
        <v/>
      </c>
      <c r="H123" s="197" t="str">
        <f t="shared" si="18"/>
        <v/>
      </c>
      <c r="I123" s="198"/>
    </row>
    <row r="124" spans="1:9">
      <c r="A124" s="191" t="str">
        <f t="shared" si="9"/>
        <v/>
      </c>
      <c r="B124" s="428" t="s">
        <v>47</v>
      </c>
      <c r="C124" s="195" t="str">
        <f>IFERROR(INDEX('Journée FdS'!$A$3:$V$151,MATCH('FdS Hebdo'!$B124,'Journée FdS'!$P$3:$P$151,0),C$3),"")</f>
        <v/>
      </c>
      <c r="D124" s="195" t="str">
        <f>IFERROR(INDEX('Liste Personnel'!$A$3:$I$151,MATCH($E124,'Liste Personnel'!$G$3:$G$151,0),8),"")</f>
        <v/>
      </c>
      <c r="E124" s="195" t="str">
        <f>IFERROR(INDEX('Journée FdS'!$E$5:$V$151,MATCH('FdS Hebdo'!$B124,'Journée FdS'!$P$5:$P$151,0),E$3),"")</f>
        <v/>
      </c>
      <c r="F124" s="196" t="str">
        <f>IF(H124="","",INDEX(Base!$L$2:$N$153,MATCH('FdS Hebdo'!$H124,Base!$L$2:$L$153,0),MATCH('FdS Hebdo'!F$3,Base!$L$1:$N$1,0)))</f>
        <v/>
      </c>
      <c r="G124" s="196" t="str">
        <f>IF(H124="","",INDEX(Base!$L$2:$N$153,MATCH('FdS Hebdo'!$H124,Base!$L$2:$L$153,0),MATCH('FdS Hebdo'!G$3,Base!$L$1:$N$1,0)))</f>
        <v/>
      </c>
      <c r="H124" s="197" t="str">
        <f t="shared" si="18"/>
        <v/>
      </c>
      <c r="I124" s="198"/>
    </row>
    <row r="125" spans="1:9">
      <c r="A125" s="191" t="str">
        <f t="shared" si="9"/>
        <v/>
      </c>
      <c r="B125" s="428" t="s">
        <v>72</v>
      </c>
      <c r="C125" s="195" t="str">
        <f>IFERROR(INDEX('Journée FdS'!$A$3:$V$151,MATCH('FdS Hebdo'!$B125,'Journée FdS'!$P$3:$P$151,0),C$3),"")</f>
        <v/>
      </c>
      <c r="D125" s="195" t="str">
        <f>IFERROR(INDEX('Liste Personnel'!$A$3:$I$151,MATCH($E125,'Liste Personnel'!$G$3:$G$151,0),8),"")</f>
        <v/>
      </c>
      <c r="E125" s="195" t="str">
        <f>IFERROR(INDEX('Journée FdS'!$E$5:$V$151,MATCH('FdS Hebdo'!$B125,'Journée FdS'!$P$5:$P$151,0),E$3),"")</f>
        <v/>
      </c>
      <c r="F125" s="196" t="str">
        <f>IF(H125="","",INDEX(Base!$L$2:$N$153,MATCH('FdS Hebdo'!$H125,Base!$L$2:$L$153,0),MATCH('FdS Hebdo'!F$3,Base!$L$1:$N$1,0)))</f>
        <v/>
      </c>
      <c r="G125" s="196" t="str">
        <f>IF(H125="","",INDEX(Base!$L$2:$N$153,MATCH('FdS Hebdo'!$H125,Base!$L$2:$L$153,0),MATCH('FdS Hebdo'!G$3,Base!$L$1:$N$1,0)))</f>
        <v/>
      </c>
      <c r="H125" s="197" t="str">
        <f t="shared" si="18"/>
        <v/>
      </c>
      <c r="I125" s="198"/>
    </row>
    <row r="126" spans="1:9">
      <c r="A126" s="191" t="str">
        <f t="shared" si="9"/>
        <v/>
      </c>
      <c r="B126" s="429" t="s">
        <v>348</v>
      </c>
      <c r="C126" s="195" t="str">
        <f>IFERROR(INDEX('Journée FdS'!$A$3:$V$151,MATCH('FdS Hebdo'!$B126,'Journée FdS'!$P$3:$P$151,0),C$3),"")</f>
        <v/>
      </c>
      <c r="D126" s="195" t="str">
        <f>IFERROR(INDEX('Liste Personnel'!$A$3:$I$151,MATCH($E126,'Liste Personnel'!$G$3:$G$151,0),8),"")</f>
        <v/>
      </c>
      <c r="E126" s="195" t="str">
        <f>IFERROR(INDEX('Journée FdS'!$E$5:$V$151,MATCH('FdS Hebdo'!$B126,'Journée FdS'!$P$5:$P$151,0),E$3),"")</f>
        <v/>
      </c>
      <c r="F126" s="196" t="str">
        <f>IF(H126="","",INDEX(Base!$L$2:$N$153,MATCH('FdS Hebdo'!$H126,Base!$L$2:$L$153,0),MATCH('FdS Hebdo'!F$3,Base!$L$1:$N$1,0)))</f>
        <v/>
      </c>
      <c r="G126" s="196" t="str">
        <f>IF(H126="","",INDEX(Base!$L$2:$N$153,MATCH('FdS Hebdo'!$H126,Base!$L$2:$L$153,0),MATCH('FdS Hebdo'!G$3,Base!$L$1:$N$1,0)))</f>
        <v/>
      </c>
      <c r="H126" s="197" t="str">
        <f t="shared" ref="H126:H133" si="19">IF(E126="","",B126)</f>
        <v/>
      </c>
      <c r="I126" s="198" t="str">
        <f>IF(E126="","","RENFORT")</f>
        <v/>
      </c>
    </row>
    <row r="127" spans="1:9">
      <c r="A127" s="191" t="str">
        <f t="shared" si="9"/>
        <v/>
      </c>
      <c r="B127" s="429" t="s">
        <v>349</v>
      </c>
      <c r="C127" s="195" t="str">
        <f>IFERROR(INDEX('Journée FdS'!$A$3:$V$151,MATCH('FdS Hebdo'!$B127,'Journée FdS'!$P$3:$P$151,0),C$3),"")</f>
        <v/>
      </c>
      <c r="D127" s="195" t="str">
        <f>IFERROR(INDEX('Liste Personnel'!$A$3:$I$151,MATCH($E127,'Liste Personnel'!$G$3:$G$151,0),8),"")</f>
        <v/>
      </c>
      <c r="E127" s="195" t="str">
        <f>IFERROR(INDEX('Journée FdS'!$E$5:$V$151,MATCH('FdS Hebdo'!$B127,'Journée FdS'!$P$5:$P$151,0),E$3),"")</f>
        <v/>
      </c>
      <c r="F127" s="196" t="str">
        <f>IF(H127="","",INDEX(Base!$L$2:$N$153,MATCH('FdS Hebdo'!$H127,Base!$L$2:$L$153,0),MATCH('FdS Hebdo'!F$3,Base!$L$1:$N$1,0)))</f>
        <v/>
      </c>
      <c r="G127" s="196" t="str">
        <f>IF(H127="","",INDEX(Base!$L$2:$N$153,MATCH('FdS Hebdo'!$H127,Base!$L$2:$L$153,0),MATCH('FdS Hebdo'!G$3,Base!$L$1:$N$1,0)))</f>
        <v/>
      </c>
      <c r="H127" s="197" t="str">
        <f t="shared" si="19"/>
        <v/>
      </c>
      <c r="I127" s="198" t="str">
        <f t="shared" ref="I127:I133" si="20">IF(E127="","","RENFORT")</f>
        <v/>
      </c>
    </row>
    <row r="128" spans="1:9">
      <c r="A128" s="191" t="str">
        <f t="shared" si="9"/>
        <v/>
      </c>
      <c r="B128" s="429" t="s">
        <v>350</v>
      </c>
      <c r="C128" s="195" t="str">
        <f>IFERROR(INDEX('Journée FdS'!$A$3:$V$151,MATCH('FdS Hebdo'!$B128,'Journée FdS'!$P$3:$P$151,0),C$3),"")</f>
        <v/>
      </c>
      <c r="D128" s="195" t="str">
        <f>IFERROR(INDEX('Liste Personnel'!$A$3:$I$151,MATCH($E128,'Liste Personnel'!$G$3:$G$151,0),8),"")</f>
        <v/>
      </c>
      <c r="E128" s="195" t="str">
        <f>IFERROR(INDEX('Journée FdS'!$E$5:$V$151,MATCH('FdS Hebdo'!$B128,'Journée FdS'!$P$5:$P$151,0),E$3),"")</f>
        <v/>
      </c>
      <c r="F128" s="196" t="str">
        <f>IF(H128="","",INDEX(Base!$L$2:$N$153,MATCH('FdS Hebdo'!$H128,Base!$L$2:$L$153,0),MATCH('FdS Hebdo'!F$3,Base!$L$1:$N$1,0)))</f>
        <v/>
      </c>
      <c r="G128" s="196" t="str">
        <f>IF(H128="","",INDEX(Base!$L$2:$N$153,MATCH('FdS Hebdo'!$H128,Base!$L$2:$L$153,0),MATCH('FdS Hebdo'!G$3,Base!$L$1:$N$1,0)))</f>
        <v/>
      </c>
      <c r="H128" s="197" t="str">
        <f t="shared" si="19"/>
        <v/>
      </c>
      <c r="I128" s="198" t="str">
        <f t="shared" si="20"/>
        <v/>
      </c>
    </row>
    <row r="129" spans="1:9">
      <c r="A129" s="191" t="str">
        <f t="shared" si="9"/>
        <v/>
      </c>
      <c r="B129" s="429" t="s">
        <v>351</v>
      </c>
      <c r="C129" s="195" t="str">
        <f>IFERROR(INDEX('Journée FdS'!$A$3:$V$151,MATCH('FdS Hebdo'!$B129,'Journée FdS'!$P$3:$P$151,0),C$3),"")</f>
        <v/>
      </c>
      <c r="D129" s="195" t="str">
        <f>IFERROR(INDEX('Liste Personnel'!$A$3:$I$151,MATCH($E129,'Liste Personnel'!$G$3:$G$151,0),8),"")</f>
        <v/>
      </c>
      <c r="E129" s="195" t="str">
        <f>IFERROR(INDEX('Journée FdS'!$E$5:$V$151,MATCH('FdS Hebdo'!$B129,'Journée FdS'!$P$5:$P$151,0),E$3),"")</f>
        <v/>
      </c>
      <c r="F129" s="196" t="str">
        <f>IF(H129="","",INDEX(Base!$L$2:$N$153,MATCH('FdS Hebdo'!$H129,Base!$L$2:$L$153,0),MATCH('FdS Hebdo'!F$3,Base!$L$1:$N$1,0)))</f>
        <v/>
      </c>
      <c r="G129" s="196" t="str">
        <f>IF(H129="","",INDEX(Base!$L$2:$N$153,MATCH('FdS Hebdo'!$H129,Base!$L$2:$L$153,0),MATCH('FdS Hebdo'!G$3,Base!$L$1:$N$1,0)))</f>
        <v/>
      </c>
      <c r="H129" s="197" t="str">
        <f t="shared" si="19"/>
        <v/>
      </c>
      <c r="I129" s="198" t="str">
        <f t="shared" si="20"/>
        <v/>
      </c>
    </row>
    <row r="130" spans="1:9">
      <c r="A130" s="191" t="str">
        <f t="shared" si="9"/>
        <v/>
      </c>
      <c r="B130" s="429" t="s">
        <v>352</v>
      </c>
      <c r="C130" s="195" t="str">
        <f>IFERROR(INDEX('Journée FdS'!$A$3:$V$151,MATCH('FdS Hebdo'!$B130,'Journée FdS'!$P$3:$P$151,0),C$3),"")</f>
        <v/>
      </c>
      <c r="D130" s="195" t="str">
        <f>IFERROR(INDEX('Liste Personnel'!$A$3:$I$151,MATCH($E130,'Liste Personnel'!$G$3:$G$151,0),8),"")</f>
        <v/>
      </c>
      <c r="E130" s="195" t="str">
        <f>IFERROR(INDEX('Journée FdS'!$E$5:$V$151,MATCH('FdS Hebdo'!$B130,'Journée FdS'!$P$5:$P$151,0),E$3),"")</f>
        <v/>
      </c>
      <c r="F130" s="196" t="str">
        <f>IF(H130="","",INDEX(Base!$L$2:$N$153,MATCH('FdS Hebdo'!$H130,Base!$L$2:$L$153,0),MATCH('FdS Hebdo'!F$3,Base!$L$1:$N$1,0)))</f>
        <v/>
      </c>
      <c r="G130" s="196" t="str">
        <f>IF(H130="","",INDEX(Base!$L$2:$N$153,MATCH('FdS Hebdo'!$H130,Base!$L$2:$L$153,0),MATCH('FdS Hebdo'!G$3,Base!$L$1:$N$1,0)))</f>
        <v/>
      </c>
      <c r="H130" s="197" t="str">
        <f t="shared" si="19"/>
        <v/>
      </c>
      <c r="I130" s="198" t="str">
        <f t="shared" si="20"/>
        <v/>
      </c>
    </row>
    <row r="131" spans="1:9">
      <c r="A131" s="191" t="str">
        <f t="shared" si="9"/>
        <v/>
      </c>
      <c r="B131" s="429" t="s">
        <v>353</v>
      </c>
      <c r="C131" s="195" t="str">
        <f>IFERROR(INDEX('Journée FdS'!$A$3:$V$151,MATCH('FdS Hebdo'!$B131,'Journée FdS'!$P$3:$P$151,0),C$3),"")</f>
        <v/>
      </c>
      <c r="D131" s="195" t="str">
        <f>IFERROR(INDEX('Liste Personnel'!$A$3:$I$151,MATCH($E131,'Liste Personnel'!$G$3:$G$151,0),8),"")</f>
        <v/>
      </c>
      <c r="E131" s="195" t="str">
        <f>IFERROR(INDEX('Journée FdS'!$E$5:$V$151,MATCH('FdS Hebdo'!$B131,'Journée FdS'!$P$5:$P$151,0),E$3),"")</f>
        <v/>
      </c>
      <c r="F131" s="196" t="str">
        <f>IF(H131="","",INDEX(Base!$L$2:$N$153,MATCH('FdS Hebdo'!$H131,Base!$L$2:$L$153,0),MATCH('FdS Hebdo'!F$3,Base!$L$1:$N$1,0)))</f>
        <v/>
      </c>
      <c r="G131" s="196" t="str">
        <f>IF(H131="","",INDEX(Base!$L$2:$N$153,MATCH('FdS Hebdo'!$H131,Base!$L$2:$L$153,0),MATCH('FdS Hebdo'!G$3,Base!$L$1:$N$1,0)))</f>
        <v/>
      </c>
      <c r="H131" s="197" t="str">
        <f t="shared" si="19"/>
        <v/>
      </c>
      <c r="I131" s="198" t="str">
        <f t="shared" si="20"/>
        <v/>
      </c>
    </row>
    <row r="132" spans="1:9">
      <c r="A132" s="191" t="str">
        <f t="shared" si="9"/>
        <v/>
      </c>
      <c r="B132" s="429" t="s">
        <v>354</v>
      </c>
      <c r="C132" s="195" t="str">
        <f>IFERROR(INDEX('Journée FdS'!$A$3:$V$151,MATCH('FdS Hebdo'!$B132,'Journée FdS'!$P$3:$P$151,0),C$3),"")</f>
        <v/>
      </c>
      <c r="D132" s="195" t="str">
        <f>IFERROR(INDEX('Liste Personnel'!$A$3:$I$151,MATCH($E132,'Liste Personnel'!$G$3:$G$151,0),8),"")</f>
        <v/>
      </c>
      <c r="E132" s="195" t="str">
        <f>IFERROR(INDEX('Journée FdS'!$E$5:$V$151,MATCH('FdS Hebdo'!$B132,'Journée FdS'!$P$5:$P$151,0),E$3),"")</f>
        <v/>
      </c>
      <c r="F132" s="196" t="str">
        <f>IF(H132="","",INDEX(Base!$L$2:$N$153,MATCH('FdS Hebdo'!$H132,Base!$L$2:$L$153,0),MATCH('FdS Hebdo'!F$3,Base!$L$1:$N$1,0)))</f>
        <v/>
      </c>
      <c r="G132" s="196" t="str">
        <f>IF(H132="","",INDEX(Base!$L$2:$N$153,MATCH('FdS Hebdo'!$H132,Base!$L$2:$L$153,0),MATCH('FdS Hebdo'!G$3,Base!$L$1:$N$1,0)))</f>
        <v/>
      </c>
      <c r="H132" s="197" t="str">
        <f t="shared" si="19"/>
        <v/>
      </c>
      <c r="I132" s="198" t="str">
        <f t="shared" si="20"/>
        <v/>
      </c>
    </row>
    <row r="133" spans="1:9">
      <c r="A133" s="191" t="str">
        <f t="shared" si="9"/>
        <v/>
      </c>
      <c r="B133" s="429" t="s">
        <v>355</v>
      </c>
      <c r="C133" s="195" t="str">
        <f>IFERROR(INDEX('Journée FdS'!$A$3:$V$151,MATCH('FdS Hebdo'!$B133,'Journée FdS'!$P$3:$P$151,0),C$3),"")</f>
        <v/>
      </c>
      <c r="D133" s="195" t="str">
        <f>IFERROR(INDEX('Liste Personnel'!$A$3:$I$151,MATCH($E133,'Liste Personnel'!$G$3:$G$151,0),8),"")</f>
        <v/>
      </c>
      <c r="E133" s="195" t="str">
        <f>IFERROR(INDEX('Journée FdS'!$E$5:$V$151,MATCH('FdS Hebdo'!$B133,'Journée FdS'!$P$5:$P$151,0),E$3),"")</f>
        <v/>
      </c>
      <c r="F133" s="196" t="str">
        <f>IF(H133="","",INDEX(Base!$L$2:$N$153,MATCH('FdS Hebdo'!$H133,Base!$L$2:$L$153,0),MATCH('FdS Hebdo'!F$3,Base!$L$1:$N$1,0)))</f>
        <v/>
      </c>
      <c r="G133" s="196" t="str">
        <f>IF(H133="","",INDEX(Base!$L$2:$N$153,MATCH('FdS Hebdo'!$H133,Base!$L$2:$L$153,0),MATCH('FdS Hebdo'!G$3,Base!$L$1:$N$1,0)))</f>
        <v/>
      </c>
      <c r="H133" s="197" t="str">
        <f t="shared" si="19"/>
        <v/>
      </c>
      <c r="I133" s="198" t="str">
        <f t="shared" si="20"/>
        <v/>
      </c>
    </row>
    <row r="134" spans="1:9">
      <c r="C134" s="195"/>
      <c r="D134" s="195" t="str">
        <f>IFERROR(INDEX('Liste Personnel'!$A$3:$I$151,MATCH($E134,'Liste Personnel'!$G$3:$G$151,0),8),"")</f>
        <v/>
      </c>
      <c r="I134" s="200"/>
    </row>
    <row r="135" spans="1:9" ht="24.5">
      <c r="A135" s="426" t="s">
        <v>222</v>
      </c>
      <c r="B135" s="773" t="s">
        <v>223</v>
      </c>
      <c r="C135" s="773"/>
      <c r="D135" s="773"/>
      <c r="E135" s="773"/>
      <c r="F135" s="773"/>
      <c r="G135" s="773"/>
      <c r="H135" s="773"/>
      <c r="I135" s="773"/>
    </row>
    <row r="136" spans="1:9" ht="17.5">
      <c r="A136" s="427" t="str">
        <f>TEXT(B2,"jjmmaa")</f>
        <v>270120</v>
      </c>
      <c r="B136" s="774">
        <f>B2+1</f>
        <v>43858</v>
      </c>
      <c r="C136" s="774"/>
      <c r="D136" s="774"/>
      <c r="E136" s="774"/>
      <c r="F136" s="774"/>
      <c r="G136" s="774"/>
      <c r="H136" s="774"/>
      <c r="I136" s="774"/>
    </row>
    <row r="137" spans="1:9">
      <c r="A137" s="191" t="s">
        <v>222</v>
      </c>
      <c r="B137" s="190" t="s">
        <v>1</v>
      </c>
      <c r="C137" s="191">
        <v>2</v>
      </c>
      <c r="D137" s="191"/>
      <c r="E137" s="191">
        <v>1</v>
      </c>
      <c r="F137" s="192" t="s">
        <v>224</v>
      </c>
      <c r="G137" s="192" t="s">
        <v>225</v>
      </c>
      <c r="H137" s="202" t="s">
        <v>226</v>
      </c>
      <c r="I137" s="194" t="s">
        <v>227</v>
      </c>
    </row>
    <row r="138" spans="1:9">
      <c r="A138" s="191" t="str">
        <f>IF(C138="","","+")</f>
        <v/>
      </c>
      <c r="B138" s="428" t="s">
        <v>1</v>
      </c>
      <c r="C138" s="195" t="str">
        <f>IFERROR(INDEX('Journée FdS'!$A$3:$V$151,MATCH('FdS Hebdo'!$B138,'Journée FdS'!$Q$3:$Q$151,0),C$3),"")</f>
        <v/>
      </c>
      <c r="D138" s="195" t="str">
        <f>IFERROR(INDEX('Liste Personnel'!$A$3:$I$151,MATCH($E138,'Liste Personnel'!$G$3:$G$151,0),8),"")</f>
        <v/>
      </c>
      <c r="E138" s="195" t="str">
        <f>IFERROR(INDEX('Journée FdS'!$E$5:$V$151,MATCH('FdS Hebdo'!$B138,'Journée FdS'!$Q$5:$Q$151,0),E$3),"")</f>
        <v/>
      </c>
      <c r="F138" s="196" t="str">
        <f>IF(H138="","",INDEX(Base!$L$2:$N$153,MATCH('FdS Hebdo'!$H138,Base!$L$2:$L$153,0),MATCH('FdS Hebdo'!F$3,Base!$L$1:$N$1,0)))</f>
        <v/>
      </c>
      <c r="G138" s="196" t="str">
        <f>IF(H138="","",INDEX(Base!$L$2:$N$153,MATCH('FdS Hebdo'!$H138,Base!$L$2:$L$153,0),MATCH('FdS Hebdo'!G$3,Base!$L$1:$N$1,0)))</f>
        <v/>
      </c>
      <c r="H138" s="197" t="str">
        <f>IF(E138="","",B138)</f>
        <v/>
      </c>
      <c r="I138" s="198"/>
    </row>
    <row r="139" spans="1:9">
      <c r="A139" s="191" t="str">
        <f t="shared" ref="A139:A177" si="21">IF(C139="","","+")</f>
        <v/>
      </c>
      <c r="B139" s="428" t="s">
        <v>228</v>
      </c>
      <c r="C139" s="195" t="str">
        <f>IFERROR(INDEX('Journée FdS'!$A$3:$V$151,MATCH('FdS Hebdo'!$B139,'Journée FdS'!$Q$3:$Q$151,0),C$3),"")</f>
        <v/>
      </c>
      <c r="D139" s="195" t="str">
        <f>IFERROR(INDEX('Liste Personnel'!$A$3:$I$151,MATCH($E139,'Liste Personnel'!$G$3:$G$151,0),8),"")</f>
        <v/>
      </c>
      <c r="E139" s="195" t="str">
        <f>IFERROR(INDEX('Journée FdS'!$E$5:$V$151,MATCH('FdS Hebdo'!$B139,'Journée FdS'!$Q$5:$Q$151,0),E$3),"")</f>
        <v/>
      </c>
      <c r="F139" s="196" t="str">
        <f>IF(H139="","",INDEX(Base!$L$2:$N$153,MATCH('FdS Hebdo'!$H139,Base!$L$2:$L$153,0),MATCH('FdS Hebdo'!F$3,Base!$L$1:$N$1,0)))</f>
        <v/>
      </c>
      <c r="G139" s="196" t="str">
        <f>IF(H139="","",INDEX(Base!$L$2:$N$153,MATCH('FdS Hebdo'!$H139,Base!$L$2:$L$153,0),MATCH('FdS Hebdo'!G$3,Base!$L$1:$N$1,0)))</f>
        <v/>
      </c>
      <c r="H139" s="197" t="str">
        <f t="shared" ref="H139:H154" si="22">IF(E139="","",B139)</f>
        <v/>
      </c>
      <c r="I139" s="198" t="str">
        <f>IF(E139="","","DISPO")</f>
        <v/>
      </c>
    </row>
    <row r="140" spans="1:9">
      <c r="A140" s="191" t="str">
        <f t="shared" si="21"/>
        <v/>
      </c>
      <c r="B140" s="428" t="s">
        <v>229</v>
      </c>
      <c r="C140" s="195" t="str">
        <f>IFERROR(INDEX('Journée FdS'!$A$3:$V$151,MATCH('FdS Hebdo'!$B140,'Journée FdS'!$Q$3:$Q$151,0),C$3),"")</f>
        <v/>
      </c>
      <c r="D140" s="195" t="str">
        <f>IFERROR(INDEX('Liste Personnel'!$A$3:$I$151,MATCH($E140,'Liste Personnel'!$G$3:$G$151,0),8),"")</f>
        <v/>
      </c>
      <c r="E140" s="195" t="str">
        <f>IFERROR(INDEX('Journée FdS'!$E$5:$V$151,MATCH('FdS Hebdo'!$B140,'Journée FdS'!$Q$5:$Q$151,0),E$3),"")</f>
        <v/>
      </c>
      <c r="F140" s="196" t="str">
        <f>IF(H140="","",INDEX(Base!$L$2:$N$153,MATCH('FdS Hebdo'!$H140,Base!$L$2:$L$153,0),MATCH('FdS Hebdo'!F$3,Base!$L$1:$N$1,0)))</f>
        <v/>
      </c>
      <c r="G140" s="196" t="str">
        <f>IF(H140="","",INDEX(Base!$L$2:$N$153,MATCH('FdS Hebdo'!$H140,Base!$L$2:$L$153,0),MATCH('FdS Hebdo'!G$3,Base!$L$1:$N$1,0)))</f>
        <v/>
      </c>
      <c r="H140" s="197" t="str">
        <f t="shared" si="22"/>
        <v/>
      </c>
      <c r="I140" s="198" t="str">
        <f t="shared" ref="I140:I148" si="23">IF(E140="","","DISPO")</f>
        <v/>
      </c>
    </row>
    <row r="141" spans="1:9">
      <c r="A141" s="191" t="str">
        <f t="shared" si="21"/>
        <v/>
      </c>
      <c r="B141" s="428" t="s">
        <v>230</v>
      </c>
      <c r="C141" s="195" t="str">
        <f>IFERROR(INDEX('Journée FdS'!$A$3:$V$151,MATCH('FdS Hebdo'!$B141,'Journée FdS'!$Q$3:$Q$151,0),C$3),"")</f>
        <v/>
      </c>
      <c r="D141" s="195" t="str">
        <f>IFERROR(INDEX('Liste Personnel'!$A$3:$I$151,MATCH($E141,'Liste Personnel'!$G$3:$G$151,0),8),"")</f>
        <v/>
      </c>
      <c r="E141" s="195" t="str">
        <f>IFERROR(INDEX('Journée FdS'!$E$5:$V$151,MATCH('FdS Hebdo'!$B141,'Journée FdS'!$Q$5:$Q$151,0),E$3),"")</f>
        <v/>
      </c>
      <c r="F141" s="196" t="str">
        <f>IF(H141="","",INDEX(Base!$L$2:$N$153,MATCH('FdS Hebdo'!$H141,Base!$L$2:$L$153,0),MATCH('FdS Hebdo'!F$3,Base!$L$1:$N$1,0)))</f>
        <v/>
      </c>
      <c r="G141" s="196" t="str">
        <f>IF(H141="","",INDEX(Base!$L$2:$N$153,MATCH('FdS Hebdo'!$H141,Base!$L$2:$L$153,0),MATCH('FdS Hebdo'!G$3,Base!$L$1:$N$1,0)))</f>
        <v/>
      </c>
      <c r="H141" s="197" t="str">
        <f t="shared" si="22"/>
        <v/>
      </c>
      <c r="I141" s="198" t="str">
        <f t="shared" si="23"/>
        <v/>
      </c>
    </row>
    <row r="142" spans="1:9" ht="15" customHeight="1">
      <c r="A142" s="191" t="str">
        <f t="shared" si="21"/>
        <v/>
      </c>
      <c r="B142" s="428" t="s">
        <v>231</v>
      </c>
      <c r="C142" s="195" t="str">
        <f>IFERROR(INDEX('Journée FdS'!$A$3:$V$151,MATCH('FdS Hebdo'!$B142,'Journée FdS'!$Q$3:$Q$151,0),C$3),"")</f>
        <v/>
      </c>
      <c r="D142" s="195" t="str">
        <f>IFERROR(INDEX('Liste Personnel'!$A$3:$I$151,MATCH($E142,'Liste Personnel'!$G$3:$G$151,0),8),"")</f>
        <v/>
      </c>
      <c r="E142" s="195" t="str">
        <f>IFERROR(INDEX('Journée FdS'!$E$5:$V$151,MATCH('FdS Hebdo'!$B142,'Journée FdS'!$Q$5:$Q$151,0),E$3),"")</f>
        <v/>
      </c>
      <c r="F142" s="196" t="str">
        <f>IF(H142="","",INDEX(Base!$L$2:$N$153,MATCH('FdS Hebdo'!$H142,Base!$L$2:$L$153,0),MATCH('FdS Hebdo'!F$3,Base!$L$1:$N$1,0)))</f>
        <v/>
      </c>
      <c r="G142" s="196" t="str">
        <f>IF(H142="","",INDEX(Base!$L$2:$N$153,MATCH('FdS Hebdo'!$H142,Base!$L$2:$L$153,0),MATCH('FdS Hebdo'!G$3,Base!$L$1:$N$1,0)))</f>
        <v/>
      </c>
      <c r="H142" s="197" t="str">
        <f t="shared" si="22"/>
        <v/>
      </c>
      <c r="I142" s="198" t="str">
        <f t="shared" si="23"/>
        <v/>
      </c>
    </row>
    <row r="143" spans="1:9" ht="15" customHeight="1">
      <c r="A143" s="191" t="str">
        <f t="shared" si="21"/>
        <v/>
      </c>
      <c r="B143" s="428" t="s">
        <v>232</v>
      </c>
      <c r="C143" s="195" t="str">
        <f>IFERROR(INDEX('Journée FdS'!$A$3:$V$151,MATCH('FdS Hebdo'!$B143,'Journée FdS'!$Q$3:$Q$151,0),C$3),"")</f>
        <v/>
      </c>
      <c r="D143" s="195" t="str">
        <f>IFERROR(INDEX('Liste Personnel'!$A$3:$I$151,MATCH($E143,'Liste Personnel'!$G$3:$G$151,0),8),"")</f>
        <v/>
      </c>
      <c r="E143" s="195" t="str">
        <f>IFERROR(INDEX('Journée FdS'!$E$5:$V$151,MATCH('FdS Hebdo'!$B143,'Journée FdS'!$Q$5:$Q$151,0),E$3),"")</f>
        <v/>
      </c>
      <c r="F143" s="196" t="str">
        <f>IF(H143="","",INDEX(Base!$L$2:$N$153,MATCH('FdS Hebdo'!$H143,Base!$L$2:$L$153,0),MATCH('FdS Hebdo'!F$3,Base!$L$1:$N$1,0)))</f>
        <v/>
      </c>
      <c r="G143" s="196" t="str">
        <f>IF(H143="","",INDEX(Base!$L$2:$N$153,MATCH('FdS Hebdo'!$H143,Base!$L$2:$L$153,0),MATCH('FdS Hebdo'!G$3,Base!$L$1:$N$1,0)))</f>
        <v/>
      </c>
      <c r="H143" s="197" t="str">
        <f t="shared" si="22"/>
        <v/>
      </c>
      <c r="I143" s="198" t="str">
        <f t="shared" si="23"/>
        <v/>
      </c>
    </row>
    <row r="144" spans="1:9" ht="15" customHeight="1">
      <c r="A144" s="191" t="str">
        <f t="shared" si="21"/>
        <v/>
      </c>
      <c r="B144" s="428" t="s">
        <v>233</v>
      </c>
      <c r="C144" s="195" t="str">
        <f>IFERROR(INDEX('Journée FdS'!$A$3:$V$151,MATCH('FdS Hebdo'!$B144,'Journée FdS'!$Q$3:$Q$151,0),C$3),"")</f>
        <v/>
      </c>
      <c r="D144" s="195" t="str">
        <f>IFERROR(INDEX('Liste Personnel'!$A$3:$I$151,MATCH($E144,'Liste Personnel'!$G$3:$G$151,0),8),"")</f>
        <v/>
      </c>
      <c r="E144" s="195" t="str">
        <f>IFERROR(INDEX('Journée FdS'!$E$5:$V$151,MATCH('FdS Hebdo'!$B144,'Journée FdS'!$Q$5:$Q$151,0),E$3),"")</f>
        <v/>
      </c>
      <c r="F144" s="196" t="str">
        <f>IF(H144="","",INDEX(Base!$L$2:$N$153,MATCH('FdS Hebdo'!$H144,Base!$L$2:$L$153,0),MATCH('FdS Hebdo'!F$3,Base!$L$1:$N$1,0)))</f>
        <v/>
      </c>
      <c r="G144" s="196" t="str">
        <f>IF(H144="","",INDEX(Base!$L$2:$N$153,MATCH('FdS Hebdo'!$H144,Base!$L$2:$L$153,0),MATCH('FdS Hebdo'!G$3,Base!$L$1:$N$1,0)))</f>
        <v/>
      </c>
      <c r="H144" s="197" t="str">
        <f t="shared" si="22"/>
        <v/>
      </c>
      <c r="I144" s="198" t="str">
        <f t="shared" si="23"/>
        <v/>
      </c>
    </row>
    <row r="145" spans="1:9" ht="15" customHeight="1">
      <c r="A145" s="191" t="str">
        <f t="shared" si="21"/>
        <v/>
      </c>
      <c r="B145" s="428" t="s">
        <v>234</v>
      </c>
      <c r="C145" s="195" t="str">
        <f>IFERROR(INDEX('Journée FdS'!$A$3:$V$151,MATCH('FdS Hebdo'!$B145,'Journée FdS'!$Q$3:$Q$151,0),C$3),"")</f>
        <v/>
      </c>
      <c r="D145" s="195" t="str">
        <f>IFERROR(INDEX('Liste Personnel'!$A$3:$I$151,MATCH($E145,'Liste Personnel'!$G$3:$G$151,0),8),"")</f>
        <v/>
      </c>
      <c r="E145" s="195" t="str">
        <f>IFERROR(INDEX('Journée FdS'!$E$5:$V$151,MATCH('FdS Hebdo'!$B145,'Journée FdS'!$Q$5:$Q$151,0),E$3),"")</f>
        <v/>
      </c>
      <c r="F145" s="196" t="str">
        <f>IF(H145="","",INDEX(Base!$L$2:$N$153,MATCH('FdS Hebdo'!$H145,Base!$L$2:$L$153,0),MATCH('FdS Hebdo'!F$3,Base!$L$1:$N$1,0)))</f>
        <v/>
      </c>
      <c r="G145" s="196" t="str">
        <f>IF(H145="","",INDEX(Base!$L$2:$N$153,MATCH('FdS Hebdo'!$H145,Base!$L$2:$L$153,0),MATCH('FdS Hebdo'!G$3,Base!$L$1:$N$1,0)))</f>
        <v/>
      </c>
      <c r="H145" s="197" t="str">
        <f t="shared" si="22"/>
        <v/>
      </c>
      <c r="I145" s="198" t="str">
        <f t="shared" si="23"/>
        <v/>
      </c>
    </row>
    <row r="146" spans="1:9" ht="15" customHeight="1">
      <c r="A146" s="191" t="str">
        <f t="shared" si="21"/>
        <v/>
      </c>
      <c r="B146" s="428" t="s">
        <v>235</v>
      </c>
      <c r="C146" s="195" t="str">
        <f>IFERROR(INDEX('Journée FdS'!$A$3:$V$151,MATCH('FdS Hebdo'!$B146,'Journée FdS'!$Q$3:$Q$151,0),C$3),"")</f>
        <v/>
      </c>
      <c r="D146" s="195" t="str">
        <f>IFERROR(INDEX('Liste Personnel'!$A$3:$I$151,MATCH($E146,'Liste Personnel'!$G$3:$G$151,0),8),"")</f>
        <v/>
      </c>
      <c r="E146" s="195" t="str">
        <f>IFERROR(INDEX('Journée FdS'!$E$5:$V$151,MATCH('FdS Hebdo'!$B146,'Journée FdS'!$Q$5:$Q$151,0),E$3),"")</f>
        <v/>
      </c>
      <c r="F146" s="196" t="str">
        <f>IF(H146="","",INDEX(Base!$L$2:$N$153,MATCH('FdS Hebdo'!$H146,Base!$L$2:$L$153,0),MATCH('FdS Hebdo'!F$3,Base!$L$1:$N$1,0)))</f>
        <v/>
      </c>
      <c r="G146" s="196" t="str">
        <f>IF(H146="","",INDEX(Base!$L$2:$N$153,MATCH('FdS Hebdo'!$H146,Base!$L$2:$L$153,0),MATCH('FdS Hebdo'!G$3,Base!$L$1:$N$1,0)))</f>
        <v/>
      </c>
      <c r="H146" s="197" t="str">
        <f t="shared" si="22"/>
        <v/>
      </c>
      <c r="I146" s="198" t="str">
        <f t="shared" si="23"/>
        <v/>
      </c>
    </row>
    <row r="147" spans="1:9" ht="15" customHeight="1">
      <c r="A147" s="191" t="str">
        <f t="shared" si="21"/>
        <v/>
      </c>
      <c r="B147" s="428" t="s">
        <v>299</v>
      </c>
      <c r="C147" s="195" t="str">
        <f>IFERROR(INDEX('Journée FdS'!$A$3:$V$151,MATCH('FdS Hebdo'!$B147,'Journée FdS'!$Q$3:$Q$151,0),C$3),"")</f>
        <v/>
      </c>
      <c r="D147" s="195" t="str">
        <f>IFERROR(INDEX('Liste Personnel'!$A$3:$I$151,MATCH($E147,'Liste Personnel'!$G$3:$G$151,0),8),"")</f>
        <v/>
      </c>
      <c r="E147" s="195" t="str">
        <f>IFERROR(INDEX('Journée FdS'!$E$5:$V$151,MATCH('FdS Hebdo'!$B147,'Journée FdS'!$Q$5:$Q$151,0),E$3),"")</f>
        <v/>
      </c>
      <c r="F147" s="196" t="str">
        <f>IF(H147="","",INDEX(Base!$L$2:$N$153,MATCH('FdS Hebdo'!$H147,Base!$L$2:$L$153,0),MATCH('FdS Hebdo'!F$3,Base!$L$1:$N$1,0)))</f>
        <v/>
      </c>
      <c r="G147" s="196" t="str">
        <f>IF(H147="","",INDEX(Base!$L$2:$N$153,MATCH('FdS Hebdo'!$H147,Base!$L$2:$L$153,0),MATCH('FdS Hebdo'!G$3,Base!$L$1:$N$1,0)))</f>
        <v/>
      </c>
      <c r="H147" s="197" t="str">
        <f t="shared" si="22"/>
        <v/>
      </c>
      <c r="I147" s="198" t="str">
        <f t="shared" si="23"/>
        <v/>
      </c>
    </row>
    <row r="148" spans="1:9" ht="15" customHeight="1">
      <c r="A148" s="191" t="str">
        <f t="shared" si="21"/>
        <v/>
      </c>
      <c r="B148" s="428" t="s">
        <v>300</v>
      </c>
      <c r="C148" s="195" t="str">
        <f>IFERROR(INDEX('Journée FdS'!$A$3:$V$151,MATCH('FdS Hebdo'!$B148,'Journée FdS'!$Q$3:$Q$151,0),C$3),"")</f>
        <v/>
      </c>
      <c r="D148" s="195" t="str">
        <f>IFERROR(INDEX('Liste Personnel'!$A$3:$I$151,MATCH($E148,'Liste Personnel'!$G$3:$G$151,0),8),"")</f>
        <v/>
      </c>
      <c r="E148" s="195" t="str">
        <f>IFERROR(INDEX('Journée FdS'!$E$5:$V$151,MATCH('FdS Hebdo'!$B148,'Journée FdS'!$Q$5:$Q$151,0),E$3),"")</f>
        <v/>
      </c>
      <c r="F148" s="196" t="str">
        <f>IF(H148="","",INDEX(Base!$L$2:$N$153,MATCH('FdS Hebdo'!$H148,Base!$L$2:$L$153,0),MATCH('FdS Hebdo'!F$3,Base!$L$1:$N$1,0)))</f>
        <v/>
      </c>
      <c r="G148" s="196" t="str">
        <f>IF(H148="","",INDEX(Base!$L$2:$N$153,MATCH('FdS Hebdo'!$H148,Base!$L$2:$L$153,0),MATCH('FdS Hebdo'!G$3,Base!$L$1:$N$1,0)))</f>
        <v/>
      </c>
      <c r="H148" s="197" t="str">
        <f t="shared" si="22"/>
        <v/>
      </c>
      <c r="I148" s="198" t="str">
        <f t="shared" si="23"/>
        <v/>
      </c>
    </row>
    <row r="149" spans="1:9" ht="15" customHeight="1">
      <c r="A149" s="191" t="str">
        <f t="shared" si="21"/>
        <v/>
      </c>
      <c r="B149" s="428" t="s">
        <v>308</v>
      </c>
      <c r="C149" s="195" t="str">
        <f>IFERROR(INDEX('Journée FdS'!$A$3:$V$151,MATCH('FdS Hebdo'!$B149,'Journée FdS'!$Q$3:$Q$151,0),C$3),"")</f>
        <v/>
      </c>
      <c r="D149" s="195" t="str">
        <f>IFERROR(INDEX('Liste Personnel'!$A$3:$I$151,MATCH($E149,'Liste Personnel'!$G$3:$G$151,0),8),"")</f>
        <v/>
      </c>
      <c r="E149" s="195" t="str">
        <f>IFERROR(INDEX('Journée FdS'!$E$5:$V$151,MATCH('FdS Hebdo'!$B149,'Journée FdS'!$Q$5:$Q$151,0),E$3),"")</f>
        <v/>
      </c>
      <c r="F149" s="196" t="str">
        <f>IF(H149="","",INDEX(Base!$L$2:$N$153,MATCH('FdS Hebdo'!$H149,Base!$L$2:$L$153,0),MATCH('FdS Hebdo'!F$3,Base!$L$1:$N$1,0)))</f>
        <v/>
      </c>
      <c r="G149" s="196" t="str">
        <f>IF(H149="","",INDEX(Base!$L$2:$N$153,MATCH('FdS Hebdo'!$H149,Base!$L$2:$L$153,0),MATCH('FdS Hebdo'!G$3,Base!$L$1:$N$1,0)))</f>
        <v/>
      </c>
      <c r="H149" s="197" t="str">
        <f t="shared" si="22"/>
        <v/>
      </c>
      <c r="I149" s="198" t="str">
        <f t="shared" ref="I149:I154" si="24">IF(E149="","","DOUBLAGE")</f>
        <v/>
      </c>
    </row>
    <row r="150" spans="1:9" ht="15" customHeight="1">
      <c r="A150" s="191" t="str">
        <f t="shared" si="21"/>
        <v/>
      </c>
      <c r="B150" s="428" t="s">
        <v>309</v>
      </c>
      <c r="C150" s="195" t="str">
        <f>IFERROR(INDEX('Journée FdS'!$A$3:$V$151,MATCH('FdS Hebdo'!$B150,'Journée FdS'!$Q$3:$Q$151,0),C$3),"")</f>
        <v/>
      </c>
      <c r="D150" s="195" t="str">
        <f>IFERROR(INDEX('Liste Personnel'!$A$3:$I$151,MATCH($E150,'Liste Personnel'!$G$3:$G$151,0),8),"")</f>
        <v/>
      </c>
      <c r="E150" s="195" t="str">
        <f>IFERROR(INDEX('Journée FdS'!$E$5:$V$151,MATCH('FdS Hebdo'!$B150,'Journée FdS'!$Q$5:$Q$151,0),E$3),"")</f>
        <v/>
      </c>
      <c r="F150" s="196" t="str">
        <f>IF(H150="","",INDEX(Base!$L$2:$N$153,MATCH('FdS Hebdo'!$H150,Base!$L$2:$L$153,0),MATCH('FdS Hebdo'!F$3,Base!$L$1:$N$1,0)))</f>
        <v/>
      </c>
      <c r="G150" s="196" t="str">
        <f>IF(H150="","",INDEX(Base!$L$2:$N$153,MATCH('FdS Hebdo'!$H150,Base!$L$2:$L$153,0),MATCH('FdS Hebdo'!G$3,Base!$L$1:$N$1,0)))</f>
        <v/>
      </c>
      <c r="H150" s="197" t="str">
        <f t="shared" si="22"/>
        <v/>
      </c>
      <c r="I150" s="198" t="str">
        <f t="shared" si="24"/>
        <v/>
      </c>
    </row>
    <row r="151" spans="1:9" ht="15" customHeight="1">
      <c r="A151" s="191" t="str">
        <f t="shared" si="21"/>
        <v/>
      </c>
      <c r="B151" s="428" t="s">
        <v>310</v>
      </c>
      <c r="C151" s="195" t="str">
        <f>IFERROR(INDEX('Journée FdS'!$A$3:$V$151,MATCH('FdS Hebdo'!$B151,'Journée FdS'!$Q$3:$Q$151,0),C$3),"")</f>
        <v/>
      </c>
      <c r="D151" s="195" t="str">
        <f>IFERROR(INDEX('Liste Personnel'!$A$3:$I$151,MATCH($E151,'Liste Personnel'!$G$3:$G$151,0),8),"")</f>
        <v/>
      </c>
      <c r="E151" s="195" t="str">
        <f>IFERROR(INDEX('Journée FdS'!$E$5:$V$151,MATCH('FdS Hebdo'!$B151,'Journée FdS'!$Q$5:$Q$151,0),E$3),"")</f>
        <v/>
      </c>
      <c r="F151" s="196" t="str">
        <f>IF(H151="","",INDEX(Base!$L$2:$N$153,MATCH('FdS Hebdo'!$H151,Base!$L$2:$L$153,0),MATCH('FdS Hebdo'!F$3,Base!$L$1:$N$1,0)))</f>
        <v/>
      </c>
      <c r="G151" s="196" t="str">
        <f>IF(H151="","",INDEX(Base!$L$2:$N$153,MATCH('FdS Hebdo'!$H151,Base!$L$2:$L$153,0),MATCH('FdS Hebdo'!G$3,Base!$L$1:$N$1,0)))</f>
        <v/>
      </c>
      <c r="H151" s="197" t="str">
        <f t="shared" si="22"/>
        <v/>
      </c>
      <c r="I151" s="198" t="str">
        <f t="shared" si="24"/>
        <v/>
      </c>
    </row>
    <row r="152" spans="1:9" ht="15" customHeight="1">
      <c r="A152" s="191" t="str">
        <f t="shared" si="21"/>
        <v/>
      </c>
      <c r="B152" s="428" t="s">
        <v>311</v>
      </c>
      <c r="C152" s="195" t="str">
        <f>IFERROR(INDEX('Journée FdS'!$A$3:$V$151,MATCH('FdS Hebdo'!$B152,'Journée FdS'!$Q$3:$Q$151,0),C$3),"")</f>
        <v/>
      </c>
      <c r="D152" s="195" t="str">
        <f>IFERROR(INDEX('Liste Personnel'!$A$3:$I$151,MATCH($E152,'Liste Personnel'!$G$3:$G$151,0),8),"")</f>
        <v/>
      </c>
      <c r="E152" s="195" t="str">
        <f>IFERROR(INDEX('Journée FdS'!$E$5:$V$151,MATCH('FdS Hebdo'!$B152,'Journée FdS'!$Q$5:$Q$151,0),E$3),"")</f>
        <v/>
      </c>
      <c r="F152" s="196" t="str">
        <f>IF(H152="","",INDEX(Base!$L$2:$N$153,MATCH('FdS Hebdo'!$H152,Base!$L$2:$L$153,0),MATCH('FdS Hebdo'!F$3,Base!$L$1:$N$1,0)))</f>
        <v/>
      </c>
      <c r="G152" s="196" t="str">
        <f>IF(H152="","",INDEX(Base!$L$2:$N$153,MATCH('FdS Hebdo'!$H152,Base!$L$2:$L$153,0),MATCH('FdS Hebdo'!G$3,Base!$L$1:$N$1,0)))</f>
        <v/>
      </c>
      <c r="H152" s="197" t="str">
        <f t="shared" si="22"/>
        <v/>
      </c>
      <c r="I152" s="198" t="str">
        <f t="shared" si="24"/>
        <v/>
      </c>
    </row>
    <row r="153" spans="1:9" ht="15" customHeight="1">
      <c r="A153" s="191" t="str">
        <f t="shared" si="21"/>
        <v/>
      </c>
      <c r="B153" s="428" t="s">
        <v>312</v>
      </c>
      <c r="C153" s="195" t="str">
        <f>IFERROR(INDEX('Journée FdS'!$A$3:$V$151,MATCH('FdS Hebdo'!$B153,'Journée FdS'!$Q$3:$Q$151,0),C$3),"")</f>
        <v/>
      </c>
      <c r="D153" s="195" t="str">
        <f>IFERROR(INDEX('Liste Personnel'!$A$3:$I$151,MATCH($E153,'Liste Personnel'!$G$3:$G$151,0),8),"")</f>
        <v/>
      </c>
      <c r="E153" s="195" t="str">
        <f>IFERROR(INDEX('Journée FdS'!$E$5:$V$151,MATCH('FdS Hebdo'!$B153,'Journée FdS'!$Q$5:$Q$151,0),E$3),"")</f>
        <v/>
      </c>
      <c r="F153" s="196" t="str">
        <f>IF(H153="","",INDEX(Base!$L$2:$N$153,MATCH('FdS Hebdo'!$H153,Base!$L$2:$L$153,0),MATCH('FdS Hebdo'!F$3,Base!$L$1:$N$1,0)))</f>
        <v/>
      </c>
      <c r="G153" s="196" t="str">
        <f>IF(H153="","",INDEX(Base!$L$2:$N$153,MATCH('FdS Hebdo'!$H153,Base!$L$2:$L$153,0),MATCH('FdS Hebdo'!G$3,Base!$L$1:$N$1,0)))</f>
        <v/>
      </c>
      <c r="H153" s="197" t="str">
        <f t="shared" si="22"/>
        <v/>
      </c>
      <c r="I153" s="198" t="str">
        <f t="shared" si="24"/>
        <v/>
      </c>
    </row>
    <row r="154" spans="1:9" ht="15" customHeight="1">
      <c r="A154" s="191" t="str">
        <f t="shared" si="21"/>
        <v/>
      </c>
      <c r="B154" s="428" t="s">
        <v>313</v>
      </c>
      <c r="C154" s="195" t="str">
        <f>IFERROR(INDEX('Journée FdS'!$A$3:$V$151,MATCH('FdS Hebdo'!$B154,'Journée FdS'!$Q$3:$Q$151,0),C$3),"")</f>
        <v/>
      </c>
      <c r="D154" s="195" t="str">
        <f>IFERROR(INDEX('Liste Personnel'!$A$3:$I$151,MATCH($E154,'Liste Personnel'!$G$3:$G$151,0),8),"")</f>
        <v/>
      </c>
      <c r="E154" s="195" t="str">
        <f>IFERROR(INDEX('Journée FdS'!$E$5:$V$151,MATCH('FdS Hebdo'!$B154,'Journée FdS'!$Q$5:$Q$151,0),E$3),"")</f>
        <v/>
      </c>
      <c r="F154" s="196" t="str">
        <f>IF(H154="","",INDEX(Base!$L$2:$N$153,MATCH('FdS Hebdo'!$H154,Base!$L$2:$L$153,0),MATCH('FdS Hebdo'!F$3,Base!$L$1:$N$1,0)))</f>
        <v/>
      </c>
      <c r="G154" s="196" t="str">
        <f>IF(H154="","",INDEX(Base!$L$2:$N$153,MATCH('FdS Hebdo'!$H154,Base!$L$2:$L$153,0),MATCH('FdS Hebdo'!G$3,Base!$L$1:$N$1,0)))</f>
        <v/>
      </c>
      <c r="H154" s="197" t="str">
        <f t="shared" si="22"/>
        <v/>
      </c>
      <c r="I154" s="198" t="str">
        <f t="shared" si="24"/>
        <v/>
      </c>
    </row>
    <row r="155" spans="1:9">
      <c r="A155" s="191" t="str">
        <f t="shared" si="21"/>
        <v/>
      </c>
      <c r="B155" s="428" t="s">
        <v>27</v>
      </c>
      <c r="C155" s="195" t="str">
        <f>IFERROR(INDEX('Journée FdS'!$A$3:$V$151,MATCH('FdS Hebdo'!$B155,'Journée FdS'!$Q$3:$Q$151,0),C$3),"")</f>
        <v/>
      </c>
      <c r="D155" s="195" t="str">
        <f>IFERROR(INDEX('Liste Personnel'!$A$3:$I$151,MATCH($E155,'Liste Personnel'!$G$3:$G$151,0),8),"")</f>
        <v/>
      </c>
      <c r="E155" s="195" t="str">
        <f>IFERROR(INDEX('Journée FdS'!$E$5:$V$151,MATCH('FdS Hebdo'!$B155,'Journée FdS'!$Q$5:$Q$151,0),E$3),"")</f>
        <v/>
      </c>
      <c r="F155" s="196" t="str">
        <f>IF(H155="","",INDEX(Base!$L$2:$N$153,MATCH('FdS Hebdo'!$H155,Base!$L$2:$L$153,0),MATCH('FdS Hebdo'!F$3,Base!$L$1:$N$1,0)))</f>
        <v/>
      </c>
      <c r="G155" s="196" t="str">
        <f>IF(H155="","",INDEX(Base!$L$2:$N$153,MATCH('FdS Hebdo'!$H155,Base!$L$2:$L$153,0),MATCH('FdS Hebdo'!G$3,Base!$L$1:$N$1,0)))</f>
        <v/>
      </c>
      <c r="H155" s="197" t="str">
        <f t="shared" ref="H155:H169" si="25">IF(E155="","",B155)</f>
        <v/>
      </c>
      <c r="I155" s="198"/>
    </row>
    <row r="156" spans="1:9">
      <c r="A156" s="191" t="str">
        <f t="shared" si="21"/>
        <v/>
      </c>
      <c r="B156" s="428" t="s">
        <v>21</v>
      </c>
      <c r="C156" s="195" t="str">
        <f>IFERROR(INDEX('Journée FdS'!$A$3:$V$151,MATCH('FdS Hebdo'!$B156,'Journée FdS'!$Q$3:$Q$151,0),C$3),"")</f>
        <v/>
      </c>
      <c r="D156" s="195" t="str">
        <f>IFERROR(INDEX('Liste Personnel'!$A$3:$I$151,MATCH($E156,'Liste Personnel'!$G$3:$G$151,0),8),"")</f>
        <v/>
      </c>
      <c r="E156" s="195" t="str">
        <f>IFERROR(INDEX('Journée FdS'!$E$5:$V$151,MATCH('FdS Hebdo'!$B156,'Journée FdS'!$Q$5:$Q$151,0),E$3),"")</f>
        <v/>
      </c>
      <c r="F156" s="196" t="str">
        <f>IF(H156="","",INDEX(Base!$L$2:$N$153,MATCH('FdS Hebdo'!$H156,Base!$L$2:$L$153,0),MATCH('FdS Hebdo'!F$3,Base!$L$1:$N$1,0)))</f>
        <v/>
      </c>
      <c r="G156" s="196" t="str">
        <f>IF(H156="","",INDEX(Base!$L$2:$N$153,MATCH('FdS Hebdo'!$H156,Base!$L$2:$L$153,0),MATCH('FdS Hebdo'!G$3,Base!$L$1:$N$1,0)))</f>
        <v/>
      </c>
      <c r="H156" s="197" t="str">
        <f t="shared" si="25"/>
        <v/>
      </c>
      <c r="I156" s="198"/>
    </row>
    <row r="157" spans="1:9">
      <c r="A157" s="191" t="str">
        <f t="shared" si="21"/>
        <v/>
      </c>
      <c r="B157" s="428" t="s">
        <v>24</v>
      </c>
      <c r="C157" s="195" t="str">
        <f>IFERROR(INDEX('Journée FdS'!$A$3:$V$151,MATCH('FdS Hebdo'!$B157,'Journée FdS'!$Q$3:$Q$151,0),C$3),"")</f>
        <v/>
      </c>
      <c r="D157" s="195" t="str">
        <f>IFERROR(INDEX('Liste Personnel'!$A$3:$I$151,MATCH($E157,'Liste Personnel'!$G$3:$G$151,0),8),"")</f>
        <v/>
      </c>
      <c r="E157" s="195" t="str">
        <f>IFERROR(INDEX('Journée FdS'!$E$5:$V$151,MATCH('FdS Hebdo'!$B157,'Journée FdS'!$Q$5:$Q$151,0),E$3),"")</f>
        <v/>
      </c>
      <c r="F157" s="196" t="str">
        <f>IF(H157="","",INDEX(Base!$L$2:$N$153,MATCH('FdS Hebdo'!$H157,Base!$L$2:$L$153,0),MATCH('FdS Hebdo'!F$3,Base!$L$1:$N$1,0)))</f>
        <v/>
      </c>
      <c r="G157" s="196" t="str">
        <f>IF(H157="","",INDEX(Base!$L$2:$N$153,MATCH('FdS Hebdo'!$H157,Base!$L$2:$L$153,0),MATCH('FdS Hebdo'!G$3,Base!$L$1:$N$1,0)))</f>
        <v/>
      </c>
      <c r="H157" s="197" t="str">
        <f t="shared" si="25"/>
        <v/>
      </c>
      <c r="I157" s="198"/>
    </row>
    <row r="158" spans="1:9">
      <c r="A158" s="191" t="str">
        <f t="shared" si="21"/>
        <v/>
      </c>
      <c r="B158" s="428" t="s">
        <v>29</v>
      </c>
      <c r="C158" s="195" t="str">
        <f>IFERROR(INDEX('Journée FdS'!$A$3:$V$151,MATCH('FdS Hebdo'!$B158,'Journée FdS'!$Q$3:$Q$151,0),C$3),"")</f>
        <v/>
      </c>
      <c r="D158" s="195" t="str">
        <f>IFERROR(INDEX('Liste Personnel'!$A$3:$I$151,MATCH($E158,'Liste Personnel'!$G$3:$G$151,0),8),"")</f>
        <v/>
      </c>
      <c r="E158" s="195" t="str">
        <f>IFERROR(INDEX('Journée FdS'!$E$5:$V$151,MATCH('FdS Hebdo'!$B158,'Journée FdS'!$Q$5:$Q$151,0),E$3),"")</f>
        <v/>
      </c>
      <c r="F158" s="196" t="str">
        <f>IF(H158="","",INDEX(Base!$L$2:$N$153,MATCH('FdS Hebdo'!$H158,Base!$L$2:$L$153,0),MATCH('FdS Hebdo'!F$3,Base!$L$1:$N$1,0)))</f>
        <v/>
      </c>
      <c r="G158" s="196" t="str">
        <f>IF(H158="","",INDEX(Base!$L$2:$N$153,MATCH('FdS Hebdo'!$H158,Base!$L$2:$L$153,0),MATCH('FdS Hebdo'!G$3,Base!$L$1:$N$1,0)))</f>
        <v/>
      </c>
      <c r="H158" s="197" t="str">
        <f t="shared" si="25"/>
        <v/>
      </c>
      <c r="I158" s="198"/>
    </row>
    <row r="159" spans="1:9">
      <c r="A159" s="191" t="str">
        <f t="shared" si="21"/>
        <v/>
      </c>
      <c r="B159" s="428" t="s">
        <v>74</v>
      </c>
      <c r="C159" s="195" t="str">
        <f>IFERROR(INDEX('Journée FdS'!$A$3:$V$151,MATCH('FdS Hebdo'!$B159,'Journée FdS'!$Q$3:$Q$151,0),C$3),"")</f>
        <v/>
      </c>
      <c r="D159" s="195" t="str">
        <f>IFERROR(INDEX('Liste Personnel'!$A$3:$I$151,MATCH($E159,'Liste Personnel'!$G$3:$G$151,0),8),"")</f>
        <v/>
      </c>
      <c r="E159" s="195" t="str">
        <f>IFERROR(INDEX('Journée FdS'!$E$5:$V$151,MATCH('FdS Hebdo'!$B159,'Journée FdS'!$Q$5:$Q$151,0),E$3),"")</f>
        <v/>
      </c>
      <c r="F159" s="196" t="str">
        <f>IF(H159="","",INDEX(Base!$L$2:$N$153,MATCH('FdS Hebdo'!$H159,Base!$L$2:$L$153,0),MATCH('FdS Hebdo'!F$3,Base!$L$1:$N$1,0)))</f>
        <v/>
      </c>
      <c r="G159" s="196" t="str">
        <f>IF(H159="","",INDEX(Base!$L$2:$N$153,MATCH('FdS Hebdo'!$H159,Base!$L$2:$L$153,0),MATCH('FdS Hebdo'!G$3,Base!$L$1:$N$1,0)))</f>
        <v/>
      </c>
      <c r="H159" s="197" t="str">
        <f t="shared" si="25"/>
        <v/>
      </c>
      <c r="I159" s="198"/>
    </row>
    <row r="160" spans="1:9">
      <c r="A160" s="191" t="str">
        <f t="shared" si="21"/>
        <v/>
      </c>
      <c r="B160" s="428" t="s">
        <v>33</v>
      </c>
      <c r="C160" s="195" t="str">
        <f>IFERROR(INDEX('Journée FdS'!$A$3:$V$151,MATCH('FdS Hebdo'!$B160,'Journée FdS'!$Q$3:$Q$151,0),C$3),"")</f>
        <v/>
      </c>
      <c r="D160" s="195" t="str">
        <f>IFERROR(INDEX('Liste Personnel'!$A$3:$I$151,MATCH($E160,'Liste Personnel'!$G$3:$G$151,0),8),"")</f>
        <v/>
      </c>
      <c r="E160" s="195" t="str">
        <f>IFERROR(INDEX('Journée FdS'!$E$5:$V$151,MATCH('FdS Hebdo'!$B160,'Journée FdS'!$Q$5:$Q$151,0),E$3),"")</f>
        <v/>
      </c>
      <c r="F160" s="196" t="str">
        <f>IF(H160="","",INDEX(Base!$L$2:$N$153,MATCH('FdS Hebdo'!$H160,Base!$L$2:$L$153,0),MATCH('FdS Hebdo'!F$3,Base!$L$1:$N$1,0)))</f>
        <v/>
      </c>
      <c r="G160" s="196" t="str">
        <f>IF(H160="","",INDEX(Base!$L$2:$N$153,MATCH('FdS Hebdo'!$H160,Base!$L$2:$L$153,0),MATCH('FdS Hebdo'!G$3,Base!$L$1:$N$1,0)))</f>
        <v/>
      </c>
      <c r="H160" s="197" t="str">
        <f t="shared" si="25"/>
        <v/>
      </c>
      <c r="I160" s="198"/>
    </row>
    <row r="161" spans="1:9">
      <c r="A161" s="191" t="str">
        <f t="shared" si="21"/>
        <v/>
      </c>
      <c r="B161" s="428" t="s">
        <v>34</v>
      </c>
      <c r="C161" s="195" t="str">
        <f>IFERROR(INDEX('Journée FdS'!$A$3:$V$151,MATCH('FdS Hebdo'!$B161,'Journée FdS'!$Q$3:$Q$151,0),C$3),"")</f>
        <v/>
      </c>
      <c r="D161" s="195" t="str">
        <f>IFERROR(INDEX('Liste Personnel'!$A$3:$I$151,MATCH($E161,'Liste Personnel'!$G$3:$G$151,0),8),"")</f>
        <v/>
      </c>
      <c r="E161" s="195" t="str">
        <f>IFERROR(INDEX('Journée FdS'!$E$5:$V$151,MATCH('FdS Hebdo'!$B161,'Journée FdS'!$Q$5:$Q$151,0),E$3),"")</f>
        <v/>
      </c>
      <c r="F161" s="196" t="str">
        <f>IF(H161="","",INDEX(Base!$L$2:$N$153,MATCH('FdS Hebdo'!$H161,Base!$L$2:$L$153,0),MATCH('FdS Hebdo'!F$3,Base!$L$1:$N$1,0)))</f>
        <v/>
      </c>
      <c r="G161" s="196" t="str">
        <f>IF(H161="","",INDEX(Base!$L$2:$N$153,MATCH('FdS Hebdo'!$H161,Base!$L$2:$L$153,0),MATCH('FdS Hebdo'!G$3,Base!$L$1:$N$1,0)))</f>
        <v/>
      </c>
      <c r="H161" s="197" t="str">
        <f t="shared" si="25"/>
        <v/>
      </c>
      <c r="I161" s="198"/>
    </row>
    <row r="162" spans="1:9">
      <c r="A162" s="191" t="str">
        <f t="shared" si="21"/>
        <v/>
      </c>
      <c r="B162" s="428" t="s">
        <v>35</v>
      </c>
      <c r="C162" s="195" t="str">
        <f>IFERROR(INDEX('Journée FdS'!$A$3:$V$151,MATCH('FdS Hebdo'!$B162,'Journée FdS'!$Q$3:$Q$151,0),C$3),"")</f>
        <v/>
      </c>
      <c r="D162" s="195" t="str">
        <f>IFERROR(INDEX('Liste Personnel'!$A$3:$I$151,MATCH($E162,'Liste Personnel'!$G$3:$G$151,0),8),"")</f>
        <v/>
      </c>
      <c r="E162" s="195" t="str">
        <f>IFERROR(INDEX('Journée FdS'!$E$5:$V$151,MATCH('FdS Hebdo'!$B162,'Journée FdS'!$Q$5:$Q$151,0),E$3),"")</f>
        <v/>
      </c>
      <c r="F162" s="196" t="str">
        <f>IF(H162="","",INDEX(Base!$L$2:$N$153,MATCH('FdS Hebdo'!$H162,Base!$L$2:$L$153,0),MATCH('FdS Hebdo'!F$3,Base!$L$1:$N$1,0)))</f>
        <v/>
      </c>
      <c r="G162" s="196" t="str">
        <f>IF(H162="","",INDEX(Base!$L$2:$N$153,MATCH('FdS Hebdo'!$H162,Base!$L$2:$L$153,0),MATCH('FdS Hebdo'!G$3,Base!$L$1:$N$1,0)))</f>
        <v/>
      </c>
      <c r="H162" s="197" t="str">
        <f t="shared" si="25"/>
        <v/>
      </c>
      <c r="I162" s="198" t="s">
        <v>372</v>
      </c>
    </row>
    <row r="163" spans="1:9">
      <c r="A163" s="191" t="str">
        <f t="shared" si="21"/>
        <v/>
      </c>
      <c r="B163" s="428" t="s">
        <v>36</v>
      </c>
      <c r="C163" s="195" t="str">
        <f>IFERROR(INDEX('Journée FdS'!$A$3:$V$151,MATCH('FdS Hebdo'!$B163,'Journée FdS'!$Q$3:$Q$151,0),C$3),"")</f>
        <v/>
      </c>
      <c r="D163" s="195" t="str">
        <f>IFERROR(INDEX('Liste Personnel'!$A$3:$I$151,MATCH($E163,'Liste Personnel'!$G$3:$G$151,0),8),"")</f>
        <v/>
      </c>
      <c r="E163" s="195" t="str">
        <f>IFERROR(INDEX('Journée FdS'!$E$5:$V$151,MATCH('FdS Hebdo'!$B163,'Journée FdS'!$Q$5:$Q$151,0),E$3),"")</f>
        <v/>
      </c>
      <c r="F163" s="196" t="str">
        <f>IF(H163="","",INDEX(Base!$L$2:$N$153,MATCH('FdS Hebdo'!$H163,Base!$L$2:$L$153,0),MATCH('FdS Hebdo'!F$3,Base!$L$1:$N$1,0)))</f>
        <v/>
      </c>
      <c r="G163" s="196" t="str">
        <f>IF(H163="","",INDEX(Base!$L$2:$N$153,MATCH('FdS Hebdo'!$H163,Base!$L$2:$L$153,0),MATCH('FdS Hebdo'!G$3,Base!$L$1:$N$1,0)))</f>
        <v/>
      </c>
      <c r="H163" s="197" t="str">
        <f t="shared" si="25"/>
        <v/>
      </c>
      <c r="I163" s="198"/>
    </row>
    <row r="164" spans="1:9">
      <c r="A164" s="191" t="str">
        <f t="shared" si="21"/>
        <v/>
      </c>
      <c r="B164" s="428" t="s">
        <v>67</v>
      </c>
      <c r="C164" s="195" t="str">
        <f>IFERROR(INDEX('Journée FdS'!$A$3:$V$151,MATCH('FdS Hebdo'!$B164,'Journée FdS'!$Q$3:$Q$151,0),C$3),"")</f>
        <v/>
      </c>
      <c r="D164" s="195" t="str">
        <f>IFERROR(INDEX('Liste Personnel'!$A$3:$I$151,MATCH($E164,'Liste Personnel'!$G$3:$G$151,0),8),"")</f>
        <v/>
      </c>
      <c r="E164" s="195" t="str">
        <f>IFERROR(INDEX('Journée FdS'!$E$5:$V$151,MATCH('FdS Hebdo'!$B164,'Journée FdS'!$Q$5:$Q$151,0),E$3),"")</f>
        <v/>
      </c>
      <c r="F164" s="196" t="str">
        <f>IF(H164="","",INDEX(Base!$L$2:$N$153,MATCH('FdS Hebdo'!$H164,Base!$L$2:$L$153,0),MATCH('FdS Hebdo'!F$3,Base!$L$1:$N$1,0)))</f>
        <v/>
      </c>
      <c r="G164" s="196" t="str">
        <f>IF(H164="","",INDEX(Base!$L$2:$N$153,MATCH('FdS Hebdo'!$H164,Base!$L$2:$L$153,0),MATCH('FdS Hebdo'!G$3,Base!$L$1:$N$1,0)))</f>
        <v/>
      </c>
      <c r="H164" s="197" t="str">
        <f t="shared" si="25"/>
        <v/>
      </c>
      <c r="I164" s="198"/>
    </row>
    <row r="165" spans="1:9">
      <c r="A165" s="191" t="str">
        <f t="shared" si="21"/>
        <v/>
      </c>
      <c r="B165" s="428" t="s">
        <v>65</v>
      </c>
      <c r="C165" s="195" t="str">
        <f>IFERROR(INDEX('Journée FdS'!$A$3:$V$151,MATCH('FdS Hebdo'!$B165,'Journée FdS'!$Q$3:$Q$151,0),C$3),"")</f>
        <v/>
      </c>
      <c r="D165" s="195" t="str">
        <f>IFERROR(INDEX('Liste Personnel'!$A$3:$I$151,MATCH($E165,'Liste Personnel'!$G$3:$G$151,0),8),"")</f>
        <v/>
      </c>
      <c r="E165" s="195" t="str">
        <f>IFERROR(INDEX('Journée FdS'!$E$5:$V$151,MATCH('FdS Hebdo'!$B165,'Journée FdS'!$Q$5:$Q$151,0),E$3),"")</f>
        <v/>
      </c>
      <c r="F165" s="196" t="str">
        <f>IF(H165="","",INDEX(Base!$L$2:$N$153,MATCH('FdS Hebdo'!$H165,Base!$L$2:$L$153,0),MATCH('FdS Hebdo'!F$3,Base!$L$1:$N$1,0)))</f>
        <v/>
      </c>
      <c r="G165" s="196" t="str">
        <f>IF(H165="","",INDEX(Base!$L$2:$N$153,MATCH('FdS Hebdo'!$H165,Base!$L$2:$L$153,0),MATCH('FdS Hebdo'!G$3,Base!$L$1:$N$1,0)))</f>
        <v/>
      </c>
      <c r="H165" s="197" t="str">
        <f t="shared" si="25"/>
        <v/>
      </c>
    </row>
    <row r="166" spans="1:9">
      <c r="A166" s="191" t="str">
        <f t="shared" si="21"/>
        <v/>
      </c>
      <c r="B166" s="428" t="s">
        <v>71</v>
      </c>
      <c r="C166" s="195" t="str">
        <f>IFERROR(INDEX('Journée FdS'!$A$3:$V$151,MATCH('FdS Hebdo'!$B166,'Journée FdS'!$Q$3:$Q$151,0),C$3),"")</f>
        <v/>
      </c>
      <c r="D166" s="195" t="str">
        <f>IFERROR(INDEX('Liste Personnel'!$A$3:$I$151,MATCH($E166,'Liste Personnel'!$G$3:$G$151,0),8),"")</f>
        <v/>
      </c>
      <c r="E166" s="195" t="str">
        <f>IFERROR(INDEX('Journée FdS'!$E$5:$V$151,MATCH('FdS Hebdo'!$B166,'Journée FdS'!$Q$5:$Q$151,0),E$3),"")</f>
        <v/>
      </c>
      <c r="F166" s="196" t="str">
        <f>IF(H166="","",INDEX(Base!$L$2:$N$153,MATCH('FdS Hebdo'!$H166,Base!$L$2:$L$153,0),MATCH('FdS Hebdo'!F$3,Base!$L$1:$N$1,0)))</f>
        <v/>
      </c>
      <c r="G166" s="196" t="str">
        <f>IF(H166="","",INDEX(Base!$L$2:$N$153,MATCH('FdS Hebdo'!$H166,Base!$L$2:$L$153,0),MATCH('FdS Hebdo'!G$3,Base!$L$1:$N$1,0)))</f>
        <v/>
      </c>
      <c r="H166" s="197" t="str">
        <f t="shared" si="25"/>
        <v/>
      </c>
    </row>
    <row r="167" spans="1:9">
      <c r="A167" s="191" t="str">
        <f t="shared" si="21"/>
        <v/>
      </c>
      <c r="B167" s="428" t="s">
        <v>73</v>
      </c>
      <c r="C167" s="195" t="str">
        <f>IFERROR(INDEX('Journée FdS'!$A$3:$V$151,MATCH('FdS Hebdo'!$B167,'Journée FdS'!$Q$3:$Q$151,0),C$3),"")</f>
        <v/>
      </c>
      <c r="D167" s="195" t="str">
        <f>IFERROR(INDEX('Liste Personnel'!$A$3:$I$151,MATCH($E167,'Liste Personnel'!$G$3:$G$151,0),8),"")</f>
        <v/>
      </c>
      <c r="E167" s="195" t="str">
        <f>IFERROR(INDEX('Journée FdS'!$E$5:$V$151,MATCH('FdS Hebdo'!$B167,'Journée FdS'!$Q$5:$Q$151,0),E$3),"")</f>
        <v/>
      </c>
      <c r="F167" s="196" t="str">
        <f>IF(H167="","",INDEX(Base!$L$2:$N$153,MATCH('FdS Hebdo'!$H167,Base!$L$2:$L$153,0),MATCH('FdS Hebdo'!F$3,Base!$L$1:$N$1,0)))</f>
        <v/>
      </c>
      <c r="G167" s="196" t="str">
        <f>IF(H167="","",INDEX(Base!$L$2:$N$153,MATCH('FdS Hebdo'!$H167,Base!$L$2:$L$153,0),MATCH('FdS Hebdo'!G$3,Base!$L$1:$N$1,0)))</f>
        <v/>
      </c>
      <c r="H167" s="197" t="str">
        <f t="shared" si="25"/>
        <v/>
      </c>
    </row>
    <row r="168" spans="1:9">
      <c r="A168" s="191" t="str">
        <f t="shared" si="21"/>
        <v/>
      </c>
      <c r="B168" s="428" t="s">
        <v>64</v>
      </c>
      <c r="C168" s="195" t="str">
        <f>IFERROR(INDEX('Journée FdS'!$A$3:$V$151,MATCH('FdS Hebdo'!$B168,'Journée FdS'!$Q$3:$Q$151,0),C$3),"")</f>
        <v/>
      </c>
      <c r="D168" s="195" t="str">
        <f>IFERROR(INDEX('Liste Personnel'!$A$3:$I$151,MATCH($E168,'Liste Personnel'!$G$3:$G$151,0),8),"")</f>
        <v/>
      </c>
      <c r="E168" s="195" t="str">
        <f>IFERROR(INDEX('Journée FdS'!$E$5:$V$151,MATCH('FdS Hebdo'!$B168,'Journée FdS'!$Q$5:$Q$151,0),E$3),"")</f>
        <v/>
      </c>
      <c r="F168" s="196" t="str">
        <f>IF(H168="","",INDEX(Base!$L$2:$N$153,MATCH('FdS Hebdo'!$H168,Base!$L$2:$L$153,0),MATCH('FdS Hebdo'!F$3,Base!$L$1:$N$1,0)))</f>
        <v/>
      </c>
      <c r="G168" s="196" t="str">
        <f>IF(H168="","",INDEX(Base!$L$2:$N$153,MATCH('FdS Hebdo'!$H168,Base!$L$2:$L$153,0),MATCH('FdS Hebdo'!G$3,Base!$L$1:$N$1,0)))</f>
        <v/>
      </c>
      <c r="H168" s="197" t="str">
        <f t="shared" si="25"/>
        <v/>
      </c>
    </row>
    <row r="169" spans="1:9">
      <c r="A169" s="191" t="str">
        <f t="shared" si="21"/>
        <v/>
      </c>
      <c r="B169" s="428" t="s">
        <v>70</v>
      </c>
      <c r="C169" s="195" t="str">
        <f>IFERROR(INDEX('Journée FdS'!$A$3:$V$151,MATCH('FdS Hebdo'!$B169,'Journée FdS'!$Q$3:$Q$151,0),C$3),"")</f>
        <v/>
      </c>
      <c r="D169" s="195" t="str">
        <f>IFERROR(INDEX('Liste Personnel'!$A$3:$I$151,MATCH($E169,'Liste Personnel'!$G$3:$G$151,0),8),"")</f>
        <v/>
      </c>
      <c r="E169" s="195" t="str">
        <f>IFERROR(INDEX('Journée FdS'!$E$5:$V$151,MATCH('FdS Hebdo'!$B169,'Journée FdS'!$Q$5:$Q$151,0),E$3),"")</f>
        <v/>
      </c>
      <c r="F169" s="196" t="str">
        <f>IF(H169="","",INDEX(Base!$L$2:$N$153,MATCH('FdS Hebdo'!$H169,Base!$L$2:$L$153,0),MATCH('FdS Hebdo'!F$3,Base!$L$1:$N$1,0)))</f>
        <v/>
      </c>
      <c r="G169" s="196" t="str">
        <f>IF(H169="","",INDEX(Base!$L$2:$N$153,MATCH('FdS Hebdo'!$H169,Base!$L$2:$L$153,0),MATCH('FdS Hebdo'!G$3,Base!$L$1:$N$1,0)))</f>
        <v/>
      </c>
      <c r="H169" s="197" t="str">
        <f t="shared" si="25"/>
        <v/>
      </c>
      <c r="I169" s="198"/>
    </row>
    <row r="170" spans="1:9">
      <c r="A170" s="191" t="str">
        <f t="shared" si="21"/>
        <v/>
      </c>
      <c r="B170" s="429" t="s">
        <v>316</v>
      </c>
      <c r="C170" s="195" t="str">
        <f>IFERROR(INDEX('Journée FdS'!$A$3:$V$151,MATCH('FdS Hebdo'!$B170,'Journée FdS'!$Q$3:$Q$151,0),C$3),"")</f>
        <v/>
      </c>
      <c r="D170" s="195" t="str">
        <f>IFERROR(INDEX('Liste Personnel'!$A$3:$I$151,MATCH($E170,'Liste Personnel'!$G$3:$G$151,0),8),"")</f>
        <v/>
      </c>
      <c r="E170" s="195" t="str">
        <f>IFERROR(INDEX('Journée FdS'!$E$5:$V$151,MATCH('FdS Hebdo'!$B170,'Journée FdS'!$Q$5:$Q$151,0),E$3),"")</f>
        <v/>
      </c>
      <c r="F170" s="196" t="str">
        <f>IF(H170="","",INDEX(Base!$L$2:$N$153,MATCH('FdS Hebdo'!$H170,Base!$L$2:$L$153,0),MATCH('FdS Hebdo'!F$3,Base!$L$1:$N$1,0)))</f>
        <v/>
      </c>
      <c r="G170" s="196" t="str">
        <f>IF(H170="","",INDEX(Base!$L$2:$N$153,MATCH('FdS Hebdo'!$H170,Base!$L$2:$L$153,0),MATCH('FdS Hebdo'!G$3,Base!$L$1:$N$1,0)))</f>
        <v/>
      </c>
      <c r="H170" s="197" t="str">
        <f t="shared" ref="H170:H177" si="26">IF(E170="","",B170)</f>
        <v/>
      </c>
      <c r="I170" s="198" t="str">
        <f>IF(E170="","","RENFORT")</f>
        <v/>
      </c>
    </row>
    <row r="171" spans="1:9">
      <c r="A171" s="191" t="str">
        <f t="shared" si="21"/>
        <v/>
      </c>
      <c r="B171" s="429" t="s">
        <v>317</v>
      </c>
      <c r="C171" s="195" t="str">
        <f>IFERROR(INDEX('Journée FdS'!$A$3:$V$151,MATCH('FdS Hebdo'!$B171,'Journée FdS'!$Q$3:$Q$151,0),C$3),"")</f>
        <v/>
      </c>
      <c r="D171" s="195" t="str">
        <f>IFERROR(INDEX('Liste Personnel'!$A$3:$I$151,MATCH($E171,'Liste Personnel'!$G$3:$G$151,0),8),"")</f>
        <v/>
      </c>
      <c r="E171" s="195" t="str">
        <f>IFERROR(INDEX('Journée FdS'!$E$5:$V$151,MATCH('FdS Hebdo'!$B171,'Journée FdS'!$Q$5:$Q$151,0),E$3),"")</f>
        <v/>
      </c>
      <c r="F171" s="196" t="str">
        <f>IF(H171="","",INDEX(Base!$L$2:$N$153,MATCH('FdS Hebdo'!$H171,Base!$L$2:$L$153,0),MATCH('FdS Hebdo'!F$3,Base!$L$1:$N$1,0)))</f>
        <v/>
      </c>
      <c r="G171" s="196" t="str">
        <f>IF(H171="","",INDEX(Base!$L$2:$N$153,MATCH('FdS Hebdo'!$H171,Base!$L$2:$L$153,0),MATCH('FdS Hebdo'!G$3,Base!$L$1:$N$1,0)))</f>
        <v/>
      </c>
      <c r="H171" s="197" t="str">
        <f t="shared" si="26"/>
        <v/>
      </c>
      <c r="I171" s="198" t="str">
        <f t="shared" ref="I171:I177" si="27">IF(E171="","","RENFORT")</f>
        <v/>
      </c>
    </row>
    <row r="172" spans="1:9">
      <c r="A172" s="191" t="str">
        <f t="shared" si="21"/>
        <v/>
      </c>
      <c r="B172" s="429" t="s">
        <v>318</v>
      </c>
      <c r="C172" s="195" t="str">
        <f>IFERROR(INDEX('Journée FdS'!$A$3:$V$151,MATCH('FdS Hebdo'!$B172,'Journée FdS'!$Q$3:$Q$151,0),C$3),"")</f>
        <v/>
      </c>
      <c r="D172" s="195" t="str">
        <f>IFERROR(INDEX('Liste Personnel'!$A$3:$I$151,MATCH($E172,'Liste Personnel'!$G$3:$G$151,0),8),"")</f>
        <v/>
      </c>
      <c r="E172" s="195" t="str">
        <f>IFERROR(INDEX('Journée FdS'!$E$5:$V$151,MATCH('FdS Hebdo'!$B172,'Journée FdS'!$Q$5:$Q$151,0),E$3),"")</f>
        <v/>
      </c>
      <c r="F172" s="196" t="str">
        <f>IF(H172="","",INDEX(Base!$L$2:$N$153,MATCH('FdS Hebdo'!$H172,Base!$L$2:$L$153,0),MATCH('FdS Hebdo'!F$3,Base!$L$1:$N$1,0)))</f>
        <v/>
      </c>
      <c r="G172" s="196" t="str">
        <f>IF(H172="","",INDEX(Base!$L$2:$N$153,MATCH('FdS Hebdo'!$H172,Base!$L$2:$L$153,0),MATCH('FdS Hebdo'!G$3,Base!$L$1:$N$1,0)))</f>
        <v/>
      </c>
      <c r="H172" s="197" t="str">
        <f t="shared" si="26"/>
        <v/>
      </c>
      <c r="I172" s="198" t="str">
        <f t="shared" si="27"/>
        <v/>
      </c>
    </row>
    <row r="173" spans="1:9">
      <c r="A173" s="191" t="str">
        <f t="shared" si="21"/>
        <v/>
      </c>
      <c r="B173" s="429" t="s">
        <v>319</v>
      </c>
      <c r="C173" s="195" t="str">
        <f>IFERROR(INDEX('Journée FdS'!$A$3:$V$151,MATCH('FdS Hebdo'!$B173,'Journée FdS'!$Q$3:$Q$151,0),C$3),"")</f>
        <v/>
      </c>
      <c r="D173" s="195" t="str">
        <f>IFERROR(INDEX('Liste Personnel'!$A$3:$I$151,MATCH($E173,'Liste Personnel'!$G$3:$G$151,0),8),"")</f>
        <v/>
      </c>
      <c r="E173" s="195" t="str">
        <f>IFERROR(INDEX('Journée FdS'!$E$5:$V$151,MATCH('FdS Hebdo'!$B173,'Journée FdS'!$Q$5:$Q$151,0),E$3),"")</f>
        <v/>
      </c>
      <c r="F173" s="196" t="str">
        <f>IF(H173="","",INDEX(Base!$L$2:$N$153,MATCH('FdS Hebdo'!$H173,Base!$L$2:$L$153,0),MATCH('FdS Hebdo'!F$3,Base!$L$1:$N$1,0)))</f>
        <v/>
      </c>
      <c r="G173" s="196" t="str">
        <f>IF(H173="","",INDEX(Base!$L$2:$N$153,MATCH('FdS Hebdo'!$H173,Base!$L$2:$L$153,0),MATCH('FdS Hebdo'!G$3,Base!$L$1:$N$1,0)))</f>
        <v/>
      </c>
      <c r="H173" s="197" t="str">
        <f t="shared" si="26"/>
        <v/>
      </c>
      <c r="I173" s="198" t="str">
        <f t="shared" si="27"/>
        <v/>
      </c>
    </row>
    <row r="174" spans="1:9">
      <c r="A174" s="191" t="str">
        <f t="shared" si="21"/>
        <v/>
      </c>
      <c r="B174" s="429" t="s">
        <v>320</v>
      </c>
      <c r="C174" s="195" t="str">
        <f>IFERROR(INDEX('Journée FdS'!$A$3:$V$151,MATCH('FdS Hebdo'!$B174,'Journée FdS'!$Q$3:$Q$151,0),C$3),"")</f>
        <v/>
      </c>
      <c r="D174" s="195" t="str">
        <f>IFERROR(INDEX('Liste Personnel'!$A$3:$I$151,MATCH($E174,'Liste Personnel'!$G$3:$G$151,0),8),"")</f>
        <v/>
      </c>
      <c r="E174" s="195" t="str">
        <f>IFERROR(INDEX('Journée FdS'!$E$5:$V$151,MATCH('FdS Hebdo'!$B174,'Journée FdS'!$Q$5:$Q$151,0),E$3),"")</f>
        <v/>
      </c>
      <c r="F174" s="196" t="str">
        <f>IF(H174="","",INDEX(Base!$L$2:$N$153,MATCH('FdS Hebdo'!$H174,Base!$L$2:$L$153,0),MATCH('FdS Hebdo'!F$3,Base!$L$1:$N$1,0)))</f>
        <v/>
      </c>
      <c r="G174" s="196" t="str">
        <f>IF(H174="","",INDEX(Base!$L$2:$N$153,MATCH('FdS Hebdo'!$H174,Base!$L$2:$L$153,0),MATCH('FdS Hebdo'!G$3,Base!$L$1:$N$1,0)))</f>
        <v/>
      </c>
      <c r="H174" s="197" t="str">
        <f t="shared" si="26"/>
        <v/>
      </c>
      <c r="I174" s="198" t="str">
        <f t="shared" si="27"/>
        <v/>
      </c>
    </row>
    <row r="175" spans="1:9">
      <c r="A175" s="191" t="str">
        <f t="shared" si="21"/>
        <v/>
      </c>
      <c r="B175" s="429" t="s">
        <v>321</v>
      </c>
      <c r="C175" s="195" t="str">
        <f>IFERROR(INDEX('Journée FdS'!$A$3:$V$151,MATCH('FdS Hebdo'!$B175,'Journée FdS'!$Q$3:$Q$151,0),C$3),"")</f>
        <v/>
      </c>
      <c r="D175" s="195" t="str">
        <f>IFERROR(INDEX('Liste Personnel'!$A$3:$I$151,MATCH($E175,'Liste Personnel'!$G$3:$G$151,0),8),"")</f>
        <v/>
      </c>
      <c r="E175" s="195" t="str">
        <f>IFERROR(INDEX('Journée FdS'!$E$5:$V$151,MATCH('FdS Hebdo'!$B175,'Journée FdS'!$Q$5:$Q$151,0),E$3),"")</f>
        <v/>
      </c>
      <c r="F175" s="196" t="str">
        <f>IF(H175="","",INDEX(Base!$L$2:$N$153,MATCH('FdS Hebdo'!$H175,Base!$L$2:$L$153,0),MATCH('FdS Hebdo'!F$3,Base!$L$1:$N$1,0)))</f>
        <v/>
      </c>
      <c r="G175" s="196" t="str">
        <f>IF(H175="","",INDEX(Base!$L$2:$N$153,MATCH('FdS Hebdo'!$H175,Base!$L$2:$L$153,0),MATCH('FdS Hebdo'!G$3,Base!$L$1:$N$1,0)))</f>
        <v/>
      </c>
      <c r="H175" s="197" t="str">
        <f t="shared" si="26"/>
        <v/>
      </c>
      <c r="I175" s="198" t="str">
        <f t="shared" si="27"/>
        <v/>
      </c>
    </row>
    <row r="176" spans="1:9">
      <c r="A176" s="191" t="str">
        <f t="shared" si="21"/>
        <v/>
      </c>
      <c r="B176" s="429" t="s">
        <v>322</v>
      </c>
      <c r="C176" s="195" t="str">
        <f>IFERROR(INDEX('Journée FdS'!$A$3:$V$151,MATCH('FdS Hebdo'!$B176,'Journée FdS'!$Q$3:$Q$151,0),C$3),"")</f>
        <v/>
      </c>
      <c r="D176" s="195" t="str">
        <f>IFERROR(INDEX('Liste Personnel'!$A$3:$I$151,MATCH($E176,'Liste Personnel'!$G$3:$G$151,0),8),"")</f>
        <v/>
      </c>
      <c r="E176" s="195" t="str">
        <f>IFERROR(INDEX('Journée FdS'!$E$5:$V$151,MATCH('FdS Hebdo'!$B176,'Journée FdS'!$Q$5:$Q$151,0),E$3),"")</f>
        <v/>
      </c>
      <c r="F176" s="196" t="str">
        <f>IF(H176="","",INDEX(Base!$L$2:$N$153,MATCH('FdS Hebdo'!$H176,Base!$L$2:$L$153,0),MATCH('FdS Hebdo'!F$3,Base!$L$1:$N$1,0)))</f>
        <v/>
      </c>
      <c r="G176" s="196" t="str">
        <f>IF(H176="","",INDEX(Base!$L$2:$N$153,MATCH('FdS Hebdo'!$H176,Base!$L$2:$L$153,0),MATCH('FdS Hebdo'!G$3,Base!$L$1:$N$1,0)))</f>
        <v/>
      </c>
      <c r="H176" s="197" t="str">
        <f t="shared" si="26"/>
        <v/>
      </c>
      <c r="I176" s="198" t="str">
        <f t="shared" si="27"/>
        <v/>
      </c>
    </row>
    <row r="177" spans="1:9">
      <c r="A177" s="191" t="str">
        <f t="shared" si="21"/>
        <v/>
      </c>
      <c r="B177" s="429" t="s">
        <v>323</v>
      </c>
      <c r="C177" s="195" t="str">
        <f>IFERROR(INDEX('Journée FdS'!$A$3:$V$151,MATCH('FdS Hebdo'!$B177,'Journée FdS'!$Q$3:$Q$151,0),C$3),"")</f>
        <v/>
      </c>
      <c r="D177" s="195" t="str">
        <f>IFERROR(INDEX('Liste Personnel'!$A$3:$I$151,MATCH($E177,'Liste Personnel'!$G$3:$G$151,0),8),"")</f>
        <v/>
      </c>
      <c r="E177" s="195" t="str">
        <f>IFERROR(INDEX('Journée FdS'!$E$5:$V$151,MATCH('FdS Hebdo'!$B177,'Journée FdS'!$Q$5:$Q$151,0),E$3),"")</f>
        <v/>
      </c>
      <c r="F177" s="196" t="str">
        <f>IF(H177="","",INDEX(Base!$L$2:$N$153,MATCH('FdS Hebdo'!$H177,Base!$L$2:$L$153,0),MATCH('FdS Hebdo'!F$3,Base!$L$1:$N$1,0)))</f>
        <v/>
      </c>
      <c r="G177" s="196" t="str">
        <f>IF(H177="","",INDEX(Base!$L$2:$N$153,MATCH('FdS Hebdo'!$H177,Base!$L$2:$L$153,0),MATCH('FdS Hebdo'!G$3,Base!$L$1:$N$1,0)))</f>
        <v/>
      </c>
      <c r="H177" s="197" t="str">
        <f t="shared" si="26"/>
        <v/>
      </c>
      <c r="I177" s="198" t="str">
        <f t="shared" si="27"/>
        <v/>
      </c>
    </row>
    <row r="178" spans="1:9">
      <c r="A178" s="191" t="s">
        <v>222</v>
      </c>
      <c r="B178" s="203" t="s">
        <v>12</v>
      </c>
      <c r="C178" s="195"/>
      <c r="D178" s="195" t="str">
        <f>IFERROR(INDEX('Liste Personnel'!$A$3:$I$151,MATCH($E178,'Liste Personnel'!$G$3:$G$151,0),8),"")</f>
        <v/>
      </c>
      <c r="E178" s="195" t="s">
        <v>298</v>
      </c>
      <c r="F178" s="196"/>
      <c r="G178" s="196"/>
      <c r="H178" s="197" t="str">
        <f>IF(E178="","",B178)</f>
        <v/>
      </c>
      <c r="I178" s="198"/>
    </row>
    <row r="179" spans="1:9">
      <c r="A179" s="191" t="str">
        <f t="shared" ref="A179:A267" si="28">IF(C179="","","+")</f>
        <v/>
      </c>
      <c r="B179" s="428" t="s">
        <v>236</v>
      </c>
      <c r="C179" s="195" t="str">
        <f>IFERROR(INDEX('Journée FdS'!$A$3:$V$151,MATCH('FdS Hebdo'!$B179,'Journée FdS'!$Q$3:$Q$151,0),C$3),"")</f>
        <v/>
      </c>
      <c r="D179" s="195" t="str">
        <f>IFERROR(INDEX('Liste Personnel'!$A$3:$I$151,MATCH($E179,'Liste Personnel'!$G$3:$G$151,0),8),"")</f>
        <v/>
      </c>
      <c r="E179" s="195" t="str">
        <f>IFERROR(INDEX('Journée FdS'!$E$5:$V$151,MATCH('FdS Hebdo'!$B179,'Journée FdS'!$Q$5:$Q$151,0),E$3),"")</f>
        <v/>
      </c>
      <c r="F179" s="196"/>
      <c r="G179" s="196"/>
      <c r="H179" s="197" t="str">
        <f>IF(E179="","",B179)</f>
        <v/>
      </c>
      <c r="I179" s="198"/>
    </row>
    <row r="180" spans="1:9">
      <c r="A180" s="191" t="str">
        <f t="shared" si="28"/>
        <v/>
      </c>
      <c r="B180" s="428" t="s">
        <v>237</v>
      </c>
      <c r="C180" s="195" t="str">
        <f>IFERROR(INDEX('Journée FdS'!$A$3:$V$151,MATCH('FdS Hebdo'!$B180,'Journée FdS'!$Q$3:$Q$151,0),C$3),"")</f>
        <v/>
      </c>
      <c r="D180" s="195" t="str">
        <f>IFERROR(INDEX('Liste Personnel'!$A$3:$I$151,MATCH($E180,'Liste Personnel'!$G$3:$G$151,0),8),"")</f>
        <v/>
      </c>
      <c r="E180" s="195" t="str">
        <f>IFERROR(INDEX('Journée FdS'!$E$5:$V$151,MATCH('FdS Hebdo'!$B180,'Journée FdS'!$Q$5:$Q$151,0),E$3),"")</f>
        <v/>
      </c>
      <c r="F180" s="196"/>
      <c r="G180" s="196"/>
      <c r="H180" s="197" t="str">
        <f t="shared" ref="H180:H198" si="29">IF(E180="","",B180)</f>
        <v/>
      </c>
      <c r="I180" s="198"/>
    </row>
    <row r="181" spans="1:9">
      <c r="A181" s="191" t="str">
        <f t="shared" si="28"/>
        <v/>
      </c>
      <c r="B181" s="428" t="s">
        <v>238</v>
      </c>
      <c r="C181" s="195" t="str">
        <f>IFERROR(INDEX('Journée FdS'!$A$3:$V$151,MATCH('FdS Hebdo'!$B181,'Journée FdS'!$Q$3:$Q$151,0),C$3),"")</f>
        <v/>
      </c>
      <c r="D181" s="195" t="str">
        <f>IFERROR(INDEX('Liste Personnel'!$A$3:$I$151,MATCH($E181,'Liste Personnel'!$G$3:$G$151,0),8),"")</f>
        <v/>
      </c>
      <c r="E181" s="195" t="str">
        <f>IFERROR(INDEX('Journée FdS'!$E$5:$V$151,MATCH('FdS Hebdo'!$B181,'Journée FdS'!$Q$5:$Q$151,0),E$3),"")</f>
        <v/>
      </c>
      <c r="F181" s="196"/>
      <c r="G181" s="196"/>
      <c r="H181" s="197" t="str">
        <f t="shared" si="29"/>
        <v/>
      </c>
      <c r="I181" s="198"/>
    </row>
    <row r="182" spans="1:9">
      <c r="A182" s="191" t="str">
        <f t="shared" si="28"/>
        <v/>
      </c>
      <c r="B182" s="428" t="s">
        <v>239</v>
      </c>
      <c r="C182" s="195" t="str">
        <f>IFERROR(INDEX('Journée FdS'!$A$3:$V$151,MATCH('FdS Hebdo'!$B182,'Journée FdS'!$Q$3:$Q$151,0),C$3),"")</f>
        <v/>
      </c>
      <c r="D182" s="195" t="str">
        <f>IFERROR(INDEX('Liste Personnel'!$A$3:$I$151,MATCH($E182,'Liste Personnel'!$G$3:$G$151,0),8),"")</f>
        <v/>
      </c>
      <c r="E182" s="195" t="str">
        <f>IFERROR(INDEX('Journée FdS'!$E$5:$V$151,MATCH('FdS Hebdo'!$B182,'Journée FdS'!$Q$5:$Q$151,0),E$3),"")</f>
        <v/>
      </c>
      <c r="F182" s="196"/>
      <c r="G182" s="196"/>
      <c r="H182" s="197" t="str">
        <f t="shared" si="29"/>
        <v/>
      </c>
      <c r="I182" s="198"/>
    </row>
    <row r="183" spans="1:9">
      <c r="A183" s="191" t="str">
        <f t="shared" si="28"/>
        <v/>
      </c>
      <c r="B183" s="428" t="s">
        <v>240</v>
      </c>
      <c r="C183" s="195" t="str">
        <f>IFERROR(INDEX('Journée FdS'!$A$3:$V$151,MATCH('FdS Hebdo'!$B183,'Journée FdS'!$Q$3:$Q$151,0),C$3),"")</f>
        <v/>
      </c>
      <c r="D183" s="195" t="str">
        <f>IFERROR(INDEX('Liste Personnel'!$A$3:$I$151,MATCH($E183,'Liste Personnel'!$G$3:$G$151,0),8),"")</f>
        <v/>
      </c>
      <c r="E183" s="195" t="str">
        <f>IFERROR(INDEX('Journée FdS'!$E$5:$V$151,MATCH('FdS Hebdo'!$B183,'Journée FdS'!$Q$5:$Q$151,0),E$3),"")</f>
        <v/>
      </c>
      <c r="F183" s="196"/>
      <c r="G183" s="196"/>
      <c r="H183" s="197" t="str">
        <f t="shared" si="29"/>
        <v/>
      </c>
      <c r="I183" s="198"/>
    </row>
    <row r="184" spans="1:9">
      <c r="A184" s="191" t="str">
        <f t="shared" si="28"/>
        <v/>
      </c>
      <c r="B184" s="428" t="s">
        <v>241</v>
      </c>
      <c r="C184" s="195" t="str">
        <f>IFERROR(INDEX('Journée FdS'!$A$3:$V$151,MATCH('FdS Hebdo'!$B184,'Journée FdS'!$Q$3:$Q$151,0),C$3),"")</f>
        <v/>
      </c>
      <c r="D184" s="195" t="str">
        <f>IFERROR(INDEX('Liste Personnel'!$A$3:$I$151,MATCH($E184,'Liste Personnel'!$G$3:$G$151,0),8),"")</f>
        <v/>
      </c>
      <c r="E184" s="195" t="str">
        <f>IFERROR(INDEX('Journée FdS'!$E$5:$V$151,MATCH('FdS Hebdo'!$B184,'Journée FdS'!$Q$5:$Q$151,0),E$3),"")</f>
        <v/>
      </c>
      <c r="F184" s="196"/>
      <c r="G184" s="196"/>
      <c r="H184" s="197" t="str">
        <f t="shared" si="29"/>
        <v/>
      </c>
      <c r="I184" s="198"/>
    </row>
    <row r="185" spans="1:9">
      <c r="A185" s="191" t="str">
        <f t="shared" si="28"/>
        <v/>
      </c>
      <c r="B185" s="428" t="s">
        <v>242</v>
      </c>
      <c r="C185" s="195" t="str">
        <f>IFERROR(INDEX('Journée FdS'!$A$3:$V$151,MATCH('FdS Hebdo'!$B185,'Journée FdS'!$Q$3:$Q$151,0),C$3),"")</f>
        <v/>
      </c>
      <c r="D185" s="195" t="str">
        <f>IFERROR(INDEX('Liste Personnel'!$A$3:$I$151,MATCH($E185,'Liste Personnel'!$G$3:$G$151,0),8),"")</f>
        <v/>
      </c>
      <c r="E185" s="195" t="str">
        <f>IFERROR(INDEX('Journée FdS'!$E$5:$V$151,MATCH('FdS Hebdo'!$B185,'Journée FdS'!$Q$5:$Q$151,0),E$3),"")</f>
        <v/>
      </c>
      <c r="F185" s="196"/>
      <c r="G185" s="196"/>
      <c r="H185" s="197" t="str">
        <f t="shared" si="29"/>
        <v/>
      </c>
      <c r="I185" s="198"/>
    </row>
    <row r="186" spans="1:9">
      <c r="A186" s="191" t="str">
        <f t="shared" si="28"/>
        <v/>
      </c>
      <c r="B186" s="428" t="s">
        <v>243</v>
      </c>
      <c r="C186" s="195" t="str">
        <f>IFERROR(INDEX('Journée FdS'!$A$3:$V$151,MATCH('FdS Hebdo'!$B186,'Journée FdS'!$Q$3:$Q$151,0),C$3),"")</f>
        <v/>
      </c>
      <c r="D186" s="195" t="str">
        <f>IFERROR(INDEX('Liste Personnel'!$A$3:$I$151,MATCH($E186,'Liste Personnel'!$G$3:$G$151,0),8),"")</f>
        <v/>
      </c>
      <c r="E186" s="195" t="str">
        <f>IFERROR(INDEX('Journée FdS'!$E$5:$V$151,MATCH('FdS Hebdo'!$B186,'Journée FdS'!$Q$5:$Q$151,0),E$3),"")</f>
        <v/>
      </c>
      <c r="F186" s="196"/>
      <c r="G186" s="196"/>
      <c r="H186" s="197" t="str">
        <f t="shared" si="29"/>
        <v/>
      </c>
      <c r="I186" s="198"/>
    </row>
    <row r="187" spans="1:9">
      <c r="A187" s="191" t="str">
        <f t="shared" si="28"/>
        <v/>
      </c>
      <c r="B187" s="428" t="s">
        <v>244</v>
      </c>
      <c r="C187" s="195" t="str">
        <f>IFERROR(INDEX('Journée FdS'!$A$3:$V$151,MATCH('FdS Hebdo'!$B187,'Journée FdS'!$Q$3:$Q$151,0),C$3),"")</f>
        <v/>
      </c>
      <c r="D187" s="195" t="str">
        <f>IFERROR(INDEX('Liste Personnel'!$A$3:$I$151,MATCH($E187,'Liste Personnel'!$G$3:$G$151,0),8),"")</f>
        <v/>
      </c>
      <c r="E187" s="195" t="str">
        <f>IFERROR(INDEX('Journée FdS'!$E$5:$V$151,MATCH('FdS Hebdo'!$B187,'Journée FdS'!$Q$5:$Q$151,0),E$3),"")</f>
        <v/>
      </c>
      <c r="F187" s="196"/>
      <c r="G187" s="196"/>
      <c r="H187" s="197" t="str">
        <f t="shared" si="29"/>
        <v/>
      </c>
      <c r="I187" s="198"/>
    </row>
    <row r="188" spans="1:9">
      <c r="A188" s="191" t="str">
        <f t="shared" si="28"/>
        <v/>
      </c>
      <c r="B188" s="428" t="s">
        <v>245</v>
      </c>
      <c r="C188" s="195" t="str">
        <f>IFERROR(INDEX('Journée FdS'!$A$3:$V$151,MATCH('FdS Hebdo'!$B188,'Journée FdS'!$Q$3:$Q$151,0),C$3),"")</f>
        <v/>
      </c>
      <c r="D188" s="195" t="str">
        <f>IFERROR(INDEX('Liste Personnel'!$A$3:$I$151,MATCH($E188,'Liste Personnel'!$G$3:$G$151,0),8),"")</f>
        <v/>
      </c>
      <c r="E188" s="195" t="str">
        <f>IFERROR(INDEX('Journée FdS'!$E$5:$V$151,MATCH('FdS Hebdo'!$B188,'Journée FdS'!$Q$5:$Q$151,0),E$3),"")</f>
        <v/>
      </c>
      <c r="F188" s="196"/>
      <c r="G188" s="196"/>
      <c r="H188" s="197" t="str">
        <f t="shared" si="29"/>
        <v/>
      </c>
      <c r="I188" s="198"/>
    </row>
    <row r="189" spans="1:9">
      <c r="A189" s="191" t="str">
        <f t="shared" si="28"/>
        <v/>
      </c>
      <c r="B189" s="428" t="s">
        <v>246</v>
      </c>
      <c r="C189" s="195" t="str">
        <f>IFERROR(INDEX('Journée FdS'!$A$3:$V$151,MATCH('FdS Hebdo'!$B189,'Journée FdS'!$Q$3:$Q$151,0),C$3),"")</f>
        <v/>
      </c>
      <c r="D189" s="195" t="str">
        <f>IFERROR(INDEX('Liste Personnel'!$A$3:$I$151,MATCH($E189,'Liste Personnel'!$G$3:$G$151,0),8),"")</f>
        <v/>
      </c>
      <c r="E189" s="195" t="str">
        <f>IFERROR(INDEX('Journée FdS'!$E$5:$V$151,MATCH('FdS Hebdo'!$B189,'Journée FdS'!$Q$5:$Q$151,0),E$3),"")</f>
        <v/>
      </c>
      <c r="F189" s="196"/>
      <c r="G189" s="196"/>
      <c r="H189" s="197" t="str">
        <f t="shared" si="29"/>
        <v/>
      </c>
      <c r="I189" s="198"/>
    </row>
    <row r="190" spans="1:9">
      <c r="A190" s="191" t="str">
        <f t="shared" si="28"/>
        <v/>
      </c>
      <c r="B190" s="428" t="s">
        <v>247</v>
      </c>
      <c r="C190" s="195" t="str">
        <f>IFERROR(INDEX('Journée FdS'!$A$3:$V$151,MATCH('FdS Hebdo'!$B190,'Journée FdS'!$Q$3:$Q$151,0),C$3),"")</f>
        <v/>
      </c>
      <c r="D190" s="195" t="str">
        <f>IFERROR(INDEX('Liste Personnel'!$A$3:$I$151,MATCH($E190,'Liste Personnel'!$G$3:$G$151,0),8),"")</f>
        <v/>
      </c>
      <c r="E190" s="195" t="str">
        <f>IFERROR(INDEX('Journée FdS'!$E$5:$V$151,MATCH('FdS Hebdo'!$B190,'Journée FdS'!$Q$5:$Q$151,0),E$3),"")</f>
        <v/>
      </c>
      <c r="F190" s="196"/>
      <c r="G190" s="196"/>
      <c r="H190" s="197" t="str">
        <f t="shared" si="29"/>
        <v/>
      </c>
      <c r="I190" s="198"/>
    </row>
    <row r="191" spans="1:9">
      <c r="A191" s="191" t="str">
        <f t="shared" si="28"/>
        <v/>
      </c>
      <c r="B191" s="428" t="s">
        <v>248</v>
      </c>
      <c r="C191" s="195" t="str">
        <f>IFERROR(INDEX('Journée FdS'!$A$3:$V$151,MATCH('FdS Hebdo'!$B191,'Journée FdS'!$Q$3:$Q$151,0),C$3),"")</f>
        <v/>
      </c>
      <c r="D191" s="195" t="str">
        <f>IFERROR(INDEX('Liste Personnel'!$A$3:$I$151,MATCH($E191,'Liste Personnel'!$G$3:$G$151,0),8),"")</f>
        <v/>
      </c>
      <c r="E191" s="195" t="str">
        <f>IFERROR(INDEX('Journée FdS'!$E$5:$V$151,MATCH('FdS Hebdo'!$B191,'Journée FdS'!$Q$5:$Q$151,0),E$3),"")</f>
        <v/>
      </c>
      <c r="F191" s="196"/>
      <c r="G191" s="196"/>
      <c r="H191" s="197" t="str">
        <f t="shared" si="29"/>
        <v/>
      </c>
      <c r="I191" s="198"/>
    </row>
    <row r="192" spans="1:9">
      <c r="A192" s="191" t="str">
        <f t="shared" si="28"/>
        <v/>
      </c>
      <c r="B192" s="428" t="s">
        <v>249</v>
      </c>
      <c r="C192" s="195" t="str">
        <f>IFERROR(INDEX('Journée FdS'!$A$3:$V$151,MATCH('FdS Hebdo'!$B192,'Journée FdS'!$Q$3:$Q$151,0),C$3),"")</f>
        <v/>
      </c>
      <c r="D192" s="195" t="str">
        <f>IFERROR(INDEX('Liste Personnel'!$A$3:$I$151,MATCH($E192,'Liste Personnel'!$G$3:$G$151,0),8),"")</f>
        <v/>
      </c>
      <c r="E192" s="195" t="str">
        <f>IFERROR(INDEX('Journée FdS'!$E$5:$V$151,MATCH('FdS Hebdo'!$B192,'Journée FdS'!$Q$5:$Q$151,0),E$3),"")</f>
        <v/>
      </c>
      <c r="F192" s="196"/>
      <c r="G192" s="196"/>
      <c r="H192" s="197" t="str">
        <f t="shared" si="29"/>
        <v/>
      </c>
      <c r="I192" s="198"/>
    </row>
    <row r="193" spans="1:9">
      <c r="A193" s="191" t="str">
        <f t="shared" si="28"/>
        <v/>
      </c>
      <c r="B193" s="428" t="s">
        <v>250</v>
      </c>
      <c r="C193" s="195" t="str">
        <f>IFERROR(INDEX('Journée FdS'!$A$3:$V$151,MATCH('FdS Hebdo'!$B193,'Journée FdS'!$Q$3:$Q$151,0),C$3),"")</f>
        <v/>
      </c>
      <c r="D193" s="195" t="str">
        <f>IFERROR(INDEX('Liste Personnel'!$A$3:$I$151,MATCH($E193,'Liste Personnel'!$G$3:$G$151,0),8),"")</f>
        <v/>
      </c>
      <c r="E193" s="195" t="str">
        <f>IFERROR(INDEX('Journée FdS'!$E$5:$V$151,MATCH('FdS Hebdo'!$B193,'Journée FdS'!$Q$5:$Q$151,0),E$3),"")</f>
        <v/>
      </c>
      <c r="F193" s="196"/>
      <c r="G193" s="196"/>
      <c r="H193" s="197" t="str">
        <f t="shared" si="29"/>
        <v/>
      </c>
      <c r="I193" s="198"/>
    </row>
    <row r="194" spans="1:9">
      <c r="A194" s="191" t="str">
        <f t="shared" si="28"/>
        <v/>
      </c>
      <c r="B194" s="428" t="s">
        <v>251</v>
      </c>
      <c r="C194" s="195" t="str">
        <f>IFERROR(INDEX('Journée FdS'!$A$3:$V$151,MATCH('FdS Hebdo'!$B194,'Journée FdS'!$Q$3:$Q$151,0),C$3),"")</f>
        <v/>
      </c>
      <c r="D194" s="195" t="str">
        <f>IFERROR(INDEX('Liste Personnel'!$A$3:$I$151,MATCH($E194,'Liste Personnel'!$G$3:$G$151,0),8),"")</f>
        <v/>
      </c>
      <c r="E194" s="195" t="str">
        <f>IFERROR(INDEX('Journée FdS'!$E$5:$V$151,MATCH('FdS Hebdo'!$B194,'Journée FdS'!$Q$5:$Q$151,0),E$3),"")</f>
        <v/>
      </c>
      <c r="F194" s="196"/>
      <c r="G194" s="196"/>
      <c r="H194" s="197" t="str">
        <f t="shared" si="29"/>
        <v/>
      </c>
      <c r="I194" s="198"/>
    </row>
    <row r="195" spans="1:9">
      <c r="A195" s="191" t="str">
        <f t="shared" si="28"/>
        <v/>
      </c>
      <c r="B195" s="428" t="s">
        <v>252</v>
      </c>
      <c r="C195" s="195" t="str">
        <f>IFERROR(INDEX('Journée FdS'!$A$3:$V$151,MATCH('FdS Hebdo'!$B195,'Journée FdS'!$Q$3:$Q$151,0),C$3),"")</f>
        <v/>
      </c>
      <c r="D195" s="195" t="str">
        <f>IFERROR(INDEX('Liste Personnel'!$A$3:$I$151,MATCH($E195,'Liste Personnel'!$G$3:$G$151,0),8),"")</f>
        <v/>
      </c>
      <c r="E195" s="195" t="str">
        <f>IFERROR(INDEX('Journée FdS'!$E$5:$V$151,MATCH('FdS Hebdo'!$B195,'Journée FdS'!$Q$5:$Q$151,0),E$3),"")</f>
        <v/>
      </c>
      <c r="F195" s="196"/>
      <c r="G195" s="196"/>
      <c r="H195" s="197" t="str">
        <f t="shared" si="29"/>
        <v/>
      </c>
      <c r="I195" s="198"/>
    </row>
    <row r="196" spans="1:9">
      <c r="A196" s="191" t="str">
        <f t="shared" si="28"/>
        <v/>
      </c>
      <c r="B196" s="428" t="s">
        <v>253</v>
      </c>
      <c r="C196" s="195" t="str">
        <f>IFERROR(INDEX('Journée FdS'!$A$3:$V$151,MATCH('FdS Hebdo'!$B196,'Journée FdS'!$Q$3:$Q$151,0),C$3),"")</f>
        <v/>
      </c>
      <c r="D196" s="195" t="str">
        <f>IFERROR(INDEX('Liste Personnel'!$A$3:$I$151,MATCH($E196,'Liste Personnel'!$G$3:$G$151,0),8),"")</f>
        <v/>
      </c>
      <c r="E196" s="195" t="str">
        <f>IFERROR(INDEX('Journée FdS'!$E$5:$V$151,MATCH('FdS Hebdo'!$B196,'Journée FdS'!$Q$5:$Q$151,0),E$3),"")</f>
        <v/>
      </c>
      <c r="F196" s="196"/>
      <c r="G196" s="196"/>
      <c r="H196" s="197" t="str">
        <f t="shared" si="29"/>
        <v/>
      </c>
      <c r="I196" s="198"/>
    </row>
    <row r="197" spans="1:9">
      <c r="A197" s="191" t="str">
        <f t="shared" si="28"/>
        <v/>
      </c>
      <c r="B197" s="428" t="s">
        <v>254</v>
      </c>
      <c r="C197" s="195" t="str">
        <f>IFERROR(INDEX('Journée FdS'!$A$3:$V$151,MATCH('FdS Hebdo'!$B197,'Journée FdS'!$Q$3:$Q$151,0),C$3),"")</f>
        <v/>
      </c>
      <c r="D197" s="195" t="str">
        <f>IFERROR(INDEX('Liste Personnel'!$A$3:$I$151,MATCH($E197,'Liste Personnel'!$G$3:$G$151,0),8),"")</f>
        <v/>
      </c>
      <c r="E197" s="195" t="str">
        <f>IFERROR(INDEX('Journée FdS'!$E$5:$V$151,MATCH('FdS Hebdo'!$B197,'Journée FdS'!$Q$5:$Q$151,0),E$3),"")</f>
        <v/>
      </c>
      <c r="F197" s="196"/>
      <c r="G197" s="196"/>
      <c r="H197" s="197" t="str">
        <f t="shared" si="29"/>
        <v/>
      </c>
      <c r="I197" s="198"/>
    </row>
    <row r="198" spans="1:9">
      <c r="A198" s="191" t="str">
        <f t="shared" si="28"/>
        <v/>
      </c>
      <c r="B198" s="428" t="s">
        <v>255</v>
      </c>
      <c r="C198" s="195" t="str">
        <f>IFERROR(INDEX('Journée FdS'!$A$3:$V$151,MATCH('FdS Hebdo'!$B198,'Journée FdS'!$Q$3:$Q$151,0),C$3),"")</f>
        <v/>
      </c>
      <c r="D198" s="195" t="str">
        <f>IFERROR(INDEX('Liste Personnel'!$A$3:$I$151,MATCH($E198,'Liste Personnel'!$G$3:$G$151,0),8),"")</f>
        <v/>
      </c>
      <c r="E198" s="195" t="str">
        <f>IFERROR(INDEX('Journée FdS'!$E$5:$V$151,MATCH('FdS Hebdo'!$B198,'Journée FdS'!$Q$5:$Q$151,0),E$3),"")</f>
        <v/>
      </c>
      <c r="F198" s="196"/>
      <c r="G198" s="196"/>
      <c r="H198" s="197" t="str">
        <f t="shared" si="29"/>
        <v/>
      </c>
      <c r="I198" s="198"/>
    </row>
    <row r="199" spans="1:9">
      <c r="A199" s="191" t="str">
        <f t="shared" si="28"/>
        <v/>
      </c>
      <c r="B199" s="428" t="s">
        <v>303</v>
      </c>
      <c r="C199" s="195" t="str">
        <f>IFERROR(INDEX('Journée FdS'!$A$3:$V$151,MATCH('FdS Hebdo'!$B199,'Journée FdS'!$Q$3:$Q$151,0),C$3),"")</f>
        <v/>
      </c>
      <c r="D199" s="195" t="str">
        <f>IFERROR(INDEX('Liste Personnel'!$A$3:$I$151,MATCH($E199,'Liste Personnel'!$G$3:$G$151,0),8),"")</f>
        <v/>
      </c>
      <c r="E199" s="195" t="str">
        <f>IFERROR(INDEX('Journée FdS'!$E$5:$V$151,MATCH('FdS Hebdo'!$B199,'Journée FdS'!$Q$5:$Q$151,0),E$3),"")</f>
        <v/>
      </c>
      <c r="F199" s="196"/>
      <c r="G199" s="196"/>
      <c r="H199" s="197" t="str">
        <f t="shared" ref="H199:H204" si="30">IF(E199="","",B199)</f>
        <v/>
      </c>
      <c r="I199" s="198"/>
    </row>
    <row r="200" spans="1:9">
      <c r="A200" s="191" t="str">
        <f t="shared" si="28"/>
        <v/>
      </c>
      <c r="B200" s="428" t="s">
        <v>304</v>
      </c>
      <c r="C200" s="195" t="str">
        <f>IFERROR(INDEX('Journée FdS'!$A$3:$V$151,MATCH('FdS Hebdo'!$B200,'Journée FdS'!$Q$3:$Q$151,0),C$3),"")</f>
        <v/>
      </c>
      <c r="D200" s="195" t="str">
        <f>IFERROR(INDEX('Liste Personnel'!$A$3:$I$151,MATCH($E200,'Liste Personnel'!$G$3:$G$151,0),8),"")</f>
        <v/>
      </c>
      <c r="E200" s="195" t="str">
        <f>IFERROR(INDEX('Journée FdS'!$E$5:$V$151,MATCH('FdS Hebdo'!$B200,'Journée FdS'!$Q$5:$Q$151,0),E$3),"")</f>
        <v/>
      </c>
      <c r="F200" s="196"/>
      <c r="G200" s="196"/>
      <c r="H200" s="197" t="str">
        <f t="shared" si="30"/>
        <v/>
      </c>
      <c r="I200" s="198"/>
    </row>
    <row r="201" spans="1:9">
      <c r="A201" s="191" t="str">
        <f t="shared" si="28"/>
        <v/>
      </c>
      <c r="B201" s="428" t="s">
        <v>305</v>
      </c>
      <c r="C201" s="195" t="str">
        <f>IFERROR(INDEX('Journée FdS'!$A$3:$V$151,MATCH('FdS Hebdo'!$B201,'Journée FdS'!$Q$3:$Q$151,0),C$3),"")</f>
        <v/>
      </c>
      <c r="D201" s="195" t="str">
        <f>IFERROR(INDEX('Liste Personnel'!$A$3:$I$151,MATCH($E201,'Liste Personnel'!$G$3:$G$151,0),8),"")</f>
        <v/>
      </c>
      <c r="E201" s="195" t="str">
        <f>IFERROR(INDEX('Journée FdS'!$E$5:$V$151,MATCH('FdS Hebdo'!$B201,'Journée FdS'!$Q$5:$Q$151,0),E$3),"")</f>
        <v/>
      </c>
      <c r="F201" s="196"/>
      <c r="G201" s="196"/>
      <c r="H201" s="197" t="str">
        <f t="shared" si="30"/>
        <v/>
      </c>
      <c r="I201" s="198"/>
    </row>
    <row r="202" spans="1:9">
      <c r="A202" s="191" t="str">
        <f t="shared" si="28"/>
        <v/>
      </c>
      <c r="B202" s="428" t="s">
        <v>306</v>
      </c>
      <c r="C202" s="195" t="str">
        <f>IFERROR(INDEX('Journée FdS'!$A$3:$V$151,MATCH('FdS Hebdo'!$B202,'Journée FdS'!$Q$3:$Q$151,0),C$3),"")</f>
        <v/>
      </c>
      <c r="D202" s="195" t="str">
        <f>IFERROR(INDEX('Liste Personnel'!$A$3:$I$151,MATCH($E202,'Liste Personnel'!$G$3:$G$151,0),8),"")</f>
        <v/>
      </c>
      <c r="E202" s="195" t="str">
        <f>IFERROR(INDEX('Journée FdS'!$E$5:$V$151,MATCH('FdS Hebdo'!$B202,'Journée FdS'!$Q$5:$Q$151,0),E$3),"")</f>
        <v/>
      </c>
      <c r="F202" s="196"/>
      <c r="G202" s="196"/>
      <c r="H202" s="197" t="str">
        <f t="shared" si="30"/>
        <v/>
      </c>
      <c r="I202" s="198"/>
    </row>
    <row r="203" spans="1:9">
      <c r="A203" s="191" t="s">
        <v>222</v>
      </c>
      <c r="B203" s="203" t="s">
        <v>10</v>
      </c>
      <c r="C203" s="195"/>
      <c r="D203" s="195" t="str">
        <f>IFERROR(INDEX('Liste Personnel'!$A$3:$I$151,MATCH($E203,'Liste Personnel'!$G$3:$G$151,0),8),"")</f>
        <v/>
      </c>
      <c r="E203" s="195"/>
      <c r="F203" s="196" t="s">
        <v>298</v>
      </c>
      <c r="G203" s="196" t="s">
        <v>298</v>
      </c>
      <c r="H203" s="197" t="str">
        <f t="shared" si="30"/>
        <v/>
      </c>
      <c r="I203" s="198"/>
    </row>
    <row r="204" spans="1:9">
      <c r="A204" s="191" t="str">
        <f t="shared" si="28"/>
        <v/>
      </c>
      <c r="B204" s="428" t="s">
        <v>10</v>
      </c>
      <c r="C204" s="195" t="str">
        <f>IFERROR(INDEX('Journée FdS'!$A$3:$V$151,MATCH('FdS Hebdo'!$B204,'Journée FdS'!$Q$3:$Q$151,0),C$3),"")</f>
        <v/>
      </c>
      <c r="D204" s="195" t="str">
        <f>IFERROR(INDEX('Liste Personnel'!$A$3:$I$151,MATCH($E204,'Liste Personnel'!$G$3:$G$151,0),8),"")</f>
        <v/>
      </c>
      <c r="E204" s="195" t="str">
        <f>IFERROR(INDEX('Journée FdS'!$E$5:$V$151,MATCH('FdS Hebdo'!$B204,'Journée FdS'!$Q$5:$Q$151,0),E$3),"")</f>
        <v/>
      </c>
      <c r="F204" s="196" t="str">
        <f>IF(H204="","",INDEX(Base!$L$2:$N$153,MATCH('FdS Hebdo'!$H204,Base!$L$2:$L$153,0),MATCH('FdS Hebdo'!F$3,Base!$L$1:$N$1,0)))</f>
        <v/>
      </c>
      <c r="G204" s="196" t="str">
        <f>IF(H204="","",INDEX(Base!$L$2:$N$153,MATCH('FdS Hebdo'!$H204,Base!$L$2:$L$153,0),MATCH('FdS Hebdo'!G$3,Base!$L$1:$N$1,0)))</f>
        <v/>
      </c>
      <c r="H204" s="197" t="str">
        <f t="shared" si="30"/>
        <v/>
      </c>
      <c r="I204" s="198"/>
    </row>
    <row r="205" spans="1:9">
      <c r="A205" s="191" t="str">
        <f t="shared" si="28"/>
        <v/>
      </c>
      <c r="B205" s="428" t="s">
        <v>256</v>
      </c>
      <c r="C205" s="195" t="str">
        <f>IFERROR(INDEX('Journée FdS'!$A$3:$V$151,MATCH('FdS Hebdo'!$B205,'Journée FdS'!$Q$3:$Q$151,0),C$3),"")</f>
        <v/>
      </c>
      <c r="D205" s="195" t="str">
        <f>IFERROR(INDEX('Liste Personnel'!$A$3:$I$151,MATCH($E205,'Liste Personnel'!$G$3:$G$151,0),8),"")</f>
        <v/>
      </c>
      <c r="E205" s="195" t="str">
        <f>IFERROR(INDEX('Journée FdS'!$E$5:$V$151,MATCH('FdS Hebdo'!$B205,'Journée FdS'!$Q$5:$Q$151,0),E$3),"")</f>
        <v/>
      </c>
      <c r="F205" s="196" t="str">
        <f>IF(H205="","",INDEX(Base!$L$2:$N$153,MATCH('FdS Hebdo'!$H205,Base!$L$2:$L$153,0),MATCH('FdS Hebdo'!F$3,Base!$L$1:$N$1,0)))</f>
        <v/>
      </c>
      <c r="G205" s="196" t="str">
        <f>IF(H205="","",INDEX(Base!$L$2:$N$153,MATCH('FdS Hebdo'!$H205,Base!$L$2:$L$153,0),MATCH('FdS Hebdo'!G$3,Base!$L$1:$N$1,0)))</f>
        <v/>
      </c>
      <c r="H205" s="197" t="str">
        <f t="shared" ref="H205:H220" si="31">IF(E205="","",B205)</f>
        <v/>
      </c>
      <c r="I205" s="198" t="str">
        <f>IF(E205="","","DISPO")</f>
        <v/>
      </c>
    </row>
    <row r="206" spans="1:9">
      <c r="A206" s="191" t="str">
        <f t="shared" si="28"/>
        <v/>
      </c>
      <c r="B206" s="428" t="s">
        <v>257</v>
      </c>
      <c r="C206" s="195" t="str">
        <f>IFERROR(INDEX('Journée FdS'!$A$3:$V$151,MATCH('FdS Hebdo'!$B206,'Journée FdS'!$Q$3:$Q$151,0),C$3),"")</f>
        <v/>
      </c>
      <c r="D206" s="195" t="str">
        <f>IFERROR(INDEX('Liste Personnel'!$A$3:$I$151,MATCH($E206,'Liste Personnel'!$G$3:$G$151,0),8),"")</f>
        <v/>
      </c>
      <c r="E206" s="195" t="str">
        <f>IFERROR(INDEX('Journée FdS'!$E$5:$V$151,MATCH('FdS Hebdo'!$B206,'Journée FdS'!$Q$5:$Q$151,0),E$3),"")</f>
        <v/>
      </c>
      <c r="F206" s="196" t="str">
        <f>IF(H206="","",INDEX(Base!$L$2:$N$153,MATCH('FdS Hebdo'!$H206,Base!$L$2:$L$153,0),MATCH('FdS Hebdo'!F$3,Base!$L$1:$N$1,0)))</f>
        <v/>
      </c>
      <c r="G206" s="196" t="str">
        <f>IF(H206="","",INDEX(Base!$L$2:$N$153,MATCH('FdS Hebdo'!$H206,Base!$L$2:$L$153,0),MATCH('FdS Hebdo'!G$3,Base!$L$1:$N$1,0)))</f>
        <v/>
      </c>
      <c r="H206" s="197" t="str">
        <f t="shared" si="31"/>
        <v/>
      </c>
      <c r="I206" s="198" t="str">
        <f t="shared" ref="I206:I214" si="32">IF(E206="","","DISPO")</f>
        <v/>
      </c>
    </row>
    <row r="207" spans="1:9">
      <c r="A207" s="191" t="str">
        <f t="shared" si="28"/>
        <v/>
      </c>
      <c r="B207" s="428" t="s">
        <v>258</v>
      </c>
      <c r="C207" s="195" t="str">
        <f>IFERROR(INDEX('Journée FdS'!$A$3:$V$151,MATCH('FdS Hebdo'!$B207,'Journée FdS'!$Q$3:$Q$151,0),C$3),"")</f>
        <v/>
      </c>
      <c r="D207" s="195" t="str">
        <f>IFERROR(INDEX('Liste Personnel'!$A$3:$I$151,MATCH($E207,'Liste Personnel'!$G$3:$G$151,0),8),"")</f>
        <v/>
      </c>
      <c r="E207" s="195" t="str">
        <f>IFERROR(INDEX('Journée FdS'!$E$5:$V$151,MATCH('FdS Hebdo'!$B207,'Journée FdS'!$Q$5:$Q$151,0),E$3),"")</f>
        <v/>
      </c>
      <c r="F207" s="196" t="str">
        <f>IF(H207="","",INDEX(Base!$L$2:$N$153,MATCH('FdS Hebdo'!$H207,Base!$L$2:$L$153,0),MATCH('FdS Hebdo'!F$3,Base!$L$1:$N$1,0)))</f>
        <v/>
      </c>
      <c r="G207" s="196" t="str">
        <f>IF(H207="","",INDEX(Base!$L$2:$N$153,MATCH('FdS Hebdo'!$H207,Base!$L$2:$L$153,0),MATCH('FdS Hebdo'!G$3,Base!$L$1:$N$1,0)))</f>
        <v/>
      </c>
      <c r="H207" s="197" t="str">
        <f t="shared" si="31"/>
        <v/>
      </c>
      <c r="I207" s="198" t="str">
        <f t="shared" si="32"/>
        <v/>
      </c>
    </row>
    <row r="208" spans="1:9">
      <c r="A208" s="191" t="str">
        <f t="shared" si="28"/>
        <v/>
      </c>
      <c r="B208" s="428" t="s">
        <v>259</v>
      </c>
      <c r="C208" s="195" t="str">
        <f>IFERROR(INDEX('Journée FdS'!$A$3:$V$151,MATCH('FdS Hebdo'!$B208,'Journée FdS'!$Q$3:$Q$151,0),C$3),"")</f>
        <v/>
      </c>
      <c r="D208" s="195" t="str">
        <f>IFERROR(INDEX('Liste Personnel'!$A$3:$I$151,MATCH($E208,'Liste Personnel'!$G$3:$G$151,0),8),"")</f>
        <v/>
      </c>
      <c r="E208" s="195" t="str">
        <f>IFERROR(INDEX('Journée FdS'!$E$5:$V$151,MATCH('FdS Hebdo'!$B208,'Journée FdS'!$Q$5:$Q$151,0),E$3),"")</f>
        <v/>
      </c>
      <c r="F208" s="196" t="str">
        <f>IF(H208="","",INDEX(Base!$L$2:$N$153,MATCH('FdS Hebdo'!$H208,Base!$L$2:$L$153,0),MATCH('FdS Hebdo'!F$3,Base!$L$1:$N$1,0)))</f>
        <v/>
      </c>
      <c r="G208" s="196" t="str">
        <f>IF(H208="","",INDEX(Base!$L$2:$N$153,MATCH('FdS Hebdo'!$H208,Base!$L$2:$L$153,0),MATCH('FdS Hebdo'!G$3,Base!$L$1:$N$1,0)))</f>
        <v/>
      </c>
      <c r="H208" s="197" t="str">
        <f t="shared" si="31"/>
        <v/>
      </c>
      <c r="I208" s="198" t="str">
        <f t="shared" si="32"/>
        <v/>
      </c>
    </row>
    <row r="209" spans="1:9">
      <c r="A209" s="191" t="str">
        <f t="shared" si="28"/>
        <v/>
      </c>
      <c r="B209" s="428" t="s">
        <v>260</v>
      </c>
      <c r="C209" s="195" t="str">
        <f>IFERROR(INDEX('Journée FdS'!$A$3:$V$151,MATCH('FdS Hebdo'!$B209,'Journée FdS'!$Q$3:$Q$151,0),C$3),"")</f>
        <v/>
      </c>
      <c r="D209" s="195" t="str">
        <f>IFERROR(INDEX('Liste Personnel'!$A$3:$I$151,MATCH($E209,'Liste Personnel'!$G$3:$G$151,0),8),"")</f>
        <v/>
      </c>
      <c r="E209" s="195" t="str">
        <f>IFERROR(INDEX('Journée FdS'!$E$5:$V$151,MATCH('FdS Hebdo'!$B209,'Journée FdS'!$Q$5:$Q$151,0),E$3),"")</f>
        <v/>
      </c>
      <c r="F209" s="196" t="str">
        <f>IF(H209="","",INDEX(Base!$L$2:$N$153,MATCH('FdS Hebdo'!$H209,Base!$L$2:$L$153,0),MATCH('FdS Hebdo'!F$3,Base!$L$1:$N$1,0)))</f>
        <v/>
      </c>
      <c r="G209" s="196" t="str">
        <f>IF(H209="","",INDEX(Base!$L$2:$N$153,MATCH('FdS Hebdo'!$H209,Base!$L$2:$L$153,0),MATCH('FdS Hebdo'!G$3,Base!$L$1:$N$1,0)))</f>
        <v/>
      </c>
      <c r="H209" s="197" t="str">
        <f t="shared" si="31"/>
        <v/>
      </c>
      <c r="I209" s="198" t="str">
        <f t="shared" si="32"/>
        <v/>
      </c>
    </row>
    <row r="210" spans="1:9">
      <c r="A210" s="191" t="str">
        <f t="shared" si="28"/>
        <v/>
      </c>
      <c r="B210" s="428" t="s">
        <v>261</v>
      </c>
      <c r="C210" s="195" t="str">
        <f>IFERROR(INDEX('Journée FdS'!$A$3:$V$151,MATCH('FdS Hebdo'!$B210,'Journée FdS'!$Q$3:$Q$151,0),C$3),"")</f>
        <v/>
      </c>
      <c r="D210" s="195" t="str">
        <f>IFERROR(INDEX('Liste Personnel'!$A$3:$I$151,MATCH($E210,'Liste Personnel'!$G$3:$G$151,0),8),"")</f>
        <v/>
      </c>
      <c r="E210" s="195" t="str">
        <f>IFERROR(INDEX('Journée FdS'!$E$5:$V$151,MATCH('FdS Hebdo'!$B210,'Journée FdS'!$Q$5:$Q$151,0),E$3),"")</f>
        <v/>
      </c>
      <c r="F210" s="196" t="str">
        <f>IF(H210="","",INDEX(Base!$L$2:$N$153,MATCH('FdS Hebdo'!$H210,Base!$L$2:$L$153,0),MATCH('FdS Hebdo'!F$3,Base!$L$1:$N$1,0)))</f>
        <v/>
      </c>
      <c r="G210" s="196" t="str">
        <f>IF(H210="","",INDEX(Base!$L$2:$N$153,MATCH('FdS Hebdo'!$H210,Base!$L$2:$L$153,0),MATCH('FdS Hebdo'!G$3,Base!$L$1:$N$1,0)))</f>
        <v/>
      </c>
      <c r="H210" s="197" t="str">
        <f t="shared" si="31"/>
        <v/>
      </c>
      <c r="I210" s="198" t="str">
        <f t="shared" si="32"/>
        <v/>
      </c>
    </row>
    <row r="211" spans="1:9">
      <c r="A211" s="191" t="str">
        <f t="shared" si="28"/>
        <v/>
      </c>
      <c r="B211" s="428" t="s">
        <v>262</v>
      </c>
      <c r="C211" s="195" t="str">
        <f>IFERROR(INDEX('Journée FdS'!$A$3:$V$151,MATCH('FdS Hebdo'!$B211,'Journée FdS'!$Q$3:$Q$151,0),C$3),"")</f>
        <v/>
      </c>
      <c r="D211" s="195" t="str">
        <f>IFERROR(INDEX('Liste Personnel'!$A$3:$I$151,MATCH($E211,'Liste Personnel'!$G$3:$G$151,0),8),"")</f>
        <v/>
      </c>
      <c r="E211" s="195" t="str">
        <f>IFERROR(INDEX('Journée FdS'!$E$5:$V$151,MATCH('FdS Hebdo'!$B211,'Journée FdS'!$Q$5:$Q$151,0),E$3),"")</f>
        <v/>
      </c>
      <c r="F211" s="196" t="str">
        <f>IF(H211="","",INDEX(Base!$L$2:$N$153,MATCH('FdS Hebdo'!$H211,Base!$L$2:$L$153,0),MATCH('FdS Hebdo'!F$3,Base!$L$1:$N$1,0)))</f>
        <v/>
      </c>
      <c r="G211" s="196" t="str">
        <f>IF(H211="","",INDEX(Base!$L$2:$N$153,MATCH('FdS Hebdo'!$H211,Base!$L$2:$L$153,0),MATCH('FdS Hebdo'!G$3,Base!$L$1:$N$1,0)))</f>
        <v/>
      </c>
      <c r="H211" s="197" t="str">
        <f t="shared" si="31"/>
        <v/>
      </c>
      <c r="I211" s="198" t="str">
        <f t="shared" si="32"/>
        <v/>
      </c>
    </row>
    <row r="212" spans="1:9">
      <c r="A212" s="191" t="str">
        <f t="shared" si="28"/>
        <v/>
      </c>
      <c r="B212" s="428" t="s">
        <v>263</v>
      </c>
      <c r="C212" s="195" t="str">
        <f>IFERROR(INDEX('Journée FdS'!$A$3:$V$151,MATCH('FdS Hebdo'!$B212,'Journée FdS'!$Q$3:$Q$151,0),C$3),"")</f>
        <v/>
      </c>
      <c r="D212" s="195" t="str">
        <f>IFERROR(INDEX('Liste Personnel'!$A$3:$I$151,MATCH($E212,'Liste Personnel'!$G$3:$G$151,0),8),"")</f>
        <v/>
      </c>
      <c r="E212" s="195" t="str">
        <f>IFERROR(INDEX('Journée FdS'!$E$5:$V$151,MATCH('FdS Hebdo'!$B212,'Journée FdS'!$Q$5:$Q$151,0),E$3),"")</f>
        <v/>
      </c>
      <c r="F212" s="196" t="str">
        <f>IF(H212="","",INDEX(Base!$L$2:$N$153,MATCH('FdS Hebdo'!$H212,Base!$L$2:$L$153,0),MATCH('FdS Hebdo'!F$3,Base!$L$1:$N$1,0)))</f>
        <v/>
      </c>
      <c r="G212" s="196" t="str">
        <f>IF(H212="","",INDEX(Base!$L$2:$N$153,MATCH('FdS Hebdo'!$H212,Base!$L$2:$L$153,0),MATCH('FdS Hebdo'!G$3,Base!$L$1:$N$1,0)))</f>
        <v/>
      </c>
      <c r="H212" s="197" t="str">
        <f t="shared" si="31"/>
        <v/>
      </c>
      <c r="I212" s="198" t="str">
        <f t="shared" si="32"/>
        <v/>
      </c>
    </row>
    <row r="213" spans="1:9">
      <c r="A213" s="191" t="str">
        <f t="shared" si="28"/>
        <v/>
      </c>
      <c r="B213" s="428" t="s">
        <v>301</v>
      </c>
      <c r="C213" s="195" t="str">
        <f>IFERROR(INDEX('Journée FdS'!$A$3:$V$151,MATCH('FdS Hebdo'!$B213,'Journée FdS'!$Q$3:$Q$151,0),C$3),"")</f>
        <v/>
      </c>
      <c r="D213" s="195" t="str">
        <f>IFERROR(INDEX('Liste Personnel'!$A$3:$I$151,MATCH($E213,'Liste Personnel'!$G$3:$G$151,0),8),"")</f>
        <v/>
      </c>
      <c r="E213" s="195" t="str">
        <f>IFERROR(INDEX('Journée FdS'!$E$5:$V$151,MATCH('FdS Hebdo'!$B213,'Journée FdS'!$Q$5:$Q$151,0),E$3),"")</f>
        <v/>
      </c>
      <c r="F213" s="196" t="str">
        <f>IF(H213="","",INDEX(Base!$L$2:$N$153,MATCH('FdS Hebdo'!$H213,Base!$L$2:$L$153,0),MATCH('FdS Hebdo'!F$3,Base!$L$1:$N$1,0)))</f>
        <v/>
      </c>
      <c r="G213" s="196" t="str">
        <f>IF(H213="","",INDEX(Base!$L$2:$N$153,MATCH('FdS Hebdo'!$H213,Base!$L$2:$L$153,0),MATCH('FdS Hebdo'!G$3,Base!$L$1:$N$1,0)))</f>
        <v/>
      </c>
      <c r="H213" s="197" t="str">
        <f t="shared" si="31"/>
        <v/>
      </c>
      <c r="I213" s="198" t="str">
        <f t="shared" si="32"/>
        <v/>
      </c>
    </row>
    <row r="214" spans="1:9">
      <c r="A214" s="191" t="str">
        <f t="shared" si="28"/>
        <v/>
      </c>
      <c r="B214" s="428" t="s">
        <v>302</v>
      </c>
      <c r="C214" s="195" t="str">
        <f>IFERROR(INDEX('Journée FdS'!$A$3:$V$151,MATCH('FdS Hebdo'!$B214,'Journée FdS'!$Q$3:$Q$151,0),C$3),"")</f>
        <v/>
      </c>
      <c r="D214" s="195" t="str">
        <f>IFERROR(INDEX('Liste Personnel'!$A$3:$I$151,MATCH($E214,'Liste Personnel'!$G$3:$G$151,0),8),"")</f>
        <v/>
      </c>
      <c r="E214" s="195" t="str">
        <f>IFERROR(INDEX('Journée FdS'!$E$5:$V$151,MATCH('FdS Hebdo'!$B214,'Journée FdS'!$Q$5:$Q$151,0),E$3),"")</f>
        <v/>
      </c>
      <c r="F214" s="196" t="str">
        <f>IF(H214="","",INDEX(Base!$L$2:$N$153,MATCH('FdS Hebdo'!$H214,Base!$L$2:$L$153,0),MATCH('FdS Hebdo'!F$3,Base!$L$1:$N$1,0)))</f>
        <v/>
      </c>
      <c r="G214" s="196" t="str">
        <f>IF(H214="","",INDEX(Base!$L$2:$N$153,MATCH('FdS Hebdo'!$H214,Base!$L$2:$L$153,0),MATCH('FdS Hebdo'!G$3,Base!$L$1:$N$1,0)))</f>
        <v/>
      </c>
      <c r="H214" s="197" t="str">
        <f t="shared" si="31"/>
        <v/>
      </c>
      <c r="I214" s="198" t="str">
        <f t="shared" si="32"/>
        <v/>
      </c>
    </row>
    <row r="215" spans="1:9">
      <c r="A215" s="191" t="str">
        <f t="shared" si="28"/>
        <v/>
      </c>
      <c r="B215" s="428" t="s">
        <v>324</v>
      </c>
      <c r="C215" s="195" t="str">
        <f>IFERROR(INDEX('Journée FdS'!$A$3:$V$151,MATCH('FdS Hebdo'!$B215,'Journée FdS'!$Q$3:$Q$151,0),C$3),"")</f>
        <v/>
      </c>
      <c r="D215" s="195" t="str">
        <f>IFERROR(INDEX('Liste Personnel'!$A$3:$I$151,MATCH($E215,'Liste Personnel'!$G$3:$G$151,0),8),"")</f>
        <v/>
      </c>
      <c r="E215" s="195" t="str">
        <f>IFERROR(INDEX('Journée FdS'!$E$5:$V$151,MATCH('FdS Hebdo'!$B215,'Journée FdS'!$Q$5:$Q$151,0),E$3),"")</f>
        <v/>
      </c>
      <c r="F215" s="196" t="str">
        <f>IF(H215="","",INDEX(Base!$L$2:$N$153,MATCH('FdS Hebdo'!$H215,Base!$L$2:$L$153,0),MATCH('FdS Hebdo'!F$3,Base!$L$1:$N$1,0)))</f>
        <v/>
      </c>
      <c r="G215" s="196" t="str">
        <f>IF(H215="","",INDEX(Base!$L$2:$N$153,MATCH('FdS Hebdo'!$H215,Base!$L$2:$L$153,0),MATCH('FdS Hebdo'!G$3,Base!$L$1:$N$1,0)))</f>
        <v/>
      </c>
      <c r="H215" s="197" t="str">
        <f t="shared" si="31"/>
        <v/>
      </c>
      <c r="I215" s="198" t="str">
        <f>IF(E215="","","DOUBLAGE")</f>
        <v/>
      </c>
    </row>
    <row r="216" spans="1:9">
      <c r="A216" s="191" t="str">
        <f t="shared" si="28"/>
        <v/>
      </c>
      <c r="B216" s="428" t="s">
        <v>325</v>
      </c>
      <c r="C216" s="195" t="str">
        <f>IFERROR(INDEX('Journée FdS'!$A$3:$V$151,MATCH('FdS Hebdo'!$B216,'Journée FdS'!$Q$3:$Q$151,0),C$3),"")</f>
        <v/>
      </c>
      <c r="D216" s="195" t="str">
        <f>IFERROR(INDEX('Liste Personnel'!$A$3:$I$151,MATCH($E216,'Liste Personnel'!$G$3:$G$151,0),8),"")</f>
        <v/>
      </c>
      <c r="E216" s="195" t="str">
        <f>IFERROR(INDEX('Journée FdS'!$E$5:$V$151,MATCH('FdS Hebdo'!$B216,'Journée FdS'!$Q$5:$Q$151,0),E$3),"")</f>
        <v/>
      </c>
      <c r="F216" s="196" t="str">
        <f>IF(H216="","",INDEX(Base!$L$2:$N$153,MATCH('FdS Hebdo'!$H216,Base!$L$2:$L$153,0),MATCH('FdS Hebdo'!F$3,Base!$L$1:$N$1,0)))</f>
        <v/>
      </c>
      <c r="G216" s="196" t="str">
        <f>IF(H216="","",INDEX(Base!$L$2:$N$153,MATCH('FdS Hebdo'!$H216,Base!$L$2:$L$153,0),MATCH('FdS Hebdo'!G$3,Base!$L$1:$N$1,0)))</f>
        <v/>
      </c>
      <c r="H216" s="197" t="str">
        <f t="shared" si="31"/>
        <v/>
      </c>
      <c r="I216" s="198" t="str">
        <f>IF(E216="","","DOUBLAGE")</f>
        <v/>
      </c>
    </row>
    <row r="217" spans="1:9">
      <c r="A217" s="191" t="str">
        <f t="shared" si="28"/>
        <v/>
      </c>
      <c r="B217" s="428" t="s">
        <v>326</v>
      </c>
      <c r="C217" s="195" t="str">
        <f>IFERROR(INDEX('Journée FdS'!$A$3:$V$151,MATCH('FdS Hebdo'!$B217,'Journée FdS'!$Q$3:$Q$151,0),C$3),"")</f>
        <v/>
      </c>
      <c r="D217" s="195" t="str">
        <f>IFERROR(INDEX('Liste Personnel'!$A$3:$I$151,MATCH($E217,'Liste Personnel'!$G$3:$G$151,0),8),"")</f>
        <v/>
      </c>
      <c r="E217" s="195" t="str">
        <f>IFERROR(INDEX('Journée FdS'!$E$5:$V$151,MATCH('FdS Hebdo'!$B217,'Journée FdS'!$Q$5:$Q$151,0),E$3),"")</f>
        <v/>
      </c>
      <c r="F217" s="196" t="str">
        <f>IF(H217="","",INDEX(Base!$L$2:$N$153,MATCH('FdS Hebdo'!$H217,Base!$L$2:$L$153,0),MATCH('FdS Hebdo'!F$3,Base!$L$1:$N$1,0)))</f>
        <v/>
      </c>
      <c r="G217" s="196" t="str">
        <f>IF(H217="","",INDEX(Base!$L$2:$N$153,MATCH('FdS Hebdo'!$H217,Base!$L$2:$L$153,0),MATCH('FdS Hebdo'!G$3,Base!$L$1:$N$1,0)))</f>
        <v/>
      </c>
      <c r="H217" s="197" t="str">
        <f t="shared" si="31"/>
        <v/>
      </c>
      <c r="I217" s="198" t="str">
        <f>IF(E217="","","DOUBLAGE")</f>
        <v/>
      </c>
    </row>
    <row r="218" spans="1:9">
      <c r="A218" s="191" t="str">
        <f t="shared" si="28"/>
        <v/>
      </c>
      <c r="B218" s="428" t="s">
        <v>327</v>
      </c>
      <c r="C218" s="195" t="str">
        <f>IFERROR(INDEX('Journée FdS'!$A$3:$V$151,MATCH('FdS Hebdo'!$B218,'Journée FdS'!$Q$3:$Q$151,0),C$3),"")</f>
        <v/>
      </c>
      <c r="D218" s="195" t="str">
        <f>IFERROR(INDEX('Liste Personnel'!$A$3:$I$151,MATCH($E218,'Liste Personnel'!$G$3:$G$151,0),8),"")</f>
        <v/>
      </c>
      <c r="E218" s="195" t="str">
        <f>IFERROR(INDEX('Journée FdS'!$E$5:$V$151,MATCH('FdS Hebdo'!$B218,'Journée FdS'!$Q$5:$Q$151,0),E$3),"")</f>
        <v/>
      </c>
      <c r="F218" s="196" t="str">
        <f>IF(H218="","",INDEX(Base!$L$2:$N$153,MATCH('FdS Hebdo'!$H218,Base!$L$2:$L$153,0),MATCH('FdS Hebdo'!F$3,Base!$L$1:$N$1,0)))</f>
        <v/>
      </c>
      <c r="G218" s="196" t="str">
        <f>IF(H218="","",INDEX(Base!$L$2:$N$153,MATCH('FdS Hebdo'!$H218,Base!$L$2:$L$153,0),MATCH('FdS Hebdo'!G$3,Base!$L$1:$N$1,0)))</f>
        <v/>
      </c>
      <c r="H218" s="197" t="str">
        <f t="shared" si="31"/>
        <v/>
      </c>
      <c r="I218" s="198" t="str">
        <f>IF(E218="","","DOUBLAGE")</f>
        <v/>
      </c>
    </row>
    <row r="219" spans="1:9">
      <c r="A219" s="191" t="str">
        <f t="shared" si="28"/>
        <v/>
      </c>
      <c r="B219" s="428" t="s">
        <v>367</v>
      </c>
      <c r="C219" s="195" t="str">
        <f>IFERROR(INDEX('Journée FdS'!$A$3:$V$151,MATCH('FdS Hebdo'!$B219,'Journée FdS'!$Q$3:$Q$151,0),C$3),"")</f>
        <v/>
      </c>
      <c r="D219" s="195" t="str">
        <f>IFERROR(INDEX('Liste Personnel'!$A$3:$I$151,MATCH($E219,'Liste Personnel'!$G$3:$G$151,0),8),"")</f>
        <v/>
      </c>
      <c r="E219" s="195" t="str">
        <f>IFERROR(INDEX('Journée FdS'!$E$5:$V$151,MATCH('FdS Hebdo'!$B219,'Journée FdS'!$Q$5:$Q$151,0),E$3),"")</f>
        <v/>
      </c>
      <c r="F219" s="196" t="str">
        <f>IF(H219="","",INDEX(Base!$L$2:$N$153,MATCH('FdS Hebdo'!$H219,Base!$L$2:$L$153,0),MATCH('FdS Hebdo'!F$3,Base!$L$1:$N$1,0)))</f>
        <v/>
      </c>
      <c r="G219" s="196" t="str">
        <f>IF(H219="","",INDEX(Base!$L$2:$N$153,MATCH('FdS Hebdo'!$H219,Base!$L$2:$L$153,0),MATCH('FdS Hebdo'!G$3,Base!$L$1:$N$1,0)))</f>
        <v/>
      </c>
      <c r="H219" s="197" t="str">
        <f t="shared" si="31"/>
        <v/>
      </c>
      <c r="I219" s="198" t="s">
        <v>371</v>
      </c>
    </row>
    <row r="220" spans="1:9">
      <c r="A220" s="191" t="str">
        <f t="shared" si="28"/>
        <v/>
      </c>
      <c r="B220" s="428" t="s">
        <v>368</v>
      </c>
      <c r="C220" s="195" t="str">
        <f>IFERROR(INDEX('Journée FdS'!$A$3:$V$151,MATCH('FdS Hebdo'!$B220,'Journée FdS'!$Q$3:$Q$151,0),C$3),"")</f>
        <v/>
      </c>
      <c r="D220" s="195" t="str">
        <f>IFERROR(INDEX('Liste Personnel'!$A$3:$I$151,MATCH($E220,'Liste Personnel'!$G$3:$G$151,0),8),"")</f>
        <v/>
      </c>
      <c r="E220" s="195" t="str">
        <f>IFERROR(INDEX('Journée FdS'!$E$5:$V$151,MATCH('FdS Hebdo'!$B220,'Journée FdS'!$Q$5:$Q$151,0),E$3),"")</f>
        <v/>
      </c>
      <c r="F220" s="196" t="str">
        <f>IF(H220="","",INDEX(Base!$L$2:$N$153,MATCH('FdS Hebdo'!$H220,Base!$L$2:$L$153,0),MATCH('FdS Hebdo'!F$3,Base!$L$1:$N$1,0)))</f>
        <v/>
      </c>
      <c r="G220" s="196" t="str">
        <f>IF(H220="","",INDEX(Base!$L$2:$N$153,MATCH('FdS Hebdo'!$H220,Base!$L$2:$L$153,0),MATCH('FdS Hebdo'!G$3,Base!$L$1:$N$1,0)))</f>
        <v/>
      </c>
      <c r="H220" s="197" t="str">
        <f t="shared" si="31"/>
        <v/>
      </c>
      <c r="I220" s="198" t="str">
        <f>IF(E220="","","FORMATION SEPARATION")</f>
        <v/>
      </c>
    </row>
    <row r="221" spans="1:9">
      <c r="A221" s="191" t="str">
        <f t="shared" si="28"/>
        <v/>
      </c>
      <c r="B221" s="428" t="s">
        <v>19</v>
      </c>
      <c r="C221" s="195" t="str">
        <f>IFERROR(INDEX('Journée FdS'!$A$3:$V$151,MATCH('FdS Hebdo'!$B221,'Journée FdS'!$Q$3:$Q$151,0),C$3),"")</f>
        <v/>
      </c>
      <c r="D221" s="195" t="str">
        <f>IFERROR(INDEX('Liste Personnel'!$A$3:$I$151,MATCH($E221,'Liste Personnel'!$G$3:$G$151,0),8),"")</f>
        <v/>
      </c>
      <c r="E221" s="195" t="str">
        <f>IFERROR(INDEX('Journée FdS'!$E$5:$V$151,MATCH('FdS Hebdo'!$B221,'Journée FdS'!$Q$5:$Q$151,0),E$3),"")</f>
        <v/>
      </c>
      <c r="F221" s="196" t="str">
        <f>IF(H221="","",INDEX(Base!$L$2:$N$153,MATCH('FdS Hebdo'!$H221,Base!$L$2:$L$153,0),MATCH('FdS Hebdo'!F$3,Base!$L$1:$N$1,0)))</f>
        <v/>
      </c>
      <c r="G221" s="196" t="str">
        <f>IF(H221="","",INDEX(Base!$L$2:$N$153,MATCH('FdS Hebdo'!$H221,Base!$L$2:$L$153,0),MATCH('FdS Hebdo'!G$3,Base!$L$1:$N$1,0)))</f>
        <v/>
      </c>
      <c r="H221" s="197" t="str">
        <f t="shared" ref="H221:H235" si="33">IF(E221="","",B221)</f>
        <v/>
      </c>
      <c r="I221" s="198"/>
    </row>
    <row r="222" spans="1:9">
      <c r="A222" s="191" t="str">
        <f t="shared" si="28"/>
        <v/>
      </c>
      <c r="B222" s="428" t="s">
        <v>22</v>
      </c>
      <c r="C222" s="195" t="str">
        <f>IFERROR(INDEX('Journée FdS'!$A$3:$V$151,MATCH('FdS Hebdo'!$B222,'Journée FdS'!$Q$3:$Q$151,0),C$3),"")</f>
        <v/>
      </c>
      <c r="D222" s="195" t="str">
        <f>IFERROR(INDEX('Liste Personnel'!$A$3:$I$151,MATCH($E222,'Liste Personnel'!$G$3:$G$151,0),8),"")</f>
        <v/>
      </c>
      <c r="E222" s="195" t="str">
        <f>IFERROR(INDEX('Journée FdS'!$E$5:$V$151,MATCH('FdS Hebdo'!$B222,'Journée FdS'!$Q$5:$Q$151,0),E$3),"")</f>
        <v/>
      </c>
      <c r="F222" s="196" t="str">
        <f>IF(H222="","",INDEX(Base!$L$2:$N$153,MATCH('FdS Hebdo'!$H222,Base!$L$2:$L$153,0),MATCH('FdS Hebdo'!F$3,Base!$L$1:$N$1,0)))</f>
        <v/>
      </c>
      <c r="G222" s="196" t="str">
        <f>IF(H222="","",INDEX(Base!$L$2:$N$153,MATCH('FdS Hebdo'!$H222,Base!$L$2:$L$153,0),MATCH('FdS Hebdo'!G$3,Base!$L$1:$N$1,0)))</f>
        <v/>
      </c>
      <c r="H222" s="197" t="str">
        <f t="shared" si="33"/>
        <v/>
      </c>
      <c r="I222" s="198"/>
    </row>
    <row r="223" spans="1:9">
      <c r="A223" s="191" t="str">
        <f t="shared" si="28"/>
        <v/>
      </c>
      <c r="B223" s="428" t="s">
        <v>25</v>
      </c>
      <c r="C223" s="195" t="str">
        <f>IFERROR(INDEX('Journée FdS'!$A$3:$V$151,MATCH('FdS Hebdo'!$B223,'Journée FdS'!$Q$3:$Q$151,0),C$3),"")</f>
        <v/>
      </c>
      <c r="D223" s="195" t="str">
        <f>IFERROR(INDEX('Liste Personnel'!$A$3:$I$151,MATCH($E223,'Liste Personnel'!$G$3:$G$151,0),8),"")</f>
        <v/>
      </c>
      <c r="E223" s="195" t="str">
        <f>IFERROR(INDEX('Journée FdS'!$E$5:$V$151,MATCH('FdS Hebdo'!$B223,'Journée FdS'!$Q$5:$Q$151,0),E$3),"")</f>
        <v/>
      </c>
      <c r="F223" s="196" t="str">
        <f>IF(H223="","",INDEX(Base!$L$2:$N$153,MATCH('FdS Hebdo'!$H223,Base!$L$2:$L$153,0),MATCH('FdS Hebdo'!F$3,Base!$L$1:$N$1,0)))</f>
        <v/>
      </c>
      <c r="G223" s="196" t="str">
        <f>IF(H223="","",INDEX(Base!$L$2:$N$153,MATCH('FdS Hebdo'!$H223,Base!$L$2:$L$153,0),MATCH('FdS Hebdo'!G$3,Base!$L$1:$N$1,0)))</f>
        <v/>
      </c>
      <c r="H223" s="197" t="str">
        <f t="shared" si="33"/>
        <v/>
      </c>
      <c r="I223" s="198"/>
    </row>
    <row r="224" spans="1:9">
      <c r="A224" s="191" t="str">
        <f t="shared" si="28"/>
        <v/>
      </c>
      <c r="B224" s="428" t="s">
        <v>30</v>
      </c>
      <c r="C224" s="195" t="str">
        <f>IFERROR(INDEX('Journée FdS'!$A$3:$V$151,MATCH('FdS Hebdo'!$B224,'Journée FdS'!$Q$3:$Q$151,0),C$3),"")</f>
        <v/>
      </c>
      <c r="D224" s="195" t="str">
        <f>IFERROR(INDEX('Liste Personnel'!$A$3:$I$151,MATCH($E224,'Liste Personnel'!$G$3:$G$151,0),8),"")</f>
        <v/>
      </c>
      <c r="E224" s="195" t="str">
        <f>IFERROR(INDEX('Journée FdS'!$E$5:$V$151,MATCH('FdS Hebdo'!$B224,'Journée FdS'!$Q$5:$Q$151,0),E$3),"")</f>
        <v/>
      </c>
      <c r="F224" s="196" t="str">
        <f>IF(H224="","",INDEX(Base!$L$2:$N$153,MATCH('FdS Hebdo'!$H224,Base!$L$2:$L$153,0),MATCH('FdS Hebdo'!F$3,Base!$L$1:$N$1,0)))</f>
        <v/>
      </c>
      <c r="G224" s="196" t="str">
        <f>IF(H224="","",INDEX(Base!$L$2:$N$153,MATCH('FdS Hebdo'!$H224,Base!$L$2:$L$153,0),MATCH('FdS Hebdo'!G$3,Base!$L$1:$N$1,0)))</f>
        <v/>
      </c>
      <c r="H224" s="197" t="str">
        <f t="shared" si="33"/>
        <v/>
      </c>
      <c r="I224" s="198"/>
    </row>
    <row r="225" spans="1:9">
      <c r="A225" s="191" t="str">
        <f t="shared" si="28"/>
        <v/>
      </c>
      <c r="B225" s="428" t="s">
        <v>61</v>
      </c>
      <c r="C225" s="195" t="str">
        <f>IFERROR(INDEX('Journée FdS'!$A$3:$V$151,MATCH('FdS Hebdo'!$B225,'Journée FdS'!$Q$3:$Q$151,0),C$3),"")</f>
        <v/>
      </c>
      <c r="D225" s="195" t="str">
        <f>IFERROR(INDEX('Liste Personnel'!$A$3:$I$151,MATCH($E225,'Liste Personnel'!$G$3:$G$151,0),8),"")</f>
        <v/>
      </c>
      <c r="E225" s="195" t="str">
        <f>IFERROR(INDEX('Journée FdS'!$E$5:$V$151,MATCH('FdS Hebdo'!$B225,'Journée FdS'!$Q$5:$Q$151,0),E$3),"")</f>
        <v/>
      </c>
      <c r="F225" s="196" t="str">
        <f>IF(H225="","",INDEX(Base!$L$2:$N$153,MATCH('FdS Hebdo'!$H225,Base!$L$2:$L$153,0),MATCH('FdS Hebdo'!F$3,Base!$L$1:$N$1,0)))</f>
        <v/>
      </c>
      <c r="G225" s="196" t="str">
        <f>IF(H225="","",INDEX(Base!$L$2:$N$153,MATCH('FdS Hebdo'!$H225,Base!$L$2:$L$153,0),MATCH('FdS Hebdo'!G$3,Base!$L$1:$N$1,0)))</f>
        <v/>
      </c>
      <c r="H225" s="197" t="str">
        <f t="shared" si="33"/>
        <v/>
      </c>
      <c r="I225" s="198"/>
    </row>
    <row r="226" spans="1:9">
      <c r="A226" s="191" t="str">
        <f t="shared" si="28"/>
        <v/>
      </c>
      <c r="B226" s="428" t="s">
        <v>40</v>
      </c>
      <c r="C226" s="195" t="str">
        <f>IFERROR(INDEX('Journée FdS'!$A$3:$V$151,MATCH('FdS Hebdo'!$B226,'Journée FdS'!$Q$3:$Q$151,0),C$3),"")</f>
        <v/>
      </c>
      <c r="D226" s="195" t="str">
        <f>IFERROR(INDEX('Liste Personnel'!$A$3:$I$151,MATCH($E226,'Liste Personnel'!$G$3:$G$151,0),8),"")</f>
        <v/>
      </c>
      <c r="E226" s="195" t="str">
        <f>IFERROR(INDEX('Journée FdS'!$E$5:$V$151,MATCH('FdS Hebdo'!$B226,'Journée FdS'!$Q$5:$Q$151,0),E$3),"")</f>
        <v/>
      </c>
      <c r="F226" s="196" t="str">
        <f>IF(H226="","",INDEX(Base!$L$2:$N$153,MATCH('FdS Hebdo'!$H226,Base!$L$2:$L$153,0),MATCH('FdS Hebdo'!F$3,Base!$L$1:$N$1,0)))</f>
        <v/>
      </c>
      <c r="G226" s="196" t="str">
        <f>IF(H226="","",INDEX(Base!$L$2:$N$153,MATCH('FdS Hebdo'!$H226,Base!$L$2:$L$153,0),MATCH('FdS Hebdo'!G$3,Base!$L$1:$N$1,0)))</f>
        <v/>
      </c>
      <c r="H226" s="197" t="str">
        <f t="shared" si="33"/>
        <v/>
      </c>
      <c r="I226" s="198"/>
    </row>
    <row r="227" spans="1:9">
      <c r="A227" s="191" t="str">
        <f t="shared" si="28"/>
        <v/>
      </c>
      <c r="B227" s="428" t="s">
        <v>41</v>
      </c>
      <c r="C227" s="195" t="str">
        <f>IFERROR(INDEX('Journée FdS'!$A$3:$V$151,MATCH('FdS Hebdo'!$B227,'Journée FdS'!$Q$3:$Q$151,0),C$3),"")</f>
        <v/>
      </c>
      <c r="D227" s="195" t="str">
        <f>IFERROR(INDEX('Liste Personnel'!$A$3:$I$151,MATCH($E227,'Liste Personnel'!$G$3:$G$151,0),8),"")</f>
        <v/>
      </c>
      <c r="E227" s="195" t="str">
        <f>IFERROR(INDEX('Journée FdS'!$E$5:$V$151,MATCH('FdS Hebdo'!$B227,'Journée FdS'!$Q$5:$Q$151,0),E$3),"")</f>
        <v/>
      </c>
      <c r="F227" s="196" t="str">
        <f>IF(H227="","",INDEX(Base!$L$2:$N$153,MATCH('FdS Hebdo'!$H227,Base!$L$2:$L$153,0),MATCH('FdS Hebdo'!F$3,Base!$L$1:$N$1,0)))</f>
        <v/>
      </c>
      <c r="G227" s="196" t="str">
        <f>IF(H227="","",INDEX(Base!$L$2:$N$153,MATCH('FdS Hebdo'!$H227,Base!$L$2:$L$153,0),MATCH('FdS Hebdo'!G$3,Base!$L$1:$N$1,0)))</f>
        <v/>
      </c>
      <c r="H227" s="197" t="str">
        <f t="shared" si="33"/>
        <v/>
      </c>
      <c r="I227" s="198"/>
    </row>
    <row r="228" spans="1:9">
      <c r="A228" s="191" t="str">
        <f t="shared" si="28"/>
        <v/>
      </c>
      <c r="B228" s="428" t="s">
        <v>42</v>
      </c>
      <c r="C228" s="195" t="str">
        <f>IFERROR(INDEX('Journée FdS'!$A$3:$V$151,MATCH('FdS Hebdo'!$B228,'Journée FdS'!$Q$3:$Q$151,0),C$3),"")</f>
        <v/>
      </c>
      <c r="D228" s="195" t="str">
        <f>IFERROR(INDEX('Liste Personnel'!$A$3:$I$151,MATCH($E228,'Liste Personnel'!$G$3:$G$151,0),8),"")</f>
        <v/>
      </c>
      <c r="E228" s="195" t="str">
        <f>IFERROR(INDEX('Journée FdS'!$E$5:$V$151,MATCH('FdS Hebdo'!$B228,'Journée FdS'!$Q$5:$Q$151,0),E$3),"")</f>
        <v/>
      </c>
      <c r="F228" s="196" t="str">
        <f>IF(H228="","",INDEX(Base!$L$2:$N$153,MATCH('FdS Hebdo'!$H228,Base!$L$2:$L$153,0),MATCH('FdS Hebdo'!F$3,Base!$L$1:$N$1,0)))</f>
        <v/>
      </c>
      <c r="G228" s="196" t="str">
        <f>IF(H228="","",INDEX(Base!$L$2:$N$153,MATCH('FdS Hebdo'!$H228,Base!$L$2:$L$153,0),MATCH('FdS Hebdo'!G$3,Base!$L$1:$N$1,0)))</f>
        <v/>
      </c>
      <c r="H228" s="197" t="str">
        <f t="shared" si="33"/>
        <v/>
      </c>
      <c r="I228" s="198"/>
    </row>
    <row r="229" spans="1:9">
      <c r="A229" s="191" t="str">
        <f t="shared" si="28"/>
        <v/>
      </c>
      <c r="B229" s="428" t="s">
        <v>43</v>
      </c>
      <c r="C229" s="195" t="str">
        <f>IFERROR(INDEX('Journée FdS'!$A$3:$V$151,MATCH('FdS Hebdo'!$B229,'Journée FdS'!$Q$3:$Q$151,0),C$3),"")</f>
        <v/>
      </c>
      <c r="D229" s="195" t="str">
        <f>IFERROR(INDEX('Liste Personnel'!$A$3:$I$151,MATCH($E229,'Liste Personnel'!$G$3:$G$151,0),8),"")</f>
        <v/>
      </c>
      <c r="E229" s="195" t="str">
        <f>IFERROR(INDEX('Journée FdS'!$E$5:$V$151,MATCH('FdS Hebdo'!$B229,'Journée FdS'!$Q$5:$Q$151,0),E$3),"")</f>
        <v/>
      </c>
      <c r="F229" s="196" t="str">
        <f>IF(H229="","",INDEX(Base!$L$2:$N$153,MATCH('FdS Hebdo'!$H229,Base!$L$2:$L$153,0),MATCH('FdS Hebdo'!F$3,Base!$L$1:$N$1,0)))</f>
        <v/>
      </c>
      <c r="G229" s="196" t="str">
        <f>IF(H229="","",INDEX(Base!$L$2:$N$153,MATCH('FdS Hebdo'!$H229,Base!$L$2:$L$153,0),MATCH('FdS Hebdo'!G$3,Base!$L$1:$N$1,0)))</f>
        <v/>
      </c>
      <c r="H229" s="197" t="str">
        <f t="shared" si="33"/>
        <v/>
      </c>
      <c r="I229" s="198"/>
    </row>
    <row r="230" spans="1:9">
      <c r="A230" s="191" t="str">
        <f t="shared" si="28"/>
        <v/>
      </c>
      <c r="B230" s="428" t="s">
        <v>68</v>
      </c>
      <c r="C230" s="195" t="str">
        <f>IFERROR(INDEX('Journée FdS'!$A$3:$V$151,MATCH('FdS Hebdo'!$B230,'Journée FdS'!$Q$3:$Q$151,0),C$3),"")</f>
        <v/>
      </c>
      <c r="D230" s="195" t="str">
        <f>IFERROR(INDEX('Liste Personnel'!$A$3:$I$151,MATCH($E230,'Liste Personnel'!$G$3:$G$151,0),8),"")</f>
        <v/>
      </c>
      <c r="E230" s="195" t="str">
        <f>IFERROR(INDEX('Journée FdS'!$E$5:$V$151,MATCH('FdS Hebdo'!$B230,'Journée FdS'!$Q$5:$Q$151,0),E$3),"")</f>
        <v/>
      </c>
      <c r="F230" s="196" t="str">
        <f>IF(H230="","",INDEX(Base!$L$2:$N$153,MATCH('FdS Hebdo'!$H230,Base!$L$2:$L$153,0),MATCH('FdS Hebdo'!F$3,Base!$L$1:$N$1,0)))</f>
        <v/>
      </c>
      <c r="G230" s="196" t="str">
        <f>IF(H230="","",INDEX(Base!$L$2:$N$153,MATCH('FdS Hebdo'!$H230,Base!$L$2:$L$153,0),MATCH('FdS Hebdo'!G$3,Base!$L$1:$N$1,0)))</f>
        <v/>
      </c>
      <c r="H230" s="197" t="str">
        <f t="shared" si="33"/>
        <v/>
      </c>
      <c r="I230" s="198"/>
    </row>
    <row r="231" spans="1:9">
      <c r="A231" s="191" t="str">
        <f t="shared" si="28"/>
        <v/>
      </c>
      <c r="B231" s="428" t="s">
        <v>66</v>
      </c>
      <c r="C231" s="195" t="str">
        <f>IFERROR(INDEX('Journée FdS'!$A$3:$V$151,MATCH('FdS Hebdo'!$B231,'Journée FdS'!$Q$3:$Q$151,0),C$3),"")</f>
        <v/>
      </c>
      <c r="D231" s="195" t="str">
        <f>IFERROR(INDEX('Liste Personnel'!$A$3:$I$151,MATCH($E231,'Liste Personnel'!$G$3:$G$151,0),8),"")</f>
        <v/>
      </c>
      <c r="E231" s="195" t="str">
        <f>IFERROR(INDEX('Journée FdS'!$E$5:$V$151,MATCH('FdS Hebdo'!$B231,'Journée FdS'!$Q$5:$Q$151,0),E$3),"")</f>
        <v/>
      </c>
      <c r="F231" s="196" t="str">
        <f>IF(H231="","",INDEX(Base!$L$2:$N$153,MATCH('FdS Hebdo'!$H231,Base!$L$2:$L$153,0),MATCH('FdS Hebdo'!F$3,Base!$L$1:$N$1,0)))</f>
        <v/>
      </c>
      <c r="G231" s="196" t="str">
        <f>IF(H231="","",INDEX(Base!$L$2:$N$153,MATCH('FdS Hebdo'!$H231,Base!$L$2:$L$153,0),MATCH('FdS Hebdo'!G$3,Base!$L$1:$N$1,0)))</f>
        <v/>
      </c>
      <c r="H231" s="197" t="str">
        <f t="shared" si="33"/>
        <v/>
      </c>
      <c r="I231" s="198"/>
    </row>
    <row r="232" spans="1:9">
      <c r="A232" s="191" t="str">
        <f t="shared" si="28"/>
        <v/>
      </c>
      <c r="B232" s="428" t="s">
        <v>63</v>
      </c>
      <c r="C232" s="195" t="str">
        <f>IFERROR(INDEX('Journée FdS'!$A$3:$V$151,MATCH('FdS Hebdo'!$B232,'Journée FdS'!$Q$3:$Q$151,0),C$3),"")</f>
        <v/>
      </c>
      <c r="D232" s="195" t="str">
        <f>IFERROR(INDEX('Liste Personnel'!$A$3:$I$151,MATCH($E232,'Liste Personnel'!$G$3:$G$151,0),8),"")</f>
        <v/>
      </c>
      <c r="E232" s="195" t="str">
        <f>IFERROR(INDEX('Journée FdS'!$E$5:$V$151,MATCH('FdS Hebdo'!$B232,'Journée FdS'!$Q$5:$Q$151,0),E$3),"")</f>
        <v/>
      </c>
      <c r="F232" s="196" t="str">
        <f>IF(H232="","",INDEX(Base!$L$2:$N$153,MATCH('FdS Hebdo'!$H232,Base!$L$2:$L$153,0),MATCH('FdS Hebdo'!F$3,Base!$L$1:$N$1,0)))</f>
        <v/>
      </c>
      <c r="G232" s="196" t="str">
        <f>IF(H232="","",INDEX(Base!$L$2:$N$153,MATCH('FdS Hebdo'!$H232,Base!$L$2:$L$153,0),MATCH('FdS Hebdo'!G$3,Base!$L$1:$N$1,0)))</f>
        <v/>
      </c>
      <c r="H232" s="197" t="str">
        <f t="shared" si="33"/>
        <v/>
      </c>
      <c r="I232" s="198"/>
    </row>
    <row r="233" spans="1:9">
      <c r="A233" s="191" t="str">
        <f t="shared" si="28"/>
        <v/>
      </c>
      <c r="B233" s="428" t="s">
        <v>60</v>
      </c>
      <c r="C233" s="195" t="str">
        <f>IFERROR(INDEX('Journée FdS'!$A$3:$V$151,MATCH('FdS Hebdo'!$B233,'Journée FdS'!$Q$3:$Q$151,0),C$3),"")</f>
        <v/>
      </c>
      <c r="D233" s="195" t="str">
        <f>IFERROR(INDEX('Liste Personnel'!$A$3:$I$151,MATCH($E233,'Liste Personnel'!$G$3:$G$151,0),8),"")</f>
        <v/>
      </c>
      <c r="E233" s="195" t="str">
        <f>IFERROR(INDEX('Journée FdS'!$E$5:$V$151,MATCH('FdS Hebdo'!$B233,'Journée FdS'!$Q$5:$Q$151,0),E$3),"")</f>
        <v/>
      </c>
      <c r="F233" s="196" t="str">
        <f>IF(H233="","",INDEX(Base!$L$2:$N$153,MATCH('FdS Hebdo'!$H233,Base!$L$2:$L$153,0),MATCH('FdS Hebdo'!F$3,Base!$L$1:$N$1,0)))</f>
        <v/>
      </c>
      <c r="G233" s="196" t="str">
        <f>IF(H233="","",INDEX(Base!$L$2:$N$153,MATCH('FdS Hebdo'!$H233,Base!$L$2:$L$153,0),MATCH('FdS Hebdo'!G$3,Base!$L$1:$N$1,0)))</f>
        <v/>
      </c>
      <c r="H233" s="197" t="str">
        <f t="shared" si="33"/>
        <v/>
      </c>
      <c r="I233" s="198"/>
    </row>
    <row r="234" spans="1:9">
      <c r="A234" s="191" t="str">
        <f t="shared" si="28"/>
        <v/>
      </c>
      <c r="B234" s="428" t="s">
        <v>69</v>
      </c>
      <c r="C234" s="195" t="str">
        <f>IFERROR(INDEX('Journée FdS'!$A$3:$V$151,MATCH('FdS Hebdo'!$B234,'Journée FdS'!$Q$3:$Q$151,0),C$3),"")</f>
        <v/>
      </c>
      <c r="D234" s="195" t="str">
        <f>IFERROR(INDEX('Liste Personnel'!$A$3:$I$151,MATCH($E234,'Liste Personnel'!$G$3:$G$151,0),8),"")</f>
        <v/>
      </c>
      <c r="E234" s="195" t="str">
        <f>IFERROR(INDEX('Journée FdS'!$E$5:$V$151,MATCH('FdS Hebdo'!$B234,'Journée FdS'!$Q$5:$Q$151,0),E$3),"")</f>
        <v/>
      </c>
      <c r="F234" s="196" t="str">
        <f>IF(H234="","",INDEX(Base!$L$2:$N$153,MATCH('FdS Hebdo'!$H234,Base!$L$2:$L$153,0),MATCH('FdS Hebdo'!F$3,Base!$L$1:$N$1,0)))</f>
        <v/>
      </c>
      <c r="G234" s="196" t="str">
        <f>IF(H234="","",INDEX(Base!$L$2:$N$153,MATCH('FdS Hebdo'!$H234,Base!$L$2:$L$153,0),MATCH('FdS Hebdo'!G$3,Base!$L$1:$N$1,0)))</f>
        <v/>
      </c>
      <c r="H234" s="197" t="str">
        <f t="shared" si="33"/>
        <v/>
      </c>
      <c r="I234" s="198"/>
    </row>
    <row r="235" spans="1:9">
      <c r="A235" s="191" t="str">
        <f t="shared" si="28"/>
        <v/>
      </c>
      <c r="B235" s="428" t="s">
        <v>59</v>
      </c>
      <c r="C235" s="195" t="str">
        <f>IFERROR(INDEX('Journée FdS'!$A$3:$V$151,MATCH('FdS Hebdo'!$B235,'Journée FdS'!$Q$3:$Q$151,0),C$3),"")</f>
        <v/>
      </c>
      <c r="D235" s="195" t="str">
        <f>IFERROR(INDEX('Liste Personnel'!$A$3:$I$151,MATCH($E235,'Liste Personnel'!$G$3:$G$151,0),8),"")</f>
        <v/>
      </c>
      <c r="E235" s="195" t="str">
        <f>IFERROR(INDEX('Journée FdS'!$E$5:$V$151,MATCH('FdS Hebdo'!$B235,'Journée FdS'!$Q$5:$Q$151,0),E$3),"")</f>
        <v/>
      </c>
      <c r="F235" s="196" t="str">
        <f>IF(H235="","",INDEX(Base!$L$2:$N$153,MATCH('FdS Hebdo'!$H235,Base!$L$2:$L$153,0),MATCH('FdS Hebdo'!F$3,Base!$L$1:$N$1,0)))</f>
        <v/>
      </c>
      <c r="G235" s="196" t="str">
        <f>IF(H235="","",INDEX(Base!$L$2:$N$153,MATCH('FdS Hebdo'!$H235,Base!$L$2:$L$153,0),MATCH('FdS Hebdo'!G$3,Base!$L$1:$N$1,0)))</f>
        <v/>
      </c>
      <c r="H235" s="197" t="str">
        <f t="shared" si="33"/>
        <v/>
      </c>
      <c r="I235" s="198"/>
    </row>
    <row r="236" spans="1:9">
      <c r="A236" s="191" t="str">
        <f t="shared" si="28"/>
        <v/>
      </c>
      <c r="B236" s="429" t="s">
        <v>332</v>
      </c>
      <c r="C236" s="195" t="str">
        <f>IFERROR(INDEX('Journée FdS'!$A$3:$V$151,MATCH('FdS Hebdo'!$B236,'Journée FdS'!$Q$3:$Q$151,0),C$3),"")</f>
        <v/>
      </c>
      <c r="D236" s="195" t="str">
        <f>IFERROR(INDEX('Liste Personnel'!$A$3:$I$151,MATCH($E236,'Liste Personnel'!$G$3:$G$151,0),8),"")</f>
        <v/>
      </c>
      <c r="E236" s="195" t="str">
        <f>IFERROR(INDEX('Journée FdS'!$E$5:$V$151,MATCH('FdS Hebdo'!$B236,'Journée FdS'!$Q$5:$Q$151,0),E$3),"")</f>
        <v/>
      </c>
      <c r="F236" s="196" t="str">
        <f>IF(H236="","",INDEX(Base!$L$2:$N$153,MATCH('FdS Hebdo'!$H236,Base!$L$2:$L$153,0),MATCH('FdS Hebdo'!F$3,Base!$L$1:$N$1,0)))</f>
        <v/>
      </c>
      <c r="G236" s="196" t="str">
        <f>IF(H236="","",INDEX(Base!$L$2:$N$153,MATCH('FdS Hebdo'!$H236,Base!$L$2:$L$153,0),MATCH('FdS Hebdo'!G$3,Base!$L$1:$N$1,0)))</f>
        <v/>
      </c>
      <c r="H236" s="197" t="str">
        <f t="shared" ref="H236:H243" si="34">IF(E236="","",B236)</f>
        <v/>
      </c>
      <c r="I236" s="198" t="str">
        <f>IF(E236="","","RENFORT")</f>
        <v/>
      </c>
    </row>
    <row r="237" spans="1:9">
      <c r="A237" s="191" t="str">
        <f t="shared" si="28"/>
        <v/>
      </c>
      <c r="B237" s="429" t="s">
        <v>333</v>
      </c>
      <c r="C237" s="195" t="str">
        <f>IFERROR(INDEX('Journée FdS'!$A$3:$V$151,MATCH('FdS Hebdo'!$B237,'Journée FdS'!$Q$3:$Q$151,0),C$3),"")</f>
        <v/>
      </c>
      <c r="D237" s="195" t="str">
        <f>IFERROR(INDEX('Liste Personnel'!$A$3:$I$151,MATCH($E237,'Liste Personnel'!$G$3:$G$151,0),8),"")</f>
        <v/>
      </c>
      <c r="E237" s="195" t="str">
        <f>IFERROR(INDEX('Journée FdS'!$E$5:$V$151,MATCH('FdS Hebdo'!$B237,'Journée FdS'!$Q$5:$Q$151,0),E$3),"")</f>
        <v/>
      </c>
      <c r="F237" s="196" t="str">
        <f>IF(H237="","",INDEX(Base!$L$2:$N$153,MATCH('FdS Hebdo'!$H237,Base!$L$2:$L$153,0),MATCH('FdS Hebdo'!F$3,Base!$L$1:$N$1,0)))</f>
        <v/>
      </c>
      <c r="G237" s="196" t="str">
        <f>IF(H237="","",INDEX(Base!$L$2:$N$153,MATCH('FdS Hebdo'!$H237,Base!$L$2:$L$153,0),MATCH('FdS Hebdo'!G$3,Base!$L$1:$N$1,0)))</f>
        <v/>
      </c>
      <c r="H237" s="197" t="str">
        <f t="shared" si="34"/>
        <v/>
      </c>
      <c r="I237" s="198" t="str">
        <f t="shared" ref="I237:I243" si="35">IF(E237="","","RENFORT")</f>
        <v/>
      </c>
    </row>
    <row r="238" spans="1:9">
      <c r="A238" s="191" t="str">
        <f t="shared" si="28"/>
        <v/>
      </c>
      <c r="B238" s="429" t="s">
        <v>334</v>
      </c>
      <c r="C238" s="195" t="str">
        <f>IFERROR(INDEX('Journée FdS'!$A$3:$V$151,MATCH('FdS Hebdo'!$B238,'Journée FdS'!$Q$3:$Q$151,0),C$3),"")</f>
        <v/>
      </c>
      <c r="D238" s="195" t="str">
        <f>IFERROR(INDEX('Liste Personnel'!$A$3:$I$151,MATCH($E238,'Liste Personnel'!$G$3:$G$151,0),8),"")</f>
        <v/>
      </c>
      <c r="E238" s="195" t="str">
        <f>IFERROR(INDEX('Journée FdS'!$E$5:$V$151,MATCH('FdS Hebdo'!$B238,'Journée FdS'!$Q$5:$Q$151,0),E$3),"")</f>
        <v/>
      </c>
      <c r="F238" s="196" t="str">
        <f>IF(H238="","",INDEX(Base!$L$2:$N$153,MATCH('FdS Hebdo'!$H238,Base!$L$2:$L$153,0),MATCH('FdS Hebdo'!F$3,Base!$L$1:$N$1,0)))</f>
        <v/>
      </c>
      <c r="G238" s="196" t="str">
        <f>IF(H238="","",INDEX(Base!$L$2:$N$153,MATCH('FdS Hebdo'!$H238,Base!$L$2:$L$153,0),MATCH('FdS Hebdo'!G$3,Base!$L$1:$N$1,0)))</f>
        <v/>
      </c>
      <c r="H238" s="197" t="str">
        <f t="shared" si="34"/>
        <v/>
      </c>
      <c r="I238" s="198" t="str">
        <f t="shared" si="35"/>
        <v/>
      </c>
    </row>
    <row r="239" spans="1:9">
      <c r="A239" s="191" t="str">
        <f t="shared" si="28"/>
        <v/>
      </c>
      <c r="B239" s="429" t="s">
        <v>335</v>
      </c>
      <c r="C239" s="195" t="str">
        <f>IFERROR(INDEX('Journée FdS'!$A$3:$V$151,MATCH('FdS Hebdo'!$B239,'Journée FdS'!$Q$3:$Q$151,0),C$3),"")</f>
        <v/>
      </c>
      <c r="D239" s="195" t="str">
        <f>IFERROR(INDEX('Liste Personnel'!$A$3:$I$151,MATCH($E239,'Liste Personnel'!$G$3:$G$151,0),8),"")</f>
        <v/>
      </c>
      <c r="E239" s="195" t="str">
        <f>IFERROR(INDEX('Journée FdS'!$E$5:$V$151,MATCH('FdS Hebdo'!$B239,'Journée FdS'!$Q$5:$Q$151,0),E$3),"")</f>
        <v/>
      </c>
      <c r="F239" s="196" t="str">
        <f>IF(H239="","",INDEX(Base!$L$2:$N$153,MATCH('FdS Hebdo'!$H239,Base!$L$2:$L$153,0),MATCH('FdS Hebdo'!F$3,Base!$L$1:$N$1,0)))</f>
        <v/>
      </c>
      <c r="G239" s="196" t="str">
        <f>IF(H239="","",INDEX(Base!$L$2:$N$153,MATCH('FdS Hebdo'!$H239,Base!$L$2:$L$153,0),MATCH('FdS Hebdo'!G$3,Base!$L$1:$N$1,0)))</f>
        <v/>
      </c>
      <c r="H239" s="197" t="str">
        <f t="shared" si="34"/>
        <v/>
      </c>
      <c r="I239" s="198" t="str">
        <f t="shared" si="35"/>
        <v/>
      </c>
    </row>
    <row r="240" spans="1:9">
      <c r="A240" s="191" t="str">
        <f t="shared" si="28"/>
        <v/>
      </c>
      <c r="B240" s="429" t="s">
        <v>336</v>
      </c>
      <c r="C240" s="195" t="str">
        <f>IFERROR(INDEX('Journée FdS'!$A$3:$V$151,MATCH('FdS Hebdo'!$B240,'Journée FdS'!$Q$3:$Q$151,0),C$3),"")</f>
        <v/>
      </c>
      <c r="D240" s="195" t="str">
        <f>IFERROR(INDEX('Liste Personnel'!$A$3:$I$151,MATCH($E240,'Liste Personnel'!$G$3:$G$151,0),8),"")</f>
        <v/>
      </c>
      <c r="E240" s="195" t="str">
        <f>IFERROR(INDEX('Journée FdS'!$E$5:$V$151,MATCH('FdS Hebdo'!$B240,'Journée FdS'!$Q$5:$Q$151,0),E$3),"")</f>
        <v/>
      </c>
      <c r="F240" s="196" t="str">
        <f>IF(H240="","",INDEX(Base!$L$2:$N$153,MATCH('FdS Hebdo'!$H240,Base!$L$2:$L$153,0),MATCH('FdS Hebdo'!F$3,Base!$L$1:$N$1,0)))</f>
        <v/>
      </c>
      <c r="G240" s="196" t="str">
        <f>IF(H240="","",INDEX(Base!$L$2:$N$153,MATCH('FdS Hebdo'!$H240,Base!$L$2:$L$153,0),MATCH('FdS Hebdo'!G$3,Base!$L$1:$N$1,0)))</f>
        <v/>
      </c>
      <c r="H240" s="197" t="str">
        <f t="shared" si="34"/>
        <v/>
      </c>
      <c r="I240" s="198" t="str">
        <f t="shared" si="35"/>
        <v/>
      </c>
    </row>
    <row r="241" spans="1:9">
      <c r="A241" s="191" t="str">
        <f t="shared" si="28"/>
        <v/>
      </c>
      <c r="B241" s="429" t="s">
        <v>337</v>
      </c>
      <c r="C241" s="195" t="str">
        <f>IFERROR(INDEX('Journée FdS'!$A$3:$V$151,MATCH('FdS Hebdo'!$B241,'Journée FdS'!$Q$3:$Q$151,0),C$3),"")</f>
        <v/>
      </c>
      <c r="D241" s="195" t="str">
        <f>IFERROR(INDEX('Liste Personnel'!$A$3:$I$151,MATCH($E241,'Liste Personnel'!$G$3:$G$151,0),8),"")</f>
        <v/>
      </c>
      <c r="E241" s="195" t="str">
        <f>IFERROR(INDEX('Journée FdS'!$E$5:$V$151,MATCH('FdS Hebdo'!$B241,'Journée FdS'!$Q$5:$Q$151,0),E$3),"")</f>
        <v/>
      </c>
      <c r="F241" s="196" t="str">
        <f>IF(H241="","",INDEX(Base!$L$2:$N$153,MATCH('FdS Hebdo'!$H241,Base!$L$2:$L$153,0),MATCH('FdS Hebdo'!F$3,Base!$L$1:$N$1,0)))</f>
        <v/>
      </c>
      <c r="G241" s="196" t="str">
        <f>IF(H241="","",INDEX(Base!$L$2:$N$153,MATCH('FdS Hebdo'!$H241,Base!$L$2:$L$153,0),MATCH('FdS Hebdo'!G$3,Base!$L$1:$N$1,0)))</f>
        <v/>
      </c>
      <c r="H241" s="197" t="str">
        <f t="shared" si="34"/>
        <v/>
      </c>
      <c r="I241" s="198" t="str">
        <f t="shared" si="35"/>
        <v/>
      </c>
    </row>
    <row r="242" spans="1:9">
      <c r="A242" s="191" t="str">
        <f t="shared" si="28"/>
        <v/>
      </c>
      <c r="B242" s="429" t="s">
        <v>338</v>
      </c>
      <c r="C242" s="195" t="str">
        <f>IFERROR(INDEX('Journée FdS'!$A$3:$V$151,MATCH('FdS Hebdo'!$B242,'Journée FdS'!$Q$3:$Q$151,0),C$3),"")</f>
        <v/>
      </c>
      <c r="D242" s="195" t="str">
        <f>IFERROR(INDEX('Liste Personnel'!$A$3:$I$151,MATCH($E242,'Liste Personnel'!$G$3:$G$151,0),8),"")</f>
        <v/>
      </c>
      <c r="E242" s="195" t="str">
        <f>IFERROR(INDEX('Journée FdS'!$E$5:$V$151,MATCH('FdS Hebdo'!$B242,'Journée FdS'!$Q$5:$Q$151,0),E$3),"")</f>
        <v/>
      </c>
      <c r="F242" s="196" t="str">
        <f>IF(H242="","",INDEX(Base!$L$2:$N$153,MATCH('FdS Hebdo'!$H242,Base!$L$2:$L$153,0),MATCH('FdS Hebdo'!F$3,Base!$L$1:$N$1,0)))</f>
        <v/>
      </c>
      <c r="G242" s="196" t="str">
        <f>IF(H242="","",INDEX(Base!$L$2:$N$153,MATCH('FdS Hebdo'!$H242,Base!$L$2:$L$153,0),MATCH('FdS Hebdo'!G$3,Base!$L$1:$N$1,0)))</f>
        <v/>
      </c>
      <c r="H242" s="197" t="str">
        <f t="shared" si="34"/>
        <v/>
      </c>
      <c r="I242" s="198" t="str">
        <f t="shared" si="35"/>
        <v/>
      </c>
    </row>
    <row r="243" spans="1:9">
      <c r="A243" s="191" t="str">
        <f t="shared" si="28"/>
        <v/>
      </c>
      <c r="B243" s="429" t="s">
        <v>339</v>
      </c>
      <c r="C243" s="195" t="str">
        <f>IFERROR(INDEX('Journée FdS'!$A$3:$V$151,MATCH('FdS Hebdo'!$B243,'Journée FdS'!$Q$3:$Q$151,0),C$3),"")</f>
        <v/>
      </c>
      <c r="D243" s="195" t="str">
        <f>IFERROR(INDEX('Liste Personnel'!$A$3:$I$151,MATCH($E243,'Liste Personnel'!$G$3:$G$151,0),8),"")</f>
        <v/>
      </c>
      <c r="E243" s="195" t="str">
        <f>IFERROR(INDEX('Journée FdS'!$E$5:$V$151,MATCH('FdS Hebdo'!$B243,'Journée FdS'!$Q$5:$Q$151,0),E$3),"")</f>
        <v/>
      </c>
      <c r="F243" s="196" t="str">
        <f>IF(H243="","",INDEX(Base!$L$2:$N$153,MATCH('FdS Hebdo'!$H243,Base!$L$2:$L$153,0),MATCH('FdS Hebdo'!F$3,Base!$L$1:$N$1,0)))</f>
        <v/>
      </c>
      <c r="G243" s="196" t="str">
        <f>IF(H243="","",INDEX(Base!$L$2:$N$153,MATCH('FdS Hebdo'!$H243,Base!$L$2:$L$153,0),MATCH('FdS Hebdo'!G$3,Base!$L$1:$N$1,0)))</f>
        <v/>
      </c>
      <c r="H243" s="197" t="str">
        <f t="shared" si="34"/>
        <v/>
      </c>
      <c r="I243" s="198" t="str">
        <f t="shared" si="35"/>
        <v/>
      </c>
    </row>
    <row r="244" spans="1:9">
      <c r="A244" s="191" t="s">
        <v>222</v>
      </c>
      <c r="B244" s="190" t="s">
        <v>11</v>
      </c>
      <c r="C244" s="195"/>
      <c r="D244" s="195" t="str">
        <f>IFERROR(INDEX('Liste Personnel'!$A$3:$I$151,MATCH($E244,'Liste Personnel'!$G$3:$G$151,0),8),"")</f>
        <v/>
      </c>
      <c r="E244" s="195"/>
      <c r="F244" s="196" t="str">
        <f>IF(H244="","",INDEX(Base!$L$2:$N$49,MATCH('FdS Hebdo'!$H244,Base!$L$2:$L$49,0),MATCH('FdS Hebdo'!F$3,Base!$L$1:$N$1,0)))</f>
        <v/>
      </c>
      <c r="G244" s="196" t="str">
        <f>IF(H244="","",INDEX(Base!$L$2:$N$49,MATCH('FdS Hebdo'!$H244,Base!$L$2:$L$49,0),MATCH('FdS Hebdo'!G$3,Base!$L$1:$N$1,0)))</f>
        <v/>
      </c>
      <c r="H244" s="197" t="str">
        <f>IF(E244="","",B244)</f>
        <v/>
      </c>
      <c r="I244" s="198"/>
    </row>
    <row r="245" spans="1:9">
      <c r="A245" s="191" t="str">
        <f t="shared" si="28"/>
        <v/>
      </c>
      <c r="B245" s="428" t="s">
        <v>11</v>
      </c>
      <c r="C245" s="195" t="str">
        <f>IFERROR(INDEX('Journée FdS'!$A$3:$V$151,MATCH('FdS Hebdo'!$B245,'Journée FdS'!$Q$3:$Q$151,0),C$3),"")</f>
        <v/>
      </c>
      <c r="D245" s="195" t="str">
        <f>IFERROR(INDEX('Liste Personnel'!$A$3:$I$151,MATCH($E245,'Liste Personnel'!$G$3:$G$151,0),8),"")</f>
        <v/>
      </c>
      <c r="E245" s="195" t="str">
        <f>IFERROR(INDEX('Journée FdS'!$E$5:$V$151,MATCH('FdS Hebdo'!$B245,'Journée FdS'!$Q$5:$Q$151,0),E$3),"")</f>
        <v/>
      </c>
      <c r="F245" s="196" t="str">
        <f>IF(H245="","",INDEX(Base!$L$2:$N$153,MATCH('FdS Hebdo'!$H245,Base!$L$2:$L$153,0),MATCH('FdS Hebdo'!F$3,Base!$L$1:$N$1,0)))</f>
        <v/>
      </c>
      <c r="G245" s="196" t="str">
        <f>IF(H245="","",INDEX(Base!$L$2:$N$153,MATCH('FdS Hebdo'!$H245,Base!$L$2:$L$153,0),MATCH('FdS Hebdo'!G$3,Base!$L$1:$N$1,0)))</f>
        <v/>
      </c>
      <c r="H245" s="197" t="str">
        <f>IF(E245="","",B245)</f>
        <v/>
      </c>
      <c r="I245" s="198"/>
    </row>
    <row r="246" spans="1:9" ht="15" customHeight="1">
      <c r="A246" s="191" t="str">
        <f t="shared" si="28"/>
        <v/>
      </c>
      <c r="B246" s="429" t="s">
        <v>340</v>
      </c>
      <c r="C246" s="195" t="str">
        <f>IFERROR(INDEX('Journée FdS'!$A$3:$V$151,MATCH('FdS Hebdo'!$B246,'Journée FdS'!$Q$3:$Q$151,0),C$3),"")</f>
        <v/>
      </c>
      <c r="D246" s="195" t="str">
        <f>IFERROR(INDEX('Liste Personnel'!$A$3:$I$151,MATCH($E246,'Liste Personnel'!$G$3:$G$151,0),8),"")</f>
        <v/>
      </c>
      <c r="E246" s="195" t="str">
        <f>IFERROR(INDEX('Journée FdS'!$E$5:$V$151,MATCH('FdS Hebdo'!$B246,'Journée FdS'!$Q$5:$Q$151,0),E$3),"")</f>
        <v/>
      </c>
      <c r="F246" s="196" t="str">
        <f>IF(H246="","",INDEX(Base!$L$2:$N$153,MATCH('FdS Hebdo'!$H246,Base!$L$2:$L$153,0),MATCH('FdS Hebdo'!F$3,Base!$L$1:$N$1,0)))</f>
        <v/>
      </c>
      <c r="G246" s="196" t="str">
        <f>IF(H246="","",INDEX(Base!$L$2:$N$153,MATCH('FdS Hebdo'!$H246,Base!$L$2:$L$153,0),MATCH('FdS Hebdo'!G$3,Base!$L$1:$N$1,0)))</f>
        <v/>
      </c>
      <c r="H246" s="197" t="str">
        <f t="shared" ref="H246:H259" si="36">IF(E246="","",B246)</f>
        <v/>
      </c>
      <c r="I246" s="198" t="str">
        <f>IF(E246="","","DOUBLAGE")</f>
        <v/>
      </c>
    </row>
    <row r="247" spans="1:9" ht="15" customHeight="1">
      <c r="A247" s="191" t="str">
        <f t="shared" si="28"/>
        <v/>
      </c>
      <c r="B247" s="429" t="s">
        <v>341</v>
      </c>
      <c r="C247" s="195" t="str">
        <f>IFERROR(INDEX('Journée FdS'!$A$3:$V$151,MATCH('FdS Hebdo'!$B247,'Journée FdS'!$Q$3:$Q$151,0),C$3),"")</f>
        <v/>
      </c>
      <c r="D247" s="195" t="str">
        <f>IFERROR(INDEX('Liste Personnel'!$A$3:$I$151,MATCH($E247,'Liste Personnel'!$G$3:$G$151,0),8),"")</f>
        <v/>
      </c>
      <c r="E247" s="195" t="str">
        <f>IFERROR(INDEX('Journée FdS'!$E$5:$V$151,MATCH('FdS Hebdo'!$B247,'Journée FdS'!$Q$5:$Q$151,0),E$3),"")</f>
        <v/>
      </c>
      <c r="F247" s="196" t="str">
        <f>IF(H247="","",INDEX(Base!$L$2:$N$153,MATCH('FdS Hebdo'!$H247,Base!$L$2:$L$153,0),MATCH('FdS Hebdo'!F$3,Base!$L$1:$N$1,0)))</f>
        <v/>
      </c>
      <c r="G247" s="196" t="str">
        <f>IF(H247="","",INDEX(Base!$L$2:$N$153,MATCH('FdS Hebdo'!$H247,Base!$L$2:$L$153,0),MATCH('FdS Hebdo'!G$3,Base!$L$1:$N$1,0)))</f>
        <v/>
      </c>
      <c r="H247" s="197" t="str">
        <f t="shared" si="36"/>
        <v/>
      </c>
      <c r="I247" s="198" t="str">
        <f>IF(E247="","","DOUBLAGE")</f>
        <v/>
      </c>
    </row>
    <row r="248" spans="1:9">
      <c r="A248" s="191" t="str">
        <f t="shared" si="28"/>
        <v/>
      </c>
      <c r="B248" s="429" t="s">
        <v>342</v>
      </c>
      <c r="C248" s="195" t="str">
        <f>IFERROR(INDEX('Journée FdS'!$A$3:$V$151,MATCH('FdS Hebdo'!$B248,'Journée FdS'!$Q$3:$Q$151,0),C$3),"")</f>
        <v/>
      </c>
      <c r="D248" s="195" t="str">
        <f>IFERROR(INDEX('Liste Personnel'!$A$3:$I$151,MATCH($E248,'Liste Personnel'!$G$3:$G$151,0),8),"")</f>
        <v/>
      </c>
      <c r="E248" s="195" t="str">
        <f>IFERROR(INDEX('Journée FdS'!$E$5:$V$151,MATCH('FdS Hebdo'!$B248,'Journée FdS'!$Q$5:$Q$151,0),E$3),"")</f>
        <v/>
      </c>
      <c r="F248" s="196" t="str">
        <f>IF(H248="","",INDEX(Base!$L$2:$N$153,MATCH('FdS Hebdo'!$H248,Base!$L$2:$L$153,0),MATCH('FdS Hebdo'!F$3,Base!$L$1:$N$1,0)))</f>
        <v/>
      </c>
      <c r="G248" s="196" t="str">
        <f>IF(H248="","",INDEX(Base!$L$2:$N$153,MATCH('FdS Hebdo'!$H248,Base!$L$2:$L$153,0),MATCH('FdS Hebdo'!G$3,Base!$L$1:$N$1,0)))</f>
        <v/>
      </c>
      <c r="H248" s="197" t="str">
        <f t="shared" si="36"/>
        <v/>
      </c>
      <c r="I248" s="198" t="str">
        <f>IF(E248="","","DOUBLAGE")</f>
        <v/>
      </c>
    </row>
    <row r="249" spans="1:9">
      <c r="A249" s="191" t="str">
        <f t="shared" si="28"/>
        <v/>
      </c>
      <c r="B249" s="429" t="s">
        <v>343</v>
      </c>
      <c r="C249" s="195" t="str">
        <f>IFERROR(INDEX('Journée FdS'!$A$3:$V$151,MATCH('FdS Hebdo'!$B249,'Journée FdS'!$Q$3:$Q$151,0),C$3),"")</f>
        <v/>
      </c>
      <c r="D249" s="195" t="str">
        <f>IFERROR(INDEX('Liste Personnel'!$A$3:$I$151,MATCH($E249,'Liste Personnel'!$G$3:$G$151,0),8),"")</f>
        <v/>
      </c>
      <c r="E249" s="195" t="str">
        <f>IFERROR(INDEX('Journée FdS'!$E$5:$V$151,MATCH('FdS Hebdo'!$B249,'Journée FdS'!$Q$5:$Q$151,0),E$3),"")</f>
        <v/>
      </c>
      <c r="F249" s="196" t="str">
        <f>IF(H249="","",INDEX(Base!$L$2:$N$153,MATCH('FdS Hebdo'!$H249,Base!$L$2:$L$153,0),MATCH('FdS Hebdo'!F$3,Base!$L$1:$N$1,0)))</f>
        <v/>
      </c>
      <c r="G249" s="196" t="str">
        <f>IF(H249="","",INDEX(Base!$L$2:$N$153,MATCH('FdS Hebdo'!$H249,Base!$L$2:$L$153,0),MATCH('FdS Hebdo'!G$3,Base!$L$1:$N$1,0)))</f>
        <v/>
      </c>
      <c r="H249" s="197" t="str">
        <f t="shared" si="36"/>
        <v/>
      </c>
      <c r="I249" s="198" t="str">
        <f>IF(E249="","","DOUBLAGE")</f>
        <v/>
      </c>
    </row>
    <row r="250" spans="1:9">
      <c r="A250" s="191" t="str">
        <f t="shared" si="28"/>
        <v/>
      </c>
      <c r="B250" s="428" t="s">
        <v>20</v>
      </c>
      <c r="C250" s="195" t="str">
        <f>IFERROR(INDEX('Journée FdS'!$A$3:$V$151,MATCH('FdS Hebdo'!$B250,'Journée FdS'!$Q$3:$Q$151,0),C$3),"")</f>
        <v/>
      </c>
      <c r="D250" s="195" t="str">
        <f>IFERROR(INDEX('Liste Personnel'!$A$3:$I$151,MATCH($E250,'Liste Personnel'!$G$3:$G$151,0),8),"")</f>
        <v/>
      </c>
      <c r="E250" s="195" t="str">
        <f>IFERROR(INDEX('Journée FdS'!$E$5:$V$151,MATCH('FdS Hebdo'!$B250,'Journée FdS'!$Q$5:$Q$151,0),E$3),"")</f>
        <v/>
      </c>
      <c r="F250" s="196" t="str">
        <f>IF(H250="","",INDEX(Base!$L$2:$N$153,MATCH('FdS Hebdo'!$H250,Base!$L$2:$L$153,0),MATCH('FdS Hebdo'!F$3,Base!$L$1:$N$1,0)))</f>
        <v/>
      </c>
      <c r="G250" s="196" t="str">
        <f>IF(H250="","",INDEX(Base!$L$2:$N$153,MATCH('FdS Hebdo'!$H250,Base!$L$2:$L$153,0),MATCH('FdS Hebdo'!G$3,Base!$L$1:$N$1,0)))</f>
        <v/>
      </c>
      <c r="H250" s="197" t="str">
        <f t="shared" si="36"/>
        <v/>
      </c>
      <c r="I250" s="198"/>
    </row>
    <row r="251" spans="1:9">
      <c r="A251" s="191" t="str">
        <f t="shared" si="28"/>
        <v/>
      </c>
      <c r="B251" s="428" t="s">
        <v>23</v>
      </c>
      <c r="C251" s="195" t="str">
        <f>IFERROR(INDEX('Journée FdS'!$A$3:$V$151,MATCH('FdS Hebdo'!$B251,'Journée FdS'!$Q$3:$Q$151,0),C$3),"")</f>
        <v/>
      </c>
      <c r="D251" s="195" t="str">
        <f>IFERROR(INDEX('Liste Personnel'!$A$3:$I$151,MATCH($E251,'Liste Personnel'!$G$3:$G$151,0),8),"")</f>
        <v/>
      </c>
      <c r="E251" s="195" t="str">
        <f>IFERROR(INDEX('Journée FdS'!$E$5:$V$151,MATCH('FdS Hebdo'!$B251,'Journée FdS'!$Q$5:$Q$151,0),E$3),"")</f>
        <v/>
      </c>
      <c r="F251" s="196" t="str">
        <f>IF(H251="","",INDEX(Base!$L$2:$N$153,MATCH('FdS Hebdo'!$H251,Base!$L$2:$L$153,0),MATCH('FdS Hebdo'!F$3,Base!$L$1:$N$1,0)))</f>
        <v/>
      </c>
      <c r="G251" s="196" t="str">
        <f>IF(H251="","",INDEX(Base!$L$2:$N$153,MATCH('FdS Hebdo'!$H251,Base!$L$2:$L$153,0),MATCH('FdS Hebdo'!G$3,Base!$L$1:$N$1,0)))</f>
        <v/>
      </c>
      <c r="H251" s="197" t="str">
        <f t="shared" si="36"/>
        <v/>
      </c>
      <c r="I251" s="198"/>
    </row>
    <row r="252" spans="1:9">
      <c r="A252" s="191" t="str">
        <f t="shared" si="28"/>
        <v/>
      </c>
      <c r="B252" s="428" t="s">
        <v>26</v>
      </c>
      <c r="C252" s="195" t="str">
        <f>IFERROR(INDEX('Journée FdS'!$A$3:$V$151,MATCH('FdS Hebdo'!$B252,'Journée FdS'!$Q$3:$Q$151,0),C$3),"")</f>
        <v/>
      </c>
      <c r="D252" s="195" t="str">
        <f>IFERROR(INDEX('Liste Personnel'!$A$3:$I$151,MATCH($E252,'Liste Personnel'!$G$3:$G$151,0),8),"")</f>
        <v/>
      </c>
      <c r="E252" s="195" t="str">
        <f>IFERROR(INDEX('Journée FdS'!$E$5:$V$151,MATCH('FdS Hebdo'!$B252,'Journée FdS'!$Q$5:$Q$151,0),E$3),"")</f>
        <v/>
      </c>
      <c r="F252" s="196" t="str">
        <f>IF(H252="","",INDEX(Base!$L$2:$N$153,MATCH('FdS Hebdo'!$H252,Base!$L$2:$L$153,0),MATCH('FdS Hebdo'!F$3,Base!$L$1:$N$1,0)))</f>
        <v/>
      </c>
      <c r="G252" s="196" t="str">
        <f>IF(H252="","",INDEX(Base!$L$2:$N$153,MATCH('FdS Hebdo'!$H252,Base!$L$2:$L$153,0),MATCH('FdS Hebdo'!G$3,Base!$L$1:$N$1,0)))</f>
        <v/>
      </c>
      <c r="H252" s="197" t="str">
        <f t="shared" si="36"/>
        <v/>
      </c>
      <c r="I252" s="198"/>
    </row>
    <row r="253" spans="1:9">
      <c r="A253" s="191" t="str">
        <f t="shared" si="28"/>
        <v/>
      </c>
      <c r="B253" s="428" t="s">
        <v>31</v>
      </c>
      <c r="C253" s="195" t="str">
        <f>IFERROR(INDEX('Journée FdS'!$A$3:$V$151,MATCH('FdS Hebdo'!$B253,'Journée FdS'!$Q$3:$Q$151,0),C$3),"")</f>
        <v/>
      </c>
      <c r="D253" s="195" t="str">
        <f>IFERROR(INDEX('Liste Personnel'!$A$3:$I$151,MATCH($E253,'Liste Personnel'!$G$3:$G$151,0),8),"")</f>
        <v/>
      </c>
      <c r="E253" s="195" t="str">
        <f>IFERROR(INDEX('Journée FdS'!$E$5:$V$151,MATCH('FdS Hebdo'!$B253,'Journée FdS'!$Q$5:$Q$151,0),E$3),"")</f>
        <v/>
      </c>
      <c r="F253" s="196" t="str">
        <f>IF(H253="","",INDEX(Base!$L$2:$N$153,MATCH('FdS Hebdo'!$H253,Base!$L$2:$L$153,0),MATCH('FdS Hebdo'!F$3,Base!$L$1:$N$1,0)))</f>
        <v/>
      </c>
      <c r="G253" s="196" t="str">
        <f>IF(H253="","",INDEX(Base!$L$2:$N$153,MATCH('FdS Hebdo'!$H253,Base!$L$2:$L$153,0),MATCH('FdS Hebdo'!G$3,Base!$L$1:$N$1,0)))</f>
        <v/>
      </c>
      <c r="H253" s="197" t="str">
        <f t="shared" si="36"/>
        <v/>
      </c>
      <c r="I253" s="198"/>
    </row>
    <row r="254" spans="1:9">
      <c r="A254" s="191" t="str">
        <f t="shared" si="28"/>
        <v/>
      </c>
      <c r="B254" s="428" t="s">
        <v>62</v>
      </c>
      <c r="C254" s="195" t="str">
        <f>IFERROR(INDEX('Journée FdS'!$A$3:$V$151,MATCH('FdS Hebdo'!$B254,'Journée FdS'!$Q$3:$Q$151,0),C$3),"")</f>
        <v/>
      </c>
      <c r="D254" s="195" t="str">
        <f>IFERROR(INDEX('Liste Personnel'!$A$3:$I$151,MATCH($E254,'Liste Personnel'!$G$3:$G$151,0),8),"")</f>
        <v/>
      </c>
      <c r="E254" s="195" t="str">
        <f>IFERROR(INDEX('Journée FdS'!$E$5:$V$151,MATCH('FdS Hebdo'!$B254,'Journée FdS'!$Q$5:$Q$151,0),E$3),"")</f>
        <v/>
      </c>
      <c r="F254" s="196" t="str">
        <f>IF(H254="","",INDEX(Base!$L$2:$N$153,MATCH('FdS Hebdo'!$H254,Base!$L$2:$L$153,0),MATCH('FdS Hebdo'!F$3,Base!$L$1:$N$1,0)))</f>
        <v/>
      </c>
      <c r="G254" s="196" t="str">
        <f>IF(H254="","",INDEX(Base!$L$2:$N$153,MATCH('FdS Hebdo'!$H254,Base!$L$2:$L$153,0),MATCH('FdS Hebdo'!G$3,Base!$L$1:$N$1,0)))</f>
        <v/>
      </c>
      <c r="H254" s="197" t="str">
        <f t="shared" si="36"/>
        <v/>
      </c>
      <c r="I254" s="198"/>
    </row>
    <row r="255" spans="1:9">
      <c r="A255" s="191" t="str">
        <f t="shared" si="28"/>
        <v/>
      </c>
      <c r="B255" s="428" t="s">
        <v>44</v>
      </c>
      <c r="C255" s="195" t="str">
        <f>IFERROR(INDEX('Journée FdS'!$A$3:$V$151,MATCH('FdS Hebdo'!$B255,'Journée FdS'!$Q$3:$Q$151,0),C$3),"")</f>
        <v/>
      </c>
      <c r="D255" s="195" t="str">
        <f>IFERROR(INDEX('Liste Personnel'!$A$3:$I$151,MATCH($E255,'Liste Personnel'!$G$3:$G$151,0),8),"")</f>
        <v/>
      </c>
      <c r="E255" s="195" t="str">
        <f>IFERROR(INDEX('Journée FdS'!$E$5:$V$151,MATCH('FdS Hebdo'!$B255,'Journée FdS'!$Q$5:$Q$151,0),E$3),"")</f>
        <v/>
      </c>
      <c r="F255" s="196" t="str">
        <f>IF(H255="","",INDEX(Base!$L$2:$N$153,MATCH('FdS Hebdo'!$H255,Base!$L$2:$L$153,0),MATCH('FdS Hebdo'!F$3,Base!$L$1:$N$1,0)))</f>
        <v/>
      </c>
      <c r="G255" s="196" t="str">
        <f>IF(H255="","",INDEX(Base!$L$2:$N$153,MATCH('FdS Hebdo'!$H255,Base!$L$2:$L$153,0),MATCH('FdS Hebdo'!G$3,Base!$L$1:$N$1,0)))</f>
        <v/>
      </c>
      <c r="H255" s="197" t="str">
        <f t="shared" si="36"/>
        <v/>
      </c>
      <c r="I255" s="198"/>
    </row>
    <row r="256" spans="1:9">
      <c r="A256" s="191" t="str">
        <f t="shared" si="28"/>
        <v/>
      </c>
      <c r="B256" s="428" t="s">
        <v>45</v>
      </c>
      <c r="C256" s="195" t="str">
        <f>IFERROR(INDEX('Journée FdS'!$A$3:$V$151,MATCH('FdS Hebdo'!$B256,'Journée FdS'!$Q$3:$Q$151,0),C$3),"")</f>
        <v/>
      </c>
      <c r="D256" s="195" t="str">
        <f>IFERROR(INDEX('Liste Personnel'!$A$3:$I$151,MATCH($E256,'Liste Personnel'!$G$3:$G$151,0),8),"")</f>
        <v/>
      </c>
      <c r="E256" s="195" t="str">
        <f>IFERROR(INDEX('Journée FdS'!$E$5:$V$151,MATCH('FdS Hebdo'!$B256,'Journée FdS'!$Q$5:$Q$151,0),E$3),"")</f>
        <v/>
      </c>
      <c r="F256" s="196" t="str">
        <f>IF(H256="","",INDEX(Base!$L$2:$N$153,MATCH('FdS Hebdo'!$H256,Base!$L$2:$L$153,0),MATCH('FdS Hebdo'!F$3,Base!$L$1:$N$1,0)))</f>
        <v/>
      </c>
      <c r="G256" s="196" t="str">
        <f>IF(H256="","",INDEX(Base!$L$2:$N$153,MATCH('FdS Hebdo'!$H256,Base!$L$2:$L$153,0),MATCH('FdS Hebdo'!G$3,Base!$L$1:$N$1,0)))</f>
        <v/>
      </c>
      <c r="H256" s="197" t="str">
        <f t="shared" si="36"/>
        <v/>
      </c>
      <c r="I256" s="198"/>
    </row>
    <row r="257" spans="1:9">
      <c r="A257" s="191" t="str">
        <f t="shared" si="28"/>
        <v/>
      </c>
      <c r="B257" s="428" t="s">
        <v>46</v>
      </c>
      <c r="C257" s="195" t="str">
        <f>IFERROR(INDEX('Journée FdS'!$A$3:$V$151,MATCH('FdS Hebdo'!$B257,'Journée FdS'!$Q$3:$Q$151,0),C$3),"")</f>
        <v/>
      </c>
      <c r="D257" s="195" t="str">
        <f>IFERROR(INDEX('Liste Personnel'!$A$3:$I$151,MATCH($E257,'Liste Personnel'!$G$3:$G$151,0),8),"")</f>
        <v/>
      </c>
      <c r="E257" s="195" t="str">
        <f>IFERROR(INDEX('Journée FdS'!$E$5:$V$151,MATCH('FdS Hebdo'!$B257,'Journée FdS'!$Q$5:$Q$151,0),E$3),"")</f>
        <v/>
      </c>
      <c r="F257" s="196" t="str">
        <f>IF(H257="","",INDEX(Base!$L$2:$N$153,MATCH('FdS Hebdo'!$H257,Base!$L$2:$L$153,0),MATCH('FdS Hebdo'!F$3,Base!$L$1:$N$1,0)))</f>
        <v/>
      </c>
      <c r="G257" s="196" t="str">
        <f>IF(H257="","",INDEX(Base!$L$2:$N$153,MATCH('FdS Hebdo'!$H257,Base!$L$2:$L$153,0),MATCH('FdS Hebdo'!G$3,Base!$L$1:$N$1,0)))</f>
        <v/>
      </c>
      <c r="H257" s="197" t="str">
        <f t="shared" si="36"/>
        <v/>
      </c>
      <c r="I257" s="198"/>
    </row>
    <row r="258" spans="1:9">
      <c r="A258" s="191" t="str">
        <f t="shared" si="28"/>
        <v/>
      </c>
      <c r="B258" s="428" t="s">
        <v>47</v>
      </c>
      <c r="C258" s="195" t="str">
        <f>IFERROR(INDEX('Journée FdS'!$A$3:$V$151,MATCH('FdS Hebdo'!$B258,'Journée FdS'!$Q$3:$Q$151,0),C$3),"")</f>
        <v/>
      </c>
      <c r="D258" s="195" t="str">
        <f>IFERROR(INDEX('Liste Personnel'!$A$3:$I$151,MATCH($E258,'Liste Personnel'!$G$3:$G$151,0),8),"")</f>
        <v/>
      </c>
      <c r="E258" s="195" t="str">
        <f>IFERROR(INDEX('Journée FdS'!$E$5:$V$151,MATCH('FdS Hebdo'!$B258,'Journée FdS'!$Q$5:$Q$151,0),E$3),"")</f>
        <v/>
      </c>
      <c r="F258" s="196" t="str">
        <f>IF(H258="","",INDEX(Base!$L$2:$N$153,MATCH('FdS Hebdo'!$H258,Base!$L$2:$L$153,0),MATCH('FdS Hebdo'!F$3,Base!$L$1:$N$1,0)))</f>
        <v/>
      </c>
      <c r="G258" s="196" t="str">
        <f>IF(H258="","",INDEX(Base!$L$2:$N$153,MATCH('FdS Hebdo'!$H258,Base!$L$2:$L$153,0),MATCH('FdS Hebdo'!G$3,Base!$L$1:$N$1,0)))</f>
        <v/>
      </c>
      <c r="H258" s="197" t="str">
        <f t="shared" si="36"/>
        <v/>
      </c>
      <c r="I258" s="198"/>
    </row>
    <row r="259" spans="1:9">
      <c r="A259" s="191" t="str">
        <f t="shared" si="28"/>
        <v/>
      </c>
      <c r="B259" s="428" t="s">
        <v>72</v>
      </c>
      <c r="C259" s="195" t="str">
        <f>IFERROR(INDEX('Journée FdS'!$A$3:$V$151,MATCH('FdS Hebdo'!$B259,'Journée FdS'!$Q$3:$Q$151,0),C$3),"")</f>
        <v/>
      </c>
      <c r="D259" s="195" t="str">
        <f>IFERROR(INDEX('Liste Personnel'!$A$3:$I$151,MATCH($E259,'Liste Personnel'!$G$3:$G$151,0),8),"")</f>
        <v/>
      </c>
      <c r="E259" s="195" t="str">
        <f>IFERROR(INDEX('Journée FdS'!$E$5:$V$151,MATCH('FdS Hebdo'!$B259,'Journée FdS'!$Q$5:$Q$151,0),E$3),"")</f>
        <v/>
      </c>
      <c r="F259" s="196" t="str">
        <f>IF(H259="","",INDEX(Base!$L$2:$N$153,MATCH('FdS Hebdo'!$H259,Base!$L$2:$L$153,0),MATCH('FdS Hebdo'!F$3,Base!$L$1:$N$1,0)))</f>
        <v/>
      </c>
      <c r="G259" s="196" t="str">
        <f>IF(H259="","",INDEX(Base!$L$2:$N$153,MATCH('FdS Hebdo'!$H259,Base!$L$2:$L$153,0),MATCH('FdS Hebdo'!G$3,Base!$L$1:$N$1,0)))</f>
        <v/>
      </c>
      <c r="H259" s="197" t="str">
        <f t="shared" si="36"/>
        <v/>
      </c>
      <c r="I259" s="198"/>
    </row>
    <row r="260" spans="1:9">
      <c r="A260" s="191" t="str">
        <f t="shared" si="28"/>
        <v/>
      </c>
      <c r="B260" s="429" t="s">
        <v>348</v>
      </c>
      <c r="C260" s="195" t="str">
        <f>IFERROR(INDEX('Journée FdS'!$A$3:$V$151,MATCH('FdS Hebdo'!$B260,'Journée FdS'!$Q$3:$Q$151,0),C$3),"")</f>
        <v/>
      </c>
      <c r="D260" s="195" t="str">
        <f>IFERROR(INDEX('Liste Personnel'!$A$3:$I$151,MATCH($E260,'Liste Personnel'!$G$3:$G$151,0),8),"")</f>
        <v/>
      </c>
      <c r="E260" s="195" t="str">
        <f>IFERROR(INDEX('Journée FdS'!$E$5:$V$151,MATCH('FdS Hebdo'!$B260,'Journée FdS'!$Q$5:$Q$151,0),E$3),"")</f>
        <v/>
      </c>
      <c r="F260" s="196" t="str">
        <f>IF(H260="","",INDEX(Base!$L$2:$N$153,MATCH('FdS Hebdo'!$H260,Base!$L$2:$L$153,0),MATCH('FdS Hebdo'!F$3,Base!$L$1:$N$1,0)))</f>
        <v/>
      </c>
      <c r="G260" s="196" t="str">
        <f>IF(H260="","",INDEX(Base!$L$2:$N$153,MATCH('FdS Hebdo'!$H260,Base!$L$2:$L$153,0),MATCH('FdS Hebdo'!G$3,Base!$L$1:$N$1,0)))</f>
        <v/>
      </c>
      <c r="H260" s="197" t="str">
        <f t="shared" ref="H260:H267" si="37">IF(E260="","",B260)</f>
        <v/>
      </c>
      <c r="I260" s="198" t="str">
        <f>IF(E260="","","RENFORT")</f>
        <v/>
      </c>
    </row>
    <row r="261" spans="1:9">
      <c r="A261" s="191" t="str">
        <f t="shared" si="28"/>
        <v/>
      </c>
      <c r="B261" s="429" t="s">
        <v>349</v>
      </c>
      <c r="C261" s="195" t="str">
        <f>IFERROR(INDEX('Journée FdS'!$A$3:$V$151,MATCH('FdS Hebdo'!$B261,'Journée FdS'!$Q$3:$Q$151,0),C$3),"")</f>
        <v/>
      </c>
      <c r="D261" s="195" t="str">
        <f>IFERROR(INDEX('Liste Personnel'!$A$3:$I$151,MATCH($E261,'Liste Personnel'!$G$3:$G$151,0),8),"")</f>
        <v/>
      </c>
      <c r="E261" s="195" t="str">
        <f>IFERROR(INDEX('Journée FdS'!$E$5:$V$151,MATCH('FdS Hebdo'!$B261,'Journée FdS'!$Q$5:$Q$151,0),E$3),"")</f>
        <v/>
      </c>
      <c r="F261" s="196" t="str">
        <f>IF(H261="","",INDEX(Base!$L$2:$N$153,MATCH('FdS Hebdo'!$H261,Base!$L$2:$L$153,0),MATCH('FdS Hebdo'!F$3,Base!$L$1:$N$1,0)))</f>
        <v/>
      </c>
      <c r="G261" s="196" t="str">
        <f>IF(H261="","",INDEX(Base!$L$2:$N$153,MATCH('FdS Hebdo'!$H261,Base!$L$2:$L$153,0),MATCH('FdS Hebdo'!G$3,Base!$L$1:$N$1,0)))</f>
        <v/>
      </c>
      <c r="H261" s="197" t="str">
        <f t="shared" si="37"/>
        <v/>
      </c>
      <c r="I261" s="198" t="str">
        <f t="shared" ref="I261:I267" si="38">IF(E261="","","RENFORT")</f>
        <v/>
      </c>
    </row>
    <row r="262" spans="1:9">
      <c r="A262" s="191" t="str">
        <f t="shared" si="28"/>
        <v/>
      </c>
      <c r="B262" s="429" t="s">
        <v>350</v>
      </c>
      <c r="C262" s="195" t="str">
        <f>IFERROR(INDEX('Journée FdS'!$A$3:$V$151,MATCH('FdS Hebdo'!$B262,'Journée FdS'!$Q$3:$Q$151,0),C$3),"")</f>
        <v/>
      </c>
      <c r="D262" s="195" t="str">
        <f>IFERROR(INDEX('Liste Personnel'!$A$3:$I$151,MATCH($E262,'Liste Personnel'!$G$3:$G$151,0),8),"")</f>
        <v/>
      </c>
      <c r="E262" s="195" t="str">
        <f>IFERROR(INDEX('Journée FdS'!$E$5:$V$151,MATCH('FdS Hebdo'!$B262,'Journée FdS'!$Q$5:$Q$151,0),E$3),"")</f>
        <v/>
      </c>
      <c r="F262" s="196" t="str">
        <f>IF(H262="","",INDEX(Base!$L$2:$N$153,MATCH('FdS Hebdo'!$H262,Base!$L$2:$L$153,0),MATCH('FdS Hebdo'!F$3,Base!$L$1:$N$1,0)))</f>
        <v/>
      </c>
      <c r="G262" s="196" t="str">
        <f>IF(H262="","",INDEX(Base!$L$2:$N$153,MATCH('FdS Hebdo'!$H262,Base!$L$2:$L$153,0),MATCH('FdS Hebdo'!G$3,Base!$L$1:$N$1,0)))</f>
        <v/>
      </c>
      <c r="H262" s="197" t="str">
        <f t="shared" si="37"/>
        <v/>
      </c>
      <c r="I262" s="198" t="str">
        <f t="shared" si="38"/>
        <v/>
      </c>
    </row>
    <row r="263" spans="1:9">
      <c r="A263" s="191" t="str">
        <f t="shared" si="28"/>
        <v/>
      </c>
      <c r="B263" s="429" t="s">
        <v>351</v>
      </c>
      <c r="C263" s="195" t="str">
        <f>IFERROR(INDEX('Journée FdS'!$A$3:$V$151,MATCH('FdS Hebdo'!$B263,'Journée FdS'!$Q$3:$Q$151,0),C$3),"")</f>
        <v/>
      </c>
      <c r="D263" s="195" t="str">
        <f>IFERROR(INDEX('Liste Personnel'!$A$3:$I$151,MATCH($E263,'Liste Personnel'!$G$3:$G$151,0),8),"")</f>
        <v/>
      </c>
      <c r="E263" s="195" t="str">
        <f>IFERROR(INDEX('Journée FdS'!$E$5:$V$151,MATCH('FdS Hebdo'!$B263,'Journée FdS'!$Q$5:$Q$151,0),E$3),"")</f>
        <v/>
      </c>
      <c r="F263" s="196" t="str">
        <f>IF(H263="","",INDEX(Base!$L$2:$N$153,MATCH('FdS Hebdo'!$H263,Base!$L$2:$L$153,0),MATCH('FdS Hebdo'!F$3,Base!$L$1:$N$1,0)))</f>
        <v/>
      </c>
      <c r="G263" s="196" t="str">
        <f>IF(H263="","",INDEX(Base!$L$2:$N$153,MATCH('FdS Hebdo'!$H263,Base!$L$2:$L$153,0),MATCH('FdS Hebdo'!G$3,Base!$L$1:$N$1,0)))</f>
        <v/>
      </c>
      <c r="H263" s="197" t="str">
        <f t="shared" si="37"/>
        <v/>
      </c>
      <c r="I263" s="198" t="str">
        <f t="shared" si="38"/>
        <v/>
      </c>
    </row>
    <row r="264" spans="1:9">
      <c r="A264" s="191" t="str">
        <f t="shared" si="28"/>
        <v/>
      </c>
      <c r="B264" s="429" t="s">
        <v>352</v>
      </c>
      <c r="C264" s="195" t="str">
        <f>IFERROR(INDEX('Journée FdS'!$A$3:$V$151,MATCH('FdS Hebdo'!$B264,'Journée FdS'!$Q$3:$Q$151,0),C$3),"")</f>
        <v/>
      </c>
      <c r="D264" s="195" t="str">
        <f>IFERROR(INDEX('Liste Personnel'!$A$3:$I$151,MATCH($E264,'Liste Personnel'!$G$3:$G$151,0),8),"")</f>
        <v/>
      </c>
      <c r="E264" s="195" t="str">
        <f>IFERROR(INDEX('Journée FdS'!$E$5:$V$151,MATCH('FdS Hebdo'!$B264,'Journée FdS'!$Q$5:$Q$151,0),E$3),"")</f>
        <v/>
      </c>
      <c r="F264" s="196" t="str">
        <f>IF(H264="","",INDEX(Base!$L$2:$N$153,MATCH('FdS Hebdo'!$H264,Base!$L$2:$L$153,0),MATCH('FdS Hebdo'!F$3,Base!$L$1:$N$1,0)))</f>
        <v/>
      </c>
      <c r="G264" s="196" t="str">
        <f>IF(H264="","",INDEX(Base!$L$2:$N$153,MATCH('FdS Hebdo'!$H264,Base!$L$2:$L$153,0),MATCH('FdS Hebdo'!G$3,Base!$L$1:$N$1,0)))</f>
        <v/>
      </c>
      <c r="H264" s="197" t="str">
        <f t="shared" si="37"/>
        <v/>
      </c>
      <c r="I264" s="198" t="str">
        <f t="shared" si="38"/>
        <v/>
      </c>
    </row>
    <row r="265" spans="1:9">
      <c r="A265" s="191" t="str">
        <f t="shared" si="28"/>
        <v/>
      </c>
      <c r="B265" s="429" t="s">
        <v>353</v>
      </c>
      <c r="C265" s="195" t="str">
        <f>IFERROR(INDEX('Journée FdS'!$A$3:$V$151,MATCH('FdS Hebdo'!$B265,'Journée FdS'!$Q$3:$Q$151,0),C$3),"")</f>
        <v/>
      </c>
      <c r="D265" s="195" t="str">
        <f>IFERROR(INDEX('Liste Personnel'!$A$3:$I$151,MATCH($E265,'Liste Personnel'!$G$3:$G$151,0),8),"")</f>
        <v/>
      </c>
      <c r="E265" s="195" t="str">
        <f>IFERROR(INDEX('Journée FdS'!$E$5:$V$151,MATCH('FdS Hebdo'!$B265,'Journée FdS'!$Q$5:$Q$151,0),E$3),"")</f>
        <v/>
      </c>
      <c r="F265" s="196" t="str">
        <f>IF(H265="","",INDEX(Base!$L$2:$N$153,MATCH('FdS Hebdo'!$H265,Base!$L$2:$L$153,0),MATCH('FdS Hebdo'!F$3,Base!$L$1:$N$1,0)))</f>
        <v/>
      </c>
      <c r="G265" s="196" t="str">
        <f>IF(H265="","",INDEX(Base!$L$2:$N$153,MATCH('FdS Hebdo'!$H265,Base!$L$2:$L$153,0),MATCH('FdS Hebdo'!G$3,Base!$L$1:$N$1,0)))</f>
        <v/>
      </c>
      <c r="H265" s="197" t="str">
        <f t="shared" si="37"/>
        <v/>
      </c>
      <c r="I265" s="198" t="str">
        <f t="shared" si="38"/>
        <v/>
      </c>
    </row>
    <row r="266" spans="1:9">
      <c r="A266" s="191" t="str">
        <f t="shared" si="28"/>
        <v/>
      </c>
      <c r="B266" s="429" t="s">
        <v>354</v>
      </c>
      <c r="C266" s="195" t="str">
        <f>IFERROR(INDEX('Journée FdS'!$A$3:$V$151,MATCH('FdS Hebdo'!$B266,'Journée FdS'!$Q$3:$Q$151,0),C$3),"")</f>
        <v/>
      </c>
      <c r="D266" s="195" t="str">
        <f>IFERROR(INDEX('Liste Personnel'!$A$3:$I$151,MATCH($E266,'Liste Personnel'!$G$3:$G$151,0),8),"")</f>
        <v/>
      </c>
      <c r="E266" s="195" t="str">
        <f>IFERROR(INDEX('Journée FdS'!$E$5:$V$151,MATCH('FdS Hebdo'!$B266,'Journée FdS'!$Q$5:$Q$151,0),E$3),"")</f>
        <v/>
      </c>
      <c r="F266" s="196" t="str">
        <f>IF(H266="","",INDEX(Base!$L$2:$N$153,MATCH('FdS Hebdo'!$H266,Base!$L$2:$L$153,0),MATCH('FdS Hebdo'!F$3,Base!$L$1:$N$1,0)))</f>
        <v/>
      </c>
      <c r="G266" s="196" t="str">
        <f>IF(H266="","",INDEX(Base!$L$2:$N$153,MATCH('FdS Hebdo'!$H266,Base!$L$2:$L$153,0),MATCH('FdS Hebdo'!G$3,Base!$L$1:$N$1,0)))</f>
        <v/>
      </c>
      <c r="H266" s="197" t="str">
        <f t="shared" si="37"/>
        <v/>
      </c>
      <c r="I266" s="198" t="str">
        <f t="shared" si="38"/>
        <v/>
      </c>
    </row>
    <row r="267" spans="1:9">
      <c r="A267" s="191" t="str">
        <f t="shared" si="28"/>
        <v/>
      </c>
      <c r="B267" s="429" t="s">
        <v>355</v>
      </c>
      <c r="C267" s="195" t="str">
        <f>IFERROR(INDEX('Journée FdS'!$A$3:$V$151,MATCH('FdS Hebdo'!$B267,'Journée FdS'!$Q$3:$Q$151,0),C$3),"")</f>
        <v/>
      </c>
      <c r="D267" s="195" t="str">
        <f>IFERROR(INDEX('Liste Personnel'!$A$3:$I$151,MATCH($E267,'Liste Personnel'!$G$3:$G$151,0),8),"")</f>
        <v/>
      </c>
      <c r="E267" s="195" t="str">
        <f>IFERROR(INDEX('Journée FdS'!$E$5:$V$151,MATCH('FdS Hebdo'!$B267,'Journée FdS'!$Q$5:$Q$151,0),E$3),"")</f>
        <v/>
      </c>
      <c r="F267" s="196" t="str">
        <f>IF(H267="","",INDEX(Base!$L$2:$N$153,MATCH('FdS Hebdo'!$H267,Base!$L$2:$L$153,0),MATCH('FdS Hebdo'!F$3,Base!$L$1:$N$1,0)))</f>
        <v/>
      </c>
      <c r="G267" s="196" t="str">
        <f>IF(H267="","",INDEX(Base!$L$2:$N$153,MATCH('FdS Hebdo'!$H267,Base!$L$2:$L$153,0),MATCH('FdS Hebdo'!G$3,Base!$L$1:$N$1,0)))</f>
        <v/>
      </c>
      <c r="H267" s="197" t="str">
        <f t="shared" si="37"/>
        <v/>
      </c>
      <c r="I267" s="198" t="str">
        <f t="shared" si="38"/>
        <v/>
      </c>
    </row>
    <row r="268" spans="1:9">
      <c r="A268" s="191" t="str">
        <f>IF(C268="","","+")</f>
        <v/>
      </c>
      <c r="D268" s="195" t="str">
        <f>IFERROR(INDEX('Liste Personnel'!$A$3:$I$151,MATCH($E268,'Liste Personnel'!$G$3:$G$151,0),8),"")</f>
        <v/>
      </c>
      <c r="I268" s="200"/>
    </row>
    <row r="269" spans="1:9" ht="24.5">
      <c r="A269" s="426" t="s">
        <v>222</v>
      </c>
      <c r="B269" s="773" t="s">
        <v>223</v>
      </c>
      <c r="C269" s="773"/>
      <c r="D269" s="773"/>
      <c r="E269" s="773"/>
      <c r="F269" s="773"/>
      <c r="G269" s="773"/>
      <c r="H269" s="773"/>
      <c r="I269" s="773"/>
    </row>
    <row r="270" spans="1:9" ht="17.5">
      <c r="A270" s="427" t="str">
        <f>TEXT(B2,"jjmmaa")</f>
        <v>270120</v>
      </c>
      <c r="B270" s="774">
        <f>B136+1</f>
        <v>43859</v>
      </c>
      <c r="C270" s="774"/>
      <c r="D270" s="774"/>
      <c r="E270" s="774"/>
      <c r="F270" s="774"/>
      <c r="G270" s="774"/>
      <c r="H270" s="774"/>
      <c r="I270" s="774"/>
    </row>
    <row r="271" spans="1:9">
      <c r="A271" s="191" t="s">
        <v>222</v>
      </c>
      <c r="B271" s="190" t="s">
        <v>1</v>
      </c>
      <c r="C271" s="191">
        <v>2</v>
      </c>
      <c r="D271" s="191"/>
      <c r="E271" s="191">
        <v>1</v>
      </c>
      <c r="F271" s="192" t="s">
        <v>224</v>
      </c>
      <c r="G271" s="192" t="s">
        <v>225</v>
      </c>
      <c r="H271" s="202" t="s">
        <v>226</v>
      </c>
      <c r="I271" s="194" t="s">
        <v>227</v>
      </c>
    </row>
    <row r="272" spans="1:9">
      <c r="A272" s="191" t="str">
        <f>IF(C272="","","+")</f>
        <v/>
      </c>
      <c r="B272" s="428" t="s">
        <v>1</v>
      </c>
      <c r="C272" s="195" t="str">
        <f>IFERROR(INDEX('Journée FdS'!$A$3:$V$151,MATCH('FdS Hebdo'!$B272,'Journée FdS'!$R$3:$R$151,0),C$3),"")</f>
        <v/>
      </c>
      <c r="D272" s="195" t="str">
        <f>IFERROR(INDEX('Liste Personnel'!$A$3:$I$151,MATCH($E272,'Liste Personnel'!$G$3:$G$151,0),8),"")</f>
        <v/>
      </c>
      <c r="E272" s="195" t="str">
        <f>IFERROR(INDEX('Journée FdS'!$E$5:$V$151,MATCH('FdS Hebdo'!$B272,'Journée FdS'!$R$5:$R$151,0),E$3),"")</f>
        <v/>
      </c>
      <c r="F272" s="196" t="str">
        <f>IF(H272="","",INDEX(Base!$L$2:$N$153,MATCH('FdS Hebdo'!$H272,Base!$L$2:$L$153,0),MATCH('FdS Hebdo'!F$3,Base!$L$1:$N$1,0)))</f>
        <v/>
      </c>
      <c r="G272" s="196" t="str">
        <f>IF(H272="","",INDEX(Base!$L$2:$N$153,MATCH('FdS Hebdo'!$H272,Base!$L$2:$L$153,0),MATCH('FdS Hebdo'!G$3,Base!$L$1:$N$1,0)))</f>
        <v/>
      </c>
      <c r="H272" s="197" t="str">
        <f>IF(E272="","",B272)</f>
        <v/>
      </c>
      <c r="I272" s="198"/>
    </row>
    <row r="273" spans="1:9">
      <c r="A273" s="191" t="str">
        <f t="shared" ref="A273:A311" si="39">IF(C273="","","+")</f>
        <v/>
      </c>
      <c r="B273" s="428" t="s">
        <v>228</v>
      </c>
      <c r="C273" s="195" t="str">
        <f>IFERROR(INDEX('Journée FdS'!$A$3:$V$151,MATCH('FdS Hebdo'!$B273,'Journée FdS'!$R$3:$R$151,0),C$3),"")</f>
        <v/>
      </c>
      <c r="D273" s="195" t="str">
        <f>IFERROR(INDEX('Liste Personnel'!$A$3:$I$151,MATCH($E273,'Liste Personnel'!$G$3:$G$151,0),8),"")</f>
        <v/>
      </c>
      <c r="E273" s="195" t="str">
        <f>IFERROR(INDEX('Journée FdS'!$E$5:$V$151,MATCH('FdS Hebdo'!$B273,'Journée FdS'!$R$5:$R$151,0),E$3),"")</f>
        <v/>
      </c>
      <c r="F273" s="196" t="str">
        <f>IF(H273="","",INDEX(Base!$L$2:$N$153,MATCH('FdS Hebdo'!$H273,Base!$L$2:$L$153,0),MATCH('FdS Hebdo'!F$3,Base!$L$1:$N$1,0)))</f>
        <v/>
      </c>
      <c r="G273" s="196" t="str">
        <f>IF(H273="","",INDEX(Base!$L$2:$N$153,MATCH('FdS Hebdo'!$H273,Base!$L$2:$L$153,0),MATCH('FdS Hebdo'!G$3,Base!$L$1:$N$1,0)))</f>
        <v/>
      </c>
      <c r="H273" s="197" t="str">
        <f t="shared" ref="H273:H288" si="40">IF(E273="","",B273)</f>
        <v/>
      </c>
      <c r="I273" s="198" t="str">
        <f>IF(E273="","","DISPO")</f>
        <v/>
      </c>
    </row>
    <row r="274" spans="1:9">
      <c r="A274" s="191" t="str">
        <f t="shared" si="39"/>
        <v/>
      </c>
      <c r="B274" s="428" t="s">
        <v>229</v>
      </c>
      <c r="C274" s="195" t="str">
        <f>IFERROR(INDEX('Journée FdS'!$A$3:$V$151,MATCH('FdS Hebdo'!$B274,'Journée FdS'!$R$3:$R$151,0),C$3),"")</f>
        <v/>
      </c>
      <c r="D274" s="195" t="str">
        <f>IFERROR(INDEX('Liste Personnel'!$A$3:$I$151,MATCH($E274,'Liste Personnel'!$G$3:$G$151,0),8),"")</f>
        <v/>
      </c>
      <c r="E274" s="195" t="str">
        <f>IFERROR(INDEX('Journée FdS'!$E$5:$V$151,MATCH('FdS Hebdo'!$B274,'Journée FdS'!$R$5:$R$151,0),E$3),"")</f>
        <v/>
      </c>
      <c r="F274" s="196" t="str">
        <f>IF(H274="","",INDEX(Base!$L$2:$N$153,MATCH('FdS Hebdo'!$H274,Base!$L$2:$L$153,0),MATCH('FdS Hebdo'!F$3,Base!$L$1:$N$1,0)))</f>
        <v/>
      </c>
      <c r="G274" s="196" t="str">
        <f>IF(H274="","",INDEX(Base!$L$2:$N$153,MATCH('FdS Hebdo'!$H274,Base!$L$2:$L$153,0),MATCH('FdS Hebdo'!G$3,Base!$L$1:$N$1,0)))</f>
        <v/>
      </c>
      <c r="H274" s="197" t="str">
        <f t="shared" si="40"/>
        <v/>
      </c>
      <c r="I274" s="198" t="str">
        <f t="shared" ref="I274:I282" si="41">IF(E274="","","DISPO")</f>
        <v/>
      </c>
    </row>
    <row r="275" spans="1:9">
      <c r="A275" s="191" t="str">
        <f t="shared" si="39"/>
        <v/>
      </c>
      <c r="B275" s="428" t="s">
        <v>230</v>
      </c>
      <c r="C275" s="195" t="str">
        <f>IFERROR(INDEX('Journée FdS'!$A$3:$V$151,MATCH('FdS Hebdo'!$B275,'Journée FdS'!$R$3:$R$151,0),C$3),"")</f>
        <v/>
      </c>
      <c r="D275" s="195" t="str">
        <f>IFERROR(INDEX('Liste Personnel'!$A$3:$I$151,MATCH($E275,'Liste Personnel'!$G$3:$G$151,0),8),"")</f>
        <v/>
      </c>
      <c r="E275" s="195" t="str">
        <f>IFERROR(INDEX('Journée FdS'!$E$5:$V$151,MATCH('FdS Hebdo'!$B275,'Journée FdS'!$R$5:$R$151,0),E$3),"")</f>
        <v/>
      </c>
      <c r="F275" s="196" t="str">
        <f>IF(H275="","",INDEX(Base!$L$2:$N$153,MATCH('FdS Hebdo'!$H275,Base!$L$2:$L$153,0),MATCH('FdS Hebdo'!F$3,Base!$L$1:$N$1,0)))</f>
        <v/>
      </c>
      <c r="G275" s="196" t="str">
        <f>IF(H275="","",INDEX(Base!$L$2:$N$153,MATCH('FdS Hebdo'!$H275,Base!$L$2:$L$153,0),MATCH('FdS Hebdo'!G$3,Base!$L$1:$N$1,0)))</f>
        <v/>
      </c>
      <c r="H275" s="197" t="str">
        <f t="shared" si="40"/>
        <v/>
      </c>
      <c r="I275" s="198" t="str">
        <f t="shared" si="41"/>
        <v/>
      </c>
    </row>
    <row r="276" spans="1:9" ht="15" customHeight="1">
      <c r="A276" s="191" t="str">
        <f t="shared" si="39"/>
        <v/>
      </c>
      <c r="B276" s="428" t="s">
        <v>231</v>
      </c>
      <c r="C276" s="195" t="str">
        <f>IFERROR(INDEX('Journée FdS'!$A$3:$V$151,MATCH('FdS Hebdo'!$B276,'Journée FdS'!$R$3:$R$151,0),C$3),"")</f>
        <v/>
      </c>
      <c r="D276" s="195" t="str">
        <f>IFERROR(INDEX('Liste Personnel'!$A$3:$I$151,MATCH($E276,'Liste Personnel'!$G$3:$G$151,0),8),"")</f>
        <v/>
      </c>
      <c r="E276" s="195" t="str">
        <f>IFERROR(INDEX('Journée FdS'!$E$5:$V$151,MATCH('FdS Hebdo'!$B276,'Journée FdS'!$R$5:$R$151,0),E$3),"")</f>
        <v/>
      </c>
      <c r="F276" s="196" t="str">
        <f>IF(H276="","",INDEX(Base!$L$2:$N$153,MATCH('FdS Hebdo'!$H276,Base!$L$2:$L$153,0),MATCH('FdS Hebdo'!F$3,Base!$L$1:$N$1,0)))</f>
        <v/>
      </c>
      <c r="G276" s="196" t="str">
        <f>IF(H276="","",INDEX(Base!$L$2:$N$153,MATCH('FdS Hebdo'!$H276,Base!$L$2:$L$153,0),MATCH('FdS Hebdo'!G$3,Base!$L$1:$N$1,0)))</f>
        <v/>
      </c>
      <c r="H276" s="197" t="str">
        <f t="shared" si="40"/>
        <v/>
      </c>
      <c r="I276" s="198" t="str">
        <f t="shared" si="41"/>
        <v/>
      </c>
    </row>
    <row r="277" spans="1:9" ht="15" customHeight="1">
      <c r="A277" s="191" t="str">
        <f t="shared" si="39"/>
        <v/>
      </c>
      <c r="B277" s="428" t="s">
        <v>232</v>
      </c>
      <c r="C277" s="195" t="str">
        <f>IFERROR(INDEX('Journée FdS'!$A$3:$V$151,MATCH('FdS Hebdo'!$B277,'Journée FdS'!$R$3:$R$151,0),C$3),"")</f>
        <v/>
      </c>
      <c r="D277" s="195" t="str">
        <f>IFERROR(INDEX('Liste Personnel'!$A$3:$I$151,MATCH($E277,'Liste Personnel'!$G$3:$G$151,0),8),"")</f>
        <v/>
      </c>
      <c r="E277" s="195" t="str">
        <f>IFERROR(INDEX('Journée FdS'!$E$5:$V$151,MATCH('FdS Hebdo'!$B277,'Journée FdS'!$R$5:$R$151,0),E$3),"")</f>
        <v/>
      </c>
      <c r="F277" s="196" t="str">
        <f>IF(H277="","",INDEX(Base!$L$2:$N$153,MATCH('FdS Hebdo'!$H277,Base!$L$2:$L$153,0),MATCH('FdS Hebdo'!F$3,Base!$L$1:$N$1,0)))</f>
        <v/>
      </c>
      <c r="G277" s="196" t="str">
        <f>IF(H277="","",INDEX(Base!$L$2:$N$153,MATCH('FdS Hebdo'!$H277,Base!$L$2:$L$153,0),MATCH('FdS Hebdo'!G$3,Base!$L$1:$N$1,0)))</f>
        <v/>
      </c>
      <c r="H277" s="197" t="str">
        <f t="shared" si="40"/>
        <v/>
      </c>
      <c r="I277" s="198" t="str">
        <f t="shared" si="41"/>
        <v/>
      </c>
    </row>
    <row r="278" spans="1:9" ht="15" customHeight="1">
      <c r="A278" s="191" t="str">
        <f t="shared" si="39"/>
        <v/>
      </c>
      <c r="B278" s="428" t="s">
        <v>233</v>
      </c>
      <c r="C278" s="195" t="str">
        <f>IFERROR(INDEX('Journée FdS'!$A$3:$V$151,MATCH('FdS Hebdo'!$B278,'Journée FdS'!$R$3:$R$151,0),C$3),"")</f>
        <v/>
      </c>
      <c r="D278" s="195" t="str">
        <f>IFERROR(INDEX('Liste Personnel'!$A$3:$I$151,MATCH($E278,'Liste Personnel'!$G$3:$G$151,0),8),"")</f>
        <v/>
      </c>
      <c r="E278" s="195" t="str">
        <f>IFERROR(INDEX('Journée FdS'!$E$5:$V$151,MATCH('FdS Hebdo'!$B278,'Journée FdS'!$R$5:$R$151,0),E$3),"")</f>
        <v/>
      </c>
      <c r="F278" s="196" t="str">
        <f>IF(H278="","",INDEX(Base!$L$2:$N$153,MATCH('FdS Hebdo'!$H278,Base!$L$2:$L$153,0),MATCH('FdS Hebdo'!F$3,Base!$L$1:$N$1,0)))</f>
        <v/>
      </c>
      <c r="G278" s="196" t="str">
        <f>IF(H278="","",INDEX(Base!$L$2:$N$153,MATCH('FdS Hebdo'!$H278,Base!$L$2:$L$153,0),MATCH('FdS Hebdo'!G$3,Base!$L$1:$N$1,0)))</f>
        <v/>
      </c>
      <c r="H278" s="197" t="str">
        <f t="shared" si="40"/>
        <v/>
      </c>
      <c r="I278" s="198" t="str">
        <f t="shared" si="41"/>
        <v/>
      </c>
    </row>
    <row r="279" spans="1:9" ht="15" customHeight="1">
      <c r="A279" s="191" t="str">
        <f t="shared" si="39"/>
        <v/>
      </c>
      <c r="B279" s="428" t="s">
        <v>234</v>
      </c>
      <c r="C279" s="195" t="str">
        <f>IFERROR(INDEX('Journée FdS'!$A$3:$V$151,MATCH('FdS Hebdo'!$B279,'Journée FdS'!$R$3:$R$151,0),C$3),"")</f>
        <v/>
      </c>
      <c r="D279" s="195" t="str">
        <f>IFERROR(INDEX('Liste Personnel'!$A$3:$I$151,MATCH($E279,'Liste Personnel'!$G$3:$G$151,0),8),"")</f>
        <v/>
      </c>
      <c r="E279" s="195" t="str">
        <f>IFERROR(INDEX('Journée FdS'!$E$5:$V$151,MATCH('FdS Hebdo'!$B279,'Journée FdS'!$R$5:$R$151,0),E$3),"")</f>
        <v/>
      </c>
      <c r="F279" s="196" t="str">
        <f>IF(H279="","",INDEX(Base!$L$2:$N$153,MATCH('FdS Hebdo'!$H279,Base!$L$2:$L$153,0),MATCH('FdS Hebdo'!F$3,Base!$L$1:$N$1,0)))</f>
        <v/>
      </c>
      <c r="G279" s="196" t="str">
        <f>IF(H279="","",INDEX(Base!$L$2:$N$153,MATCH('FdS Hebdo'!$H279,Base!$L$2:$L$153,0),MATCH('FdS Hebdo'!G$3,Base!$L$1:$N$1,0)))</f>
        <v/>
      </c>
      <c r="H279" s="197" t="str">
        <f t="shared" si="40"/>
        <v/>
      </c>
      <c r="I279" s="198" t="str">
        <f t="shared" si="41"/>
        <v/>
      </c>
    </row>
    <row r="280" spans="1:9" ht="15" customHeight="1">
      <c r="A280" s="191" t="str">
        <f t="shared" si="39"/>
        <v/>
      </c>
      <c r="B280" s="428" t="s">
        <v>235</v>
      </c>
      <c r="C280" s="195" t="str">
        <f>IFERROR(INDEX('Journée FdS'!$A$3:$V$151,MATCH('FdS Hebdo'!$B280,'Journée FdS'!$R$3:$R$151,0),C$3),"")</f>
        <v/>
      </c>
      <c r="D280" s="195" t="str">
        <f>IFERROR(INDEX('Liste Personnel'!$A$3:$I$151,MATCH($E280,'Liste Personnel'!$G$3:$G$151,0),8),"")</f>
        <v/>
      </c>
      <c r="E280" s="195" t="str">
        <f>IFERROR(INDEX('Journée FdS'!$E$5:$V$151,MATCH('FdS Hebdo'!$B280,'Journée FdS'!$R$5:$R$151,0),E$3),"")</f>
        <v/>
      </c>
      <c r="F280" s="196" t="str">
        <f>IF(H280="","",INDEX(Base!$L$2:$N$153,MATCH('FdS Hebdo'!$H280,Base!$L$2:$L$153,0),MATCH('FdS Hebdo'!F$3,Base!$L$1:$N$1,0)))</f>
        <v/>
      </c>
      <c r="G280" s="196" t="str">
        <f>IF(H280="","",INDEX(Base!$L$2:$N$153,MATCH('FdS Hebdo'!$H280,Base!$L$2:$L$153,0),MATCH('FdS Hebdo'!G$3,Base!$L$1:$N$1,0)))</f>
        <v/>
      </c>
      <c r="H280" s="197" t="str">
        <f t="shared" si="40"/>
        <v/>
      </c>
      <c r="I280" s="198" t="str">
        <f t="shared" si="41"/>
        <v/>
      </c>
    </row>
    <row r="281" spans="1:9" ht="15" customHeight="1">
      <c r="A281" s="191" t="str">
        <f t="shared" si="39"/>
        <v/>
      </c>
      <c r="B281" s="428" t="s">
        <v>299</v>
      </c>
      <c r="C281" s="195" t="str">
        <f>IFERROR(INDEX('Journée FdS'!$A$3:$V$151,MATCH('FdS Hebdo'!$B281,'Journée FdS'!$R$3:$R$151,0),C$3),"")</f>
        <v/>
      </c>
      <c r="D281" s="195" t="str">
        <f>IFERROR(INDEX('Liste Personnel'!$A$3:$I$151,MATCH($E281,'Liste Personnel'!$G$3:$G$151,0),8),"")</f>
        <v/>
      </c>
      <c r="E281" s="195" t="str">
        <f>IFERROR(INDEX('Journée FdS'!$E$5:$V$151,MATCH('FdS Hebdo'!$B281,'Journée FdS'!$R$5:$R$151,0),E$3),"")</f>
        <v/>
      </c>
      <c r="F281" s="196" t="str">
        <f>IF(H281="","",INDEX(Base!$L$2:$N$153,MATCH('FdS Hebdo'!$H281,Base!$L$2:$L$153,0),MATCH('FdS Hebdo'!F$3,Base!$L$1:$N$1,0)))</f>
        <v/>
      </c>
      <c r="G281" s="196" t="str">
        <f>IF(H281="","",INDEX(Base!$L$2:$N$153,MATCH('FdS Hebdo'!$H281,Base!$L$2:$L$153,0),MATCH('FdS Hebdo'!G$3,Base!$L$1:$N$1,0)))</f>
        <v/>
      </c>
      <c r="H281" s="197" t="str">
        <f t="shared" si="40"/>
        <v/>
      </c>
      <c r="I281" s="198" t="str">
        <f t="shared" si="41"/>
        <v/>
      </c>
    </row>
    <row r="282" spans="1:9" ht="15" customHeight="1">
      <c r="A282" s="191" t="str">
        <f t="shared" si="39"/>
        <v/>
      </c>
      <c r="B282" s="428" t="s">
        <v>300</v>
      </c>
      <c r="C282" s="195" t="str">
        <f>IFERROR(INDEX('Journée FdS'!$A$3:$V$151,MATCH('FdS Hebdo'!$B282,'Journée FdS'!$R$3:$R$151,0),C$3),"")</f>
        <v/>
      </c>
      <c r="D282" s="195" t="str">
        <f>IFERROR(INDEX('Liste Personnel'!$A$3:$I$151,MATCH($E282,'Liste Personnel'!$G$3:$G$151,0),8),"")</f>
        <v/>
      </c>
      <c r="E282" s="195" t="str">
        <f>IFERROR(INDEX('Journée FdS'!$E$5:$V$151,MATCH('FdS Hebdo'!$B282,'Journée FdS'!$R$5:$R$151,0),E$3),"")</f>
        <v/>
      </c>
      <c r="F282" s="196" t="str">
        <f>IF(H282="","",INDEX(Base!$L$2:$N$153,MATCH('FdS Hebdo'!$H282,Base!$L$2:$L$153,0),MATCH('FdS Hebdo'!F$3,Base!$L$1:$N$1,0)))</f>
        <v/>
      </c>
      <c r="G282" s="196" t="str">
        <f>IF(H282="","",INDEX(Base!$L$2:$N$153,MATCH('FdS Hebdo'!$H282,Base!$L$2:$L$153,0),MATCH('FdS Hebdo'!G$3,Base!$L$1:$N$1,0)))</f>
        <v/>
      </c>
      <c r="H282" s="197" t="str">
        <f t="shared" si="40"/>
        <v/>
      </c>
      <c r="I282" s="198" t="str">
        <f t="shared" si="41"/>
        <v/>
      </c>
    </row>
    <row r="283" spans="1:9" ht="15" customHeight="1">
      <c r="A283" s="191" t="str">
        <f t="shared" si="39"/>
        <v/>
      </c>
      <c r="B283" s="428" t="s">
        <v>308</v>
      </c>
      <c r="C283" s="195" t="str">
        <f>IFERROR(INDEX('Journée FdS'!$A$3:$V$151,MATCH('FdS Hebdo'!$B283,'Journée FdS'!$R$3:$R$151,0),C$3),"")</f>
        <v/>
      </c>
      <c r="D283" s="195" t="str">
        <f>IFERROR(INDEX('Liste Personnel'!$A$3:$I$151,MATCH($E283,'Liste Personnel'!$G$3:$G$151,0),8),"")</f>
        <v/>
      </c>
      <c r="E283" s="195" t="str">
        <f>IFERROR(INDEX('Journée FdS'!$E$5:$V$151,MATCH('FdS Hebdo'!$B283,'Journée FdS'!$R$5:$R$151,0),E$3),"")</f>
        <v/>
      </c>
      <c r="F283" s="196" t="str">
        <f>IF(H283="","",INDEX(Base!$L$2:$N$153,MATCH('FdS Hebdo'!$H283,Base!$L$2:$L$153,0),MATCH('FdS Hebdo'!F$3,Base!$L$1:$N$1,0)))</f>
        <v/>
      </c>
      <c r="G283" s="196" t="str">
        <f>IF(H283="","",INDEX(Base!$L$2:$N$153,MATCH('FdS Hebdo'!$H283,Base!$L$2:$L$153,0),MATCH('FdS Hebdo'!G$3,Base!$L$1:$N$1,0)))</f>
        <v/>
      </c>
      <c r="H283" s="197" t="str">
        <f t="shared" si="40"/>
        <v/>
      </c>
      <c r="I283" s="198" t="str">
        <f t="shared" ref="I283:I288" si="42">IF(E283="","","DOUBLAGE")</f>
        <v/>
      </c>
    </row>
    <row r="284" spans="1:9" ht="15" customHeight="1">
      <c r="A284" s="191" t="str">
        <f t="shared" si="39"/>
        <v/>
      </c>
      <c r="B284" s="428" t="s">
        <v>309</v>
      </c>
      <c r="C284" s="195" t="str">
        <f>IFERROR(INDEX('Journée FdS'!$A$3:$V$151,MATCH('FdS Hebdo'!$B284,'Journée FdS'!$R$3:$R$151,0),C$3),"")</f>
        <v/>
      </c>
      <c r="D284" s="195" t="str">
        <f>IFERROR(INDEX('Liste Personnel'!$A$3:$I$151,MATCH($E284,'Liste Personnel'!$G$3:$G$151,0),8),"")</f>
        <v/>
      </c>
      <c r="E284" s="195" t="str">
        <f>IFERROR(INDEX('Journée FdS'!$E$5:$V$151,MATCH('FdS Hebdo'!$B284,'Journée FdS'!$R$5:$R$151,0),E$3),"")</f>
        <v/>
      </c>
      <c r="F284" s="196" t="str">
        <f>IF(H284="","",INDEX(Base!$L$2:$N$153,MATCH('FdS Hebdo'!$H284,Base!$L$2:$L$153,0),MATCH('FdS Hebdo'!F$3,Base!$L$1:$N$1,0)))</f>
        <v/>
      </c>
      <c r="G284" s="196" t="str">
        <f>IF(H284="","",INDEX(Base!$L$2:$N$153,MATCH('FdS Hebdo'!$H284,Base!$L$2:$L$153,0),MATCH('FdS Hebdo'!G$3,Base!$L$1:$N$1,0)))</f>
        <v/>
      </c>
      <c r="H284" s="197" t="str">
        <f t="shared" si="40"/>
        <v/>
      </c>
      <c r="I284" s="198" t="str">
        <f t="shared" si="42"/>
        <v/>
      </c>
    </row>
    <row r="285" spans="1:9" ht="15" customHeight="1">
      <c r="A285" s="191" t="str">
        <f t="shared" si="39"/>
        <v/>
      </c>
      <c r="B285" s="428" t="s">
        <v>310</v>
      </c>
      <c r="C285" s="195" t="str">
        <f>IFERROR(INDEX('Journée FdS'!$A$3:$V$151,MATCH('FdS Hebdo'!$B285,'Journée FdS'!$R$3:$R$151,0),C$3),"")</f>
        <v/>
      </c>
      <c r="D285" s="195" t="str">
        <f>IFERROR(INDEX('Liste Personnel'!$A$3:$I$151,MATCH($E285,'Liste Personnel'!$G$3:$G$151,0),8),"")</f>
        <v/>
      </c>
      <c r="E285" s="195" t="str">
        <f>IFERROR(INDEX('Journée FdS'!$E$5:$V$151,MATCH('FdS Hebdo'!$B285,'Journée FdS'!$R$5:$R$151,0),E$3),"")</f>
        <v/>
      </c>
      <c r="F285" s="196" t="str">
        <f>IF(H285="","",INDEX(Base!$L$2:$N$153,MATCH('FdS Hebdo'!$H285,Base!$L$2:$L$153,0),MATCH('FdS Hebdo'!F$3,Base!$L$1:$N$1,0)))</f>
        <v/>
      </c>
      <c r="G285" s="196" t="str">
        <f>IF(H285="","",INDEX(Base!$L$2:$N$153,MATCH('FdS Hebdo'!$H285,Base!$L$2:$L$153,0),MATCH('FdS Hebdo'!G$3,Base!$L$1:$N$1,0)))</f>
        <v/>
      </c>
      <c r="H285" s="197" t="str">
        <f t="shared" si="40"/>
        <v/>
      </c>
      <c r="I285" s="198" t="str">
        <f t="shared" si="42"/>
        <v/>
      </c>
    </row>
    <row r="286" spans="1:9" ht="15" customHeight="1">
      <c r="A286" s="191" t="str">
        <f t="shared" si="39"/>
        <v/>
      </c>
      <c r="B286" s="428" t="s">
        <v>311</v>
      </c>
      <c r="C286" s="195" t="str">
        <f>IFERROR(INDEX('Journée FdS'!$A$3:$V$151,MATCH('FdS Hebdo'!$B286,'Journée FdS'!$R$3:$R$151,0),C$3),"")</f>
        <v/>
      </c>
      <c r="D286" s="195" t="str">
        <f>IFERROR(INDEX('Liste Personnel'!$A$3:$I$151,MATCH($E286,'Liste Personnel'!$G$3:$G$151,0),8),"")</f>
        <v/>
      </c>
      <c r="E286" s="195" t="str">
        <f>IFERROR(INDEX('Journée FdS'!$E$5:$V$151,MATCH('FdS Hebdo'!$B286,'Journée FdS'!$R$5:$R$151,0),E$3),"")</f>
        <v/>
      </c>
      <c r="F286" s="196" t="str">
        <f>IF(H286="","",INDEX(Base!$L$2:$N$153,MATCH('FdS Hebdo'!$H286,Base!$L$2:$L$153,0),MATCH('FdS Hebdo'!F$3,Base!$L$1:$N$1,0)))</f>
        <v/>
      </c>
      <c r="G286" s="196" t="str">
        <f>IF(H286="","",INDEX(Base!$L$2:$N$153,MATCH('FdS Hebdo'!$H286,Base!$L$2:$L$153,0),MATCH('FdS Hebdo'!G$3,Base!$L$1:$N$1,0)))</f>
        <v/>
      </c>
      <c r="H286" s="197" t="str">
        <f t="shared" si="40"/>
        <v/>
      </c>
      <c r="I286" s="198" t="str">
        <f t="shared" si="42"/>
        <v/>
      </c>
    </row>
    <row r="287" spans="1:9" ht="15" customHeight="1">
      <c r="A287" s="191" t="str">
        <f t="shared" si="39"/>
        <v/>
      </c>
      <c r="B287" s="428" t="s">
        <v>312</v>
      </c>
      <c r="C287" s="195" t="str">
        <f>IFERROR(INDEX('Journée FdS'!$A$3:$V$151,MATCH('FdS Hebdo'!$B287,'Journée FdS'!$R$3:$R$151,0),C$3),"")</f>
        <v/>
      </c>
      <c r="D287" s="195" t="str">
        <f>IFERROR(INDEX('Liste Personnel'!$A$3:$I$151,MATCH($E287,'Liste Personnel'!$G$3:$G$151,0),8),"")</f>
        <v/>
      </c>
      <c r="E287" s="195" t="str">
        <f>IFERROR(INDEX('Journée FdS'!$E$5:$V$151,MATCH('FdS Hebdo'!$B287,'Journée FdS'!$R$5:$R$151,0),E$3),"")</f>
        <v/>
      </c>
      <c r="F287" s="196" t="str">
        <f>IF(H287="","",INDEX(Base!$L$2:$N$153,MATCH('FdS Hebdo'!$H287,Base!$L$2:$L$153,0),MATCH('FdS Hebdo'!F$3,Base!$L$1:$N$1,0)))</f>
        <v/>
      </c>
      <c r="G287" s="196" t="str">
        <f>IF(H287="","",INDEX(Base!$L$2:$N$153,MATCH('FdS Hebdo'!$H287,Base!$L$2:$L$153,0),MATCH('FdS Hebdo'!G$3,Base!$L$1:$N$1,0)))</f>
        <v/>
      </c>
      <c r="H287" s="197" t="str">
        <f t="shared" si="40"/>
        <v/>
      </c>
      <c r="I287" s="198" t="str">
        <f t="shared" si="42"/>
        <v/>
      </c>
    </row>
    <row r="288" spans="1:9" ht="15" customHeight="1">
      <c r="A288" s="191" t="str">
        <f t="shared" si="39"/>
        <v/>
      </c>
      <c r="B288" s="428" t="s">
        <v>313</v>
      </c>
      <c r="C288" s="195" t="str">
        <f>IFERROR(INDEX('Journée FdS'!$A$3:$V$151,MATCH('FdS Hebdo'!$B288,'Journée FdS'!$R$3:$R$151,0),C$3),"")</f>
        <v/>
      </c>
      <c r="D288" s="195" t="str">
        <f>IFERROR(INDEX('Liste Personnel'!$A$3:$I$151,MATCH($E288,'Liste Personnel'!$G$3:$G$151,0),8),"")</f>
        <v/>
      </c>
      <c r="E288" s="195" t="str">
        <f>IFERROR(INDEX('Journée FdS'!$E$5:$V$151,MATCH('FdS Hebdo'!$B288,'Journée FdS'!$R$5:$R$151,0),E$3),"")</f>
        <v/>
      </c>
      <c r="F288" s="196" t="str">
        <f>IF(H288="","",INDEX(Base!$L$2:$N$153,MATCH('FdS Hebdo'!$H288,Base!$L$2:$L$153,0),MATCH('FdS Hebdo'!F$3,Base!$L$1:$N$1,0)))</f>
        <v/>
      </c>
      <c r="G288" s="196" t="str">
        <f>IF(H288="","",INDEX(Base!$L$2:$N$153,MATCH('FdS Hebdo'!$H288,Base!$L$2:$L$153,0),MATCH('FdS Hebdo'!G$3,Base!$L$1:$N$1,0)))</f>
        <v/>
      </c>
      <c r="H288" s="197" t="str">
        <f t="shared" si="40"/>
        <v/>
      </c>
      <c r="I288" s="198" t="str">
        <f t="shared" si="42"/>
        <v/>
      </c>
    </row>
    <row r="289" spans="1:9">
      <c r="A289" s="191" t="str">
        <f t="shared" si="39"/>
        <v/>
      </c>
      <c r="B289" s="428" t="s">
        <v>27</v>
      </c>
      <c r="C289" s="195" t="str">
        <f>IFERROR(INDEX('Journée FdS'!$A$3:$V$151,MATCH('FdS Hebdo'!$B289,'Journée FdS'!$R$3:$R$151,0),C$3),"")</f>
        <v/>
      </c>
      <c r="D289" s="195" t="str">
        <f>IFERROR(INDEX('Liste Personnel'!$A$3:$I$151,MATCH($E289,'Liste Personnel'!$G$3:$G$151,0),8),"")</f>
        <v/>
      </c>
      <c r="E289" s="195" t="str">
        <f>IFERROR(INDEX('Journée FdS'!$E$5:$V$151,MATCH('FdS Hebdo'!$B289,'Journée FdS'!$R$5:$R$151,0),E$3),"")</f>
        <v/>
      </c>
      <c r="F289" s="196" t="str">
        <f>IF(H289="","",INDEX(Base!$L$2:$N$153,MATCH('FdS Hebdo'!$H289,Base!$L$2:$L$153,0),MATCH('FdS Hebdo'!F$3,Base!$L$1:$N$1,0)))</f>
        <v/>
      </c>
      <c r="G289" s="196" t="str">
        <f>IF(H289="","",INDEX(Base!$L$2:$N$153,MATCH('FdS Hebdo'!$H289,Base!$L$2:$L$153,0),MATCH('FdS Hebdo'!G$3,Base!$L$1:$N$1,0)))</f>
        <v/>
      </c>
      <c r="H289" s="197" t="str">
        <f t="shared" ref="H289:H303" si="43">IF(E289="","",B289)</f>
        <v/>
      </c>
      <c r="I289" s="198"/>
    </row>
    <row r="290" spans="1:9">
      <c r="A290" s="191" t="str">
        <f t="shared" si="39"/>
        <v/>
      </c>
      <c r="B290" s="428" t="s">
        <v>21</v>
      </c>
      <c r="C290" s="195" t="str">
        <f>IFERROR(INDEX('Journée FdS'!$A$3:$V$151,MATCH('FdS Hebdo'!$B290,'Journée FdS'!$R$3:$R$151,0),C$3),"")</f>
        <v/>
      </c>
      <c r="D290" s="195" t="str">
        <f>IFERROR(INDEX('Liste Personnel'!$A$3:$I$151,MATCH($E290,'Liste Personnel'!$G$3:$G$151,0),8),"")</f>
        <v/>
      </c>
      <c r="E290" s="195" t="str">
        <f>IFERROR(INDEX('Journée FdS'!$E$5:$V$151,MATCH('FdS Hebdo'!$B290,'Journée FdS'!$R$5:$R$151,0),E$3),"")</f>
        <v/>
      </c>
      <c r="F290" s="196" t="str">
        <f>IF(H290="","",INDEX(Base!$L$2:$N$153,MATCH('FdS Hebdo'!$H290,Base!$L$2:$L$153,0),MATCH('FdS Hebdo'!F$3,Base!$L$1:$N$1,0)))</f>
        <v/>
      </c>
      <c r="G290" s="196" t="str">
        <f>IF(H290="","",INDEX(Base!$L$2:$N$153,MATCH('FdS Hebdo'!$H290,Base!$L$2:$L$153,0),MATCH('FdS Hebdo'!G$3,Base!$L$1:$N$1,0)))</f>
        <v/>
      </c>
      <c r="H290" s="197" t="str">
        <f t="shared" si="43"/>
        <v/>
      </c>
      <c r="I290" s="198"/>
    </row>
    <row r="291" spans="1:9">
      <c r="A291" s="191" t="str">
        <f t="shared" si="39"/>
        <v/>
      </c>
      <c r="B291" s="428" t="s">
        <v>24</v>
      </c>
      <c r="C291" s="195" t="str">
        <f>IFERROR(INDEX('Journée FdS'!$A$3:$V$151,MATCH('FdS Hebdo'!$B291,'Journée FdS'!$R$3:$R$151,0),C$3),"")</f>
        <v/>
      </c>
      <c r="D291" s="195" t="str">
        <f>IFERROR(INDEX('Liste Personnel'!$A$3:$I$151,MATCH($E291,'Liste Personnel'!$G$3:$G$151,0),8),"")</f>
        <v/>
      </c>
      <c r="E291" s="195" t="str">
        <f>IFERROR(INDEX('Journée FdS'!$E$5:$V$151,MATCH('FdS Hebdo'!$B291,'Journée FdS'!$R$5:$R$151,0),E$3),"")</f>
        <v/>
      </c>
      <c r="F291" s="196" t="str">
        <f>IF(H291="","",INDEX(Base!$L$2:$N$153,MATCH('FdS Hebdo'!$H291,Base!$L$2:$L$153,0),MATCH('FdS Hebdo'!F$3,Base!$L$1:$N$1,0)))</f>
        <v/>
      </c>
      <c r="G291" s="196" t="str">
        <f>IF(H291="","",INDEX(Base!$L$2:$N$153,MATCH('FdS Hebdo'!$H291,Base!$L$2:$L$153,0),MATCH('FdS Hebdo'!G$3,Base!$L$1:$N$1,0)))</f>
        <v/>
      </c>
      <c r="H291" s="197" t="str">
        <f t="shared" si="43"/>
        <v/>
      </c>
      <c r="I291" s="198"/>
    </row>
    <row r="292" spans="1:9">
      <c r="A292" s="191" t="str">
        <f t="shared" si="39"/>
        <v/>
      </c>
      <c r="B292" s="428" t="s">
        <v>29</v>
      </c>
      <c r="C292" s="195" t="str">
        <f>IFERROR(INDEX('Journée FdS'!$A$3:$V$151,MATCH('FdS Hebdo'!$B292,'Journée FdS'!$R$3:$R$151,0),C$3),"")</f>
        <v/>
      </c>
      <c r="D292" s="195" t="str">
        <f>IFERROR(INDEX('Liste Personnel'!$A$3:$I$151,MATCH($E292,'Liste Personnel'!$G$3:$G$151,0),8),"")</f>
        <v/>
      </c>
      <c r="E292" s="195" t="str">
        <f>IFERROR(INDEX('Journée FdS'!$E$5:$V$151,MATCH('FdS Hebdo'!$B292,'Journée FdS'!$R$5:$R$151,0),E$3),"")</f>
        <v/>
      </c>
      <c r="F292" s="196" t="str">
        <f>IF(H292="","",INDEX(Base!$L$2:$N$153,MATCH('FdS Hebdo'!$H292,Base!$L$2:$L$153,0),MATCH('FdS Hebdo'!F$3,Base!$L$1:$N$1,0)))</f>
        <v/>
      </c>
      <c r="G292" s="196" t="str">
        <f>IF(H292="","",INDEX(Base!$L$2:$N$153,MATCH('FdS Hebdo'!$H292,Base!$L$2:$L$153,0),MATCH('FdS Hebdo'!G$3,Base!$L$1:$N$1,0)))</f>
        <v/>
      </c>
      <c r="H292" s="197" t="str">
        <f t="shared" si="43"/>
        <v/>
      </c>
      <c r="I292" s="198"/>
    </row>
    <row r="293" spans="1:9">
      <c r="A293" s="191" t="str">
        <f t="shared" si="39"/>
        <v/>
      </c>
      <c r="B293" s="428" t="s">
        <v>74</v>
      </c>
      <c r="C293" s="195" t="str">
        <f>IFERROR(INDEX('Journée FdS'!$A$3:$V$151,MATCH('FdS Hebdo'!$B293,'Journée FdS'!$R$3:$R$151,0),C$3),"")</f>
        <v/>
      </c>
      <c r="D293" s="195" t="str">
        <f>IFERROR(INDEX('Liste Personnel'!$A$3:$I$151,MATCH($E293,'Liste Personnel'!$G$3:$G$151,0),8),"")</f>
        <v/>
      </c>
      <c r="E293" s="195" t="str">
        <f>IFERROR(INDEX('Journée FdS'!$E$5:$V$151,MATCH('FdS Hebdo'!$B293,'Journée FdS'!$R$5:$R$151,0),E$3),"")</f>
        <v/>
      </c>
      <c r="F293" s="196" t="str">
        <f>IF(H293="","",INDEX(Base!$L$2:$N$153,MATCH('FdS Hebdo'!$H293,Base!$L$2:$L$153,0),MATCH('FdS Hebdo'!F$3,Base!$L$1:$N$1,0)))</f>
        <v/>
      </c>
      <c r="G293" s="196" t="str">
        <f>IF(H293="","",INDEX(Base!$L$2:$N$153,MATCH('FdS Hebdo'!$H293,Base!$L$2:$L$153,0),MATCH('FdS Hebdo'!G$3,Base!$L$1:$N$1,0)))</f>
        <v/>
      </c>
      <c r="H293" s="197" t="str">
        <f t="shared" si="43"/>
        <v/>
      </c>
      <c r="I293" s="198"/>
    </row>
    <row r="294" spans="1:9">
      <c r="A294" s="191" t="str">
        <f t="shared" si="39"/>
        <v/>
      </c>
      <c r="B294" s="428" t="s">
        <v>33</v>
      </c>
      <c r="C294" s="195" t="str">
        <f>IFERROR(INDEX('Journée FdS'!$A$3:$V$151,MATCH('FdS Hebdo'!$B294,'Journée FdS'!$R$3:$R$151,0),C$3),"")</f>
        <v/>
      </c>
      <c r="D294" s="195" t="str">
        <f>IFERROR(INDEX('Liste Personnel'!$A$3:$I$151,MATCH($E294,'Liste Personnel'!$G$3:$G$151,0),8),"")</f>
        <v/>
      </c>
      <c r="E294" s="195" t="str">
        <f>IFERROR(INDEX('Journée FdS'!$E$5:$V$151,MATCH('FdS Hebdo'!$B294,'Journée FdS'!$R$5:$R$151,0),E$3),"")</f>
        <v/>
      </c>
      <c r="F294" s="196" t="str">
        <f>IF(H294="","",INDEX(Base!$L$2:$N$153,MATCH('FdS Hebdo'!$H294,Base!$L$2:$L$153,0),MATCH('FdS Hebdo'!F$3,Base!$L$1:$N$1,0)))</f>
        <v/>
      </c>
      <c r="G294" s="196" t="str">
        <f>IF(H294="","",INDEX(Base!$L$2:$N$153,MATCH('FdS Hebdo'!$H294,Base!$L$2:$L$153,0),MATCH('FdS Hebdo'!G$3,Base!$L$1:$N$1,0)))</f>
        <v/>
      </c>
      <c r="H294" s="197" t="str">
        <f t="shared" si="43"/>
        <v/>
      </c>
      <c r="I294" s="198"/>
    </row>
    <row r="295" spans="1:9">
      <c r="A295" s="191" t="str">
        <f t="shared" si="39"/>
        <v/>
      </c>
      <c r="B295" s="428" t="s">
        <v>34</v>
      </c>
      <c r="C295" s="195" t="str">
        <f>IFERROR(INDEX('Journée FdS'!$A$3:$V$151,MATCH('FdS Hebdo'!$B295,'Journée FdS'!$R$3:$R$151,0),C$3),"")</f>
        <v/>
      </c>
      <c r="D295" s="195" t="str">
        <f>IFERROR(INDEX('Liste Personnel'!$A$3:$I$151,MATCH($E295,'Liste Personnel'!$G$3:$G$151,0),8),"")</f>
        <v/>
      </c>
      <c r="E295" s="195" t="str">
        <f>IFERROR(INDEX('Journée FdS'!$E$5:$V$151,MATCH('FdS Hebdo'!$B295,'Journée FdS'!$R$5:$R$151,0),E$3),"")</f>
        <v/>
      </c>
      <c r="F295" s="196" t="str">
        <f>IF(H295="","",INDEX(Base!$L$2:$N$153,MATCH('FdS Hebdo'!$H295,Base!$L$2:$L$153,0),MATCH('FdS Hebdo'!F$3,Base!$L$1:$N$1,0)))</f>
        <v/>
      </c>
      <c r="G295" s="196" t="str">
        <f>IF(H295="","",INDEX(Base!$L$2:$N$153,MATCH('FdS Hebdo'!$H295,Base!$L$2:$L$153,0),MATCH('FdS Hebdo'!G$3,Base!$L$1:$N$1,0)))</f>
        <v/>
      </c>
      <c r="H295" s="197" t="str">
        <f t="shared" si="43"/>
        <v/>
      </c>
      <c r="I295" s="198"/>
    </row>
    <row r="296" spans="1:9">
      <c r="A296" s="191" t="str">
        <f t="shared" si="39"/>
        <v/>
      </c>
      <c r="B296" s="428" t="s">
        <v>35</v>
      </c>
      <c r="C296" s="195" t="str">
        <f>IFERROR(INDEX('Journée FdS'!$A$3:$V$151,MATCH('FdS Hebdo'!$B296,'Journée FdS'!$R$3:$R$151,0),C$3),"")</f>
        <v/>
      </c>
      <c r="D296" s="195" t="str">
        <f>IFERROR(INDEX('Liste Personnel'!$A$3:$I$151,MATCH($E296,'Liste Personnel'!$G$3:$G$151,0),8),"")</f>
        <v/>
      </c>
      <c r="E296" s="195" t="str">
        <f>IFERROR(INDEX('Journée FdS'!$E$5:$V$151,MATCH('FdS Hebdo'!$B296,'Journée FdS'!$R$5:$R$151,0),E$3),"")</f>
        <v/>
      </c>
      <c r="F296" s="196" t="str">
        <f>IF(H296="","",INDEX(Base!$L$2:$N$153,MATCH('FdS Hebdo'!$H296,Base!$L$2:$L$153,0),MATCH('FdS Hebdo'!F$3,Base!$L$1:$N$1,0)))</f>
        <v/>
      </c>
      <c r="G296" s="196" t="str">
        <f>IF(H296="","",INDEX(Base!$L$2:$N$153,MATCH('FdS Hebdo'!$H296,Base!$L$2:$L$153,0),MATCH('FdS Hebdo'!G$3,Base!$L$1:$N$1,0)))</f>
        <v/>
      </c>
      <c r="H296" s="197" t="str">
        <f t="shared" si="43"/>
        <v/>
      </c>
      <c r="I296" s="198"/>
    </row>
    <row r="297" spans="1:9">
      <c r="A297" s="191" t="str">
        <f t="shared" si="39"/>
        <v/>
      </c>
      <c r="B297" s="428" t="s">
        <v>36</v>
      </c>
      <c r="C297" s="195" t="str">
        <f>IFERROR(INDEX('Journée FdS'!$A$3:$V$151,MATCH('FdS Hebdo'!$B297,'Journée FdS'!$R$3:$R$151,0),C$3),"")</f>
        <v/>
      </c>
      <c r="D297" s="195" t="str">
        <f>IFERROR(INDEX('Liste Personnel'!$A$3:$I$151,MATCH($E297,'Liste Personnel'!$G$3:$G$151,0),8),"")</f>
        <v/>
      </c>
      <c r="E297" s="195" t="str">
        <f>IFERROR(INDEX('Journée FdS'!$E$5:$V$151,MATCH('FdS Hebdo'!$B297,'Journée FdS'!$R$5:$R$151,0),E$3),"")</f>
        <v/>
      </c>
      <c r="F297" s="196" t="str">
        <f>IF(H297="","",INDEX(Base!$L$2:$N$153,MATCH('FdS Hebdo'!$H297,Base!$L$2:$L$153,0),MATCH('FdS Hebdo'!F$3,Base!$L$1:$N$1,0)))</f>
        <v/>
      </c>
      <c r="G297" s="196" t="str">
        <f>IF(H297="","",INDEX(Base!$L$2:$N$153,MATCH('FdS Hebdo'!$H297,Base!$L$2:$L$153,0),MATCH('FdS Hebdo'!G$3,Base!$L$1:$N$1,0)))</f>
        <v/>
      </c>
      <c r="H297" s="197" t="str">
        <f t="shared" si="43"/>
        <v/>
      </c>
      <c r="I297" s="198"/>
    </row>
    <row r="298" spans="1:9">
      <c r="A298" s="191" t="str">
        <f t="shared" si="39"/>
        <v/>
      </c>
      <c r="B298" s="428" t="s">
        <v>67</v>
      </c>
      <c r="C298" s="195" t="str">
        <f>IFERROR(INDEX('Journée FdS'!$A$3:$V$151,MATCH('FdS Hebdo'!$B298,'Journée FdS'!$R$3:$R$151,0),C$3),"")</f>
        <v/>
      </c>
      <c r="D298" s="195" t="str">
        <f>IFERROR(INDEX('Liste Personnel'!$A$3:$I$151,MATCH($E298,'Liste Personnel'!$G$3:$G$151,0),8),"")</f>
        <v/>
      </c>
      <c r="E298" s="195" t="str">
        <f>IFERROR(INDEX('Journée FdS'!$E$5:$V$151,MATCH('FdS Hebdo'!$B298,'Journée FdS'!$R$5:$R$151,0),E$3),"")</f>
        <v/>
      </c>
      <c r="F298" s="196" t="str">
        <f>IF(H298="","",INDEX(Base!$L$2:$N$153,MATCH('FdS Hebdo'!$H298,Base!$L$2:$L$153,0),MATCH('FdS Hebdo'!F$3,Base!$L$1:$N$1,0)))</f>
        <v/>
      </c>
      <c r="G298" s="196" t="str">
        <f>IF(H298="","",INDEX(Base!$L$2:$N$153,MATCH('FdS Hebdo'!$H298,Base!$L$2:$L$153,0),MATCH('FdS Hebdo'!G$3,Base!$L$1:$N$1,0)))</f>
        <v/>
      </c>
      <c r="H298" s="197" t="str">
        <f t="shared" si="43"/>
        <v/>
      </c>
      <c r="I298" s="198"/>
    </row>
    <row r="299" spans="1:9">
      <c r="A299" s="191" t="str">
        <f t="shared" si="39"/>
        <v/>
      </c>
      <c r="B299" s="428" t="s">
        <v>65</v>
      </c>
      <c r="C299" s="195" t="str">
        <f>IFERROR(INDEX('Journée FdS'!$A$3:$V$151,MATCH('FdS Hebdo'!$B299,'Journée FdS'!$R$3:$R$151,0),C$3),"")</f>
        <v/>
      </c>
      <c r="D299" s="195" t="str">
        <f>IFERROR(INDEX('Liste Personnel'!$A$3:$I$151,MATCH($E299,'Liste Personnel'!$G$3:$G$151,0),8),"")</f>
        <v/>
      </c>
      <c r="E299" s="195" t="str">
        <f>IFERROR(INDEX('Journée FdS'!$E$5:$V$151,MATCH('FdS Hebdo'!$B299,'Journée FdS'!$R$5:$R$151,0),E$3),"")</f>
        <v/>
      </c>
      <c r="F299" s="196" t="str">
        <f>IF(H299="","",INDEX(Base!$L$2:$N$153,MATCH('FdS Hebdo'!$H299,Base!$L$2:$L$153,0),MATCH('FdS Hebdo'!F$3,Base!$L$1:$N$1,0)))</f>
        <v/>
      </c>
      <c r="G299" s="196" t="str">
        <f>IF(H299="","",INDEX(Base!$L$2:$N$153,MATCH('FdS Hebdo'!$H299,Base!$L$2:$L$153,0),MATCH('FdS Hebdo'!G$3,Base!$L$1:$N$1,0)))</f>
        <v/>
      </c>
      <c r="H299" s="197" t="str">
        <f t="shared" si="43"/>
        <v/>
      </c>
    </row>
    <row r="300" spans="1:9">
      <c r="A300" s="191" t="str">
        <f t="shared" si="39"/>
        <v/>
      </c>
      <c r="B300" s="428" t="s">
        <v>71</v>
      </c>
      <c r="C300" s="195" t="str">
        <f>IFERROR(INDEX('Journée FdS'!$A$3:$V$151,MATCH('FdS Hebdo'!$B300,'Journée FdS'!$R$3:$R$151,0),C$3),"")</f>
        <v/>
      </c>
      <c r="D300" s="195" t="str">
        <f>IFERROR(INDEX('Liste Personnel'!$A$3:$I$151,MATCH($E300,'Liste Personnel'!$G$3:$G$151,0),8),"")</f>
        <v/>
      </c>
      <c r="E300" s="195" t="str">
        <f>IFERROR(INDEX('Journée FdS'!$E$5:$V$151,MATCH('FdS Hebdo'!$B300,'Journée FdS'!$R$5:$R$151,0),E$3),"")</f>
        <v/>
      </c>
      <c r="F300" s="196" t="str">
        <f>IF(H300="","",INDEX(Base!$L$2:$N$153,MATCH('FdS Hebdo'!$H300,Base!$L$2:$L$153,0),MATCH('FdS Hebdo'!F$3,Base!$L$1:$N$1,0)))</f>
        <v/>
      </c>
      <c r="G300" s="196" t="str">
        <f>IF(H300="","",INDEX(Base!$L$2:$N$153,MATCH('FdS Hebdo'!$H300,Base!$L$2:$L$153,0),MATCH('FdS Hebdo'!G$3,Base!$L$1:$N$1,0)))</f>
        <v/>
      </c>
      <c r="H300" s="197" t="str">
        <f t="shared" si="43"/>
        <v/>
      </c>
    </row>
    <row r="301" spans="1:9">
      <c r="A301" s="191" t="str">
        <f t="shared" si="39"/>
        <v/>
      </c>
      <c r="B301" s="428" t="s">
        <v>73</v>
      </c>
      <c r="C301" s="195" t="str">
        <f>IFERROR(INDEX('Journée FdS'!$A$3:$V$151,MATCH('FdS Hebdo'!$B301,'Journée FdS'!$R$3:$R$151,0),C$3),"")</f>
        <v/>
      </c>
      <c r="D301" s="195" t="str">
        <f>IFERROR(INDEX('Liste Personnel'!$A$3:$I$151,MATCH($E301,'Liste Personnel'!$G$3:$G$151,0),8),"")</f>
        <v/>
      </c>
      <c r="E301" s="195" t="str">
        <f>IFERROR(INDEX('Journée FdS'!$E$5:$V$151,MATCH('FdS Hebdo'!$B301,'Journée FdS'!$R$5:$R$151,0),E$3),"")</f>
        <v/>
      </c>
      <c r="F301" s="196" t="str">
        <f>IF(H301="","",INDEX(Base!$L$2:$N$153,MATCH('FdS Hebdo'!$H301,Base!$L$2:$L$153,0),MATCH('FdS Hebdo'!F$3,Base!$L$1:$N$1,0)))</f>
        <v/>
      </c>
      <c r="G301" s="196" t="str">
        <f>IF(H301="","",INDEX(Base!$L$2:$N$153,MATCH('FdS Hebdo'!$H301,Base!$L$2:$L$153,0),MATCH('FdS Hebdo'!G$3,Base!$L$1:$N$1,0)))</f>
        <v/>
      </c>
      <c r="H301" s="197" t="str">
        <f t="shared" si="43"/>
        <v/>
      </c>
    </row>
    <row r="302" spans="1:9">
      <c r="A302" s="191" t="str">
        <f t="shared" si="39"/>
        <v/>
      </c>
      <c r="B302" s="428" t="s">
        <v>64</v>
      </c>
      <c r="C302" s="195" t="str">
        <f>IFERROR(INDEX('Journée FdS'!$A$3:$V$151,MATCH('FdS Hebdo'!$B302,'Journée FdS'!$R$3:$R$151,0),C$3),"")</f>
        <v/>
      </c>
      <c r="D302" s="195" t="str">
        <f>IFERROR(INDEX('Liste Personnel'!$A$3:$I$151,MATCH($E302,'Liste Personnel'!$G$3:$G$151,0),8),"")</f>
        <v/>
      </c>
      <c r="E302" s="195" t="str">
        <f>IFERROR(INDEX('Journée FdS'!$E$5:$V$151,MATCH('FdS Hebdo'!$B302,'Journée FdS'!$R$5:$R$151,0),E$3),"")</f>
        <v/>
      </c>
      <c r="F302" s="196" t="str">
        <f>IF(H302="","",INDEX(Base!$L$2:$N$153,MATCH('FdS Hebdo'!$H302,Base!$L$2:$L$153,0),MATCH('FdS Hebdo'!F$3,Base!$L$1:$N$1,0)))</f>
        <v/>
      </c>
      <c r="G302" s="196" t="str">
        <f>IF(H302="","",INDEX(Base!$L$2:$N$153,MATCH('FdS Hebdo'!$H302,Base!$L$2:$L$153,0),MATCH('FdS Hebdo'!G$3,Base!$L$1:$N$1,0)))</f>
        <v/>
      </c>
      <c r="H302" s="197" t="str">
        <f t="shared" si="43"/>
        <v/>
      </c>
    </row>
    <row r="303" spans="1:9">
      <c r="A303" s="191" t="str">
        <f t="shared" si="39"/>
        <v/>
      </c>
      <c r="B303" s="428" t="s">
        <v>70</v>
      </c>
      <c r="C303" s="195" t="str">
        <f>IFERROR(INDEX('Journée FdS'!$A$3:$V$151,MATCH('FdS Hebdo'!$B303,'Journée FdS'!$R$3:$R$151,0),C$3),"")</f>
        <v/>
      </c>
      <c r="D303" s="195" t="str">
        <f>IFERROR(INDEX('Liste Personnel'!$A$3:$I$151,MATCH($E303,'Liste Personnel'!$G$3:$G$151,0),8),"")</f>
        <v/>
      </c>
      <c r="E303" s="195" t="str">
        <f>IFERROR(INDEX('Journée FdS'!$E$5:$V$151,MATCH('FdS Hebdo'!$B303,'Journée FdS'!$R$5:$R$151,0),E$3),"")</f>
        <v/>
      </c>
      <c r="F303" s="196" t="str">
        <f>IF(H303="","",INDEX(Base!$L$2:$N$153,MATCH('FdS Hebdo'!$H303,Base!$L$2:$L$153,0),MATCH('FdS Hebdo'!F$3,Base!$L$1:$N$1,0)))</f>
        <v/>
      </c>
      <c r="G303" s="196" t="str">
        <f>IF(H303="","",INDEX(Base!$L$2:$N$153,MATCH('FdS Hebdo'!$H303,Base!$L$2:$L$153,0),MATCH('FdS Hebdo'!G$3,Base!$L$1:$N$1,0)))</f>
        <v/>
      </c>
      <c r="H303" s="197" t="str">
        <f t="shared" si="43"/>
        <v/>
      </c>
      <c r="I303" s="198"/>
    </row>
    <row r="304" spans="1:9">
      <c r="A304" s="191" t="str">
        <f t="shared" si="39"/>
        <v/>
      </c>
      <c r="B304" s="429" t="s">
        <v>316</v>
      </c>
      <c r="C304" s="195" t="str">
        <f>IFERROR(INDEX('Journée FdS'!$A$3:$V$151,MATCH('FdS Hebdo'!$B304,'Journée FdS'!$R$3:$R$151,0),C$3),"")</f>
        <v/>
      </c>
      <c r="D304" s="195" t="str">
        <f>IFERROR(INDEX('Liste Personnel'!$A$3:$I$151,MATCH($E304,'Liste Personnel'!$G$3:$G$151,0),8),"")</f>
        <v/>
      </c>
      <c r="E304" s="195" t="str">
        <f>IFERROR(INDEX('Journée FdS'!$E$5:$V$151,MATCH('FdS Hebdo'!$B304,'Journée FdS'!$R$5:$R$151,0),E$3),"")</f>
        <v/>
      </c>
      <c r="F304" s="196" t="str">
        <f>IF(H304="","",INDEX(Base!$L$2:$N$153,MATCH('FdS Hebdo'!$H304,Base!$L$2:$L$153,0),MATCH('FdS Hebdo'!F$3,Base!$L$1:$N$1,0)))</f>
        <v/>
      </c>
      <c r="G304" s="196" t="str">
        <f>IF(H304="","",INDEX(Base!$L$2:$N$153,MATCH('FdS Hebdo'!$H304,Base!$L$2:$L$153,0),MATCH('FdS Hebdo'!G$3,Base!$L$1:$N$1,0)))</f>
        <v/>
      </c>
      <c r="H304" s="197" t="str">
        <f t="shared" ref="H304:H312" si="44">IF(E304="","",B304)</f>
        <v/>
      </c>
      <c r="I304" s="198" t="str">
        <f>IF(E304="","","RENFORT")</f>
        <v/>
      </c>
    </row>
    <row r="305" spans="1:9">
      <c r="A305" s="191" t="str">
        <f t="shared" si="39"/>
        <v/>
      </c>
      <c r="B305" s="429" t="s">
        <v>317</v>
      </c>
      <c r="C305" s="195" t="str">
        <f>IFERROR(INDEX('Journée FdS'!$A$3:$V$151,MATCH('FdS Hebdo'!$B305,'Journée FdS'!$R$3:$R$151,0),C$3),"")</f>
        <v/>
      </c>
      <c r="D305" s="195" t="str">
        <f>IFERROR(INDEX('Liste Personnel'!$A$3:$I$151,MATCH($E305,'Liste Personnel'!$G$3:$G$151,0),8),"")</f>
        <v/>
      </c>
      <c r="E305" s="195" t="str">
        <f>IFERROR(INDEX('Journée FdS'!$E$5:$V$151,MATCH('FdS Hebdo'!$B305,'Journée FdS'!$R$5:$R$151,0),E$3),"")</f>
        <v/>
      </c>
      <c r="F305" s="196" t="str">
        <f>IF(H305="","",INDEX(Base!$L$2:$N$153,MATCH('FdS Hebdo'!$H305,Base!$L$2:$L$153,0),MATCH('FdS Hebdo'!F$3,Base!$L$1:$N$1,0)))</f>
        <v/>
      </c>
      <c r="G305" s="196" t="str">
        <f>IF(H305="","",INDEX(Base!$L$2:$N$153,MATCH('FdS Hebdo'!$H305,Base!$L$2:$L$153,0),MATCH('FdS Hebdo'!G$3,Base!$L$1:$N$1,0)))</f>
        <v/>
      </c>
      <c r="H305" s="197" t="str">
        <f t="shared" si="44"/>
        <v/>
      </c>
      <c r="I305" s="198" t="str">
        <f t="shared" ref="I305:I311" si="45">IF(E305="","","RENFORT")</f>
        <v/>
      </c>
    </row>
    <row r="306" spans="1:9">
      <c r="A306" s="191" t="str">
        <f t="shared" si="39"/>
        <v/>
      </c>
      <c r="B306" s="429" t="s">
        <v>318</v>
      </c>
      <c r="C306" s="195" t="str">
        <f>IFERROR(INDEX('Journée FdS'!$A$3:$V$151,MATCH('FdS Hebdo'!$B306,'Journée FdS'!$R$3:$R$151,0),C$3),"")</f>
        <v/>
      </c>
      <c r="D306" s="195" t="str">
        <f>IFERROR(INDEX('Liste Personnel'!$A$3:$I$151,MATCH($E306,'Liste Personnel'!$G$3:$G$151,0),8),"")</f>
        <v/>
      </c>
      <c r="E306" s="195" t="str">
        <f>IFERROR(INDEX('Journée FdS'!$E$5:$V$151,MATCH('FdS Hebdo'!$B306,'Journée FdS'!$R$5:$R$151,0),E$3),"")</f>
        <v/>
      </c>
      <c r="F306" s="196" t="str">
        <f>IF(H306="","",INDEX(Base!$L$2:$N$153,MATCH('FdS Hebdo'!$H306,Base!$L$2:$L$153,0),MATCH('FdS Hebdo'!F$3,Base!$L$1:$N$1,0)))</f>
        <v/>
      </c>
      <c r="G306" s="196" t="str">
        <f>IF(H306="","",INDEX(Base!$L$2:$N$153,MATCH('FdS Hebdo'!$H306,Base!$L$2:$L$153,0),MATCH('FdS Hebdo'!G$3,Base!$L$1:$N$1,0)))</f>
        <v/>
      </c>
      <c r="H306" s="197" t="str">
        <f t="shared" si="44"/>
        <v/>
      </c>
      <c r="I306" s="198" t="str">
        <f t="shared" si="45"/>
        <v/>
      </c>
    </row>
    <row r="307" spans="1:9">
      <c r="A307" s="191" t="str">
        <f t="shared" si="39"/>
        <v/>
      </c>
      <c r="B307" s="429" t="s">
        <v>319</v>
      </c>
      <c r="C307" s="195" t="str">
        <f>IFERROR(INDEX('Journée FdS'!$A$3:$V$151,MATCH('FdS Hebdo'!$B307,'Journée FdS'!$R$3:$R$151,0),C$3),"")</f>
        <v/>
      </c>
      <c r="D307" s="195" t="str">
        <f>IFERROR(INDEX('Liste Personnel'!$A$3:$I$151,MATCH($E307,'Liste Personnel'!$G$3:$G$151,0),8),"")</f>
        <v/>
      </c>
      <c r="E307" s="195" t="str">
        <f>IFERROR(INDEX('Journée FdS'!$E$5:$V$151,MATCH('FdS Hebdo'!$B307,'Journée FdS'!$R$5:$R$151,0),E$3),"")</f>
        <v/>
      </c>
      <c r="F307" s="196" t="str">
        <f>IF(H307="","",INDEX(Base!$L$2:$N$153,MATCH('FdS Hebdo'!$H307,Base!$L$2:$L$153,0),MATCH('FdS Hebdo'!F$3,Base!$L$1:$N$1,0)))</f>
        <v/>
      </c>
      <c r="G307" s="196" t="str">
        <f>IF(H307="","",INDEX(Base!$L$2:$N$153,MATCH('FdS Hebdo'!$H307,Base!$L$2:$L$153,0),MATCH('FdS Hebdo'!G$3,Base!$L$1:$N$1,0)))</f>
        <v/>
      </c>
      <c r="H307" s="197" t="str">
        <f t="shared" si="44"/>
        <v/>
      </c>
      <c r="I307" s="198" t="str">
        <f t="shared" si="45"/>
        <v/>
      </c>
    </row>
    <row r="308" spans="1:9">
      <c r="A308" s="191" t="str">
        <f t="shared" si="39"/>
        <v/>
      </c>
      <c r="B308" s="429" t="s">
        <v>320</v>
      </c>
      <c r="C308" s="195" t="str">
        <f>IFERROR(INDEX('Journée FdS'!$A$3:$V$151,MATCH('FdS Hebdo'!$B308,'Journée FdS'!$R$3:$R$151,0),C$3),"")</f>
        <v/>
      </c>
      <c r="D308" s="195" t="str">
        <f>IFERROR(INDEX('Liste Personnel'!$A$3:$I$151,MATCH($E308,'Liste Personnel'!$G$3:$G$151,0),8),"")</f>
        <v/>
      </c>
      <c r="E308" s="195" t="str">
        <f>IFERROR(INDEX('Journée FdS'!$E$5:$V$151,MATCH('FdS Hebdo'!$B308,'Journée FdS'!$R$5:$R$151,0),E$3),"")</f>
        <v/>
      </c>
      <c r="F308" s="196" t="str">
        <f>IF(H308="","",INDEX(Base!$L$2:$N$153,MATCH('FdS Hebdo'!$H308,Base!$L$2:$L$153,0),MATCH('FdS Hebdo'!F$3,Base!$L$1:$N$1,0)))</f>
        <v/>
      </c>
      <c r="G308" s="196" t="str">
        <f>IF(H308="","",INDEX(Base!$L$2:$N$153,MATCH('FdS Hebdo'!$H308,Base!$L$2:$L$153,0),MATCH('FdS Hebdo'!G$3,Base!$L$1:$N$1,0)))</f>
        <v/>
      </c>
      <c r="H308" s="197" t="str">
        <f t="shared" si="44"/>
        <v/>
      </c>
      <c r="I308" s="198" t="str">
        <f t="shared" si="45"/>
        <v/>
      </c>
    </row>
    <row r="309" spans="1:9">
      <c r="A309" s="191" t="str">
        <f t="shared" si="39"/>
        <v/>
      </c>
      <c r="B309" s="429" t="s">
        <v>321</v>
      </c>
      <c r="C309" s="195" t="str">
        <f>IFERROR(INDEX('Journée FdS'!$A$3:$V$151,MATCH('FdS Hebdo'!$B309,'Journée FdS'!$R$3:$R$151,0),C$3),"")</f>
        <v/>
      </c>
      <c r="D309" s="195" t="str">
        <f>IFERROR(INDEX('Liste Personnel'!$A$3:$I$151,MATCH($E309,'Liste Personnel'!$G$3:$G$151,0),8),"")</f>
        <v/>
      </c>
      <c r="E309" s="195" t="str">
        <f>IFERROR(INDEX('Journée FdS'!$E$5:$V$151,MATCH('FdS Hebdo'!$B309,'Journée FdS'!$R$5:$R$151,0),E$3),"")</f>
        <v/>
      </c>
      <c r="F309" s="196" t="str">
        <f>IF(H309="","",INDEX(Base!$L$2:$N$153,MATCH('FdS Hebdo'!$H309,Base!$L$2:$L$153,0),MATCH('FdS Hebdo'!F$3,Base!$L$1:$N$1,0)))</f>
        <v/>
      </c>
      <c r="G309" s="196" t="str">
        <f>IF(H309="","",INDEX(Base!$L$2:$N$153,MATCH('FdS Hebdo'!$H309,Base!$L$2:$L$153,0),MATCH('FdS Hebdo'!G$3,Base!$L$1:$N$1,0)))</f>
        <v/>
      </c>
      <c r="H309" s="197" t="str">
        <f t="shared" si="44"/>
        <v/>
      </c>
      <c r="I309" s="198" t="str">
        <f t="shared" si="45"/>
        <v/>
      </c>
    </row>
    <row r="310" spans="1:9">
      <c r="A310" s="191" t="str">
        <f t="shared" si="39"/>
        <v/>
      </c>
      <c r="B310" s="429" t="s">
        <v>322</v>
      </c>
      <c r="C310" s="195" t="str">
        <f>IFERROR(INDEX('Journée FdS'!$A$3:$V$151,MATCH('FdS Hebdo'!$B310,'Journée FdS'!$R$3:$R$151,0),C$3),"")</f>
        <v/>
      </c>
      <c r="D310" s="195" t="str">
        <f>IFERROR(INDEX('Liste Personnel'!$A$3:$I$151,MATCH($E310,'Liste Personnel'!$G$3:$G$151,0),8),"")</f>
        <v/>
      </c>
      <c r="E310" s="195" t="str">
        <f>IFERROR(INDEX('Journée FdS'!$E$5:$V$151,MATCH('FdS Hebdo'!$B310,'Journée FdS'!$R$5:$R$151,0),E$3),"")</f>
        <v/>
      </c>
      <c r="F310" s="196" t="str">
        <f>IF(H310="","",INDEX(Base!$L$2:$N$153,MATCH('FdS Hebdo'!$H310,Base!$L$2:$L$153,0),MATCH('FdS Hebdo'!F$3,Base!$L$1:$N$1,0)))</f>
        <v/>
      </c>
      <c r="G310" s="196" t="str">
        <f>IF(H310="","",INDEX(Base!$L$2:$N$153,MATCH('FdS Hebdo'!$H310,Base!$L$2:$L$153,0),MATCH('FdS Hebdo'!G$3,Base!$L$1:$N$1,0)))</f>
        <v/>
      </c>
      <c r="H310" s="197" t="str">
        <f t="shared" si="44"/>
        <v/>
      </c>
      <c r="I310" s="198" t="str">
        <f t="shared" si="45"/>
        <v/>
      </c>
    </row>
    <row r="311" spans="1:9">
      <c r="A311" s="191" t="str">
        <f t="shared" si="39"/>
        <v/>
      </c>
      <c r="B311" s="429" t="s">
        <v>323</v>
      </c>
      <c r="C311" s="195" t="str">
        <f>IFERROR(INDEX('Journée FdS'!$A$3:$V$151,MATCH('FdS Hebdo'!$B311,'Journée FdS'!$R$3:$R$151,0),C$3),"")</f>
        <v/>
      </c>
      <c r="D311" s="195" t="str">
        <f>IFERROR(INDEX('Liste Personnel'!$A$3:$I$151,MATCH($E311,'Liste Personnel'!$G$3:$G$151,0),8),"")</f>
        <v/>
      </c>
      <c r="E311" s="195" t="str">
        <f>IFERROR(INDEX('Journée FdS'!$E$5:$V$151,MATCH('FdS Hebdo'!$B311,'Journée FdS'!$R$5:$R$151,0),E$3),"")</f>
        <v/>
      </c>
      <c r="F311" s="196" t="str">
        <f>IF(H311="","",INDEX(Base!$L$2:$N$153,MATCH('FdS Hebdo'!$H311,Base!$L$2:$L$153,0),MATCH('FdS Hebdo'!F$3,Base!$L$1:$N$1,0)))</f>
        <v/>
      </c>
      <c r="G311" s="196" t="str">
        <f>IF(H311="","",INDEX(Base!$L$2:$N$153,MATCH('FdS Hebdo'!$H311,Base!$L$2:$L$153,0),MATCH('FdS Hebdo'!G$3,Base!$L$1:$N$1,0)))</f>
        <v/>
      </c>
      <c r="H311" s="197" t="str">
        <f t="shared" si="44"/>
        <v/>
      </c>
      <c r="I311" s="198" t="str">
        <f t="shared" si="45"/>
        <v/>
      </c>
    </row>
    <row r="312" spans="1:9">
      <c r="A312" s="191" t="s">
        <v>222</v>
      </c>
      <c r="B312" s="203" t="s">
        <v>12</v>
      </c>
      <c r="C312" s="195" t="str">
        <f>IFERROR(INDEX('Journée FdS'!$A$3:$V$151,MATCH('FdS Hebdo'!$B312,'Journée FdS'!$R$3:$R$151,0),C$3),"")</f>
        <v/>
      </c>
      <c r="D312" s="195" t="str">
        <f>IFERROR(INDEX('Liste Personnel'!$A$3:$I$151,MATCH($E312,'Liste Personnel'!$G$3:$G$151,0),8),"")</f>
        <v/>
      </c>
      <c r="E312" s="195" t="str">
        <f>IFERROR(INDEX('Journée FdS'!$E$5:$V$151,MATCH('FdS Hebdo'!$B312,'Journée FdS'!$R$5:$R$151,0),E$3),"")</f>
        <v/>
      </c>
      <c r="F312" s="196"/>
      <c r="G312" s="196"/>
      <c r="H312" s="197" t="str">
        <f t="shared" si="44"/>
        <v/>
      </c>
      <c r="I312" s="198"/>
    </row>
    <row r="313" spans="1:9">
      <c r="A313" s="191" t="str">
        <f t="shared" ref="A313:A401" si="46">IF(C313="","","+")</f>
        <v/>
      </c>
      <c r="B313" s="428" t="s">
        <v>236</v>
      </c>
      <c r="C313" s="195" t="str">
        <f>IFERROR(INDEX('Journée FdS'!$A$3:$V$151,MATCH('FdS Hebdo'!$B313,'Journée FdS'!$R$3:$R$151,0),C$3),"")</f>
        <v/>
      </c>
      <c r="D313" s="195" t="str">
        <f>IFERROR(INDEX('Liste Personnel'!$A$3:$I$151,MATCH($E313,'Liste Personnel'!$G$3:$G$151,0),8),"")</f>
        <v/>
      </c>
      <c r="E313" s="195" t="str">
        <f>IFERROR(INDEX('Journée FdS'!$E$5:$V$151,MATCH('FdS Hebdo'!$B313,'Journée FdS'!$R$5:$R$151,0),E$3),"")</f>
        <v/>
      </c>
      <c r="F313" s="196"/>
      <c r="G313" s="196"/>
      <c r="H313" s="197" t="str">
        <f>IF(E313="","",B313)</f>
        <v/>
      </c>
      <c r="I313" s="198"/>
    </row>
    <row r="314" spans="1:9">
      <c r="A314" s="191" t="str">
        <f t="shared" si="46"/>
        <v/>
      </c>
      <c r="B314" s="428" t="s">
        <v>237</v>
      </c>
      <c r="C314" s="195" t="str">
        <f>IFERROR(INDEX('Journée FdS'!$A$3:$V$151,MATCH('FdS Hebdo'!$B314,'Journée FdS'!$R$3:$R$151,0),C$3),"")</f>
        <v/>
      </c>
      <c r="D314" s="195" t="str">
        <f>IFERROR(INDEX('Liste Personnel'!$A$3:$I$151,MATCH($E314,'Liste Personnel'!$G$3:$G$151,0),8),"")</f>
        <v/>
      </c>
      <c r="E314" s="195" t="str">
        <f>IFERROR(INDEX('Journée FdS'!$E$5:$V$151,MATCH('FdS Hebdo'!$B314,'Journée FdS'!$R$5:$R$151,0),E$3),"")</f>
        <v/>
      </c>
      <c r="F314" s="196"/>
      <c r="G314" s="196"/>
      <c r="H314" s="197" t="str">
        <f t="shared" ref="H314:H328" si="47">IF(E314="","",B314)</f>
        <v/>
      </c>
      <c r="I314" s="198"/>
    </row>
    <row r="315" spans="1:9">
      <c r="A315" s="191" t="str">
        <f t="shared" si="46"/>
        <v/>
      </c>
      <c r="B315" s="428" t="s">
        <v>238</v>
      </c>
      <c r="C315" s="195" t="str">
        <f>IFERROR(INDEX('Journée FdS'!$A$3:$V$151,MATCH('FdS Hebdo'!$B315,'Journée FdS'!$R$3:$R$151,0),C$3),"")</f>
        <v/>
      </c>
      <c r="D315" s="195" t="str">
        <f>IFERROR(INDEX('Liste Personnel'!$A$3:$I$151,MATCH($E315,'Liste Personnel'!$G$3:$G$151,0),8),"")</f>
        <v/>
      </c>
      <c r="E315" s="195" t="str">
        <f>IFERROR(INDEX('Journée FdS'!$E$5:$V$151,MATCH('FdS Hebdo'!$B315,'Journée FdS'!$R$5:$R$151,0),E$3),"")</f>
        <v/>
      </c>
      <c r="F315" s="196"/>
      <c r="G315" s="196"/>
      <c r="H315" s="197" t="str">
        <f t="shared" si="47"/>
        <v/>
      </c>
      <c r="I315" s="198"/>
    </row>
    <row r="316" spans="1:9">
      <c r="A316" s="191" t="str">
        <f t="shared" si="46"/>
        <v/>
      </c>
      <c r="B316" s="428" t="s">
        <v>239</v>
      </c>
      <c r="C316" s="195" t="str">
        <f>IFERROR(INDEX('Journée FdS'!$A$3:$V$151,MATCH('FdS Hebdo'!$B316,'Journée FdS'!$R$3:$R$151,0),C$3),"")</f>
        <v/>
      </c>
      <c r="D316" s="195" t="str">
        <f>IFERROR(INDEX('Liste Personnel'!$A$3:$I$151,MATCH($E316,'Liste Personnel'!$G$3:$G$151,0),8),"")</f>
        <v/>
      </c>
      <c r="E316" s="195" t="str">
        <f>IFERROR(INDEX('Journée FdS'!$E$5:$V$151,MATCH('FdS Hebdo'!$B316,'Journée FdS'!$R$5:$R$151,0),E$3),"")</f>
        <v/>
      </c>
      <c r="F316" s="196"/>
      <c r="G316" s="196"/>
      <c r="H316" s="197" t="str">
        <f t="shared" si="47"/>
        <v/>
      </c>
      <c r="I316" s="198"/>
    </row>
    <row r="317" spans="1:9">
      <c r="A317" s="191" t="str">
        <f t="shared" si="46"/>
        <v/>
      </c>
      <c r="B317" s="428" t="s">
        <v>240</v>
      </c>
      <c r="C317" s="195" t="str">
        <f>IFERROR(INDEX('Journée FdS'!$A$3:$V$151,MATCH('FdS Hebdo'!$B317,'Journée FdS'!$R$3:$R$151,0),C$3),"")</f>
        <v/>
      </c>
      <c r="D317" s="195" t="str">
        <f>IFERROR(INDEX('Liste Personnel'!$A$3:$I$151,MATCH($E317,'Liste Personnel'!$G$3:$G$151,0),8),"")</f>
        <v/>
      </c>
      <c r="E317" s="195" t="str">
        <f>IFERROR(INDEX('Journée FdS'!$E$5:$V$151,MATCH('FdS Hebdo'!$B317,'Journée FdS'!$R$5:$R$151,0),E$3),"")</f>
        <v/>
      </c>
      <c r="F317" s="196"/>
      <c r="G317" s="196"/>
      <c r="H317" s="197" t="str">
        <f t="shared" si="47"/>
        <v/>
      </c>
      <c r="I317" s="198"/>
    </row>
    <row r="318" spans="1:9">
      <c r="A318" s="191" t="str">
        <f t="shared" si="46"/>
        <v/>
      </c>
      <c r="B318" s="428" t="s">
        <v>241</v>
      </c>
      <c r="C318" s="195" t="str">
        <f>IFERROR(INDEX('Journée FdS'!$A$3:$V$151,MATCH('FdS Hebdo'!$B318,'Journée FdS'!$R$3:$R$151,0),C$3),"")</f>
        <v/>
      </c>
      <c r="D318" s="195" t="str">
        <f>IFERROR(INDEX('Liste Personnel'!$A$3:$I$151,MATCH($E318,'Liste Personnel'!$G$3:$G$151,0),8),"")</f>
        <v/>
      </c>
      <c r="E318" s="195" t="str">
        <f>IFERROR(INDEX('Journée FdS'!$E$5:$V$151,MATCH('FdS Hebdo'!$B318,'Journée FdS'!$R$5:$R$151,0),E$3),"")</f>
        <v/>
      </c>
      <c r="F318" s="196"/>
      <c r="G318" s="196"/>
      <c r="H318" s="197" t="str">
        <f t="shared" si="47"/>
        <v/>
      </c>
      <c r="I318" s="198" t="s">
        <v>373</v>
      </c>
    </row>
    <row r="319" spans="1:9">
      <c r="A319" s="191" t="str">
        <f t="shared" si="46"/>
        <v/>
      </c>
      <c r="B319" s="428" t="s">
        <v>242</v>
      </c>
      <c r="C319" s="195" t="str">
        <f>IFERROR(INDEX('Journée FdS'!$A$3:$V$151,MATCH('FdS Hebdo'!$B319,'Journée FdS'!$R$3:$R$151,0),C$3),"")</f>
        <v/>
      </c>
      <c r="D319" s="195" t="str">
        <f>IFERROR(INDEX('Liste Personnel'!$A$3:$I$151,MATCH($E319,'Liste Personnel'!$G$3:$G$151,0),8),"")</f>
        <v/>
      </c>
      <c r="E319" s="195" t="str">
        <f>IFERROR(INDEX('Journée FdS'!$E$5:$V$151,MATCH('FdS Hebdo'!$B319,'Journée FdS'!$R$5:$R$151,0),E$3),"")</f>
        <v/>
      </c>
      <c r="F319" s="196"/>
      <c r="G319" s="196"/>
      <c r="H319" s="197" t="str">
        <f>IF(E319="","",B319)</f>
        <v/>
      </c>
      <c r="I319" s="198"/>
    </row>
    <row r="320" spans="1:9">
      <c r="A320" s="191" t="str">
        <f t="shared" si="46"/>
        <v/>
      </c>
      <c r="B320" s="428" t="s">
        <v>243</v>
      </c>
      <c r="C320" s="195" t="str">
        <f>IFERROR(INDEX('Journée FdS'!$A$3:$V$151,MATCH('FdS Hebdo'!$B320,'Journée FdS'!$R$3:$R$151,0),C$3),"")</f>
        <v/>
      </c>
      <c r="D320" s="195" t="str">
        <f>IFERROR(INDEX('Liste Personnel'!$A$3:$I$151,MATCH($E320,'Liste Personnel'!$G$3:$G$151,0),8),"")</f>
        <v/>
      </c>
      <c r="E320" s="195" t="str">
        <f>IFERROR(INDEX('Journée FdS'!$E$5:$V$151,MATCH('FdS Hebdo'!$B320,'Journée FdS'!$R$5:$R$151,0),E$3),"")</f>
        <v/>
      </c>
      <c r="F320" s="196"/>
      <c r="G320" s="196"/>
      <c r="H320" s="197" t="str">
        <f t="shared" si="47"/>
        <v/>
      </c>
      <c r="I320" s="198"/>
    </row>
    <row r="321" spans="1:9">
      <c r="A321" s="191" t="str">
        <f t="shared" si="46"/>
        <v/>
      </c>
      <c r="B321" s="428" t="s">
        <v>244</v>
      </c>
      <c r="C321" s="195" t="str">
        <f>IFERROR(INDEX('Journée FdS'!$A$3:$V$151,MATCH('FdS Hebdo'!$B321,'Journée FdS'!$R$3:$R$151,0),C$3),"")</f>
        <v/>
      </c>
      <c r="D321" s="195" t="str">
        <f>IFERROR(INDEX('Liste Personnel'!$A$3:$I$151,MATCH($E321,'Liste Personnel'!$G$3:$G$151,0),8),"")</f>
        <v/>
      </c>
      <c r="E321" s="195" t="str">
        <f>IFERROR(INDEX('Journée FdS'!$E$5:$V$151,MATCH('FdS Hebdo'!$B321,'Journée FdS'!$R$5:$R$151,0),E$3),"")</f>
        <v/>
      </c>
      <c r="F321" s="196"/>
      <c r="G321" s="196"/>
      <c r="H321" s="197" t="str">
        <f t="shared" si="47"/>
        <v/>
      </c>
      <c r="I321" s="198"/>
    </row>
    <row r="322" spans="1:9">
      <c r="A322" s="191" t="str">
        <f t="shared" si="46"/>
        <v/>
      </c>
      <c r="B322" s="428" t="s">
        <v>245</v>
      </c>
      <c r="C322" s="195" t="str">
        <f>IFERROR(INDEX('Journée FdS'!$A$3:$V$151,MATCH('FdS Hebdo'!$B322,'Journée FdS'!$R$3:$R$151,0),C$3),"")</f>
        <v/>
      </c>
      <c r="D322" s="195" t="str">
        <f>IFERROR(INDEX('Liste Personnel'!$A$3:$I$151,MATCH($E322,'Liste Personnel'!$G$3:$G$151,0),8),"")</f>
        <v/>
      </c>
      <c r="E322" s="195" t="str">
        <f>IFERROR(INDEX('Journée FdS'!$E$5:$V$151,MATCH('FdS Hebdo'!$B322,'Journée FdS'!$R$5:$R$151,0),E$3),"")</f>
        <v/>
      </c>
      <c r="F322" s="196"/>
      <c r="G322" s="196"/>
      <c r="H322" s="197" t="str">
        <f t="shared" si="47"/>
        <v/>
      </c>
      <c r="I322" s="198"/>
    </row>
    <row r="323" spans="1:9">
      <c r="A323" s="191" t="str">
        <f t="shared" si="46"/>
        <v/>
      </c>
      <c r="B323" s="428" t="s">
        <v>246</v>
      </c>
      <c r="C323" s="195" t="str">
        <f>IFERROR(INDEX('Journée FdS'!$A$3:$V$151,MATCH('FdS Hebdo'!$B323,'Journée FdS'!$R$3:$R$151,0),C$3),"")</f>
        <v/>
      </c>
      <c r="D323" s="195" t="str">
        <f>IFERROR(INDEX('Liste Personnel'!$A$3:$I$151,MATCH($E323,'Liste Personnel'!$G$3:$G$151,0),8),"")</f>
        <v/>
      </c>
      <c r="E323" s="195" t="str">
        <f>IFERROR(INDEX('Journée FdS'!$E$5:$V$151,MATCH('FdS Hebdo'!$B323,'Journée FdS'!$R$5:$R$151,0),E$3),"")</f>
        <v/>
      </c>
      <c r="F323" s="196"/>
      <c r="G323" s="196"/>
      <c r="H323" s="197" t="str">
        <f t="shared" si="47"/>
        <v/>
      </c>
      <c r="I323" s="198"/>
    </row>
    <row r="324" spans="1:9">
      <c r="A324" s="191" t="str">
        <f t="shared" si="46"/>
        <v/>
      </c>
      <c r="B324" s="428" t="s">
        <v>247</v>
      </c>
      <c r="C324" s="195" t="str">
        <f>IFERROR(INDEX('Journée FdS'!$A$3:$V$151,MATCH('FdS Hebdo'!$B324,'Journée FdS'!$R$3:$R$151,0),C$3),"")</f>
        <v/>
      </c>
      <c r="D324" s="195" t="str">
        <f>IFERROR(INDEX('Liste Personnel'!$A$3:$I$151,MATCH($E324,'Liste Personnel'!$G$3:$G$151,0),8),"")</f>
        <v/>
      </c>
      <c r="E324" s="195" t="str">
        <f>IFERROR(INDEX('Journée FdS'!$E$5:$V$151,MATCH('FdS Hebdo'!$B324,'Journée FdS'!$R$5:$R$151,0),E$3),"")</f>
        <v/>
      </c>
      <c r="F324" s="196"/>
      <c r="G324" s="196"/>
      <c r="H324" s="197" t="str">
        <f t="shared" si="47"/>
        <v/>
      </c>
      <c r="I324" s="198"/>
    </row>
    <row r="325" spans="1:9">
      <c r="A325" s="191" t="str">
        <f t="shared" si="46"/>
        <v/>
      </c>
      <c r="B325" s="428" t="s">
        <v>248</v>
      </c>
      <c r="C325" s="195" t="str">
        <f>IFERROR(INDEX('Journée FdS'!$A$3:$V$151,MATCH('FdS Hebdo'!$B325,'Journée FdS'!$R$3:$R$151,0),C$3),"")</f>
        <v/>
      </c>
      <c r="D325" s="195" t="str">
        <f>IFERROR(INDEX('Liste Personnel'!$A$3:$I$151,MATCH($E325,'Liste Personnel'!$G$3:$G$151,0),8),"")</f>
        <v/>
      </c>
      <c r="E325" s="195" t="str">
        <f>IFERROR(INDEX('Journée FdS'!$E$5:$V$151,MATCH('FdS Hebdo'!$B325,'Journée FdS'!$R$5:$R$151,0),E$3),"")</f>
        <v/>
      </c>
      <c r="F325" s="196"/>
      <c r="G325" s="196"/>
      <c r="H325" s="197" t="str">
        <f t="shared" si="47"/>
        <v/>
      </c>
      <c r="I325" s="198"/>
    </row>
    <row r="326" spans="1:9">
      <c r="A326" s="191" t="str">
        <f t="shared" si="46"/>
        <v/>
      </c>
      <c r="B326" s="428" t="s">
        <v>249</v>
      </c>
      <c r="C326" s="195" t="str">
        <f>IFERROR(INDEX('Journée FdS'!$A$3:$V$151,MATCH('FdS Hebdo'!$B326,'Journée FdS'!$R$3:$R$151,0),C$3),"")</f>
        <v/>
      </c>
      <c r="D326" s="195" t="str">
        <f>IFERROR(INDEX('Liste Personnel'!$A$3:$I$151,MATCH($E326,'Liste Personnel'!$G$3:$G$151,0),8),"")</f>
        <v/>
      </c>
      <c r="E326" s="195" t="str">
        <f>IFERROR(INDEX('Journée FdS'!$E$5:$V$151,MATCH('FdS Hebdo'!$B326,'Journée FdS'!$R$5:$R$151,0),E$3),"")</f>
        <v/>
      </c>
      <c r="F326" s="196"/>
      <c r="G326" s="196"/>
      <c r="H326" s="197" t="str">
        <f t="shared" si="47"/>
        <v/>
      </c>
      <c r="I326" s="198"/>
    </row>
    <row r="327" spans="1:9">
      <c r="A327" s="191" t="str">
        <f t="shared" si="46"/>
        <v/>
      </c>
      <c r="B327" s="428" t="s">
        <v>250</v>
      </c>
      <c r="C327" s="195" t="str">
        <f>IFERROR(INDEX('Journée FdS'!$A$3:$V$151,MATCH('FdS Hebdo'!$B327,'Journée FdS'!$R$3:$R$151,0),C$3),"")</f>
        <v/>
      </c>
      <c r="D327" s="195" t="str">
        <f>IFERROR(INDEX('Liste Personnel'!$A$3:$I$151,MATCH($E327,'Liste Personnel'!$G$3:$G$151,0),8),"")</f>
        <v/>
      </c>
      <c r="E327" s="195" t="str">
        <f>IFERROR(INDEX('Journée FdS'!$E$5:$V$151,MATCH('FdS Hebdo'!$B327,'Journée FdS'!$R$5:$R$151,0),E$3),"")</f>
        <v/>
      </c>
      <c r="F327" s="196"/>
      <c r="G327" s="196"/>
      <c r="H327" s="197" t="str">
        <f t="shared" si="47"/>
        <v/>
      </c>
      <c r="I327" s="198"/>
    </row>
    <row r="328" spans="1:9">
      <c r="A328" s="191" t="str">
        <f t="shared" si="46"/>
        <v/>
      </c>
      <c r="B328" s="428" t="s">
        <v>251</v>
      </c>
      <c r="C328" s="195" t="str">
        <f>IFERROR(INDEX('Journée FdS'!$A$3:$V$151,MATCH('FdS Hebdo'!$B328,'Journée FdS'!$R$3:$R$151,0),C$3),"")</f>
        <v/>
      </c>
      <c r="D328" s="195" t="str">
        <f>IFERROR(INDEX('Liste Personnel'!$A$3:$I$151,MATCH($E328,'Liste Personnel'!$G$3:$G$151,0),8),"")</f>
        <v/>
      </c>
      <c r="E328" s="195" t="str">
        <f>IFERROR(INDEX('Journée FdS'!$E$5:$V$151,MATCH('FdS Hebdo'!$B328,'Journée FdS'!$R$5:$R$151,0),E$3),"")</f>
        <v/>
      </c>
      <c r="F328" s="196"/>
      <c r="G328" s="196"/>
      <c r="H328" s="197" t="str">
        <f t="shared" si="47"/>
        <v/>
      </c>
      <c r="I328" s="198"/>
    </row>
    <row r="329" spans="1:9">
      <c r="A329" s="191" t="str">
        <f t="shared" si="46"/>
        <v/>
      </c>
      <c r="B329" s="428" t="s">
        <v>252</v>
      </c>
      <c r="C329" s="195" t="str">
        <f>IFERROR(INDEX('Journée FdS'!$A$3:$V$151,MATCH('FdS Hebdo'!$B329,'Journée FdS'!$R$3:$R$151,0),C$3),"")</f>
        <v/>
      </c>
      <c r="D329" s="195" t="str">
        <f>IFERROR(INDEX('Liste Personnel'!$A$3:$I$151,MATCH($E329,'Liste Personnel'!$G$3:$G$151,0),8),"")</f>
        <v/>
      </c>
      <c r="E329" s="195" t="str">
        <f>IFERROR(INDEX('Journée FdS'!$E$5:$V$151,MATCH('FdS Hebdo'!$B329,'Journée FdS'!$R$5:$R$151,0),E$3),"")</f>
        <v/>
      </c>
      <c r="F329" s="196"/>
      <c r="G329" s="196"/>
      <c r="H329" s="197" t="str">
        <f t="shared" ref="H329:H336" si="48">IF(E329="","",B329)</f>
        <v/>
      </c>
      <c r="I329" s="198"/>
    </row>
    <row r="330" spans="1:9">
      <c r="A330" s="191" t="str">
        <f t="shared" si="46"/>
        <v/>
      </c>
      <c r="B330" s="428" t="s">
        <v>253</v>
      </c>
      <c r="C330" s="195" t="str">
        <f>IFERROR(INDEX('Journée FdS'!$A$3:$V$151,MATCH('FdS Hebdo'!$B330,'Journée FdS'!$R$3:$R$151,0),C$3),"")</f>
        <v/>
      </c>
      <c r="D330" s="195" t="str">
        <f>IFERROR(INDEX('Liste Personnel'!$A$3:$I$151,MATCH($E330,'Liste Personnel'!$G$3:$G$151,0),8),"")</f>
        <v/>
      </c>
      <c r="E330" s="195" t="str">
        <f>IFERROR(INDEX('Journée FdS'!$E$5:$V$151,MATCH('FdS Hebdo'!$B330,'Journée FdS'!$R$5:$R$151,0),E$3),"")</f>
        <v/>
      </c>
      <c r="F330" s="196"/>
      <c r="G330" s="196"/>
      <c r="H330" s="197" t="str">
        <f t="shared" si="48"/>
        <v/>
      </c>
      <c r="I330" s="198"/>
    </row>
    <row r="331" spans="1:9">
      <c r="A331" s="191" t="str">
        <f t="shared" si="46"/>
        <v/>
      </c>
      <c r="B331" s="428" t="s">
        <v>254</v>
      </c>
      <c r="C331" s="195" t="str">
        <f>IFERROR(INDEX('Journée FdS'!$A$3:$V$151,MATCH('FdS Hebdo'!$B331,'Journée FdS'!$R$3:$R$151,0),C$3),"")</f>
        <v/>
      </c>
      <c r="D331" s="195" t="str">
        <f>IFERROR(INDEX('Liste Personnel'!$A$3:$I$151,MATCH($E331,'Liste Personnel'!$G$3:$G$151,0),8),"")</f>
        <v/>
      </c>
      <c r="E331" s="195" t="str">
        <f>IFERROR(INDEX('Journée FdS'!$E$5:$V$151,MATCH('FdS Hebdo'!$B331,'Journée FdS'!$R$5:$R$151,0),E$3),"")</f>
        <v/>
      </c>
      <c r="F331" s="196"/>
      <c r="G331" s="196"/>
      <c r="H331" s="197" t="str">
        <f t="shared" si="48"/>
        <v/>
      </c>
      <c r="I331" s="198"/>
    </row>
    <row r="332" spans="1:9">
      <c r="A332" s="191" t="str">
        <f t="shared" si="46"/>
        <v/>
      </c>
      <c r="B332" s="428" t="s">
        <v>255</v>
      </c>
      <c r="C332" s="195" t="str">
        <f>IFERROR(INDEX('Journée FdS'!$A$3:$V$151,MATCH('FdS Hebdo'!$B332,'Journée FdS'!$R$3:$R$151,0),C$3),"")</f>
        <v/>
      </c>
      <c r="D332" s="195" t="str">
        <f>IFERROR(INDEX('Liste Personnel'!$A$3:$I$151,MATCH($E332,'Liste Personnel'!$G$3:$G$151,0),8),"")</f>
        <v/>
      </c>
      <c r="E332" s="195" t="str">
        <f>IFERROR(INDEX('Journée FdS'!$E$5:$V$151,MATCH('FdS Hebdo'!$B332,'Journée FdS'!$R$5:$R$151,0),E$3),"")</f>
        <v/>
      </c>
      <c r="F332" s="196"/>
      <c r="G332" s="196"/>
      <c r="H332" s="197" t="str">
        <f t="shared" si="48"/>
        <v/>
      </c>
      <c r="I332" s="198"/>
    </row>
    <row r="333" spans="1:9">
      <c r="A333" s="191" t="str">
        <f t="shared" si="46"/>
        <v/>
      </c>
      <c r="B333" s="428" t="s">
        <v>303</v>
      </c>
      <c r="C333" s="195" t="str">
        <f>IFERROR(INDEX('Journée FdS'!$A$3:$V$151,MATCH('FdS Hebdo'!$B333,'Journée FdS'!$R$3:$R$151,0),C$3),"")</f>
        <v/>
      </c>
      <c r="D333" s="195" t="str">
        <f>IFERROR(INDEX('Liste Personnel'!$A$3:$I$151,MATCH($E333,'Liste Personnel'!$G$3:$G$151,0),8),"")</f>
        <v/>
      </c>
      <c r="E333" s="195" t="str">
        <f>IFERROR(INDEX('Journée FdS'!$E$5:$V$151,MATCH('FdS Hebdo'!$B333,'Journée FdS'!$R$5:$R$151,0),E$3),"")</f>
        <v/>
      </c>
      <c r="F333" s="196"/>
      <c r="G333" s="196"/>
      <c r="H333" s="197" t="str">
        <f t="shared" si="48"/>
        <v/>
      </c>
      <c r="I333" s="198"/>
    </row>
    <row r="334" spans="1:9">
      <c r="A334" s="191" t="str">
        <f t="shared" si="46"/>
        <v/>
      </c>
      <c r="B334" s="428" t="s">
        <v>304</v>
      </c>
      <c r="C334" s="195" t="str">
        <f>IFERROR(INDEX('Journée FdS'!$A$3:$V$151,MATCH('FdS Hebdo'!$B334,'Journée FdS'!$R$3:$R$151,0),C$3),"")</f>
        <v/>
      </c>
      <c r="D334" s="195" t="str">
        <f>IFERROR(INDEX('Liste Personnel'!$A$3:$I$151,MATCH($E334,'Liste Personnel'!$G$3:$G$151,0),8),"")</f>
        <v/>
      </c>
      <c r="E334" s="195" t="str">
        <f>IFERROR(INDEX('Journée FdS'!$E$5:$V$151,MATCH('FdS Hebdo'!$B334,'Journée FdS'!$R$5:$R$151,0),E$3),"")</f>
        <v/>
      </c>
      <c r="F334" s="196"/>
      <c r="G334" s="196"/>
      <c r="H334" s="197" t="str">
        <f t="shared" si="48"/>
        <v/>
      </c>
      <c r="I334" s="198"/>
    </row>
    <row r="335" spans="1:9">
      <c r="A335" s="191" t="str">
        <f t="shared" si="46"/>
        <v/>
      </c>
      <c r="B335" s="428" t="s">
        <v>305</v>
      </c>
      <c r="C335" s="195" t="str">
        <f>IFERROR(INDEX('Journée FdS'!$A$3:$V$151,MATCH('FdS Hebdo'!$B335,'Journée FdS'!$R$3:$R$151,0),C$3),"")</f>
        <v/>
      </c>
      <c r="D335" s="195" t="str">
        <f>IFERROR(INDEX('Liste Personnel'!$A$3:$I$151,MATCH($E335,'Liste Personnel'!$G$3:$G$151,0),8),"")</f>
        <v/>
      </c>
      <c r="E335" s="195" t="str">
        <f>IFERROR(INDEX('Journée FdS'!$E$5:$V$151,MATCH('FdS Hebdo'!$B335,'Journée FdS'!$R$5:$R$151,0),E$3),"")</f>
        <v/>
      </c>
      <c r="F335" s="196"/>
      <c r="G335" s="196"/>
      <c r="H335" s="197" t="str">
        <f t="shared" si="48"/>
        <v/>
      </c>
      <c r="I335" s="198"/>
    </row>
    <row r="336" spans="1:9">
      <c r="A336" s="191" t="str">
        <f t="shared" si="46"/>
        <v/>
      </c>
      <c r="B336" s="428" t="s">
        <v>306</v>
      </c>
      <c r="C336" s="195" t="str">
        <f>IFERROR(INDEX('Journée FdS'!$A$3:$V$151,MATCH('FdS Hebdo'!$B336,'Journée FdS'!$R$3:$R$151,0),C$3),"")</f>
        <v/>
      </c>
      <c r="D336" s="195" t="str">
        <f>IFERROR(INDEX('Liste Personnel'!$A$3:$I$151,MATCH($E336,'Liste Personnel'!$G$3:$G$151,0),8),"")</f>
        <v/>
      </c>
      <c r="E336" s="195" t="str">
        <f>IFERROR(INDEX('Journée FdS'!$E$5:$V$151,MATCH('FdS Hebdo'!$B336,'Journée FdS'!$R$5:$R$151,0),E$3),"")</f>
        <v/>
      </c>
      <c r="F336" s="196"/>
      <c r="G336" s="196"/>
      <c r="H336" s="197" t="str">
        <f t="shared" si="48"/>
        <v/>
      </c>
      <c r="I336" s="198"/>
    </row>
    <row r="337" spans="1:9">
      <c r="A337" s="191" t="s">
        <v>222</v>
      </c>
      <c r="B337" s="203" t="s">
        <v>10</v>
      </c>
      <c r="C337" s="195"/>
      <c r="D337" s="195" t="str">
        <f>IFERROR(INDEX('Liste Personnel'!$A$3:$I$151,MATCH($E337,'Liste Personnel'!$G$3:$G$151,0),8),"")</f>
        <v/>
      </c>
      <c r="E337" s="195"/>
      <c r="F337" s="196" t="s">
        <v>298</v>
      </c>
      <c r="G337" s="196" t="s">
        <v>298</v>
      </c>
      <c r="H337" s="197" t="str">
        <f>IF(E337="","",B337)</f>
        <v/>
      </c>
      <c r="I337" s="198"/>
    </row>
    <row r="338" spans="1:9">
      <c r="A338" s="191" t="str">
        <f t="shared" si="46"/>
        <v/>
      </c>
      <c r="B338" s="428" t="s">
        <v>10</v>
      </c>
      <c r="C338" s="195" t="str">
        <f>IFERROR(INDEX('Journée FdS'!$A$3:$V$151,MATCH('FdS Hebdo'!$B338,'Journée FdS'!$R$3:$R$151,0),C$3),"")</f>
        <v/>
      </c>
      <c r="D338" s="195" t="str">
        <f>IFERROR(INDEX('Liste Personnel'!$A$3:$I$151,MATCH($E338,'Liste Personnel'!$G$3:$G$151,0),8),"")</f>
        <v/>
      </c>
      <c r="E338" s="195" t="str">
        <f>IFERROR(INDEX('Journée FdS'!$E$5:$V$151,MATCH('FdS Hebdo'!$B338,'Journée FdS'!$R$5:$R$151,0),E$3),"")</f>
        <v/>
      </c>
      <c r="F338" s="196" t="str">
        <f>IF(H338="","",INDEX(Base!$L$2:$N$153,MATCH('FdS Hebdo'!$H338,Base!$L$2:$L$153,0),MATCH('FdS Hebdo'!F$3,Base!$L$1:$N$1,0)))</f>
        <v/>
      </c>
      <c r="G338" s="196" t="str">
        <f>IF(H338="","",INDEX(Base!$L$2:$N$153,MATCH('FdS Hebdo'!$H338,Base!$L$2:$L$153,0),MATCH('FdS Hebdo'!G$3,Base!$L$1:$N$1,0)))</f>
        <v/>
      </c>
      <c r="H338" s="197" t="str">
        <f>IF(E338="","",B338)</f>
        <v/>
      </c>
      <c r="I338" s="198"/>
    </row>
    <row r="339" spans="1:9">
      <c r="A339" s="191" t="str">
        <f t="shared" si="46"/>
        <v/>
      </c>
      <c r="B339" s="428" t="s">
        <v>256</v>
      </c>
      <c r="C339" s="195" t="str">
        <f>IFERROR(INDEX('Journée FdS'!$A$3:$V$151,MATCH('FdS Hebdo'!$B339,'Journée FdS'!$R$3:$R$151,0),C$3),"")</f>
        <v/>
      </c>
      <c r="D339" s="195" t="str">
        <f>IFERROR(INDEX('Liste Personnel'!$A$3:$I$151,MATCH($E339,'Liste Personnel'!$G$3:$G$151,0),8),"")</f>
        <v/>
      </c>
      <c r="E339" s="195" t="str">
        <f>IFERROR(INDEX('Journée FdS'!$E$5:$V$151,MATCH('FdS Hebdo'!$B339,'Journée FdS'!$R$5:$R$151,0),E$3),"")</f>
        <v/>
      </c>
      <c r="F339" s="196" t="str">
        <f>IF(H339="","",INDEX(Base!$L$2:$N$153,MATCH('FdS Hebdo'!$H339,Base!$L$2:$L$153,0),MATCH('FdS Hebdo'!F$3,Base!$L$1:$N$1,0)))</f>
        <v/>
      </c>
      <c r="G339" s="196" t="str">
        <f>IF(H339="","",INDEX(Base!$L$2:$N$153,MATCH('FdS Hebdo'!$H339,Base!$L$2:$L$153,0),MATCH('FdS Hebdo'!G$3,Base!$L$1:$N$1,0)))</f>
        <v/>
      </c>
      <c r="H339" s="197" t="str">
        <f t="shared" ref="H339:H354" si="49">IF(E339="","",B339)</f>
        <v/>
      </c>
      <c r="I339" s="198"/>
    </row>
    <row r="340" spans="1:9">
      <c r="A340" s="191" t="str">
        <f t="shared" si="46"/>
        <v/>
      </c>
      <c r="B340" s="428" t="s">
        <v>257</v>
      </c>
      <c r="C340" s="195" t="str">
        <f>IFERROR(INDEX('Journée FdS'!$A$3:$V$151,MATCH('FdS Hebdo'!$B340,'Journée FdS'!$R$3:$R$151,0),C$3),"")</f>
        <v/>
      </c>
      <c r="D340" s="195" t="str">
        <f>IFERROR(INDEX('Liste Personnel'!$A$3:$I$151,MATCH($E340,'Liste Personnel'!$G$3:$G$151,0),8),"")</f>
        <v/>
      </c>
      <c r="E340" s="195" t="str">
        <f>IFERROR(INDEX('Journée FdS'!$E$5:$V$151,MATCH('FdS Hebdo'!$B340,'Journée FdS'!$R$5:$R$151,0),E$3),"")</f>
        <v/>
      </c>
      <c r="F340" s="196" t="str">
        <f>IF(H340="","",INDEX(Base!$L$2:$N$153,MATCH('FdS Hebdo'!$H340,Base!$L$2:$L$153,0),MATCH('FdS Hebdo'!F$3,Base!$L$1:$N$1,0)))</f>
        <v/>
      </c>
      <c r="G340" s="196" t="str">
        <f>IF(H340="","",INDEX(Base!$L$2:$N$153,MATCH('FdS Hebdo'!$H340,Base!$L$2:$L$153,0),MATCH('FdS Hebdo'!G$3,Base!$L$1:$N$1,0)))</f>
        <v/>
      </c>
      <c r="H340" s="197" t="str">
        <f t="shared" si="49"/>
        <v/>
      </c>
      <c r="I340" s="198" t="str">
        <f t="shared" ref="I340:I348" si="50">IF(E340="","","DISPO")</f>
        <v/>
      </c>
    </row>
    <row r="341" spans="1:9">
      <c r="A341" s="191" t="str">
        <f t="shared" si="46"/>
        <v/>
      </c>
      <c r="B341" s="428" t="s">
        <v>258</v>
      </c>
      <c r="C341" s="195" t="str">
        <f>IFERROR(INDEX('Journée FdS'!$A$3:$V$151,MATCH('FdS Hebdo'!$B341,'Journée FdS'!$R$3:$R$151,0),C$3),"")</f>
        <v/>
      </c>
      <c r="D341" s="195" t="str">
        <f>IFERROR(INDEX('Liste Personnel'!$A$3:$I$151,MATCH($E341,'Liste Personnel'!$G$3:$G$151,0),8),"")</f>
        <v/>
      </c>
      <c r="E341" s="195" t="str">
        <f>IFERROR(INDEX('Journée FdS'!$E$5:$V$151,MATCH('FdS Hebdo'!$B341,'Journée FdS'!$R$5:$R$151,0),E$3),"")</f>
        <v/>
      </c>
      <c r="F341" s="196" t="str">
        <f>IF(H341="","",INDEX(Base!$L$2:$N$153,MATCH('FdS Hebdo'!$H341,Base!$L$2:$L$153,0),MATCH('FdS Hebdo'!F$3,Base!$L$1:$N$1,0)))</f>
        <v/>
      </c>
      <c r="G341" s="196" t="str">
        <f>IF(H341="","",INDEX(Base!$L$2:$N$153,MATCH('FdS Hebdo'!$H341,Base!$L$2:$L$153,0),MATCH('FdS Hebdo'!G$3,Base!$L$1:$N$1,0)))</f>
        <v/>
      </c>
      <c r="H341" s="197" t="str">
        <f t="shared" si="49"/>
        <v/>
      </c>
      <c r="I341" s="198" t="str">
        <f t="shared" si="50"/>
        <v/>
      </c>
    </row>
    <row r="342" spans="1:9">
      <c r="A342" s="191" t="str">
        <f t="shared" si="46"/>
        <v/>
      </c>
      <c r="B342" s="428" t="s">
        <v>259</v>
      </c>
      <c r="C342" s="195" t="str">
        <f>IFERROR(INDEX('Journée FdS'!$A$3:$V$151,MATCH('FdS Hebdo'!$B342,'Journée FdS'!$R$3:$R$151,0),C$3),"")</f>
        <v/>
      </c>
      <c r="D342" s="195" t="str">
        <f>IFERROR(INDEX('Liste Personnel'!$A$3:$I$151,MATCH($E342,'Liste Personnel'!$G$3:$G$151,0),8),"")</f>
        <v/>
      </c>
      <c r="E342" s="195" t="str">
        <f>IFERROR(INDEX('Journée FdS'!$E$5:$V$151,MATCH('FdS Hebdo'!$B342,'Journée FdS'!$R$5:$R$151,0),E$3),"")</f>
        <v/>
      </c>
      <c r="F342" s="196" t="str">
        <f>IF(H342="","",INDEX(Base!$L$2:$N$153,MATCH('FdS Hebdo'!$H342,Base!$L$2:$L$153,0),MATCH('FdS Hebdo'!F$3,Base!$L$1:$N$1,0)))</f>
        <v/>
      </c>
      <c r="G342" s="196" t="str">
        <f>IF(H342="","",INDEX(Base!$L$2:$N$153,MATCH('FdS Hebdo'!$H342,Base!$L$2:$L$153,0),MATCH('FdS Hebdo'!G$3,Base!$L$1:$N$1,0)))</f>
        <v/>
      </c>
      <c r="H342" s="197" t="str">
        <f t="shared" si="49"/>
        <v/>
      </c>
      <c r="I342" s="198" t="str">
        <f t="shared" si="50"/>
        <v/>
      </c>
    </row>
    <row r="343" spans="1:9">
      <c r="A343" s="191" t="str">
        <f t="shared" si="46"/>
        <v/>
      </c>
      <c r="B343" s="428" t="s">
        <v>260</v>
      </c>
      <c r="C343" s="195" t="str">
        <f>IFERROR(INDEX('Journée FdS'!$A$3:$V$151,MATCH('FdS Hebdo'!$B343,'Journée FdS'!$R$3:$R$151,0),C$3),"")</f>
        <v/>
      </c>
      <c r="D343" s="195" t="str">
        <f>IFERROR(INDEX('Liste Personnel'!$A$3:$I$151,MATCH($E343,'Liste Personnel'!$G$3:$G$151,0),8),"")</f>
        <v/>
      </c>
      <c r="E343" s="195" t="str">
        <f>IFERROR(INDEX('Journée FdS'!$E$5:$V$151,MATCH('FdS Hebdo'!$B343,'Journée FdS'!$R$5:$R$151,0),E$3),"")</f>
        <v/>
      </c>
      <c r="F343" s="196" t="str">
        <f>IF(H343="","",INDEX(Base!$L$2:$N$153,MATCH('FdS Hebdo'!$H343,Base!$L$2:$L$153,0),MATCH('FdS Hebdo'!F$3,Base!$L$1:$N$1,0)))</f>
        <v/>
      </c>
      <c r="G343" s="196" t="str">
        <f>IF(H343="","",INDEX(Base!$L$2:$N$153,MATCH('FdS Hebdo'!$H343,Base!$L$2:$L$153,0),MATCH('FdS Hebdo'!G$3,Base!$L$1:$N$1,0)))</f>
        <v/>
      </c>
      <c r="H343" s="197" t="str">
        <f t="shared" si="49"/>
        <v/>
      </c>
      <c r="I343" s="198" t="str">
        <f t="shared" si="50"/>
        <v/>
      </c>
    </row>
    <row r="344" spans="1:9">
      <c r="A344" s="191" t="str">
        <f t="shared" si="46"/>
        <v/>
      </c>
      <c r="B344" s="428" t="s">
        <v>261</v>
      </c>
      <c r="C344" s="195" t="str">
        <f>IFERROR(INDEX('Journée FdS'!$A$3:$V$151,MATCH('FdS Hebdo'!$B344,'Journée FdS'!$R$3:$R$151,0),C$3),"")</f>
        <v/>
      </c>
      <c r="D344" s="195" t="str">
        <f>IFERROR(INDEX('Liste Personnel'!$A$3:$I$151,MATCH($E344,'Liste Personnel'!$G$3:$G$151,0),8),"")</f>
        <v/>
      </c>
      <c r="E344" s="195" t="str">
        <f>IFERROR(INDEX('Journée FdS'!$E$5:$V$151,MATCH('FdS Hebdo'!$B344,'Journée FdS'!$R$5:$R$151,0),E$3),"")</f>
        <v/>
      </c>
      <c r="F344" s="196" t="str">
        <f>IF(H344="","",INDEX(Base!$L$2:$N$153,MATCH('FdS Hebdo'!$H344,Base!$L$2:$L$153,0),MATCH('FdS Hebdo'!F$3,Base!$L$1:$N$1,0)))</f>
        <v/>
      </c>
      <c r="G344" s="196" t="str">
        <f>IF(H344="","",INDEX(Base!$L$2:$N$153,MATCH('FdS Hebdo'!$H344,Base!$L$2:$L$153,0),MATCH('FdS Hebdo'!G$3,Base!$L$1:$N$1,0)))</f>
        <v/>
      </c>
      <c r="H344" s="197" t="str">
        <f t="shared" si="49"/>
        <v/>
      </c>
      <c r="I344" s="198" t="str">
        <f t="shared" si="50"/>
        <v/>
      </c>
    </row>
    <row r="345" spans="1:9">
      <c r="A345" s="191" t="str">
        <f t="shared" si="46"/>
        <v/>
      </c>
      <c r="B345" s="428" t="s">
        <v>262</v>
      </c>
      <c r="C345" s="195" t="str">
        <f>IFERROR(INDEX('Journée FdS'!$A$3:$V$151,MATCH('FdS Hebdo'!$B345,'Journée FdS'!$R$3:$R$151,0),C$3),"")</f>
        <v/>
      </c>
      <c r="D345" s="195" t="str">
        <f>IFERROR(INDEX('Liste Personnel'!$A$3:$I$151,MATCH($E345,'Liste Personnel'!$G$3:$G$151,0),8),"")</f>
        <v/>
      </c>
      <c r="E345" s="195" t="str">
        <f>IFERROR(INDEX('Journée FdS'!$E$5:$V$151,MATCH('FdS Hebdo'!$B345,'Journée FdS'!$R$5:$R$151,0),E$3),"")</f>
        <v/>
      </c>
      <c r="F345" s="196" t="str">
        <f>IF(H345="","",INDEX(Base!$L$2:$N$153,MATCH('FdS Hebdo'!$H345,Base!$L$2:$L$153,0),MATCH('FdS Hebdo'!F$3,Base!$L$1:$N$1,0)))</f>
        <v/>
      </c>
      <c r="G345" s="196" t="str">
        <f>IF(H345="","",INDEX(Base!$L$2:$N$153,MATCH('FdS Hebdo'!$H345,Base!$L$2:$L$153,0),MATCH('FdS Hebdo'!G$3,Base!$L$1:$N$1,0)))</f>
        <v/>
      </c>
      <c r="H345" s="197" t="str">
        <f t="shared" si="49"/>
        <v/>
      </c>
      <c r="I345" s="198" t="str">
        <f t="shared" si="50"/>
        <v/>
      </c>
    </row>
    <row r="346" spans="1:9">
      <c r="A346" s="191" t="str">
        <f t="shared" si="46"/>
        <v/>
      </c>
      <c r="B346" s="428" t="s">
        <v>263</v>
      </c>
      <c r="C346" s="195" t="str">
        <f>IFERROR(INDEX('Journée FdS'!$A$3:$V$151,MATCH('FdS Hebdo'!$B346,'Journée FdS'!$R$3:$R$151,0),C$3),"")</f>
        <v/>
      </c>
      <c r="D346" s="195" t="str">
        <f>IFERROR(INDEX('Liste Personnel'!$A$3:$I$151,MATCH($E346,'Liste Personnel'!$G$3:$G$151,0),8),"")</f>
        <v/>
      </c>
      <c r="E346" s="195" t="str">
        <f>IFERROR(INDEX('Journée FdS'!$E$5:$V$151,MATCH('FdS Hebdo'!$B346,'Journée FdS'!$R$5:$R$151,0),E$3),"")</f>
        <v/>
      </c>
      <c r="F346" s="196" t="str">
        <f>IF(H346="","",INDEX(Base!$L$2:$N$153,MATCH('FdS Hebdo'!$H346,Base!$L$2:$L$153,0),MATCH('FdS Hebdo'!F$3,Base!$L$1:$N$1,0)))</f>
        <v/>
      </c>
      <c r="G346" s="196" t="str">
        <f>IF(H346="","",INDEX(Base!$L$2:$N$153,MATCH('FdS Hebdo'!$H346,Base!$L$2:$L$153,0),MATCH('FdS Hebdo'!G$3,Base!$L$1:$N$1,0)))</f>
        <v/>
      </c>
      <c r="H346" s="197" t="str">
        <f t="shared" si="49"/>
        <v/>
      </c>
      <c r="I346" s="198" t="str">
        <f t="shared" si="50"/>
        <v/>
      </c>
    </row>
    <row r="347" spans="1:9">
      <c r="A347" s="191" t="str">
        <f t="shared" si="46"/>
        <v/>
      </c>
      <c r="B347" s="428" t="s">
        <v>301</v>
      </c>
      <c r="C347" s="195" t="str">
        <f>IFERROR(INDEX('Journée FdS'!$A$3:$V$151,MATCH('FdS Hebdo'!$B347,'Journée FdS'!$R$3:$R$151,0),C$3),"")</f>
        <v/>
      </c>
      <c r="D347" s="195" t="str">
        <f>IFERROR(INDEX('Liste Personnel'!$A$3:$I$151,MATCH($E347,'Liste Personnel'!$G$3:$G$151,0),8),"")</f>
        <v/>
      </c>
      <c r="E347" s="195" t="str">
        <f>IFERROR(INDEX('Journée FdS'!$E$5:$V$151,MATCH('FdS Hebdo'!$B347,'Journée FdS'!$R$5:$R$151,0),E$3),"")</f>
        <v/>
      </c>
      <c r="F347" s="196" t="str">
        <f>IF(H347="","",INDEX(Base!$L$2:$N$153,MATCH('FdS Hebdo'!$H347,Base!$L$2:$L$153,0),MATCH('FdS Hebdo'!F$3,Base!$L$1:$N$1,0)))</f>
        <v/>
      </c>
      <c r="G347" s="196" t="str">
        <f>IF(H347="","",INDEX(Base!$L$2:$N$153,MATCH('FdS Hebdo'!$H347,Base!$L$2:$L$153,0),MATCH('FdS Hebdo'!G$3,Base!$L$1:$N$1,0)))</f>
        <v/>
      </c>
      <c r="H347" s="197" t="str">
        <f t="shared" si="49"/>
        <v/>
      </c>
      <c r="I347" s="198" t="str">
        <f t="shared" si="50"/>
        <v/>
      </c>
    </row>
    <row r="348" spans="1:9">
      <c r="A348" s="191" t="str">
        <f t="shared" si="46"/>
        <v/>
      </c>
      <c r="B348" s="428" t="s">
        <v>302</v>
      </c>
      <c r="C348" s="195" t="str">
        <f>IFERROR(INDEX('Journée FdS'!$A$3:$V$151,MATCH('FdS Hebdo'!$B348,'Journée FdS'!$R$3:$R$151,0),C$3),"")</f>
        <v/>
      </c>
      <c r="D348" s="195" t="str">
        <f>IFERROR(INDEX('Liste Personnel'!$A$3:$I$151,MATCH($E348,'Liste Personnel'!$G$3:$G$151,0),8),"")</f>
        <v/>
      </c>
      <c r="E348" s="195" t="str">
        <f>IFERROR(INDEX('Journée FdS'!$E$5:$V$151,MATCH('FdS Hebdo'!$B348,'Journée FdS'!$R$5:$R$151,0),E$3),"")</f>
        <v/>
      </c>
      <c r="F348" s="196" t="str">
        <f>IF(H348="","",INDEX(Base!$L$2:$N$153,MATCH('FdS Hebdo'!$H348,Base!$L$2:$L$153,0),MATCH('FdS Hebdo'!F$3,Base!$L$1:$N$1,0)))</f>
        <v/>
      </c>
      <c r="G348" s="196" t="str">
        <f>IF(H348="","",INDEX(Base!$L$2:$N$153,MATCH('FdS Hebdo'!$H348,Base!$L$2:$L$153,0),MATCH('FdS Hebdo'!G$3,Base!$L$1:$N$1,0)))</f>
        <v/>
      </c>
      <c r="H348" s="197" t="str">
        <f t="shared" si="49"/>
        <v/>
      </c>
      <c r="I348" s="198" t="str">
        <f t="shared" si="50"/>
        <v/>
      </c>
    </row>
    <row r="349" spans="1:9">
      <c r="A349" s="191" t="str">
        <f t="shared" si="46"/>
        <v/>
      </c>
      <c r="B349" s="428" t="s">
        <v>324</v>
      </c>
      <c r="C349" s="195" t="str">
        <f>IFERROR(INDEX('Journée FdS'!$A$3:$V$151,MATCH('FdS Hebdo'!$B349,'Journée FdS'!$R$3:$R$151,0),C$3),"")</f>
        <v/>
      </c>
      <c r="D349" s="195" t="str">
        <f>IFERROR(INDEX('Liste Personnel'!$A$3:$I$151,MATCH($E349,'Liste Personnel'!$G$3:$G$151,0),8),"")</f>
        <v/>
      </c>
      <c r="E349" s="195" t="str">
        <f>IFERROR(INDEX('Journée FdS'!$E$5:$V$151,MATCH('FdS Hebdo'!$B349,'Journée FdS'!$R$5:$R$151,0),E$3),"")</f>
        <v/>
      </c>
      <c r="F349" s="196" t="str">
        <f>IF(H349="","",INDEX(Base!$L$2:$N$153,MATCH('FdS Hebdo'!$H349,Base!$L$2:$L$153,0),MATCH('FdS Hebdo'!F$3,Base!$L$1:$N$1,0)))</f>
        <v/>
      </c>
      <c r="G349" s="196" t="str">
        <f>IF(H349="","",INDEX(Base!$L$2:$N$153,MATCH('FdS Hebdo'!$H349,Base!$L$2:$L$153,0),MATCH('FdS Hebdo'!G$3,Base!$L$1:$N$1,0)))</f>
        <v/>
      </c>
      <c r="H349" s="197" t="str">
        <f t="shared" si="49"/>
        <v/>
      </c>
      <c r="I349" s="198" t="str">
        <f t="shared" ref="I349:I354" si="51">IF(E349="","","DOUBLAGE")</f>
        <v/>
      </c>
    </row>
    <row r="350" spans="1:9">
      <c r="A350" s="191" t="str">
        <f t="shared" si="46"/>
        <v/>
      </c>
      <c r="B350" s="428" t="s">
        <v>325</v>
      </c>
      <c r="C350" s="195" t="str">
        <f>IFERROR(INDEX('Journée FdS'!$A$3:$V$151,MATCH('FdS Hebdo'!$B350,'Journée FdS'!$R$3:$R$151,0),C$3),"")</f>
        <v/>
      </c>
      <c r="D350" s="195" t="str">
        <f>IFERROR(INDEX('Liste Personnel'!$A$3:$I$151,MATCH($E350,'Liste Personnel'!$G$3:$G$151,0),8),"")</f>
        <v/>
      </c>
      <c r="E350" s="195" t="str">
        <f>IFERROR(INDEX('Journée FdS'!$E$5:$V$151,MATCH('FdS Hebdo'!$B350,'Journée FdS'!$R$5:$R$151,0),E$3),"")</f>
        <v/>
      </c>
      <c r="F350" s="196" t="str">
        <f>IF(H350="","",INDEX(Base!$L$2:$N$153,MATCH('FdS Hebdo'!$H350,Base!$L$2:$L$153,0),MATCH('FdS Hebdo'!F$3,Base!$L$1:$N$1,0)))</f>
        <v/>
      </c>
      <c r="G350" s="196" t="str">
        <f>IF(H350="","",INDEX(Base!$L$2:$N$153,MATCH('FdS Hebdo'!$H350,Base!$L$2:$L$153,0),MATCH('FdS Hebdo'!G$3,Base!$L$1:$N$1,0)))</f>
        <v/>
      </c>
      <c r="H350" s="197" t="str">
        <f t="shared" si="49"/>
        <v/>
      </c>
      <c r="I350" s="198" t="str">
        <f t="shared" si="51"/>
        <v/>
      </c>
    </row>
    <row r="351" spans="1:9">
      <c r="A351" s="191" t="str">
        <f t="shared" si="46"/>
        <v/>
      </c>
      <c r="B351" s="428" t="s">
        <v>326</v>
      </c>
      <c r="C351" s="195" t="str">
        <f>IFERROR(INDEX('Journée FdS'!$A$3:$V$151,MATCH('FdS Hebdo'!$B351,'Journée FdS'!$R$3:$R$151,0),C$3),"")</f>
        <v/>
      </c>
      <c r="D351" s="195" t="str">
        <f>IFERROR(INDEX('Liste Personnel'!$A$3:$I$151,MATCH($E351,'Liste Personnel'!$G$3:$G$151,0),8),"")</f>
        <v/>
      </c>
      <c r="E351" s="195" t="str">
        <f>IFERROR(INDEX('Journée FdS'!$E$5:$V$151,MATCH('FdS Hebdo'!$B351,'Journée FdS'!$R$5:$R$151,0),E$3),"")</f>
        <v/>
      </c>
      <c r="F351" s="196" t="str">
        <f>IF(H351="","",INDEX(Base!$L$2:$N$153,MATCH('FdS Hebdo'!$H351,Base!$L$2:$L$153,0),MATCH('FdS Hebdo'!F$3,Base!$L$1:$N$1,0)))</f>
        <v/>
      </c>
      <c r="G351" s="196" t="str">
        <f>IF(H351="","",INDEX(Base!$L$2:$N$153,MATCH('FdS Hebdo'!$H351,Base!$L$2:$L$153,0),MATCH('FdS Hebdo'!G$3,Base!$L$1:$N$1,0)))</f>
        <v/>
      </c>
      <c r="H351" s="197" t="str">
        <f t="shared" si="49"/>
        <v/>
      </c>
      <c r="I351" s="198" t="str">
        <f t="shared" si="51"/>
        <v/>
      </c>
    </row>
    <row r="352" spans="1:9">
      <c r="A352" s="191" t="str">
        <f t="shared" si="46"/>
        <v/>
      </c>
      <c r="B352" s="428" t="s">
        <v>327</v>
      </c>
      <c r="C352" s="195" t="str">
        <f>IFERROR(INDEX('Journée FdS'!$A$3:$V$151,MATCH('FdS Hebdo'!$B352,'Journée FdS'!$R$3:$R$151,0),C$3),"")</f>
        <v/>
      </c>
      <c r="D352" s="195" t="str">
        <f>IFERROR(INDEX('Liste Personnel'!$A$3:$I$151,MATCH($E352,'Liste Personnel'!$G$3:$G$151,0),8),"")</f>
        <v/>
      </c>
      <c r="E352" s="195" t="str">
        <f>IFERROR(INDEX('Journée FdS'!$E$5:$V$151,MATCH('FdS Hebdo'!$B352,'Journée FdS'!$R$5:$R$151,0),E$3),"")</f>
        <v/>
      </c>
      <c r="F352" s="196" t="str">
        <f>IF(H352="","",INDEX(Base!$L$2:$N$153,MATCH('FdS Hebdo'!$H352,Base!$L$2:$L$153,0),MATCH('FdS Hebdo'!F$3,Base!$L$1:$N$1,0)))</f>
        <v/>
      </c>
      <c r="G352" s="196" t="str">
        <f>IF(H352="","",INDEX(Base!$L$2:$N$153,MATCH('FdS Hebdo'!$H352,Base!$L$2:$L$153,0),MATCH('FdS Hebdo'!G$3,Base!$L$1:$N$1,0)))</f>
        <v/>
      </c>
      <c r="H352" s="197" t="str">
        <f t="shared" si="49"/>
        <v/>
      </c>
      <c r="I352" s="198" t="str">
        <f t="shared" si="51"/>
        <v/>
      </c>
    </row>
    <row r="353" spans="1:9">
      <c r="A353" s="191" t="str">
        <f t="shared" si="46"/>
        <v/>
      </c>
      <c r="B353" s="428" t="s">
        <v>328</v>
      </c>
      <c r="C353" s="195" t="str">
        <f>IFERROR(INDEX('Journée FdS'!$A$3:$V$151,MATCH('FdS Hebdo'!$B353,'Journée FdS'!$R$3:$R$151,0),C$3),"")</f>
        <v/>
      </c>
      <c r="D353" s="195" t="str">
        <f>IFERROR(INDEX('Liste Personnel'!$A$3:$I$151,MATCH($E353,'Liste Personnel'!$G$3:$G$151,0),8),"")</f>
        <v/>
      </c>
      <c r="E353" s="195" t="str">
        <f>IFERROR(INDEX('Journée FdS'!$E$5:$V$151,MATCH('FdS Hebdo'!$B353,'Journée FdS'!$R$5:$R$151,0),E$3),"")</f>
        <v/>
      </c>
      <c r="F353" s="196" t="str">
        <f>IF(H353="","",INDEX(Base!$L$2:$N$153,MATCH('FdS Hebdo'!$H353,Base!$L$2:$L$153,0),MATCH('FdS Hebdo'!F$3,Base!$L$1:$N$1,0)))</f>
        <v/>
      </c>
      <c r="G353" s="196" t="str">
        <f>IF(H353="","",INDEX(Base!$L$2:$N$153,MATCH('FdS Hebdo'!$H353,Base!$L$2:$L$153,0),MATCH('FdS Hebdo'!G$3,Base!$L$1:$N$1,0)))</f>
        <v/>
      </c>
      <c r="H353" s="197" t="str">
        <f t="shared" si="49"/>
        <v/>
      </c>
      <c r="I353" s="198" t="str">
        <f t="shared" si="51"/>
        <v/>
      </c>
    </row>
    <row r="354" spans="1:9">
      <c r="A354" s="191" t="str">
        <f t="shared" si="46"/>
        <v/>
      </c>
      <c r="B354" s="428" t="s">
        <v>329</v>
      </c>
      <c r="C354" s="195" t="str">
        <f>IFERROR(INDEX('Journée FdS'!$A$3:$V$151,MATCH('FdS Hebdo'!$B354,'Journée FdS'!$R$3:$R$151,0),C$3),"")</f>
        <v/>
      </c>
      <c r="D354" s="195" t="str">
        <f>IFERROR(INDEX('Liste Personnel'!$A$3:$I$151,MATCH($E354,'Liste Personnel'!$G$3:$G$151,0),8),"")</f>
        <v/>
      </c>
      <c r="E354" s="195" t="str">
        <f>IFERROR(INDEX('Journée FdS'!$E$5:$V$151,MATCH('FdS Hebdo'!$B354,'Journée FdS'!$R$5:$R$151,0),E$3),"")</f>
        <v/>
      </c>
      <c r="F354" s="196" t="str">
        <f>IF(H354="","",INDEX(Base!$L$2:$N$153,MATCH('FdS Hebdo'!$H354,Base!$L$2:$L$153,0),MATCH('FdS Hebdo'!F$3,Base!$L$1:$N$1,0)))</f>
        <v/>
      </c>
      <c r="G354" s="196" t="str">
        <f>IF(H354="","",INDEX(Base!$L$2:$N$153,MATCH('FdS Hebdo'!$H354,Base!$L$2:$L$153,0),MATCH('FdS Hebdo'!G$3,Base!$L$1:$N$1,0)))</f>
        <v/>
      </c>
      <c r="H354" s="197" t="str">
        <f t="shared" si="49"/>
        <v/>
      </c>
      <c r="I354" s="198" t="str">
        <f t="shared" si="51"/>
        <v/>
      </c>
    </row>
    <row r="355" spans="1:9">
      <c r="A355" s="191" t="str">
        <f t="shared" si="46"/>
        <v/>
      </c>
      <c r="B355" s="428" t="s">
        <v>19</v>
      </c>
      <c r="C355" s="195" t="str">
        <f>IFERROR(INDEX('Journée FdS'!$A$3:$V$151,MATCH('FdS Hebdo'!$B355,'Journée FdS'!$R$3:$R$151,0),C$3),"")</f>
        <v/>
      </c>
      <c r="D355" s="195" t="str">
        <f>IFERROR(INDEX('Liste Personnel'!$A$3:$I$151,MATCH($E355,'Liste Personnel'!$G$3:$G$151,0),8),"")</f>
        <v/>
      </c>
      <c r="E355" s="195" t="str">
        <f>IFERROR(INDEX('Journée FdS'!$E$5:$V$151,MATCH('FdS Hebdo'!$B355,'Journée FdS'!$R$5:$R$151,0),E$3),"")</f>
        <v/>
      </c>
      <c r="F355" s="196" t="str">
        <f>IF(H355="","",INDEX(Base!$L$2:$N$153,MATCH('FdS Hebdo'!$H355,Base!$L$2:$L$153,0),MATCH('FdS Hebdo'!F$3,Base!$L$1:$N$1,0)))</f>
        <v/>
      </c>
      <c r="G355" s="196" t="str">
        <f>IF(H355="","",INDEX(Base!$L$2:$N$153,MATCH('FdS Hebdo'!$H355,Base!$L$2:$L$153,0),MATCH('FdS Hebdo'!G$3,Base!$L$1:$N$1,0)))</f>
        <v/>
      </c>
      <c r="H355" s="197" t="str">
        <f t="shared" ref="H355:H369" si="52">IF(E355="","",B355)</f>
        <v/>
      </c>
      <c r="I355" s="198"/>
    </row>
    <row r="356" spans="1:9">
      <c r="A356" s="191" t="str">
        <f t="shared" si="46"/>
        <v/>
      </c>
      <c r="B356" s="428" t="s">
        <v>22</v>
      </c>
      <c r="C356" s="195" t="str">
        <f>IFERROR(INDEX('Journée FdS'!$A$3:$V$151,MATCH('FdS Hebdo'!$B356,'Journée FdS'!$R$3:$R$151,0),C$3),"")</f>
        <v/>
      </c>
      <c r="D356" s="195" t="str">
        <f>IFERROR(INDEX('Liste Personnel'!$A$3:$I$151,MATCH($E356,'Liste Personnel'!$G$3:$G$151,0),8),"")</f>
        <v/>
      </c>
      <c r="E356" s="195" t="str">
        <f>IFERROR(INDEX('Journée FdS'!$E$5:$V$151,MATCH('FdS Hebdo'!$B356,'Journée FdS'!$R$5:$R$151,0),E$3),"")</f>
        <v/>
      </c>
      <c r="F356" s="196" t="str">
        <f>IF(H356="","",INDEX(Base!$L$2:$N$153,MATCH('FdS Hebdo'!$H356,Base!$L$2:$L$153,0),MATCH('FdS Hebdo'!F$3,Base!$L$1:$N$1,0)))</f>
        <v/>
      </c>
      <c r="G356" s="196" t="str">
        <f>IF(H356="","",INDEX(Base!$L$2:$N$153,MATCH('FdS Hebdo'!$H356,Base!$L$2:$L$153,0),MATCH('FdS Hebdo'!G$3,Base!$L$1:$N$1,0)))</f>
        <v/>
      </c>
      <c r="H356" s="197" t="str">
        <f t="shared" si="52"/>
        <v/>
      </c>
      <c r="I356" s="198"/>
    </row>
    <row r="357" spans="1:9">
      <c r="A357" s="191" t="str">
        <f t="shared" si="46"/>
        <v/>
      </c>
      <c r="B357" s="428" t="s">
        <v>25</v>
      </c>
      <c r="C357" s="195" t="str">
        <f>IFERROR(INDEX('Journée FdS'!$A$3:$V$151,MATCH('FdS Hebdo'!$B357,'Journée FdS'!$R$3:$R$151,0),C$3),"")</f>
        <v/>
      </c>
      <c r="D357" s="195" t="str">
        <f>IFERROR(INDEX('Liste Personnel'!$A$3:$I$151,MATCH($E357,'Liste Personnel'!$G$3:$G$151,0),8),"")</f>
        <v/>
      </c>
      <c r="E357" s="195" t="str">
        <f>IFERROR(INDEX('Journée FdS'!$E$5:$V$151,MATCH('FdS Hebdo'!$B357,'Journée FdS'!$R$5:$R$151,0),E$3),"")</f>
        <v/>
      </c>
      <c r="F357" s="196" t="str">
        <f>IF(H357="","",INDEX(Base!$L$2:$N$153,MATCH('FdS Hebdo'!$H357,Base!$L$2:$L$153,0),MATCH('FdS Hebdo'!F$3,Base!$L$1:$N$1,0)))</f>
        <v/>
      </c>
      <c r="G357" s="196" t="str">
        <f>IF(H357="","",INDEX(Base!$L$2:$N$153,MATCH('FdS Hebdo'!$H357,Base!$L$2:$L$153,0),MATCH('FdS Hebdo'!G$3,Base!$L$1:$N$1,0)))</f>
        <v/>
      </c>
      <c r="H357" s="197" t="str">
        <f t="shared" si="52"/>
        <v/>
      </c>
      <c r="I357" s="198"/>
    </row>
    <row r="358" spans="1:9">
      <c r="A358" s="191" t="str">
        <f t="shared" si="46"/>
        <v/>
      </c>
      <c r="B358" s="428" t="s">
        <v>30</v>
      </c>
      <c r="C358" s="195" t="str">
        <f>IFERROR(INDEX('Journée FdS'!$A$3:$V$151,MATCH('FdS Hebdo'!$B358,'Journée FdS'!$R$3:$R$151,0),C$3),"")</f>
        <v/>
      </c>
      <c r="D358" s="195" t="str">
        <f>IFERROR(INDEX('Liste Personnel'!$A$3:$I$151,MATCH($E358,'Liste Personnel'!$G$3:$G$151,0),8),"")</f>
        <v/>
      </c>
      <c r="E358" s="195" t="str">
        <f>IFERROR(INDEX('Journée FdS'!$E$5:$V$151,MATCH('FdS Hebdo'!$B358,'Journée FdS'!$R$5:$R$151,0),E$3),"")</f>
        <v/>
      </c>
      <c r="F358" s="196" t="str">
        <f>IF(H358="","",INDEX(Base!$L$2:$N$153,MATCH('FdS Hebdo'!$H358,Base!$L$2:$L$153,0),MATCH('FdS Hebdo'!F$3,Base!$L$1:$N$1,0)))</f>
        <v/>
      </c>
      <c r="G358" s="196" t="str">
        <f>IF(H358="","",INDEX(Base!$L$2:$N$153,MATCH('FdS Hebdo'!$H358,Base!$L$2:$L$153,0),MATCH('FdS Hebdo'!G$3,Base!$L$1:$N$1,0)))</f>
        <v/>
      </c>
      <c r="H358" s="197" t="str">
        <f t="shared" si="52"/>
        <v/>
      </c>
      <c r="I358" s="198"/>
    </row>
    <row r="359" spans="1:9">
      <c r="A359" s="191" t="str">
        <f t="shared" si="46"/>
        <v/>
      </c>
      <c r="B359" s="428" t="s">
        <v>61</v>
      </c>
      <c r="C359" s="195" t="str">
        <f>IFERROR(INDEX('Journée FdS'!$A$3:$V$151,MATCH('FdS Hebdo'!$B359,'Journée FdS'!$R$3:$R$151,0),C$3),"")</f>
        <v/>
      </c>
      <c r="D359" s="195" t="str">
        <f>IFERROR(INDEX('Liste Personnel'!$A$3:$I$151,MATCH($E359,'Liste Personnel'!$G$3:$G$151,0),8),"")</f>
        <v/>
      </c>
      <c r="E359" s="195" t="str">
        <f>IFERROR(INDEX('Journée FdS'!$E$5:$V$151,MATCH('FdS Hebdo'!$B359,'Journée FdS'!$R$5:$R$151,0),E$3),"")</f>
        <v/>
      </c>
      <c r="F359" s="196" t="str">
        <f>IF(H359="","",INDEX(Base!$L$2:$N$153,MATCH('FdS Hebdo'!$H359,Base!$L$2:$L$153,0),MATCH('FdS Hebdo'!F$3,Base!$L$1:$N$1,0)))</f>
        <v/>
      </c>
      <c r="G359" s="196" t="str">
        <f>IF(H359="","",INDEX(Base!$L$2:$N$153,MATCH('FdS Hebdo'!$H359,Base!$L$2:$L$153,0),MATCH('FdS Hebdo'!G$3,Base!$L$1:$N$1,0)))</f>
        <v/>
      </c>
      <c r="H359" s="197" t="str">
        <f t="shared" si="52"/>
        <v/>
      </c>
      <c r="I359" s="198"/>
    </row>
    <row r="360" spans="1:9">
      <c r="A360" s="191" t="str">
        <f t="shared" si="46"/>
        <v/>
      </c>
      <c r="B360" s="428" t="s">
        <v>40</v>
      </c>
      <c r="C360" s="195" t="str">
        <f>IFERROR(INDEX('Journée FdS'!$A$3:$V$151,MATCH('FdS Hebdo'!$B360,'Journée FdS'!$R$3:$R$151,0),C$3),"")</f>
        <v/>
      </c>
      <c r="D360" s="195" t="str">
        <f>IFERROR(INDEX('Liste Personnel'!$A$3:$I$151,MATCH($E360,'Liste Personnel'!$G$3:$G$151,0),8),"")</f>
        <v/>
      </c>
      <c r="E360" s="195" t="str">
        <f>IFERROR(INDEX('Journée FdS'!$E$5:$V$151,MATCH('FdS Hebdo'!$B360,'Journée FdS'!$R$5:$R$151,0),E$3),"")</f>
        <v/>
      </c>
      <c r="F360" s="196" t="str">
        <f>IF(H360="","",INDEX(Base!$L$2:$N$153,MATCH('FdS Hebdo'!$H360,Base!$L$2:$L$153,0),MATCH('FdS Hebdo'!F$3,Base!$L$1:$N$1,0)))</f>
        <v/>
      </c>
      <c r="G360" s="196" t="str">
        <f>IF(H360="","",INDEX(Base!$L$2:$N$153,MATCH('FdS Hebdo'!$H360,Base!$L$2:$L$153,0),MATCH('FdS Hebdo'!G$3,Base!$L$1:$N$1,0)))</f>
        <v/>
      </c>
      <c r="H360" s="197" t="str">
        <f t="shared" si="52"/>
        <v/>
      </c>
      <c r="I360" s="198"/>
    </row>
    <row r="361" spans="1:9">
      <c r="A361" s="191" t="str">
        <f t="shared" si="46"/>
        <v/>
      </c>
      <c r="B361" s="428" t="s">
        <v>41</v>
      </c>
      <c r="C361" s="195" t="str">
        <f>IFERROR(INDEX('Journée FdS'!$A$3:$V$151,MATCH('FdS Hebdo'!$B361,'Journée FdS'!$R$3:$R$151,0),C$3),"")</f>
        <v/>
      </c>
      <c r="D361" s="195" t="str">
        <f>IFERROR(INDEX('Liste Personnel'!$A$3:$I$151,MATCH($E361,'Liste Personnel'!$G$3:$G$151,0),8),"")</f>
        <v/>
      </c>
      <c r="E361" s="195" t="str">
        <f>IFERROR(INDEX('Journée FdS'!$E$5:$V$151,MATCH('FdS Hebdo'!$B361,'Journée FdS'!$R$5:$R$151,0),E$3),"")</f>
        <v/>
      </c>
      <c r="F361" s="196" t="str">
        <f>IF(H361="","",INDEX(Base!$L$2:$N$153,MATCH('FdS Hebdo'!$H361,Base!$L$2:$L$153,0),MATCH('FdS Hebdo'!F$3,Base!$L$1:$N$1,0)))</f>
        <v/>
      </c>
      <c r="G361" s="196" t="str">
        <f>IF(H361="","",INDEX(Base!$L$2:$N$153,MATCH('FdS Hebdo'!$H361,Base!$L$2:$L$153,0),MATCH('FdS Hebdo'!G$3,Base!$L$1:$N$1,0)))</f>
        <v/>
      </c>
      <c r="H361" s="197" t="str">
        <f t="shared" si="52"/>
        <v/>
      </c>
      <c r="I361" s="198"/>
    </row>
    <row r="362" spans="1:9">
      <c r="A362" s="191" t="str">
        <f t="shared" si="46"/>
        <v/>
      </c>
      <c r="B362" s="428" t="s">
        <v>42</v>
      </c>
      <c r="C362" s="195" t="str">
        <f>IFERROR(INDEX('Journée FdS'!$A$3:$V$151,MATCH('FdS Hebdo'!$B362,'Journée FdS'!$R$3:$R$151,0),C$3),"")</f>
        <v/>
      </c>
      <c r="D362" s="195" t="str">
        <f>IFERROR(INDEX('Liste Personnel'!$A$3:$I$151,MATCH($E362,'Liste Personnel'!$G$3:$G$151,0),8),"")</f>
        <v/>
      </c>
      <c r="E362" s="195" t="str">
        <f>IFERROR(INDEX('Journée FdS'!$E$5:$V$151,MATCH('FdS Hebdo'!$B362,'Journée FdS'!$R$5:$R$151,0),E$3),"")</f>
        <v/>
      </c>
      <c r="F362" s="196" t="str">
        <f>IF(H362="","",INDEX(Base!$L$2:$N$153,MATCH('FdS Hebdo'!$H362,Base!$L$2:$L$153,0),MATCH('FdS Hebdo'!F$3,Base!$L$1:$N$1,0)))</f>
        <v/>
      </c>
      <c r="G362" s="196" t="str">
        <f>IF(H362="","",INDEX(Base!$L$2:$N$153,MATCH('FdS Hebdo'!$H362,Base!$L$2:$L$153,0),MATCH('FdS Hebdo'!G$3,Base!$L$1:$N$1,0)))</f>
        <v/>
      </c>
      <c r="H362" s="197" t="str">
        <f t="shared" si="52"/>
        <v/>
      </c>
      <c r="I362" s="198"/>
    </row>
    <row r="363" spans="1:9">
      <c r="A363" s="191" t="str">
        <f t="shared" si="46"/>
        <v/>
      </c>
      <c r="B363" s="428" t="s">
        <v>43</v>
      </c>
      <c r="C363" s="195" t="str">
        <f>IFERROR(INDEX('Journée FdS'!$A$3:$V$151,MATCH('FdS Hebdo'!$B363,'Journée FdS'!$R$3:$R$151,0),C$3),"")</f>
        <v/>
      </c>
      <c r="D363" s="195" t="str">
        <f>IFERROR(INDEX('Liste Personnel'!$A$3:$I$151,MATCH($E363,'Liste Personnel'!$G$3:$G$151,0),8),"")</f>
        <v/>
      </c>
      <c r="E363" s="195" t="str">
        <f>IFERROR(INDEX('Journée FdS'!$E$5:$V$151,MATCH('FdS Hebdo'!$B363,'Journée FdS'!$R$5:$R$151,0),E$3),"")</f>
        <v/>
      </c>
      <c r="F363" s="196" t="str">
        <f>IF(H363="","",INDEX(Base!$L$2:$N$153,MATCH('FdS Hebdo'!$H363,Base!$L$2:$L$153,0),MATCH('FdS Hebdo'!F$3,Base!$L$1:$N$1,0)))</f>
        <v/>
      </c>
      <c r="G363" s="196" t="str">
        <f>IF(H363="","",INDEX(Base!$L$2:$N$153,MATCH('FdS Hebdo'!$H363,Base!$L$2:$L$153,0),MATCH('FdS Hebdo'!G$3,Base!$L$1:$N$1,0)))</f>
        <v/>
      </c>
      <c r="H363" s="197" t="str">
        <f t="shared" si="52"/>
        <v/>
      </c>
      <c r="I363" s="198"/>
    </row>
    <row r="364" spans="1:9">
      <c r="A364" s="191" t="str">
        <f t="shared" si="46"/>
        <v/>
      </c>
      <c r="B364" s="428" t="s">
        <v>68</v>
      </c>
      <c r="C364" s="195" t="str">
        <f>IFERROR(INDEX('Journée FdS'!$A$3:$V$151,MATCH('FdS Hebdo'!$B364,'Journée FdS'!$R$3:$R$151,0),C$3),"")</f>
        <v/>
      </c>
      <c r="D364" s="195" t="str">
        <f>IFERROR(INDEX('Liste Personnel'!$A$3:$I$151,MATCH($E364,'Liste Personnel'!$G$3:$G$151,0),8),"")</f>
        <v/>
      </c>
      <c r="E364" s="195" t="str">
        <f>IFERROR(INDEX('Journée FdS'!$E$5:$V$151,MATCH('FdS Hebdo'!$B364,'Journée FdS'!$R$5:$R$151,0),E$3),"")</f>
        <v/>
      </c>
      <c r="F364" s="196" t="str">
        <f>IF(H364="","",INDEX(Base!$L$2:$N$153,MATCH('FdS Hebdo'!$H364,Base!$L$2:$L$153,0),MATCH('FdS Hebdo'!F$3,Base!$L$1:$N$1,0)))</f>
        <v/>
      </c>
      <c r="G364" s="196" t="str">
        <f>IF(H364="","",INDEX(Base!$L$2:$N$153,MATCH('FdS Hebdo'!$H364,Base!$L$2:$L$153,0),MATCH('FdS Hebdo'!G$3,Base!$L$1:$N$1,0)))</f>
        <v/>
      </c>
      <c r="H364" s="197" t="str">
        <f t="shared" si="52"/>
        <v/>
      </c>
      <c r="I364" s="198"/>
    </row>
    <row r="365" spans="1:9">
      <c r="A365" s="191" t="str">
        <f t="shared" si="46"/>
        <v/>
      </c>
      <c r="B365" s="428" t="s">
        <v>66</v>
      </c>
      <c r="C365" s="195" t="str">
        <f>IFERROR(INDEX('Journée FdS'!$A$3:$V$151,MATCH('FdS Hebdo'!$B365,'Journée FdS'!$R$3:$R$151,0),C$3),"")</f>
        <v/>
      </c>
      <c r="D365" s="195" t="str">
        <f>IFERROR(INDEX('Liste Personnel'!$A$3:$I$151,MATCH($E365,'Liste Personnel'!$G$3:$G$151,0),8),"")</f>
        <v/>
      </c>
      <c r="E365" s="195" t="str">
        <f>IFERROR(INDEX('Journée FdS'!$E$5:$V$151,MATCH('FdS Hebdo'!$B365,'Journée FdS'!$R$5:$R$151,0),E$3),"")</f>
        <v/>
      </c>
      <c r="F365" s="196" t="str">
        <f>IF(H365="","",INDEX(Base!$L$2:$N$153,MATCH('FdS Hebdo'!$H365,Base!$L$2:$L$153,0),MATCH('FdS Hebdo'!F$3,Base!$L$1:$N$1,0)))</f>
        <v/>
      </c>
      <c r="G365" s="196" t="str">
        <f>IF(H365="","",INDEX(Base!$L$2:$N$153,MATCH('FdS Hebdo'!$H365,Base!$L$2:$L$153,0),MATCH('FdS Hebdo'!G$3,Base!$L$1:$N$1,0)))</f>
        <v/>
      </c>
      <c r="H365" s="197" t="str">
        <f t="shared" si="52"/>
        <v/>
      </c>
      <c r="I365" s="198"/>
    </row>
    <row r="366" spans="1:9">
      <c r="A366" s="191" t="str">
        <f t="shared" si="46"/>
        <v/>
      </c>
      <c r="B366" s="428" t="s">
        <v>63</v>
      </c>
      <c r="C366" s="195" t="str">
        <f>IFERROR(INDEX('Journée FdS'!$A$3:$V$151,MATCH('FdS Hebdo'!$B366,'Journée FdS'!$R$3:$R$151,0),C$3),"")</f>
        <v/>
      </c>
      <c r="D366" s="195" t="str">
        <f>IFERROR(INDEX('Liste Personnel'!$A$3:$I$151,MATCH($E366,'Liste Personnel'!$G$3:$G$151,0),8),"")</f>
        <v/>
      </c>
      <c r="E366" s="195" t="str">
        <f>IFERROR(INDEX('Journée FdS'!$E$5:$V$151,MATCH('FdS Hebdo'!$B366,'Journée FdS'!$R$5:$R$151,0),E$3),"")</f>
        <v/>
      </c>
      <c r="F366" s="196" t="str">
        <f>IF(H366="","",INDEX(Base!$L$2:$N$153,MATCH('FdS Hebdo'!$H366,Base!$L$2:$L$153,0),MATCH('FdS Hebdo'!F$3,Base!$L$1:$N$1,0)))</f>
        <v/>
      </c>
      <c r="G366" s="196" t="str">
        <f>IF(H366="","",INDEX(Base!$L$2:$N$153,MATCH('FdS Hebdo'!$H366,Base!$L$2:$L$153,0),MATCH('FdS Hebdo'!G$3,Base!$L$1:$N$1,0)))</f>
        <v/>
      </c>
      <c r="H366" s="197" t="str">
        <f t="shared" si="52"/>
        <v/>
      </c>
      <c r="I366" s="198"/>
    </row>
    <row r="367" spans="1:9">
      <c r="A367" s="191" t="str">
        <f t="shared" si="46"/>
        <v/>
      </c>
      <c r="B367" s="428" t="s">
        <v>60</v>
      </c>
      <c r="C367" s="195" t="str">
        <f>IFERROR(INDEX('Journée FdS'!$A$3:$V$151,MATCH('FdS Hebdo'!$B367,'Journée FdS'!$R$3:$R$151,0),C$3),"")</f>
        <v/>
      </c>
      <c r="D367" s="195" t="str">
        <f>IFERROR(INDEX('Liste Personnel'!$A$3:$I$151,MATCH($E367,'Liste Personnel'!$G$3:$G$151,0),8),"")</f>
        <v/>
      </c>
      <c r="E367" s="195" t="str">
        <f>IFERROR(INDEX('Journée FdS'!$E$5:$V$151,MATCH('FdS Hebdo'!$B367,'Journée FdS'!$R$5:$R$151,0),E$3),"")</f>
        <v/>
      </c>
      <c r="F367" s="196" t="str">
        <f>IF(H367="","",INDEX(Base!$L$2:$N$153,MATCH('FdS Hebdo'!$H367,Base!$L$2:$L$153,0),MATCH('FdS Hebdo'!F$3,Base!$L$1:$N$1,0)))</f>
        <v/>
      </c>
      <c r="G367" s="196" t="str">
        <f>IF(H367="","",INDEX(Base!$L$2:$N$153,MATCH('FdS Hebdo'!$H367,Base!$L$2:$L$153,0),MATCH('FdS Hebdo'!G$3,Base!$L$1:$N$1,0)))</f>
        <v/>
      </c>
      <c r="H367" s="197" t="str">
        <f t="shared" si="52"/>
        <v/>
      </c>
      <c r="I367" s="198"/>
    </row>
    <row r="368" spans="1:9">
      <c r="A368" s="191" t="str">
        <f t="shared" si="46"/>
        <v/>
      </c>
      <c r="B368" s="428" t="s">
        <v>69</v>
      </c>
      <c r="C368" s="195" t="str">
        <f>IFERROR(INDEX('Journée FdS'!$A$3:$V$151,MATCH('FdS Hebdo'!$B368,'Journée FdS'!$R$3:$R$151,0),C$3),"")</f>
        <v/>
      </c>
      <c r="D368" s="195" t="str">
        <f>IFERROR(INDEX('Liste Personnel'!$A$3:$I$151,MATCH($E368,'Liste Personnel'!$G$3:$G$151,0),8),"")</f>
        <v/>
      </c>
      <c r="E368" s="195" t="str">
        <f>IFERROR(INDEX('Journée FdS'!$E$5:$V$151,MATCH('FdS Hebdo'!$B368,'Journée FdS'!$R$5:$R$151,0),E$3),"")</f>
        <v/>
      </c>
      <c r="F368" s="196" t="str">
        <f>IF(H368="","",INDEX(Base!$L$2:$N$153,MATCH('FdS Hebdo'!$H368,Base!$L$2:$L$153,0),MATCH('FdS Hebdo'!F$3,Base!$L$1:$N$1,0)))</f>
        <v/>
      </c>
      <c r="G368" s="196" t="str">
        <f>IF(H368="","",INDEX(Base!$L$2:$N$153,MATCH('FdS Hebdo'!$H368,Base!$L$2:$L$153,0),MATCH('FdS Hebdo'!G$3,Base!$L$1:$N$1,0)))</f>
        <v/>
      </c>
      <c r="H368" s="197" t="str">
        <f t="shared" si="52"/>
        <v/>
      </c>
      <c r="I368" s="198"/>
    </row>
    <row r="369" spans="1:9">
      <c r="A369" s="191" t="str">
        <f t="shared" si="46"/>
        <v/>
      </c>
      <c r="B369" s="428" t="s">
        <v>59</v>
      </c>
      <c r="C369" s="195" t="str">
        <f>IFERROR(INDEX('Journée FdS'!$A$3:$V$151,MATCH('FdS Hebdo'!$B369,'Journée FdS'!$R$3:$R$151,0),C$3),"")</f>
        <v/>
      </c>
      <c r="D369" s="195" t="str">
        <f>IFERROR(INDEX('Liste Personnel'!$A$3:$I$151,MATCH($E369,'Liste Personnel'!$G$3:$G$151,0),8),"")</f>
        <v/>
      </c>
      <c r="E369" s="195" t="str">
        <f>IFERROR(INDEX('Journée FdS'!$E$5:$V$151,MATCH('FdS Hebdo'!$B369,'Journée FdS'!$R$5:$R$151,0),E$3),"")</f>
        <v/>
      </c>
      <c r="F369" s="196" t="str">
        <f>IF(H369="","",INDEX(Base!$L$2:$N$153,MATCH('FdS Hebdo'!$H369,Base!$L$2:$L$153,0),MATCH('FdS Hebdo'!F$3,Base!$L$1:$N$1,0)))</f>
        <v/>
      </c>
      <c r="G369" s="196" t="str">
        <f>IF(H369="","",INDEX(Base!$L$2:$N$153,MATCH('FdS Hebdo'!$H369,Base!$L$2:$L$153,0),MATCH('FdS Hebdo'!G$3,Base!$L$1:$N$1,0)))</f>
        <v/>
      </c>
      <c r="H369" s="197" t="str">
        <f t="shared" si="52"/>
        <v/>
      </c>
      <c r="I369" s="198"/>
    </row>
    <row r="370" spans="1:9">
      <c r="A370" s="191" t="str">
        <f t="shared" si="46"/>
        <v/>
      </c>
      <c r="B370" s="429" t="s">
        <v>332</v>
      </c>
      <c r="C370" s="195" t="str">
        <f>IFERROR(INDEX('Journée FdS'!$A$3:$V$151,MATCH('FdS Hebdo'!$B370,'Journée FdS'!$R$3:$R$151,0),C$3),"")</f>
        <v/>
      </c>
      <c r="D370" s="195" t="str">
        <f>IFERROR(INDEX('Liste Personnel'!$A$3:$I$151,MATCH($E370,'Liste Personnel'!$G$3:$G$151,0),8),"")</f>
        <v/>
      </c>
      <c r="E370" s="195" t="str">
        <f>IFERROR(INDEX('Journée FdS'!$E$5:$V$151,MATCH('FdS Hebdo'!$B370,'Journée FdS'!$R$5:$R$151,0),E$3),"")</f>
        <v/>
      </c>
      <c r="F370" s="196" t="str">
        <f>IF(H370="","",INDEX(Base!$L$2:$N$153,MATCH('FdS Hebdo'!$H370,Base!$L$2:$L$153,0),MATCH('FdS Hebdo'!F$3,Base!$L$1:$N$1,0)))</f>
        <v/>
      </c>
      <c r="G370" s="196" t="str">
        <f>IF(H370="","",INDEX(Base!$L$2:$N$153,MATCH('FdS Hebdo'!$H370,Base!$L$2:$L$153,0),MATCH('FdS Hebdo'!G$3,Base!$L$1:$N$1,0)))</f>
        <v/>
      </c>
      <c r="H370" s="197" t="str">
        <f t="shared" ref="H370:H377" si="53">IF(E370="","",B370)</f>
        <v/>
      </c>
      <c r="I370" s="198" t="str">
        <f>IF(E370="","","RENFORT")</f>
        <v/>
      </c>
    </row>
    <row r="371" spans="1:9">
      <c r="A371" s="191" t="str">
        <f t="shared" si="46"/>
        <v/>
      </c>
      <c r="B371" s="429" t="s">
        <v>333</v>
      </c>
      <c r="C371" s="195" t="str">
        <f>IFERROR(INDEX('Journée FdS'!$A$3:$V$151,MATCH('FdS Hebdo'!$B371,'Journée FdS'!$R$3:$R$151,0),C$3),"")</f>
        <v/>
      </c>
      <c r="D371" s="195" t="str">
        <f>IFERROR(INDEX('Liste Personnel'!$A$3:$I$151,MATCH($E371,'Liste Personnel'!$G$3:$G$151,0),8),"")</f>
        <v/>
      </c>
      <c r="E371" s="195" t="str">
        <f>IFERROR(INDEX('Journée FdS'!$E$5:$V$151,MATCH('FdS Hebdo'!$B371,'Journée FdS'!$R$5:$R$151,0),E$3),"")</f>
        <v/>
      </c>
      <c r="F371" s="196" t="str">
        <f>IF(H371="","",INDEX(Base!$L$2:$N$153,MATCH('FdS Hebdo'!$H371,Base!$L$2:$L$153,0),MATCH('FdS Hebdo'!F$3,Base!$L$1:$N$1,0)))</f>
        <v/>
      </c>
      <c r="G371" s="196" t="str">
        <f>IF(H371="","",INDEX(Base!$L$2:$N$153,MATCH('FdS Hebdo'!$H371,Base!$L$2:$L$153,0),MATCH('FdS Hebdo'!G$3,Base!$L$1:$N$1,0)))</f>
        <v/>
      </c>
      <c r="H371" s="197" t="str">
        <f t="shared" si="53"/>
        <v/>
      </c>
      <c r="I371" s="198" t="str">
        <f t="shared" ref="I371:I377" si="54">IF(E371="","","RENFORT")</f>
        <v/>
      </c>
    </row>
    <row r="372" spans="1:9">
      <c r="A372" s="191" t="str">
        <f t="shared" si="46"/>
        <v/>
      </c>
      <c r="B372" s="429" t="s">
        <v>334</v>
      </c>
      <c r="C372" s="195" t="str">
        <f>IFERROR(INDEX('Journée FdS'!$A$3:$V$151,MATCH('FdS Hebdo'!$B372,'Journée FdS'!$R$3:$R$151,0),C$3),"")</f>
        <v/>
      </c>
      <c r="D372" s="195" t="str">
        <f>IFERROR(INDEX('Liste Personnel'!$A$3:$I$151,MATCH($E372,'Liste Personnel'!$G$3:$G$151,0),8),"")</f>
        <v/>
      </c>
      <c r="E372" s="195" t="str">
        <f>IFERROR(INDEX('Journée FdS'!$E$5:$V$151,MATCH('FdS Hebdo'!$B372,'Journée FdS'!$R$5:$R$151,0),E$3),"")</f>
        <v/>
      </c>
      <c r="F372" s="196" t="str">
        <f>IF(H372="","",INDEX(Base!$L$2:$N$153,MATCH('FdS Hebdo'!$H372,Base!$L$2:$L$153,0),MATCH('FdS Hebdo'!F$3,Base!$L$1:$N$1,0)))</f>
        <v/>
      </c>
      <c r="G372" s="196" t="str">
        <f>IF(H372="","",INDEX(Base!$L$2:$N$153,MATCH('FdS Hebdo'!$H372,Base!$L$2:$L$153,0),MATCH('FdS Hebdo'!G$3,Base!$L$1:$N$1,0)))</f>
        <v/>
      </c>
      <c r="H372" s="197" t="str">
        <f t="shared" si="53"/>
        <v/>
      </c>
      <c r="I372" s="198" t="str">
        <f t="shared" si="54"/>
        <v/>
      </c>
    </row>
    <row r="373" spans="1:9">
      <c r="A373" s="191" t="str">
        <f t="shared" si="46"/>
        <v/>
      </c>
      <c r="B373" s="429" t="s">
        <v>335</v>
      </c>
      <c r="C373" s="195" t="str">
        <f>IFERROR(INDEX('Journée FdS'!$A$3:$V$151,MATCH('FdS Hebdo'!$B373,'Journée FdS'!$R$3:$R$151,0),C$3),"")</f>
        <v/>
      </c>
      <c r="D373" s="195" t="str">
        <f>IFERROR(INDEX('Liste Personnel'!$A$3:$I$151,MATCH($E373,'Liste Personnel'!$G$3:$G$151,0),8),"")</f>
        <v/>
      </c>
      <c r="E373" s="195" t="str">
        <f>IFERROR(INDEX('Journée FdS'!$E$5:$V$151,MATCH('FdS Hebdo'!$B373,'Journée FdS'!$R$5:$R$151,0),E$3),"")</f>
        <v/>
      </c>
      <c r="F373" s="196" t="str">
        <f>IF(H373="","",INDEX(Base!$L$2:$N$153,MATCH('FdS Hebdo'!$H373,Base!$L$2:$L$153,0),MATCH('FdS Hebdo'!F$3,Base!$L$1:$N$1,0)))</f>
        <v/>
      </c>
      <c r="G373" s="196" t="str">
        <f>IF(H373="","",INDEX(Base!$L$2:$N$153,MATCH('FdS Hebdo'!$H373,Base!$L$2:$L$153,0),MATCH('FdS Hebdo'!G$3,Base!$L$1:$N$1,0)))</f>
        <v/>
      </c>
      <c r="H373" s="197" t="str">
        <f t="shared" si="53"/>
        <v/>
      </c>
      <c r="I373" s="198" t="str">
        <f t="shared" si="54"/>
        <v/>
      </c>
    </row>
    <row r="374" spans="1:9">
      <c r="A374" s="191" t="str">
        <f t="shared" si="46"/>
        <v/>
      </c>
      <c r="B374" s="429" t="s">
        <v>336</v>
      </c>
      <c r="C374" s="195" t="str">
        <f>IFERROR(INDEX('Journée FdS'!$A$3:$V$151,MATCH('FdS Hebdo'!$B374,'Journée FdS'!$R$3:$R$151,0),C$3),"")</f>
        <v/>
      </c>
      <c r="D374" s="195" t="str">
        <f>IFERROR(INDEX('Liste Personnel'!$A$3:$I$151,MATCH($E374,'Liste Personnel'!$G$3:$G$151,0),8),"")</f>
        <v/>
      </c>
      <c r="E374" s="195" t="str">
        <f>IFERROR(INDEX('Journée FdS'!$E$5:$V$151,MATCH('FdS Hebdo'!$B374,'Journée FdS'!$R$5:$R$151,0),E$3),"")</f>
        <v/>
      </c>
      <c r="F374" s="196" t="str">
        <f>IF(H374="","",INDEX(Base!$L$2:$N$153,MATCH('FdS Hebdo'!$H374,Base!$L$2:$L$153,0),MATCH('FdS Hebdo'!F$3,Base!$L$1:$N$1,0)))</f>
        <v/>
      </c>
      <c r="G374" s="196" t="str">
        <f>IF(H374="","",INDEX(Base!$L$2:$N$153,MATCH('FdS Hebdo'!$H374,Base!$L$2:$L$153,0),MATCH('FdS Hebdo'!G$3,Base!$L$1:$N$1,0)))</f>
        <v/>
      </c>
      <c r="H374" s="197" t="str">
        <f t="shared" si="53"/>
        <v/>
      </c>
      <c r="I374" s="198" t="str">
        <f t="shared" si="54"/>
        <v/>
      </c>
    </row>
    <row r="375" spans="1:9">
      <c r="A375" s="191" t="str">
        <f t="shared" si="46"/>
        <v/>
      </c>
      <c r="B375" s="429" t="s">
        <v>337</v>
      </c>
      <c r="C375" s="195" t="str">
        <f>IFERROR(INDEX('Journée FdS'!$A$3:$V$151,MATCH('FdS Hebdo'!$B375,'Journée FdS'!$R$3:$R$151,0),C$3),"")</f>
        <v/>
      </c>
      <c r="D375" s="195" t="str">
        <f>IFERROR(INDEX('Liste Personnel'!$A$3:$I$151,MATCH($E375,'Liste Personnel'!$G$3:$G$151,0),8),"")</f>
        <v/>
      </c>
      <c r="E375" s="195" t="str">
        <f>IFERROR(INDEX('Journée FdS'!$E$5:$V$151,MATCH('FdS Hebdo'!$B375,'Journée FdS'!$R$5:$R$151,0),E$3),"")</f>
        <v/>
      </c>
      <c r="F375" s="196" t="str">
        <f>IF(H375="","",INDEX(Base!$L$2:$N$153,MATCH('FdS Hebdo'!$H375,Base!$L$2:$L$153,0),MATCH('FdS Hebdo'!F$3,Base!$L$1:$N$1,0)))</f>
        <v/>
      </c>
      <c r="G375" s="196" t="str">
        <f>IF(H375="","",INDEX(Base!$L$2:$N$153,MATCH('FdS Hebdo'!$H375,Base!$L$2:$L$153,0),MATCH('FdS Hebdo'!G$3,Base!$L$1:$N$1,0)))</f>
        <v/>
      </c>
      <c r="H375" s="197" t="str">
        <f t="shared" si="53"/>
        <v/>
      </c>
      <c r="I375" s="198" t="str">
        <f t="shared" si="54"/>
        <v/>
      </c>
    </row>
    <row r="376" spans="1:9">
      <c r="A376" s="191" t="str">
        <f t="shared" si="46"/>
        <v/>
      </c>
      <c r="B376" s="429" t="s">
        <v>338</v>
      </c>
      <c r="C376" s="195" t="str">
        <f>IFERROR(INDEX('Journée FdS'!$A$3:$V$151,MATCH('FdS Hebdo'!$B376,'Journée FdS'!$R$3:$R$151,0),C$3),"")</f>
        <v/>
      </c>
      <c r="D376" s="195" t="str">
        <f>IFERROR(INDEX('Liste Personnel'!$A$3:$I$151,MATCH($E376,'Liste Personnel'!$G$3:$G$151,0),8),"")</f>
        <v/>
      </c>
      <c r="E376" s="195" t="str">
        <f>IFERROR(INDEX('Journée FdS'!$E$5:$V$151,MATCH('FdS Hebdo'!$B376,'Journée FdS'!$R$5:$R$151,0),E$3),"")</f>
        <v/>
      </c>
      <c r="F376" s="196" t="str">
        <f>IF(H376="","",INDEX(Base!$L$2:$N$153,MATCH('FdS Hebdo'!$H376,Base!$L$2:$L$153,0),MATCH('FdS Hebdo'!F$3,Base!$L$1:$N$1,0)))</f>
        <v/>
      </c>
      <c r="G376" s="196" t="str">
        <f>IF(H376="","",INDEX(Base!$L$2:$N$153,MATCH('FdS Hebdo'!$H376,Base!$L$2:$L$153,0),MATCH('FdS Hebdo'!G$3,Base!$L$1:$N$1,0)))</f>
        <v/>
      </c>
      <c r="H376" s="197" t="str">
        <f t="shared" si="53"/>
        <v/>
      </c>
      <c r="I376" s="198" t="str">
        <f t="shared" si="54"/>
        <v/>
      </c>
    </row>
    <row r="377" spans="1:9">
      <c r="A377" s="191" t="str">
        <f t="shared" si="46"/>
        <v/>
      </c>
      <c r="B377" s="429" t="s">
        <v>339</v>
      </c>
      <c r="C377" s="195" t="str">
        <f>IFERROR(INDEX('Journée FdS'!$A$3:$V$151,MATCH('FdS Hebdo'!$B377,'Journée FdS'!$R$3:$R$151,0),C$3),"")</f>
        <v/>
      </c>
      <c r="D377" s="195" t="str">
        <f>IFERROR(INDEX('Liste Personnel'!$A$3:$I$151,MATCH($E377,'Liste Personnel'!$G$3:$G$151,0),8),"")</f>
        <v/>
      </c>
      <c r="E377" s="195" t="str">
        <f>IFERROR(INDEX('Journée FdS'!$E$5:$V$151,MATCH('FdS Hebdo'!$B377,'Journée FdS'!$R$5:$R$151,0),E$3),"")</f>
        <v/>
      </c>
      <c r="F377" s="196" t="str">
        <f>IF(H377="","",INDEX(Base!$L$2:$N$153,MATCH('FdS Hebdo'!$H377,Base!$L$2:$L$153,0),MATCH('FdS Hebdo'!F$3,Base!$L$1:$N$1,0)))</f>
        <v/>
      </c>
      <c r="G377" s="196" t="str">
        <f>IF(H377="","",INDEX(Base!$L$2:$N$153,MATCH('FdS Hebdo'!$H377,Base!$L$2:$L$153,0),MATCH('FdS Hebdo'!G$3,Base!$L$1:$N$1,0)))</f>
        <v/>
      </c>
      <c r="H377" s="197" t="str">
        <f t="shared" si="53"/>
        <v/>
      </c>
      <c r="I377" s="198" t="str">
        <f t="shared" si="54"/>
        <v/>
      </c>
    </row>
    <row r="378" spans="1:9">
      <c r="A378" s="191" t="s">
        <v>222</v>
      </c>
      <c r="B378" s="190" t="s">
        <v>11</v>
      </c>
      <c r="C378" s="195"/>
      <c r="D378" s="195" t="str">
        <f>IFERROR(INDEX('Liste Personnel'!$A$3:$I$151,MATCH($E378,'Liste Personnel'!$G$3:$G$151,0),8),"")</f>
        <v/>
      </c>
      <c r="E378" s="195"/>
      <c r="F378" s="196" t="str">
        <f>IF(H378="","",INDEX(Base!$L$2:$N$49,MATCH('FdS Hebdo'!$H378,Base!$L$2:$L$49,0),MATCH('FdS Hebdo'!F$3,Base!$L$1:$N$1,0)))</f>
        <v/>
      </c>
      <c r="G378" s="196" t="str">
        <f>IF(H378="","",INDEX(Base!$L$2:$N$49,MATCH('FdS Hebdo'!$H378,Base!$L$2:$L$49,0),MATCH('FdS Hebdo'!G$3,Base!$L$1:$N$1,0)))</f>
        <v/>
      </c>
      <c r="H378" s="197" t="str">
        <f>IF(E378="","",B378)</f>
        <v/>
      </c>
      <c r="I378" s="198"/>
    </row>
    <row r="379" spans="1:9">
      <c r="A379" s="191" t="str">
        <f t="shared" si="46"/>
        <v/>
      </c>
      <c r="B379" s="428" t="s">
        <v>11</v>
      </c>
      <c r="C379" s="195" t="str">
        <f>IFERROR(INDEX('Journée FdS'!$A$3:$V$151,MATCH('FdS Hebdo'!$B379,'Journée FdS'!$R$3:$R$151,0),C$3),"")</f>
        <v/>
      </c>
      <c r="D379" s="195" t="str">
        <f>IFERROR(INDEX('Liste Personnel'!$A$3:$I$151,MATCH($E379,'Liste Personnel'!$G$3:$G$151,0),8),"")</f>
        <v/>
      </c>
      <c r="E379" s="195" t="str">
        <f>IFERROR(INDEX('Journée FdS'!$E$5:$V$151,MATCH('FdS Hebdo'!$B379,'Journée FdS'!$R$5:$R$151,0),E$3),"")</f>
        <v/>
      </c>
      <c r="F379" s="196" t="str">
        <f>IF(H379="","",INDEX(Base!$L$2:$N$153,MATCH('FdS Hebdo'!$H379,Base!$L$2:$L$153,0),MATCH('FdS Hebdo'!F$3,Base!$L$1:$N$1,0)))</f>
        <v/>
      </c>
      <c r="G379" s="196" t="str">
        <f>IF(H379="","",INDEX(Base!$L$2:$N$153,MATCH('FdS Hebdo'!$H379,Base!$L$2:$L$153,0),MATCH('FdS Hebdo'!G$3,Base!$L$1:$N$1,0)))</f>
        <v/>
      </c>
      <c r="H379" s="197" t="str">
        <f>IF(E379="","",B379)</f>
        <v/>
      </c>
      <c r="I379" s="198"/>
    </row>
    <row r="380" spans="1:9" ht="15" customHeight="1">
      <c r="A380" s="191" t="str">
        <f t="shared" si="46"/>
        <v/>
      </c>
      <c r="B380" s="429" t="s">
        <v>340</v>
      </c>
      <c r="C380" s="195" t="str">
        <f>IFERROR(INDEX('Journée FdS'!$A$3:$V$151,MATCH('FdS Hebdo'!$B380,'Journée FdS'!$R$3:$R$151,0),C$3),"")</f>
        <v/>
      </c>
      <c r="D380" s="195" t="str">
        <f>IFERROR(INDEX('Liste Personnel'!$A$3:$I$151,MATCH($E380,'Liste Personnel'!$G$3:$G$151,0),8),"")</f>
        <v/>
      </c>
      <c r="E380" s="195" t="str">
        <f>IFERROR(INDEX('Journée FdS'!$E$5:$V$151,MATCH('FdS Hebdo'!$B380,'Journée FdS'!$R$5:$R$151,0),E$3),"")</f>
        <v/>
      </c>
      <c r="F380" s="196" t="str">
        <f>IF(H380="","",INDEX(Base!$L$2:$N$153,MATCH('FdS Hebdo'!$H380,Base!$L$2:$L$153,0),MATCH('FdS Hebdo'!F$3,Base!$L$1:$N$1,0)))</f>
        <v/>
      </c>
      <c r="G380" s="196" t="str">
        <f>IF(H380="","",INDEX(Base!$L$2:$N$153,MATCH('FdS Hebdo'!$H380,Base!$L$2:$L$153,0),MATCH('FdS Hebdo'!G$3,Base!$L$1:$N$1,0)))</f>
        <v/>
      </c>
      <c r="H380" s="197" t="str">
        <f t="shared" ref="H380:H393" si="55">IF(E380="","",B380)</f>
        <v/>
      </c>
      <c r="I380" s="198" t="str">
        <f>IF(E380="","","DOUBLAGE")</f>
        <v/>
      </c>
    </row>
    <row r="381" spans="1:9" ht="15" customHeight="1">
      <c r="A381" s="191" t="str">
        <f t="shared" si="46"/>
        <v/>
      </c>
      <c r="B381" s="429" t="s">
        <v>341</v>
      </c>
      <c r="C381" s="195" t="str">
        <f>IFERROR(INDEX('Journée FdS'!$A$3:$V$151,MATCH('FdS Hebdo'!$B381,'Journée FdS'!$R$3:$R$151,0),C$3),"")</f>
        <v/>
      </c>
      <c r="D381" s="195" t="str">
        <f>IFERROR(INDEX('Liste Personnel'!$A$3:$I$151,MATCH($E381,'Liste Personnel'!$G$3:$G$151,0),8),"")</f>
        <v/>
      </c>
      <c r="E381" s="195" t="str">
        <f>IFERROR(INDEX('Journée FdS'!$E$5:$V$151,MATCH('FdS Hebdo'!$B381,'Journée FdS'!$R$5:$R$151,0),E$3),"")</f>
        <v/>
      </c>
      <c r="F381" s="196" t="str">
        <f>IF(H381="","",INDEX(Base!$L$2:$N$153,MATCH('FdS Hebdo'!$H381,Base!$L$2:$L$153,0),MATCH('FdS Hebdo'!F$3,Base!$L$1:$N$1,0)))</f>
        <v/>
      </c>
      <c r="G381" s="196" t="str">
        <f>IF(H381="","",INDEX(Base!$L$2:$N$153,MATCH('FdS Hebdo'!$H381,Base!$L$2:$L$153,0),MATCH('FdS Hebdo'!G$3,Base!$L$1:$N$1,0)))</f>
        <v/>
      </c>
      <c r="H381" s="197" t="str">
        <f t="shared" si="55"/>
        <v/>
      </c>
      <c r="I381" s="198" t="str">
        <f>IF(E381="","","DOUBLAGE")</f>
        <v/>
      </c>
    </row>
    <row r="382" spans="1:9">
      <c r="A382" s="191" t="str">
        <f t="shared" si="46"/>
        <v/>
      </c>
      <c r="B382" s="429" t="s">
        <v>342</v>
      </c>
      <c r="C382" s="195" t="str">
        <f>IFERROR(INDEX('Journée FdS'!$A$3:$V$151,MATCH('FdS Hebdo'!$B382,'Journée FdS'!$R$3:$R$151,0),C$3),"")</f>
        <v/>
      </c>
      <c r="D382" s="195" t="str">
        <f>IFERROR(INDEX('Liste Personnel'!$A$3:$I$151,MATCH($E382,'Liste Personnel'!$G$3:$G$151,0),8),"")</f>
        <v/>
      </c>
      <c r="E382" s="195" t="str">
        <f>IFERROR(INDEX('Journée FdS'!$E$5:$V$151,MATCH('FdS Hebdo'!$B382,'Journée FdS'!$R$5:$R$151,0),E$3),"")</f>
        <v/>
      </c>
      <c r="F382" s="196" t="str">
        <f>IF(H382="","",INDEX(Base!$L$2:$N$153,MATCH('FdS Hebdo'!$H382,Base!$L$2:$L$153,0),MATCH('FdS Hebdo'!F$3,Base!$L$1:$N$1,0)))</f>
        <v/>
      </c>
      <c r="G382" s="196" t="str">
        <f>IF(H382="","",INDEX(Base!$L$2:$N$153,MATCH('FdS Hebdo'!$H382,Base!$L$2:$L$153,0),MATCH('FdS Hebdo'!G$3,Base!$L$1:$N$1,0)))</f>
        <v/>
      </c>
      <c r="H382" s="197" t="str">
        <f t="shared" si="55"/>
        <v/>
      </c>
      <c r="I382" s="198" t="str">
        <f>IF(E382="","","DOUBLAGE")</f>
        <v/>
      </c>
    </row>
    <row r="383" spans="1:9">
      <c r="A383" s="191" t="str">
        <f t="shared" si="46"/>
        <v/>
      </c>
      <c r="B383" s="429" t="s">
        <v>343</v>
      </c>
      <c r="C383" s="195" t="str">
        <f>IFERROR(INDEX('Journée FdS'!$A$3:$V$151,MATCH('FdS Hebdo'!$B383,'Journée FdS'!$R$3:$R$151,0),C$3),"")</f>
        <v/>
      </c>
      <c r="D383" s="195" t="str">
        <f>IFERROR(INDEX('Liste Personnel'!$A$3:$I$151,MATCH($E383,'Liste Personnel'!$G$3:$G$151,0),8),"")</f>
        <v/>
      </c>
      <c r="E383" s="195" t="str">
        <f>IFERROR(INDEX('Journée FdS'!$E$5:$V$151,MATCH('FdS Hebdo'!$B383,'Journée FdS'!$R$5:$R$151,0),E$3),"")</f>
        <v/>
      </c>
      <c r="F383" s="196" t="str">
        <f>IF(H383="","",INDEX(Base!$L$2:$N$153,MATCH('FdS Hebdo'!$H383,Base!$L$2:$L$153,0),MATCH('FdS Hebdo'!F$3,Base!$L$1:$N$1,0)))</f>
        <v/>
      </c>
      <c r="G383" s="196" t="str">
        <f>IF(H383="","",INDEX(Base!$L$2:$N$153,MATCH('FdS Hebdo'!$H383,Base!$L$2:$L$153,0),MATCH('FdS Hebdo'!G$3,Base!$L$1:$N$1,0)))</f>
        <v/>
      </c>
      <c r="H383" s="197" t="str">
        <f t="shared" si="55"/>
        <v/>
      </c>
      <c r="I383" s="198" t="str">
        <f>IF(E383="","","DOUBLAGE")</f>
        <v/>
      </c>
    </row>
    <row r="384" spans="1:9">
      <c r="A384" s="191" t="str">
        <f t="shared" si="46"/>
        <v/>
      </c>
      <c r="B384" s="428" t="s">
        <v>20</v>
      </c>
      <c r="C384" s="195" t="str">
        <f>IFERROR(INDEX('Journée FdS'!$A$3:$V$151,MATCH('FdS Hebdo'!$B384,'Journée FdS'!$R$3:$R$151,0),C$3),"")</f>
        <v/>
      </c>
      <c r="D384" s="195" t="str">
        <f>IFERROR(INDEX('Liste Personnel'!$A$3:$I$151,MATCH($E384,'Liste Personnel'!$G$3:$G$151,0),8),"")</f>
        <v/>
      </c>
      <c r="E384" s="195" t="str">
        <f>IFERROR(INDEX('Journée FdS'!$E$5:$V$151,MATCH('FdS Hebdo'!$B384,'Journée FdS'!$R$5:$R$151,0),E$3),"")</f>
        <v/>
      </c>
      <c r="F384" s="196" t="str">
        <f>IF(H384="","",INDEX(Base!$L$2:$N$153,MATCH('FdS Hebdo'!$H384,Base!$L$2:$L$153,0),MATCH('FdS Hebdo'!F$3,Base!$L$1:$N$1,0)))</f>
        <v/>
      </c>
      <c r="G384" s="196" t="str">
        <f>IF(H384="","",INDEX(Base!$L$2:$N$153,MATCH('FdS Hebdo'!$H384,Base!$L$2:$L$153,0),MATCH('FdS Hebdo'!G$3,Base!$L$1:$N$1,0)))</f>
        <v/>
      </c>
      <c r="H384" s="197" t="str">
        <f t="shared" si="55"/>
        <v/>
      </c>
      <c r="I384" s="198"/>
    </row>
    <row r="385" spans="1:9">
      <c r="A385" s="191" t="str">
        <f t="shared" si="46"/>
        <v/>
      </c>
      <c r="B385" s="428" t="s">
        <v>23</v>
      </c>
      <c r="C385" s="195" t="str">
        <f>IFERROR(INDEX('Journée FdS'!$A$3:$V$151,MATCH('FdS Hebdo'!$B385,'Journée FdS'!$R$3:$R$151,0),C$3),"")</f>
        <v/>
      </c>
      <c r="D385" s="195" t="str">
        <f>IFERROR(INDEX('Liste Personnel'!$A$3:$I$151,MATCH($E385,'Liste Personnel'!$G$3:$G$151,0),8),"")</f>
        <v/>
      </c>
      <c r="E385" s="195" t="str">
        <f>IFERROR(INDEX('Journée FdS'!$E$5:$V$151,MATCH('FdS Hebdo'!$B385,'Journée FdS'!$R$5:$R$151,0),E$3),"")</f>
        <v/>
      </c>
      <c r="F385" s="196" t="str">
        <f>IF(H385="","",INDEX(Base!$L$2:$N$153,MATCH('FdS Hebdo'!$H385,Base!$L$2:$L$153,0),MATCH('FdS Hebdo'!F$3,Base!$L$1:$N$1,0)))</f>
        <v/>
      </c>
      <c r="G385" s="196" t="str">
        <f>IF(H385="","",INDEX(Base!$L$2:$N$153,MATCH('FdS Hebdo'!$H385,Base!$L$2:$L$153,0),MATCH('FdS Hebdo'!G$3,Base!$L$1:$N$1,0)))</f>
        <v/>
      </c>
      <c r="H385" s="197" t="str">
        <f t="shared" si="55"/>
        <v/>
      </c>
      <c r="I385" s="198"/>
    </row>
    <row r="386" spans="1:9">
      <c r="A386" s="191" t="str">
        <f t="shared" si="46"/>
        <v/>
      </c>
      <c r="B386" s="428" t="s">
        <v>26</v>
      </c>
      <c r="C386" s="195" t="str">
        <f>IFERROR(INDEX('Journée FdS'!$A$3:$V$151,MATCH('FdS Hebdo'!$B386,'Journée FdS'!$R$3:$R$151,0),C$3),"")</f>
        <v/>
      </c>
      <c r="D386" s="195" t="str">
        <f>IFERROR(INDEX('Liste Personnel'!$A$3:$I$151,MATCH($E386,'Liste Personnel'!$G$3:$G$151,0),8),"")</f>
        <v/>
      </c>
      <c r="E386" s="195" t="str">
        <f>IFERROR(INDEX('Journée FdS'!$E$5:$V$151,MATCH('FdS Hebdo'!$B386,'Journée FdS'!$R$5:$R$151,0),E$3),"")</f>
        <v/>
      </c>
      <c r="F386" s="196" t="str">
        <f>IF(H386="","",INDEX(Base!$L$2:$N$153,MATCH('FdS Hebdo'!$H386,Base!$L$2:$L$153,0),MATCH('FdS Hebdo'!F$3,Base!$L$1:$N$1,0)))</f>
        <v/>
      </c>
      <c r="G386" s="196" t="str">
        <f>IF(H386="","",INDEX(Base!$L$2:$N$153,MATCH('FdS Hebdo'!$H386,Base!$L$2:$L$153,0),MATCH('FdS Hebdo'!G$3,Base!$L$1:$N$1,0)))</f>
        <v/>
      </c>
      <c r="H386" s="197" t="str">
        <f t="shared" si="55"/>
        <v/>
      </c>
      <c r="I386" s="198"/>
    </row>
    <row r="387" spans="1:9">
      <c r="A387" s="191" t="str">
        <f t="shared" si="46"/>
        <v/>
      </c>
      <c r="B387" s="428" t="s">
        <v>31</v>
      </c>
      <c r="C387" s="195" t="str">
        <f>IFERROR(INDEX('Journée FdS'!$A$3:$V$151,MATCH('FdS Hebdo'!$B387,'Journée FdS'!$R$3:$R$151,0),C$3),"")</f>
        <v/>
      </c>
      <c r="D387" s="195" t="str">
        <f>IFERROR(INDEX('Liste Personnel'!$A$3:$I$151,MATCH($E387,'Liste Personnel'!$G$3:$G$151,0),8),"")</f>
        <v/>
      </c>
      <c r="E387" s="195" t="str">
        <f>IFERROR(INDEX('Journée FdS'!$E$5:$V$151,MATCH('FdS Hebdo'!$B387,'Journée FdS'!$R$5:$R$151,0),E$3),"")</f>
        <v/>
      </c>
      <c r="F387" s="196" t="str">
        <f>IF(H387="","",INDEX(Base!$L$2:$N$153,MATCH('FdS Hebdo'!$H387,Base!$L$2:$L$153,0),MATCH('FdS Hebdo'!F$3,Base!$L$1:$N$1,0)))</f>
        <v/>
      </c>
      <c r="G387" s="196" t="str">
        <f>IF(H387="","",INDEX(Base!$L$2:$N$153,MATCH('FdS Hebdo'!$H387,Base!$L$2:$L$153,0),MATCH('FdS Hebdo'!G$3,Base!$L$1:$N$1,0)))</f>
        <v/>
      </c>
      <c r="H387" s="197" t="str">
        <f t="shared" si="55"/>
        <v/>
      </c>
      <c r="I387" s="198"/>
    </row>
    <row r="388" spans="1:9">
      <c r="A388" s="191" t="str">
        <f t="shared" si="46"/>
        <v/>
      </c>
      <c r="B388" s="428" t="s">
        <v>62</v>
      </c>
      <c r="C388" s="195" t="str">
        <f>IFERROR(INDEX('Journée FdS'!$A$3:$V$151,MATCH('FdS Hebdo'!$B388,'Journée FdS'!$R$3:$R$151,0),C$3),"")</f>
        <v/>
      </c>
      <c r="D388" s="195" t="str">
        <f>IFERROR(INDEX('Liste Personnel'!$A$3:$I$151,MATCH($E388,'Liste Personnel'!$G$3:$G$151,0),8),"")</f>
        <v/>
      </c>
      <c r="E388" s="195" t="str">
        <f>IFERROR(INDEX('Journée FdS'!$E$5:$V$151,MATCH('FdS Hebdo'!$B388,'Journée FdS'!$R$5:$R$151,0),E$3),"")</f>
        <v/>
      </c>
      <c r="F388" s="196" t="str">
        <f>IF(H388="","",INDEX(Base!$L$2:$N$153,MATCH('FdS Hebdo'!$H388,Base!$L$2:$L$153,0),MATCH('FdS Hebdo'!F$3,Base!$L$1:$N$1,0)))</f>
        <v/>
      </c>
      <c r="G388" s="196" t="str">
        <f>IF(H388="","",INDEX(Base!$L$2:$N$153,MATCH('FdS Hebdo'!$H388,Base!$L$2:$L$153,0),MATCH('FdS Hebdo'!G$3,Base!$L$1:$N$1,0)))</f>
        <v/>
      </c>
      <c r="H388" s="197" t="str">
        <f t="shared" si="55"/>
        <v/>
      </c>
      <c r="I388" s="198"/>
    </row>
    <row r="389" spans="1:9">
      <c r="A389" s="191" t="str">
        <f t="shared" si="46"/>
        <v/>
      </c>
      <c r="B389" s="428" t="s">
        <v>44</v>
      </c>
      <c r="C389" s="195" t="str">
        <f>IFERROR(INDEX('Journée FdS'!$A$3:$V$151,MATCH('FdS Hebdo'!$B389,'Journée FdS'!$R$3:$R$151,0),C$3),"")</f>
        <v/>
      </c>
      <c r="D389" s="195" t="str">
        <f>IFERROR(INDEX('Liste Personnel'!$A$3:$I$151,MATCH($E389,'Liste Personnel'!$G$3:$G$151,0),8),"")</f>
        <v/>
      </c>
      <c r="E389" s="195" t="str">
        <f>IFERROR(INDEX('Journée FdS'!$E$5:$V$151,MATCH('FdS Hebdo'!$B389,'Journée FdS'!$R$5:$R$151,0),E$3),"")</f>
        <v/>
      </c>
      <c r="F389" s="196" t="str">
        <f>IF(H389="","",INDEX(Base!$L$2:$N$153,MATCH('FdS Hebdo'!$H389,Base!$L$2:$L$153,0),MATCH('FdS Hebdo'!F$3,Base!$L$1:$N$1,0)))</f>
        <v/>
      </c>
      <c r="G389" s="196" t="str">
        <f>IF(H389="","",INDEX(Base!$L$2:$N$153,MATCH('FdS Hebdo'!$H389,Base!$L$2:$L$153,0),MATCH('FdS Hebdo'!G$3,Base!$L$1:$N$1,0)))</f>
        <v/>
      </c>
      <c r="H389" s="197" t="str">
        <f t="shared" si="55"/>
        <v/>
      </c>
      <c r="I389" s="198"/>
    </row>
    <row r="390" spans="1:9">
      <c r="A390" s="191" t="str">
        <f t="shared" si="46"/>
        <v/>
      </c>
      <c r="B390" s="428" t="s">
        <v>45</v>
      </c>
      <c r="C390" s="195" t="str">
        <f>IFERROR(INDEX('Journée FdS'!$A$3:$V$151,MATCH('FdS Hebdo'!$B390,'Journée FdS'!$R$3:$R$151,0),C$3),"")</f>
        <v/>
      </c>
      <c r="D390" s="195" t="str">
        <f>IFERROR(INDEX('Liste Personnel'!$A$3:$I$151,MATCH($E390,'Liste Personnel'!$G$3:$G$151,0),8),"")</f>
        <v/>
      </c>
      <c r="E390" s="195" t="str">
        <f>IFERROR(INDEX('Journée FdS'!$E$5:$V$151,MATCH('FdS Hebdo'!$B390,'Journée FdS'!$R$5:$R$151,0),E$3),"")</f>
        <v/>
      </c>
      <c r="F390" s="196" t="str">
        <f>IF(H390="","",INDEX(Base!$L$2:$N$153,MATCH('FdS Hebdo'!$H390,Base!$L$2:$L$153,0),MATCH('FdS Hebdo'!F$3,Base!$L$1:$N$1,0)))</f>
        <v/>
      </c>
      <c r="G390" s="196" t="str">
        <f>IF(H390="","",INDEX(Base!$L$2:$N$153,MATCH('FdS Hebdo'!$H390,Base!$L$2:$L$153,0),MATCH('FdS Hebdo'!G$3,Base!$L$1:$N$1,0)))</f>
        <v/>
      </c>
      <c r="H390" s="197" t="str">
        <f t="shared" si="55"/>
        <v/>
      </c>
      <c r="I390" s="198"/>
    </row>
    <row r="391" spans="1:9">
      <c r="A391" s="191" t="str">
        <f t="shared" si="46"/>
        <v/>
      </c>
      <c r="B391" s="428" t="s">
        <v>46</v>
      </c>
      <c r="C391" s="195" t="str">
        <f>IFERROR(INDEX('Journée FdS'!$A$3:$V$151,MATCH('FdS Hebdo'!$B391,'Journée FdS'!$R$3:$R$151,0),C$3),"")</f>
        <v/>
      </c>
      <c r="D391" s="195" t="str">
        <f>IFERROR(INDEX('Liste Personnel'!$A$3:$I$151,MATCH($E391,'Liste Personnel'!$G$3:$G$151,0),8),"")</f>
        <v/>
      </c>
      <c r="E391" s="195" t="str">
        <f>IFERROR(INDEX('Journée FdS'!$E$5:$V$151,MATCH('FdS Hebdo'!$B391,'Journée FdS'!$R$5:$R$151,0),E$3),"")</f>
        <v/>
      </c>
      <c r="F391" s="196" t="str">
        <f>IF(H391="","",INDEX(Base!$L$2:$N$153,MATCH('FdS Hebdo'!$H391,Base!$L$2:$L$153,0),MATCH('FdS Hebdo'!F$3,Base!$L$1:$N$1,0)))</f>
        <v/>
      </c>
      <c r="G391" s="196" t="str">
        <f>IF(H391="","",INDEX(Base!$L$2:$N$153,MATCH('FdS Hebdo'!$H391,Base!$L$2:$L$153,0),MATCH('FdS Hebdo'!G$3,Base!$L$1:$N$1,0)))</f>
        <v/>
      </c>
      <c r="H391" s="197" t="str">
        <f t="shared" si="55"/>
        <v/>
      </c>
      <c r="I391" s="198" t="s">
        <v>374</v>
      </c>
    </row>
    <row r="392" spans="1:9">
      <c r="A392" s="191" t="str">
        <f t="shared" si="46"/>
        <v/>
      </c>
      <c r="B392" s="428" t="s">
        <v>47</v>
      </c>
      <c r="C392" s="195" t="str">
        <f>IFERROR(INDEX('Journée FdS'!$A$3:$V$151,MATCH('FdS Hebdo'!$B392,'Journée FdS'!$R$3:$R$151,0),C$3),"")</f>
        <v/>
      </c>
      <c r="D392" s="195" t="str">
        <f>IFERROR(INDEX('Liste Personnel'!$A$3:$I$151,MATCH($E392,'Liste Personnel'!$G$3:$G$151,0),8),"")</f>
        <v/>
      </c>
      <c r="E392" s="195" t="str">
        <f>IFERROR(INDEX('Journée FdS'!$E$5:$V$151,MATCH('FdS Hebdo'!$B392,'Journée FdS'!$R$5:$R$151,0),E$3),"")</f>
        <v/>
      </c>
      <c r="F392" s="196" t="str">
        <f>IF(H392="","",INDEX(Base!$L$2:$N$153,MATCH('FdS Hebdo'!$H392,Base!$L$2:$L$153,0),MATCH('FdS Hebdo'!F$3,Base!$L$1:$N$1,0)))</f>
        <v/>
      </c>
      <c r="G392" s="196" t="str">
        <f>IF(H392="","",INDEX(Base!$L$2:$N$153,MATCH('FdS Hebdo'!$H392,Base!$L$2:$L$153,0),MATCH('FdS Hebdo'!G$3,Base!$L$1:$N$1,0)))</f>
        <v/>
      </c>
      <c r="H392" s="197" t="str">
        <f t="shared" si="55"/>
        <v/>
      </c>
      <c r="I392" s="198"/>
    </row>
    <row r="393" spans="1:9">
      <c r="A393" s="191" t="str">
        <f t="shared" si="46"/>
        <v/>
      </c>
      <c r="B393" s="428" t="s">
        <v>72</v>
      </c>
      <c r="C393" s="195" t="str">
        <f>IFERROR(INDEX('Journée FdS'!$A$3:$V$151,MATCH('FdS Hebdo'!$B393,'Journée FdS'!$R$3:$R$151,0),C$3),"")</f>
        <v/>
      </c>
      <c r="D393" s="195" t="str">
        <f>IFERROR(INDEX('Liste Personnel'!$A$3:$I$151,MATCH($E393,'Liste Personnel'!$G$3:$G$151,0),8),"")</f>
        <v/>
      </c>
      <c r="E393" s="195" t="str">
        <f>IFERROR(INDEX('Journée FdS'!$E$5:$V$151,MATCH('FdS Hebdo'!$B393,'Journée FdS'!$R$5:$R$151,0),E$3),"")</f>
        <v/>
      </c>
      <c r="F393" s="196" t="str">
        <f>IF(H393="","",INDEX(Base!$L$2:$N$153,MATCH('FdS Hebdo'!$H393,Base!$L$2:$L$153,0),MATCH('FdS Hebdo'!F$3,Base!$L$1:$N$1,0)))</f>
        <v/>
      </c>
      <c r="G393" s="196" t="str">
        <f>IF(H393="","",INDEX(Base!$L$2:$N$153,MATCH('FdS Hebdo'!$H393,Base!$L$2:$L$153,0),MATCH('FdS Hebdo'!G$3,Base!$L$1:$N$1,0)))</f>
        <v/>
      </c>
      <c r="H393" s="197" t="str">
        <f t="shared" si="55"/>
        <v/>
      </c>
      <c r="I393" s="198"/>
    </row>
    <row r="394" spans="1:9">
      <c r="A394" s="191" t="str">
        <f t="shared" si="46"/>
        <v/>
      </c>
      <c r="B394" s="429" t="s">
        <v>348</v>
      </c>
      <c r="C394" s="195" t="str">
        <f>IFERROR(INDEX('Journée FdS'!$A$3:$V$151,MATCH('FdS Hebdo'!$B394,'Journée FdS'!$R$3:$R$151,0),C$3),"")</f>
        <v/>
      </c>
      <c r="D394" s="195" t="str">
        <f>IFERROR(INDEX('Liste Personnel'!$A$3:$I$151,MATCH($E394,'Liste Personnel'!$G$3:$G$151,0),8),"")</f>
        <v/>
      </c>
      <c r="E394" s="195" t="str">
        <f>IFERROR(INDEX('Journée FdS'!$E$5:$V$151,MATCH('FdS Hebdo'!$B394,'Journée FdS'!$R$5:$R$151,0),E$3),"")</f>
        <v/>
      </c>
      <c r="F394" s="196" t="str">
        <f>IF(H394="","",INDEX(Base!$L$2:$N$153,MATCH('FdS Hebdo'!$H394,Base!$L$2:$L$153,0),MATCH('FdS Hebdo'!F$3,Base!$L$1:$N$1,0)))</f>
        <v/>
      </c>
      <c r="G394" s="196" t="str">
        <f>IF(H394="","",INDEX(Base!$L$2:$N$153,MATCH('FdS Hebdo'!$H394,Base!$L$2:$L$153,0),MATCH('FdS Hebdo'!G$3,Base!$L$1:$N$1,0)))</f>
        <v/>
      </c>
      <c r="H394" s="197" t="str">
        <f t="shared" ref="H394:H401" si="56">IF(E394="","",B394)</f>
        <v/>
      </c>
      <c r="I394" s="198" t="str">
        <f>IF(E394="","","RENFORT")</f>
        <v/>
      </c>
    </row>
    <row r="395" spans="1:9">
      <c r="A395" s="191" t="str">
        <f t="shared" si="46"/>
        <v/>
      </c>
      <c r="B395" s="429" t="s">
        <v>349</v>
      </c>
      <c r="C395" s="195" t="str">
        <f>IFERROR(INDEX('Journée FdS'!$A$3:$V$151,MATCH('FdS Hebdo'!$B395,'Journée FdS'!$R$3:$R$151,0),C$3),"")</f>
        <v/>
      </c>
      <c r="D395" s="195" t="str">
        <f>IFERROR(INDEX('Liste Personnel'!$A$3:$I$151,MATCH($E395,'Liste Personnel'!$G$3:$G$151,0),8),"")</f>
        <v/>
      </c>
      <c r="E395" s="195" t="str">
        <f>IFERROR(INDEX('Journée FdS'!$E$5:$V$151,MATCH('FdS Hebdo'!$B395,'Journée FdS'!$R$5:$R$151,0),E$3),"")</f>
        <v/>
      </c>
      <c r="F395" s="196" t="str">
        <f>IF(H395="","",INDEX(Base!$L$2:$N$153,MATCH('FdS Hebdo'!$H395,Base!$L$2:$L$153,0),MATCH('FdS Hebdo'!F$3,Base!$L$1:$N$1,0)))</f>
        <v/>
      </c>
      <c r="G395" s="196" t="str">
        <f>IF(H395="","",INDEX(Base!$L$2:$N$153,MATCH('FdS Hebdo'!$H395,Base!$L$2:$L$153,0),MATCH('FdS Hebdo'!G$3,Base!$L$1:$N$1,0)))</f>
        <v/>
      </c>
      <c r="H395" s="197" t="str">
        <f t="shared" si="56"/>
        <v/>
      </c>
      <c r="I395" s="198" t="str">
        <f t="shared" ref="I395:I401" si="57">IF(E395="","","RENFORT")</f>
        <v/>
      </c>
    </row>
    <row r="396" spans="1:9">
      <c r="A396" s="191" t="str">
        <f t="shared" si="46"/>
        <v/>
      </c>
      <c r="B396" s="429" t="s">
        <v>350</v>
      </c>
      <c r="C396" s="195" t="str">
        <f>IFERROR(INDEX('Journée FdS'!$A$3:$V$151,MATCH('FdS Hebdo'!$B396,'Journée FdS'!$R$3:$R$151,0),C$3),"")</f>
        <v/>
      </c>
      <c r="D396" s="195" t="str">
        <f>IFERROR(INDEX('Liste Personnel'!$A$3:$I$151,MATCH($E396,'Liste Personnel'!$G$3:$G$151,0),8),"")</f>
        <v/>
      </c>
      <c r="E396" s="195" t="str">
        <f>IFERROR(INDEX('Journée FdS'!$E$5:$V$151,MATCH('FdS Hebdo'!$B396,'Journée FdS'!$R$5:$R$151,0),E$3),"")</f>
        <v/>
      </c>
      <c r="F396" s="196" t="str">
        <f>IF(H396="","",INDEX(Base!$L$2:$N$153,MATCH('FdS Hebdo'!$H396,Base!$L$2:$L$153,0),MATCH('FdS Hebdo'!F$3,Base!$L$1:$N$1,0)))</f>
        <v/>
      </c>
      <c r="G396" s="196" t="str">
        <f>IF(H396="","",INDEX(Base!$L$2:$N$153,MATCH('FdS Hebdo'!$H396,Base!$L$2:$L$153,0),MATCH('FdS Hebdo'!G$3,Base!$L$1:$N$1,0)))</f>
        <v/>
      </c>
      <c r="H396" s="197" t="str">
        <f t="shared" si="56"/>
        <v/>
      </c>
      <c r="I396" s="198" t="str">
        <f t="shared" si="57"/>
        <v/>
      </c>
    </row>
    <row r="397" spans="1:9">
      <c r="A397" s="191" t="str">
        <f t="shared" si="46"/>
        <v/>
      </c>
      <c r="B397" s="429" t="s">
        <v>351</v>
      </c>
      <c r="C397" s="195" t="str">
        <f>IFERROR(INDEX('Journée FdS'!$A$3:$V$151,MATCH('FdS Hebdo'!$B397,'Journée FdS'!$R$3:$R$151,0),C$3),"")</f>
        <v/>
      </c>
      <c r="D397" s="195" t="str">
        <f>IFERROR(INDEX('Liste Personnel'!$A$3:$I$151,MATCH($E397,'Liste Personnel'!$G$3:$G$151,0),8),"")</f>
        <v/>
      </c>
      <c r="E397" s="195" t="str">
        <f>IFERROR(INDEX('Journée FdS'!$E$5:$V$151,MATCH('FdS Hebdo'!$B397,'Journée FdS'!$R$5:$R$151,0),E$3),"")</f>
        <v/>
      </c>
      <c r="F397" s="196" t="str">
        <f>IF(H397="","",INDEX(Base!$L$2:$N$153,MATCH('FdS Hebdo'!$H397,Base!$L$2:$L$153,0),MATCH('FdS Hebdo'!F$3,Base!$L$1:$N$1,0)))</f>
        <v/>
      </c>
      <c r="G397" s="196" t="str">
        <f>IF(H397="","",INDEX(Base!$L$2:$N$153,MATCH('FdS Hebdo'!$H397,Base!$L$2:$L$153,0),MATCH('FdS Hebdo'!G$3,Base!$L$1:$N$1,0)))</f>
        <v/>
      </c>
      <c r="H397" s="197" t="str">
        <f t="shared" si="56"/>
        <v/>
      </c>
      <c r="I397" s="198" t="str">
        <f t="shared" si="57"/>
        <v/>
      </c>
    </row>
    <row r="398" spans="1:9">
      <c r="A398" s="191" t="str">
        <f t="shared" si="46"/>
        <v/>
      </c>
      <c r="B398" s="429" t="s">
        <v>352</v>
      </c>
      <c r="C398" s="195" t="str">
        <f>IFERROR(INDEX('Journée FdS'!$A$3:$V$151,MATCH('FdS Hebdo'!$B398,'Journée FdS'!$R$3:$R$151,0),C$3),"")</f>
        <v/>
      </c>
      <c r="D398" s="195" t="str">
        <f>IFERROR(INDEX('Liste Personnel'!$A$3:$I$151,MATCH($E398,'Liste Personnel'!$G$3:$G$151,0),8),"")</f>
        <v/>
      </c>
      <c r="E398" s="195" t="str">
        <f>IFERROR(INDEX('Journée FdS'!$E$5:$V$151,MATCH('FdS Hebdo'!$B398,'Journée FdS'!$R$5:$R$151,0),E$3),"")</f>
        <v/>
      </c>
      <c r="F398" s="196" t="str">
        <f>IF(H398="","",INDEX(Base!$L$2:$N$153,MATCH('FdS Hebdo'!$H398,Base!$L$2:$L$153,0),MATCH('FdS Hebdo'!F$3,Base!$L$1:$N$1,0)))</f>
        <v/>
      </c>
      <c r="G398" s="196" t="str">
        <f>IF(H398="","",INDEX(Base!$L$2:$N$153,MATCH('FdS Hebdo'!$H398,Base!$L$2:$L$153,0),MATCH('FdS Hebdo'!G$3,Base!$L$1:$N$1,0)))</f>
        <v/>
      </c>
      <c r="H398" s="197" t="str">
        <f t="shared" si="56"/>
        <v/>
      </c>
      <c r="I398" s="198" t="str">
        <f t="shared" si="57"/>
        <v/>
      </c>
    </row>
    <row r="399" spans="1:9">
      <c r="A399" s="191" t="str">
        <f t="shared" si="46"/>
        <v/>
      </c>
      <c r="B399" s="429" t="s">
        <v>353</v>
      </c>
      <c r="C399" s="195" t="str">
        <f>IFERROR(INDEX('Journée FdS'!$A$3:$V$151,MATCH('FdS Hebdo'!$B399,'Journée FdS'!$R$3:$R$151,0),C$3),"")</f>
        <v/>
      </c>
      <c r="D399" s="195" t="str">
        <f>IFERROR(INDEX('Liste Personnel'!$A$3:$I$151,MATCH($E399,'Liste Personnel'!$G$3:$G$151,0),8),"")</f>
        <v/>
      </c>
      <c r="E399" s="195" t="str">
        <f>IFERROR(INDEX('Journée FdS'!$E$5:$V$151,MATCH('FdS Hebdo'!$B399,'Journée FdS'!$R$5:$R$151,0),E$3),"")</f>
        <v/>
      </c>
      <c r="F399" s="196" t="str">
        <f>IF(H399="","",INDEX(Base!$L$2:$N$153,MATCH('FdS Hebdo'!$H399,Base!$L$2:$L$153,0),MATCH('FdS Hebdo'!F$3,Base!$L$1:$N$1,0)))</f>
        <v/>
      </c>
      <c r="G399" s="196" t="str">
        <f>IF(H399="","",INDEX(Base!$L$2:$N$153,MATCH('FdS Hebdo'!$H399,Base!$L$2:$L$153,0),MATCH('FdS Hebdo'!G$3,Base!$L$1:$N$1,0)))</f>
        <v/>
      </c>
      <c r="H399" s="197" t="str">
        <f t="shared" si="56"/>
        <v/>
      </c>
      <c r="I399" s="198" t="str">
        <f t="shared" si="57"/>
        <v/>
      </c>
    </row>
    <row r="400" spans="1:9">
      <c r="A400" s="191" t="str">
        <f t="shared" si="46"/>
        <v/>
      </c>
      <c r="B400" s="429" t="s">
        <v>354</v>
      </c>
      <c r="C400" s="195" t="str">
        <f>IFERROR(INDEX('Journée FdS'!$A$3:$V$151,MATCH('FdS Hebdo'!$B400,'Journée FdS'!$R$3:$R$151,0),C$3),"")</f>
        <v/>
      </c>
      <c r="D400" s="195" t="str">
        <f>IFERROR(INDEX('Liste Personnel'!$A$3:$I$151,MATCH($E400,'Liste Personnel'!$G$3:$G$151,0),8),"")</f>
        <v/>
      </c>
      <c r="E400" s="195" t="str">
        <f>IFERROR(INDEX('Journée FdS'!$E$5:$V$151,MATCH('FdS Hebdo'!$B400,'Journée FdS'!$R$5:$R$151,0),E$3),"")</f>
        <v/>
      </c>
      <c r="F400" s="196" t="str">
        <f>IF(H400="","",INDEX(Base!$L$2:$N$153,MATCH('FdS Hebdo'!$H400,Base!$L$2:$L$153,0),MATCH('FdS Hebdo'!F$3,Base!$L$1:$N$1,0)))</f>
        <v/>
      </c>
      <c r="G400" s="196" t="str">
        <f>IF(H400="","",INDEX(Base!$L$2:$N$153,MATCH('FdS Hebdo'!$H400,Base!$L$2:$L$153,0),MATCH('FdS Hebdo'!G$3,Base!$L$1:$N$1,0)))</f>
        <v/>
      </c>
      <c r="H400" s="197" t="str">
        <f t="shared" si="56"/>
        <v/>
      </c>
      <c r="I400" s="198" t="str">
        <f t="shared" si="57"/>
        <v/>
      </c>
    </row>
    <row r="401" spans="1:9">
      <c r="A401" s="191" t="str">
        <f t="shared" si="46"/>
        <v/>
      </c>
      <c r="B401" s="429" t="s">
        <v>355</v>
      </c>
      <c r="C401" s="195" t="str">
        <f>IFERROR(INDEX('Journée FdS'!$A$3:$V$151,MATCH('FdS Hebdo'!$B401,'Journée FdS'!$R$3:$R$151,0),C$3),"")</f>
        <v/>
      </c>
      <c r="D401" s="195" t="str">
        <f>IFERROR(INDEX('Liste Personnel'!$A$3:$I$151,MATCH($E401,'Liste Personnel'!$G$3:$G$151,0),8),"")</f>
        <v/>
      </c>
      <c r="E401" s="195" t="str">
        <f>IFERROR(INDEX('Journée FdS'!$E$5:$V$151,MATCH('FdS Hebdo'!$B401,'Journée FdS'!$R$5:$R$151,0),E$3),"")</f>
        <v/>
      </c>
      <c r="F401" s="196" t="str">
        <f>IF(H401="","",INDEX(Base!$L$2:$N$153,MATCH('FdS Hebdo'!$H401,Base!$L$2:$L$153,0),MATCH('FdS Hebdo'!F$3,Base!$L$1:$N$1,0)))</f>
        <v/>
      </c>
      <c r="G401" s="196" t="str">
        <f>IF(H401="","",INDEX(Base!$L$2:$N$153,MATCH('FdS Hebdo'!$H401,Base!$L$2:$L$153,0),MATCH('FdS Hebdo'!G$3,Base!$L$1:$N$1,0)))</f>
        <v/>
      </c>
      <c r="H401" s="197" t="str">
        <f t="shared" si="56"/>
        <v/>
      </c>
      <c r="I401" s="198" t="str">
        <f t="shared" si="57"/>
        <v/>
      </c>
    </row>
    <row r="402" spans="1:9">
      <c r="A402" s="191" t="str">
        <f>IF(C402="","","+")</f>
        <v/>
      </c>
      <c r="I402" s="200"/>
    </row>
    <row r="403" spans="1:9" ht="24.5">
      <c r="A403" s="426" t="s">
        <v>222</v>
      </c>
      <c r="B403" s="773" t="s">
        <v>223</v>
      </c>
      <c r="C403" s="773"/>
      <c r="D403" s="773"/>
      <c r="E403" s="773"/>
      <c r="F403" s="773"/>
      <c r="G403" s="773"/>
      <c r="H403" s="773"/>
      <c r="I403" s="773"/>
    </row>
    <row r="404" spans="1:9" ht="17.5">
      <c r="A404" s="427" t="str">
        <f>TEXT(B2,"jjmmaa")</f>
        <v>270120</v>
      </c>
      <c r="B404" s="774">
        <f>B270+1</f>
        <v>43860</v>
      </c>
      <c r="C404" s="774"/>
      <c r="D404" s="774"/>
      <c r="E404" s="774"/>
      <c r="F404" s="774"/>
      <c r="G404" s="774"/>
      <c r="H404" s="774"/>
      <c r="I404" s="774"/>
    </row>
    <row r="405" spans="1:9">
      <c r="A405" s="191" t="s">
        <v>222</v>
      </c>
      <c r="B405" s="190" t="s">
        <v>1</v>
      </c>
      <c r="C405" s="191">
        <v>2</v>
      </c>
      <c r="D405" s="191"/>
      <c r="E405" s="191">
        <v>1</v>
      </c>
      <c r="F405" s="192" t="s">
        <v>224</v>
      </c>
      <c r="G405" s="192" t="s">
        <v>225</v>
      </c>
      <c r="H405" s="202" t="s">
        <v>226</v>
      </c>
      <c r="I405" s="194" t="s">
        <v>227</v>
      </c>
    </row>
    <row r="406" spans="1:9">
      <c r="A406" s="191" t="str">
        <f>IF(C406="","","+")</f>
        <v/>
      </c>
      <c r="B406" s="428" t="s">
        <v>1</v>
      </c>
      <c r="C406" s="195" t="str">
        <f>IFERROR(INDEX('Journée FdS'!$A$3:$V$151,MATCH('FdS Hebdo'!$B406,'Journée FdS'!$S$3:$S$151,0),C$3),"")</f>
        <v/>
      </c>
      <c r="D406" s="195" t="str">
        <f>IFERROR(INDEX('Liste Personnel'!$A$3:$I$151,MATCH($E406,'Liste Personnel'!$G$3:$G$151,0),8),"")</f>
        <v/>
      </c>
      <c r="E406" s="195" t="str">
        <f>IFERROR(INDEX('Journée FdS'!$E$5:$V$151,MATCH('FdS Hebdo'!$B406,'Journée FdS'!$S$5:$S$151,0),E$3),"")</f>
        <v/>
      </c>
      <c r="F406" s="196" t="str">
        <f>IF(H406="","",INDEX(Base!$L$2:$N$153,MATCH('FdS Hebdo'!$H406,Base!$L$2:$L$153,0),MATCH('FdS Hebdo'!F$3,Base!$L$1:$N$1,0)))</f>
        <v/>
      </c>
      <c r="G406" s="196" t="str">
        <f>IF(H406="","",INDEX(Base!$L$2:$N$153,MATCH('FdS Hebdo'!$H406,Base!$L$2:$L$153,0),MATCH('FdS Hebdo'!G$3,Base!$L$1:$N$1,0)))</f>
        <v/>
      </c>
      <c r="H406" s="197" t="str">
        <f>IF(E406="","",B406)</f>
        <v/>
      </c>
      <c r="I406" s="198"/>
    </row>
    <row r="407" spans="1:9">
      <c r="A407" s="191" t="str">
        <f t="shared" ref="A407:A445" si="58">IF(C407="","","+")</f>
        <v/>
      </c>
      <c r="B407" s="428" t="s">
        <v>228</v>
      </c>
      <c r="C407" s="195" t="str">
        <f>IFERROR(INDEX('Journée FdS'!$A$3:$V$151,MATCH('FdS Hebdo'!$B407,'Journée FdS'!$S$3:$S$151,0),C$3),"")</f>
        <v/>
      </c>
      <c r="D407" s="195" t="str">
        <f>IFERROR(INDEX('Liste Personnel'!$A$3:$I$151,MATCH($E407,'Liste Personnel'!$G$3:$G$151,0),8),"")</f>
        <v/>
      </c>
      <c r="E407" s="195" t="str">
        <f>IFERROR(INDEX('Journée FdS'!$E$5:$V$151,MATCH('FdS Hebdo'!$B407,'Journée FdS'!$S$5:$S$151,0),E$3),"")</f>
        <v/>
      </c>
      <c r="F407" s="196" t="str">
        <f>IF(H407="","",INDEX(Base!$L$2:$N$153,MATCH('FdS Hebdo'!$H407,Base!$L$2:$L$153,0),MATCH('FdS Hebdo'!F$3,Base!$L$1:$N$1,0)))</f>
        <v/>
      </c>
      <c r="G407" s="196" t="str">
        <f>IF(H407="","",INDEX(Base!$L$2:$N$153,MATCH('FdS Hebdo'!$H407,Base!$L$2:$L$153,0),MATCH('FdS Hebdo'!G$3,Base!$L$1:$N$1,0)))</f>
        <v/>
      </c>
      <c r="H407" s="197" t="str">
        <f t="shared" ref="H407:H422" si="59">IF(E407="","",B407)</f>
        <v/>
      </c>
      <c r="I407" s="198" t="str">
        <f>IF(E407="","","DISPO")</f>
        <v/>
      </c>
    </row>
    <row r="408" spans="1:9">
      <c r="A408" s="191" t="str">
        <f t="shared" si="58"/>
        <v/>
      </c>
      <c r="B408" s="428" t="s">
        <v>229</v>
      </c>
      <c r="C408" s="195" t="str">
        <f>IFERROR(INDEX('Journée FdS'!$A$3:$V$151,MATCH('FdS Hebdo'!$B408,'Journée FdS'!$S$3:$S$151,0),C$3),"")</f>
        <v/>
      </c>
      <c r="D408" s="195" t="str">
        <f>IFERROR(INDEX('Liste Personnel'!$A$3:$I$151,MATCH($E408,'Liste Personnel'!$G$3:$G$151,0),8),"")</f>
        <v/>
      </c>
      <c r="E408" s="195" t="str">
        <f>IFERROR(INDEX('Journée FdS'!$E$5:$V$151,MATCH('FdS Hebdo'!$B408,'Journée FdS'!$S$5:$S$151,0),E$3),"")</f>
        <v/>
      </c>
      <c r="F408" s="196" t="str">
        <f>IF(H408="","",INDEX(Base!$L$2:$N$153,MATCH('FdS Hebdo'!$H408,Base!$L$2:$L$153,0),MATCH('FdS Hebdo'!F$3,Base!$L$1:$N$1,0)))</f>
        <v/>
      </c>
      <c r="G408" s="196" t="str">
        <f>IF(H408="","",INDEX(Base!$L$2:$N$153,MATCH('FdS Hebdo'!$H408,Base!$L$2:$L$153,0),MATCH('FdS Hebdo'!G$3,Base!$L$1:$N$1,0)))</f>
        <v/>
      </c>
      <c r="H408" s="197" t="str">
        <f t="shared" si="59"/>
        <v/>
      </c>
      <c r="I408" s="198" t="str">
        <f t="shared" ref="I408:I416" si="60">IF(E408="","","DISPO")</f>
        <v/>
      </c>
    </row>
    <row r="409" spans="1:9">
      <c r="A409" s="191" t="str">
        <f t="shared" si="58"/>
        <v/>
      </c>
      <c r="B409" s="428" t="s">
        <v>230</v>
      </c>
      <c r="C409" s="195" t="str">
        <f>IFERROR(INDEX('Journée FdS'!$A$3:$V$151,MATCH('FdS Hebdo'!$B409,'Journée FdS'!$S$3:$S$151,0),C$3),"")</f>
        <v/>
      </c>
      <c r="D409" s="195" t="str">
        <f>IFERROR(INDEX('Liste Personnel'!$A$3:$I$151,MATCH($E409,'Liste Personnel'!$G$3:$G$151,0),8),"")</f>
        <v/>
      </c>
      <c r="E409" s="195" t="str">
        <f>IFERROR(INDEX('Journée FdS'!$E$5:$V$151,MATCH('FdS Hebdo'!$B409,'Journée FdS'!$S$5:$S$151,0),E$3),"")</f>
        <v/>
      </c>
      <c r="F409" s="196" t="str">
        <f>IF(H409="","",INDEX(Base!$L$2:$N$153,MATCH('FdS Hebdo'!$H409,Base!$L$2:$L$153,0),MATCH('FdS Hebdo'!F$3,Base!$L$1:$N$1,0)))</f>
        <v/>
      </c>
      <c r="G409" s="196" t="str">
        <f>IF(H409="","",INDEX(Base!$L$2:$N$153,MATCH('FdS Hebdo'!$H409,Base!$L$2:$L$153,0),MATCH('FdS Hebdo'!G$3,Base!$L$1:$N$1,0)))</f>
        <v/>
      </c>
      <c r="H409" s="197" t="str">
        <f t="shared" si="59"/>
        <v/>
      </c>
      <c r="I409" s="198" t="str">
        <f t="shared" si="60"/>
        <v/>
      </c>
    </row>
    <row r="410" spans="1:9" ht="15" customHeight="1">
      <c r="A410" s="191" t="str">
        <f t="shared" si="58"/>
        <v/>
      </c>
      <c r="B410" s="428" t="s">
        <v>231</v>
      </c>
      <c r="C410" s="195" t="str">
        <f>IFERROR(INDEX('Journée FdS'!$A$3:$V$151,MATCH('FdS Hebdo'!$B410,'Journée FdS'!$S$3:$S$151,0),C$3),"")</f>
        <v/>
      </c>
      <c r="D410" s="195" t="str">
        <f>IFERROR(INDEX('Liste Personnel'!$A$3:$I$151,MATCH($E410,'Liste Personnel'!$G$3:$G$151,0),8),"")</f>
        <v/>
      </c>
      <c r="E410" s="195" t="str">
        <f>IFERROR(INDEX('Journée FdS'!$E$5:$V$151,MATCH('FdS Hebdo'!$B410,'Journée FdS'!$S$5:$S$151,0),E$3),"")</f>
        <v/>
      </c>
      <c r="F410" s="196" t="str">
        <f>IF(H410="","",INDEX(Base!$L$2:$N$153,MATCH('FdS Hebdo'!$H410,Base!$L$2:$L$153,0),MATCH('FdS Hebdo'!F$3,Base!$L$1:$N$1,0)))</f>
        <v/>
      </c>
      <c r="G410" s="196" t="str">
        <f>IF(H410="","",INDEX(Base!$L$2:$N$153,MATCH('FdS Hebdo'!$H410,Base!$L$2:$L$153,0),MATCH('FdS Hebdo'!G$3,Base!$L$1:$N$1,0)))</f>
        <v/>
      </c>
      <c r="H410" s="197" t="str">
        <f t="shared" si="59"/>
        <v/>
      </c>
      <c r="I410" s="198" t="str">
        <f t="shared" si="60"/>
        <v/>
      </c>
    </row>
    <row r="411" spans="1:9" ht="15" customHeight="1">
      <c r="A411" s="191" t="str">
        <f t="shared" si="58"/>
        <v/>
      </c>
      <c r="B411" s="428" t="s">
        <v>232</v>
      </c>
      <c r="C411" s="195" t="str">
        <f>IFERROR(INDEX('Journée FdS'!$A$3:$V$151,MATCH('FdS Hebdo'!$B411,'Journée FdS'!$S$3:$S$151,0),C$3),"")</f>
        <v/>
      </c>
      <c r="D411" s="195" t="str">
        <f>IFERROR(INDEX('Liste Personnel'!$A$3:$I$151,MATCH($E411,'Liste Personnel'!$G$3:$G$151,0),8),"")</f>
        <v/>
      </c>
      <c r="E411" s="195" t="str">
        <f>IFERROR(INDEX('Journée FdS'!$E$5:$V$151,MATCH('FdS Hebdo'!$B411,'Journée FdS'!$S$5:$S$151,0),E$3),"")</f>
        <v/>
      </c>
      <c r="F411" s="196" t="str">
        <f>IF(H411="","",INDEX(Base!$L$2:$N$153,MATCH('FdS Hebdo'!$H411,Base!$L$2:$L$153,0),MATCH('FdS Hebdo'!F$3,Base!$L$1:$N$1,0)))</f>
        <v/>
      </c>
      <c r="G411" s="196" t="str">
        <f>IF(H411="","",INDEX(Base!$L$2:$N$153,MATCH('FdS Hebdo'!$H411,Base!$L$2:$L$153,0),MATCH('FdS Hebdo'!G$3,Base!$L$1:$N$1,0)))</f>
        <v/>
      </c>
      <c r="H411" s="197" t="str">
        <f t="shared" si="59"/>
        <v/>
      </c>
      <c r="I411" s="198" t="str">
        <f t="shared" si="60"/>
        <v/>
      </c>
    </row>
    <row r="412" spans="1:9" ht="15" customHeight="1">
      <c r="A412" s="191" t="str">
        <f t="shared" si="58"/>
        <v/>
      </c>
      <c r="B412" s="428" t="s">
        <v>233</v>
      </c>
      <c r="C412" s="195" t="str">
        <f>IFERROR(INDEX('Journée FdS'!$A$3:$V$151,MATCH('FdS Hebdo'!$B412,'Journée FdS'!$S$3:$S$151,0),C$3),"")</f>
        <v/>
      </c>
      <c r="D412" s="195" t="str">
        <f>IFERROR(INDEX('Liste Personnel'!$A$3:$I$151,MATCH($E412,'Liste Personnel'!$G$3:$G$151,0),8),"")</f>
        <v/>
      </c>
      <c r="E412" s="195" t="str">
        <f>IFERROR(INDEX('Journée FdS'!$E$5:$V$151,MATCH('FdS Hebdo'!$B412,'Journée FdS'!$S$5:$S$151,0),E$3),"")</f>
        <v/>
      </c>
      <c r="F412" s="196" t="str">
        <f>IF(H412="","",INDEX(Base!$L$2:$N$153,MATCH('FdS Hebdo'!$H412,Base!$L$2:$L$153,0),MATCH('FdS Hebdo'!F$3,Base!$L$1:$N$1,0)))</f>
        <v/>
      </c>
      <c r="G412" s="196" t="str">
        <f>IF(H412="","",INDEX(Base!$L$2:$N$153,MATCH('FdS Hebdo'!$H412,Base!$L$2:$L$153,0),MATCH('FdS Hebdo'!G$3,Base!$L$1:$N$1,0)))</f>
        <v/>
      </c>
      <c r="H412" s="197" t="str">
        <f t="shared" si="59"/>
        <v/>
      </c>
      <c r="I412" s="198" t="str">
        <f t="shared" si="60"/>
        <v/>
      </c>
    </row>
    <row r="413" spans="1:9" ht="15" customHeight="1">
      <c r="A413" s="191" t="str">
        <f t="shared" si="58"/>
        <v/>
      </c>
      <c r="B413" s="428" t="s">
        <v>234</v>
      </c>
      <c r="C413" s="195" t="str">
        <f>IFERROR(INDEX('Journée FdS'!$A$3:$V$151,MATCH('FdS Hebdo'!$B413,'Journée FdS'!$S$3:$S$151,0),C$3),"")</f>
        <v/>
      </c>
      <c r="D413" s="195" t="str">
        <f>IFERROR(INDEX('Liste Personnel'!$A$3:$I$151,MATCH($E413,'Liste Personnel'!$G$3:$G$151,0),8),"")</f>
        <v/>
      </c>
      <c r="E413" s="195" t="str">
        <f>IFERROR(INDEX('Journée FdS'!$E$5:$V$151,MATCH('FdS Hebdo'!$B413,'Journée FdS'!$S$5:$S$151,0),E$3),"")</f>
        <v/>
      </c>
      <c r="F413" s="196" t="str">
        <f>IF(H413="","",INDEX(Base!$L$2:$N$153,MATCH('FdS Hebdo'!$H413,Base!$L$2:$L$153,0),MATCH('FdS Hebdo'!F$3,Base!$L$1:$N$1,0)))</f>
        <v/>
      </c>
      <c r="G413" s="196" t="str">
        <f>IF(H413="","",INDEX(Base!$L$2:$N$153,MATCH('FdS Hebdo'!$H413,Base!$L$2:$L$153,0),MATCH('FdS Hebdo'!G$3,Base!$L$1:$N$1,0)))</f>
        <v/>
      </c>
      <c r="H413" s="197" t="str">
        <f t="shared" si="59"/>
        <v/>
      </c>
      <c r="I413" s="198" t="str">
        <f t="shared" si="60"/>
        <v/>
      </c>
    </row>
    <row r="414" spans="1:9" ht="15" customHeight="1">
      <c r="A414" s="191" t="str">
        <f t="shared" si="58"/>
        <v/>
      </c>
      <c r="B414" s="428" t="s">
        <v>235</v>
      </c>
      <c r="C414" s="195" t="str">
        <f>IFERROR(INDEX('Journée FdS'!$A$3:$V$151,MATCH('FdS Hebdo'!$B414,'Journée FdS'!$S$3:$S$151,0),C$3),"")</f>
        <v/>
      </c>
      <c r="D414" s="195" t="str">
        <f>IFERROR(INDEX('Liste Personnel'!$A$3:$I$151,MATCH($E414,'Liste Personnel'!$G$3:$G$151,0),8),"")</f>
        <v/>
      </c>
      <c r="E414" s="195" t="str">
        <f>IFERROR(INDEX('Journée FdS'!$E$5:$V$151,MATCH('FdS Hebdo'!$B414,'Journée FdS'!$S$5:$S$151,0),E$3),"")</f>
        <v/>
      </c>
      <c r="F414" s="196" t="str">
        <f>IF(H414="","",INDEX(Base!$L$2:$N$153,MATCH('FdS Hebdo'!$H414,Base!$L$2:$L$153,0),MATCH('FdS Hebdo'!F$3,Base!$L$1:$N$1,0)))</f>
        <v/>
      </c>
      <c r="G414" s="196" t="str">
        <f>IF(H414="","",INDEX(Base!$L$2:$N$153,MATCH('FdS Hebdo'!$H414,Base!$L$2:$L$153,0),MATCH('FdS Hebdo'!G$3,Base!$L$1:$N$1,0)))</f>
        <v/>
      </c>
      <c r="H414" s="197" t="str">
        <f t="shared" si="59"/>
        <v/>
      </c>
      <c r="I414" s="198" t="str">
        <f t="shared" si="60"/>
        <v/>
      </c>
    </row>
    <row r="415" spans="1:9" ht="15" customHeight="1">
      <c r="A415" s="191" t="str">
        <f t="shared" si="58"/>
        <v/>
      </c>
      <c r="B415" s="428" t="s">
        <v>299</v>
      </c>
      <c r="C415" s="195" t="str">
        <f>IFERROR(INDEX('Journée FdS'!$A$3:$V$151,MATCH('FdS Hebdo'!$B415,'Journée FdS'!$S$3:$S$151,0),C$3),"")</f>
        <v/>
      </c>
      <c r="D415" s="195" t="str">
        <f>IFERROR(INDEX('Liste Personnel'!$A$3:$I$151,MATCH($E415,'Liste Personnel'!$G$3:$G$151,0),8),"")</f>
        <v/>
      </c>
      <c r="E415" s="195" t="str">
        <f>IFERROR(INDEX('Journée FdS'!$E$5:$V$151,MATCH('FdS Hebdo'!$B415,'Journée FdS'!$S$5:$S$151,0),E$3),"")</f>
        <v/>
      </c>
      <c r="F415" s="196" t="str">
        <f>IF(H415="","",INDEX(Base!$L$2:$N$153,MATCH('FdS Hebdo'!$H415,Base!$L$2:$L$153,0),MATCH('FdS Hebdo'!F$3,Base!$L$1:$N$1,0)))</f>
        <v/>
      </c>
      <c r="G415" s="196" t="str">
        <f>IF(H415="","",INDEX(Base!$L$2:$N$153,MATCH('FdS Hebdo'!$H415,Base!$L$2:$L$153,0),MATCH('FdS Hebdo'!G$3,Base!$L$1:$N$1,0)))</f>
        <v/>
      </c>
      <c r="H415" s="197" t="str">
        <f t="shared" si="59"/>
        <v/>
      </c>
      <c r="I415" s="198" t="str">
        <f t="shared" si="60"/>
        <v/>
      </c>
    </row>
    <row r="416" spans="1:9" ht="15" customHeight="1">
      <c r="A416" s="191" t="str">
        <f t="shared" si="58"/>
        <v/>
      </c>
      <c r="B416" s="428" t="s">
        <v>300</v>
      </c>
      <c r="C416" s="195" t="str">
        <f>IFERROR(INDEX('Journée FdS'!$A$3:$V$151,MATCH('FdS Hebdo'!$B416,'Journée FdS'!$S$3:$S$151,0),C$3),"")</f>
        <v/>
      </c>
      <c r="D416" s="195" t="str">
        <f>IFERROR(INDEX('Liste Personnel'!$A$3:$I$151,MATCH($E416,'Liste Personnel'!$G$3:$G$151,0),8),"")</f>
        <v/>
      </c>
      <c r="E416" s="195" t="str">
        <f>IFERROR(INDEX('Journée FdS'!$E$5:$V$151,MATCH('FdS Hebdo'!$B416,'Journée FdS'!$S$5:$S$151,0),E$3),"")</f>
        <v/>
      </c>
      <c r="F416" s="196" t="str">
        <f>IF(H416="","",INDEX(Base!$L$2:$N$153,MATCH('FdS Hebdo'!$H416,Base!$L$2:$L$153,0),MATCH('FdS Hebdo'!F$3,Base!$L$1:$N$1,0)))</f>
        <v/>
      </c>
      <c r="G416" s="196" t="str">
        <f>IF(H416="","",INDEX(Base!$L$2:$N$153,MATCH('FdS Hebdo'!$H416,Base!$L$2:$L$153,0),MATCH('FdS Hebdo'!G$3,Base!$L$1:$N$1,0)))</f>
        <v/>
      </c>
      <c r="H416" s="197" t="str">
        <f t="shared" si="59"/>
        <v/>
      </c>
      <c r="I416" s="198" t="str">
        <f t="shared" si="60"/>
        <v/>
      </c>
    </row>
    <row r="417" spans="1:9" ht="15" customHeight="1">
      <c r="A417" s="191" t="str">
        <f t="shared" si="58"/>
        <v/>
      </c>
      <c r="B417" s="428" t="s">
        <v>308</v>
      </c>
      <c r="C417" s="195" t="str">
        <f>IFERROR(INDEX('Journée FdS'!$A$3:$V$151,MATCH('FdS Hebdo'!$B417,'Journée FdS'!$S$3:$S$151,0),C$3),"")</f>
        <v/>
      </c>
      <c r="D417" s="195" t="str">
        <f>IFERROR(INDEX('Liste Personnel'!$A$3:$I$151,MATCH($E417,'Liste Personnel'!$G$3:$G$151,0),8),"")</f>
        <v/>
      </c>
      <c r="E417" s="195" t="str">
        <f>IFERROR(INDEX('Journée FdS'!$E$5:$V$151,MATCH('FdS Hebdo'!$B417,'Journée FdS'!$S$5:$S$151,0),E$3),"")</f>
        <v/>
      </c>
      <c r="F417" s="196" t="str">
        <f>IF(H417="","",INDEX(Base!$L$2:$N$153,MATCH('FdS Hebdo'!$H417,Base!$L$2:$L$153,0),MATCH('FdS Hebdo'!F$3,Base!$L$1:$N$1,0)))</f>
        <v/>
      </c>
      <c r="G417" s="196" t="str">
        <f>IF(H417="","",INDEX(Base!$L$2:$N$153,MATCH('FdS Hebdo'!$H417,Base!$L$2:$L$153,0),MATCH('FdS Hebdo'!G$3,Base!$L$1:$N$1,0)))</f>
        <v/>
      </c>
      <c r="H417" s="197" t="str">
        <f t="shared" si="59"/>
        <v/>
      </c>
      <c r="I417" s="198" t="str">
        <f t="shared" ref="I417:I422" si="61">IF(E417="","","DOUBLAGE")</f>
        <v/>
      </c>
    </row>
    <row r="418" spans="1:9" ht="15" customHeight="1">
      <c r="A418" s="191" t="str">
        <f t="shared" si="58"/>
        <v/>
      </c>
      <c r="B418" s="428" t="s">
        <v>309</v>
      </c>
      <c r="C418" s="195" t="str">
        <f>IFERROR(INDEX('Journée FdS'!$A$3:$V$151,MATCH('FdS Hebdo'!$B418,'Journée FdS'!$S$3:$S$151,0),C$3),"")</f>
        <v/>
      </c>
      <c r="D418" s="195" t="str">
        <f>IFERROR(INDEX('Liste Personnel'!$A$3:$I$151,MATCH($E418,'Liste Personnel'!$G$3:$G$151,0),8),"")</f>
        <v/>
      </c>
      <c r="E418" s="195" t="str">
        <f>IFERROR(INDEX('Journée FdS'!$E$5:$V$151,MATCH('FdS Hebdo'!$B418,'Journée FdS'!$S$5:$S$151,0),E$3),"")</f>
        <v/>
      </c>
      <c r="F418" s="196" t="str">
        <f>IF(H418="","",INDEX(Base!$L$2:$N$153,MATCH('FdS Hebdo'!$H418,Base!$L$2:$L$153,0),MATCH('FdS Hebdo'!F$3,Base!$L$1:$N$1,0)))</f>
        <v/>
      </c>
      <c r="G418" s="196" t="str">
        <f>IF(H418="","",INDEX(Base!$L$2:$N$153,MATCH('FdS Hebdo'!$H418,Base!$L$2:$L$153,0),MATCH('FdS Hebdo'!G$3,Base!$L$1:$N$1,0)))</f>
        <v/>
      </c>
      <c r="H418" s="197" t="str">
        <f t="shared" si="59"/>
        <v/>
      </c>
      <c r="I418" s="198" t="str">
        <f t="shared" si="61"/>
        <v/>
      </c>
    </row>
    <row r="419" spans="1:9" ht="15" customHeight="1">
      <c r="A419" s="191" t="str">
        <f t="shared" si="58"/>
        <v/>
      </c>
      <c r="B419" s="428" t="s">
        <v>310</v>
      </c>
      <c r="C419" s="195" t="str">
        <f>IFERROR(INDEX('Journée FdS'!$A$3:$V$151,MATCH('FdS Hebdo'!$B419,'Journée FdS'!$S$3:$S$151,0),C$3),"")</f>
        <v/>
      </c>
      <c r="D419" s="195" t="str">
        <f>IFERROR(INDEX('Liste Personnel'!$A$3:$I$151,MATCH($E419,'Liste Personnel'!$G$3:$G$151,0),8),"")</f>
        <v/>
      </c>
      <c r="E419" s="195" t="str">
        <f>IFERROR(INDEX('Journée FdS'!$E$5:$V$151,MATCH('FdS Hebdo'!$B419,'Journée FdS'!$S$5:$S$151,0),E$3),"")</f>
        <v/>
      </c>
      <c r="F419" s="196" t="str">
        <f>IF(H419="","",INDEX(Base!$L$2:$N$153,MATCH('FdS Hebdo'!$H419,Base!$L$2:$L$153,0),MATCH('FdS Hebdo'!F$3,Base!$L$1:$N$1,0)))</f>
        <v/>
      </c>
      <c r="G419" s="196" t="str">
        <f>IF(H419="","",INDEX(Base!$L$2:$N$153,MATCH('FdS Hebdo'!$H419,Base!$L$2:$L$153,0),MATCH('FdS Hebdo'!G$3,Base!$L$1:$N$1,0)))</f>
        <v/>
      </c>
      <c r="H419" s="197" t="str">
        <f t="shared" si="59"/>
        <v/>
      </c>
      <c r="I419" s="198" t="str">
        <f t="shared" si="61"/>
        <v/>
      </c>
    </row>
    <row r="420" spans="1:9" ht="15" customHeight="1">
      <c r="A420" s="191" t="str">
        <f t="shared" si="58"/>
        <v/>
      </c>
      <c r="B420" s="428" t="s">
        <v>311</v>
      </c>
      <c r="C420" s="195" t="str">
        <f>IFERROR(INDEX('Journée FdS'!$A$3:$V$151,MATCH('FdS Hebdo'!$B420,'Journée FdS'!$S$3:$S$151,0),C$3),"")</f>
        <v/>
      </c>
      <c r="D420" s="195" t="str">
        <f>IFERROR(INDEX('Liste Personnel'!$A$3:$I$151,MATCH($E420,'Liste Personnel'!$G$3:$G$151,0),8),"")</f>
        <v/>
      </c>
      <c r="E420" s="195" t="str">
        <f>IFERROR(INDEX('Journée FdS'!$E$5:$V$151,MATCH('FdS Hebdo'!$B420,'Journée FdS'!$S$5:$S$151,0),E$3),"")</f>
        <v/>
      </c>
      <c r="F420" s="196" t="str">
        <f>IF(H420="","",INDEX(Base!$L$2:$N$153,MATCH('FdS Hebdo'!$H420,Base!$L$2:$L$153,0),MATCH('FdS Hebdo'!F$3,Base!$L$1:$N$1,0)))</f>
        <v/>
      </c>
      <c r="G420" s="196" t="str">
        <f>IF(H420="","",INDEX(Base!$L$2:$N$153,MATCH('FdS Hebdo'!$H420,Base!$L$2:$L$153,0),MATCH('FdS Hebdo'!G$3,Base!$L$1:$N$1,0)))</f>
        <v/>
      </c>
      <c r="H420" s="197" t="str">
        <f t="shared" si="59"/>
        <v/>
      </c>
      <c r="I420" s="198" t="str">
        <f t="shared" si="61"/>
        <v/>
      </c>
    </row>
    <row r="421" spans="1:9" ht="15" customHeight="1">
      <c r="A421" s="191" t="str">
        <f t="shared" si="58"/>
        <v/>
      </c>
      <c r="B421" s="428" t="s">
        <v>312</v>
      </c>
      <c r="C421" s="195" t="str">
        <f>IFERROR(INDEX('Journée FdS'!$A$3:$V$151,MATCH('FdS Hebdo'!$B421,'Journée FdS'!$S$3:$S$151,0),C$3),"")</f>
        <v/>
      </c>
      <c r="D421" s="195" t="str">
        <f>IFERROR(INDEX('Liste Personnel'!$A$3:$I$151,MATCH($E421,'Liste Personnel'!$G$3:$G$151,0),8),"")</f>
        <v/>
      </c>
      <c r="E421" s="195" t="str">
        <f>IFERROR(INDEX('Journée FdS'!$E$5:$V$151,MATCH('FdS Hebdo'!$B421,'Journée FdS'!$S$5:$S$151,0),E$3),"")</f>
        <v/>
      </c>
      <c r="F421" s="196" t="str">
        <f>IF(H421="","",INDEX(Base!$L$2:$N$153,MATCH('FdS Hebdo'!$H421,Base!$L$2:$L$153,0),MATCH('FdS Hebdo'!F$3,Base!$L$1:$N$1,0)))</f>
        <v/>
      </c>
      <c r="G421" s="196" t="str">
        <f>IF(H421="","",INDEX(Base!$L$2:$N$153,MATCH('FdS Hebdo'!$H421,Base!$L$2:$L$153,0),MATCH('FdS Hebdo'!G$3,Base!$L$1:$N$1,0)))</f>
        <v/>
      </c>
      <c r="H421" s="197" t="str">
        <f t="shared" si="59"/>
        <v/>
      </c>
      <c r="I421" s="198" t="str">
        <f t="shared" si="61"/>
        <v/>
      </c>
    </row>
    <row r="422" spans="1:9" ht="15" customHeight="1">
      <c r="A422" s="191" t="str">
        <f t="shared" si="58"/>
        <v/>
      </c>
      <c r="B422" s="428" t="s">
        <v>313</v>
      </c>
      <c r="C422" s="195" t="str">
        <f>IFERROR(INDEX('Journée FdS'!$A$3:$V$151,MATCH('FdS Hebdo'!$B422,'Journée FdS'!$S$3:$S$151,0),C$3),"")</f>
        <v/>
      </c>
      <c r="D422" s="195" t="str">
        <f>IFERROR(INDEX('Liste Personnel'!$A$3:$I$151,MATCH($E422,'Liste Personnel'!$G$3:$G$151,0),8),"")</f>
        <v/>
      </c>
      <c r="E422" s="195" t="str">
        <f>IFERROR(INDEX('Journée FdS'!$E$5:$V$151,MATCH('FdS Hebdo'!$B422,'Journée FdS'!$S$5:$S$151,0),E$3),"")</f>
        <v/>
      </c>
      <c r="F422" s="196" t="str">
        <f>IF(H422="","",INDEX(Base!$L$2:$N$153,MATCH('FdS Hebdo'!$H422,Base!$L$2:$L$153,0),MATCH('FdS Hebdo'!F$3,Base!$L$1:$N$1,0)))</f>
        <v/>
      </c>
      <c r="G422" s="196" t="str">
        <f>IF(H422="","",INDEX(Base!$L$2:$N$153,MATCH('FdS Hebdo'!$H422,Base!$L$2:$L$153,0),MATCH('FdS Hebdo'!G$3,Base!$L$1:$N$1,0)))</f>
        <v/>
      </c>
      <c r="H422" s="197" t="str">
        <f t="shared" si="59"/>
        <v/>
      </c>
      <c r="I422" s="198" t="str">
        <f t="shared" si="61"/>
        <v/>
      </c>
    </row>
    <row r="423" spans="1:9">
      <c r="A423" s="191" t="str">
        <f t="shared" si="58"/>
        <v/>
      </c>
      <c r="B423" s="428" t="s">
        <v>27</v>
      </c>
      <c r="C423" s="195" t="str">
        <f>IFERROR(INDEX('Journée FdS'!$A$3:$V$151,MATCH('FdS Hebdo'!$B423,'Journée FdS'!$S$3:$S$151,0),C$3),"")</f>
        <v/>
      </c>
      <c r="D423" s="195" t="str">
        <f>IFERROR(INDEX('Liste Personnel'!$A$3:$I$151,MATCH($E423,'Liste Personnel'!$G$3:$G$151,0),8),"")</f>
        <v/>
      </c>
      <c r="E423" s="195" t="str">
        <f>IFERROR(INDEX('Journée FdS'!$E$5:$V$151,MATCH('FdS Hebdo'!$B423,'Journée FdS'!$S$5:$S$151,0),E$3),"")</f>
        <v/>
      </c>
      <c r="F423" s="196" t="str">
        <f>IF(H423="","",INDEX(Base!$L$2:$N$153,MATCH('FdS Hebdo'!$H423,Base!$L$2:$L$153,0),MATCH('FdS Hebdo'!F$3,Base!$L$1:$N$1,0)))</f>
        <v/>
      </c>
      <c r="G423" s="196" t="str">
        <f>IF(H423="","",INDEX(Base!$L$2:$N$153,MATCH('FdS Hebdo'!$H423,Base!$L$2:$L$153,0),MATCH('FdS Hebdo'!G$3,Base!$L$1:$N$1,0)))</f>
        <v/>
      </c>
      <c r="H423" s="197" t="str">
        <f t="shared" ref="H423:H437" si="62">IF(E423="","",B423)</f>
        <v/>
      </c>
      <c r="I423" s="198"/>
    </row>
    <row r="424" spans="1:9">
      <c r="A424" s="191" t="str">
        <f t="shared" si="58"/>
        <v/>
      </c>
      <c r="B424" s="428" t="s">
        <v>21</v>
      </c>
      <c r="C424" s="195" t="str">
        <f>IFERROR(INDEX('Journée FdS'!$A$3:$V$151,MATCH('FdS Hebdo'!$B424,'Journée FdS'!$S$3:$S$151,0),C$3),"")</f>
        <v/>
      </c>
      <c r="D424" s="195" t="str">
        <f>IFERROR(INDEX('Liste Personnel'!$A$3:$I$151,MATCH($E424,'Liste Personnel'!$G$3:$G$151,0),8),"")</f>
        <v/>
      </c>
      <c r="E424" s="195" t="str">
        <f>IFERROR(INDEX('Journée FdS'!$E$5:$V$151,MATCH('FdS Hebdo'!$B424,'Journée FdS'!$S$5:$S$151,0),E$3),"")</f>
        <v/>
      </c>
      <c r="F424" s="196" t="str">
        <f>IF(H424="","",INDEX(Base!$L$2:$N$153,MATCH('FdS Hebdo'!$H424,Base!$L$2:$L$153,0),MATCH('FdS Hebdo'!F$3,Base!$L$1:$N$1,0)))</f>
        <v/>
      </c>
      <c r="G424" s="196" t="str">
        <f>IF(H424="","",INDEX(Base!$L$2:$N$153,MATCH('FdS Hebdo'!$H424,Base!$L$2:$L$153,0),MATCH('FdS Hebdo'!G$3,Base!$L$1:$N$1,0)))</f>
        <v/>
      </c>
      <c r="H424" s="197" t="str">
        <f t="shared" si="62"/>
        <v/>
      </c>
      <c r="I424" s="198"/>
    </row>
    <row r="425" spans="1:9">
      <c r="A425" s="191" t="str">
        <f t="shared" si="58"/>
        <v/>
      </c>
      <c r="B425" s="428" t="s">
        <v>24</v>
      </c>
      <c r="C425" s="195" t="str">
        <f>IFERROR(INDEX('Journée FdS'!$A$3:$V$151,MATCH('FdS Hebdo'!$B425,'Journée FdS'!$S$3:$S$151,0),C$3),"")</f>
        <v/>
      </c>
      <c r="D425" s="195" t="str">
        <f>IFERROR(INDEX('Liste Personnel'!$A$3:$I$151,MATCH($E425,'Liste Personnel'!$G$3:$G$151,0),8),"")</f>
        <v/>
      </c>
      <c r="E425" s="195" t="str">
        <f>IFERROR(INDEX('Journée FdS'!$E$5:$V$151,MATCH('FdS Hebdo'!$B425,'Journée FdS'!$S$5:$S$151,0),E$3),"")</f>
        <v/>
      </c>
      <c r="F425" s="196" t="str">
        <f>IF(H425="","",INDEX(Base!$L$2:$N$153,MATCH('FdS Hebdo'!$H425,Base!$L$2:$L$153,0),MATCH('FdS Hebdo'!F$3,Base!$L$1:$N$1,0)))</f>
        <v/>
      </c>
      <c r="G425" s="196" t="str">
        <f>IF(H425="","",INDEX(Base!$L$2:$N$153,MATCH('FdS Hebdo'!$H425,Base!$L$2:$L$153,0),MATCH('FdS Hebdo'!G$3,Base!$L$1:$N$1,0)))</f>
        <v/>
      </c>
      <c r="H425" s="197" t="str">
        <f t="shared" si="62"/>
        <v/>
      </c>
      <c r="I425" s="198"/>
    </row>
    <row r="426" spans="1:9">
      <c r="A426" s="191" t="str">
        <f t="shared" si="58"/>
        <v/>
      </c>
      <c r="B426" s="428" t="s">
        <v>29</v>
      </c>
      <c r="C426" s="195" t="str">
        <f>IFERROR(INDEX('Journée FdS'!$A$3:$V$151,MATCH('FdS Hebdo'!$B426,'Journée FdS'!$S$3:$S$151,0),C$3),"")</f>
        <v/>
      </c>
      <c r="D426" s="195" t="str">
        <f>IFERROR(INDEX('Liste Personnel'!$A$3:$I$151,MATCH($E426,'Liste Personnel'!$G$3:$G$151,0),8),"")</f>
        <v/>
      </c>
      <c r="E426" s="195" t="str">
        <f>IFERROR(INDEX('Journée FdS'!$E$5:$V$151,MATCH('FdS Hebdo'!$B426,'Journée FdS'!$S$5:$S$151,0),E$3),"")</f>
        <v/>
      </c>
      <c r="F426" s="196" t="str">
        <f>IF(H426="","",INDEX(Base!$L$2:$N$153,MATCH('FdS Hebdo'!$H426,Base!$L$2:$L$153,0),MATCH('FdS Hebdo'!F$3,Base!$L$1:$N$1,0)))</f>
        <v/>
      </c>
      <c r="G426" s="196" t="str">
        <f>IF(H426="","",INDEX(Base!$L$2:$N$153,MATCH('FdS Hebdo'!$H426,Base!$L$2:$L$153,0),MATCH('FdS Hebdo'!G$3,Base!$L$1:$N$1,0)))</f>
        <v/>
      </c>
      <c r="H426" s="197" t="str">
        <f t="shared" si="62"/>
        <v/>
      </c>
      <c r="I426" s="198"/>
    </row>
    <row r="427" spans="1:9">
      <c r="A427" s="191" t="str">
        <f t="shared" si="58"/>
        <v/>
      </c>
      <c r="B427" s="428" t="s">
        <v>74</v>
      </c>
      <c r="C427" s="195" t="str">
        <f>IFERROR(INDEX('Journée FdS'!$A$3:$V$151,MATCH('FdS Hebdo'!$B427,'Journée FdS'!$S$3:$S$151,0),C$3),"")</f>
        <v/>
      </c>
      <c r="D427" s="195" t="str">
        <f>IFERROR(INDEX('Liste Personnel'!$A$3:$I$151,MATCH($E427,'Liste Personnel'!$G$3:$G$151,0),8),"")</f>
        <v/>
      </c>
      <c r="E427" s="195" t="str">
        <f>IFERROR(INDEX('Journée FdS'!$E$5:$V$151,MATCH('FdS Hebdo'!$B427,'Journée FdS'!$S$5:$S$151,0),E$3),"")</f>
        <v/>
      </c>
      <c r="F427" s="196" t="str">
        <f>IF(H427="","",INDEX(Base!$L$2:$N$153,MATCH('FdS Hebdo'!$H427,Base!$L$2:$L$153,0),MATCH('FdS Hebdo'!F$3,Base!$L$1:$N$1,0)))</f>
        <v/>
      </c>
      <c r="G427" s="196" t="str">
        <f>IF(H427="","",INDEX(Base!$L$2:$N$153,MATCH('FdS Hebdo'!$H427,Base!$L$2:$L$153,0),MATCH('FdS Hebdo'!G$3,Base!$L$1:$N$1,0)))</f>
        <v/>
      </c>
      <c r="H427" s="197" t="str">
        <f t="shared" si="62"/>
        <v/>
      </c>
      <c r="I427" s="198"/>
    </row>
    <row r="428" spans="1:9">
      <c r="A428" s="191" t="str">
        <f t="shared" si="58"/>
        <v/>
      </c>
      <c r="B428" s="428" t="s">
        <v>33</v>
      </c>
      <c r="C428" s="195" t="str">
        <f>IFERROR(INDEX('Journée FdS'!$A$3:$V$151,MATCH('FdS Hebdo'!$B428,'Journée FdS'!$S$3:$S$151,0),C$3),"")</f>
        <v/>
      </c>
      <c r="D428" s="195" t="str">
        <f>IFERROR(INDEX('Liste Personnel'!$A$3:$I$151,MATCH($E428,'Liste Personnel'!$G$3:$G$151,0),8),"")</f>
        <v/>
      </c>
      <c r="E428" s="195" t="str">
        <f>IFERROR(INDEX('Journée FdS'!$E$5:$V$151,MATCH('FdS Hebdo'!$B428,'Journée FdS'!$S$5:$S$151,0),E$3),"")</f>
        <v/>
      </c>
      <c r="F428" s="196" t="str">
        <f>IF(H428="","",INDEX(Base!$L$2:$N$153,MATCH('FdS Hebdo'!$H428,Base!$L$2:$L$153,0),MATCH('FdS Hebdo'!F$3,Base!$L$1:$N$1,0)))</f>
        <v/>
      </c>
      <c r="G428" s="196" t="str">
        <f>IF(H428="","",INDEX(Base!$L$2:$N$153,MATCH('FdS Hebdo'!$H428,Base!$L$2:$L$153,0),MATCH('FdS Hebdo'!G$3,Base!$L$1:$N$1,0)))</f>
        <v/>
      </c>
      <c r="H428" s="197" t="str">
        <f t="shared" si="62"/>
        <v/>
      </c>
      <c r="I428" s="198"/>
    </row>
    <row r="429" spans="1:9">
      <c r="A429" s="191" t="str">
        <f t="shared" si="58"/>
        <v/>
      </c>
      <c r="B429" s="428" t="s">
        <v>34</v>
      </c>
      <c r="C429" s="195" t="str">
        <f>IFERROR(INDEX('Journée FdS'!$A$3:$V$151,MATCH('FdS Hebdo'!$B429,'Journée FdS'!$S$3:$S$151,0),C$3),"")</f>
        <v/>
      </c>
      <c r="D429" s="195" t="str">
        <f>IFERROR(INDEX('Liste Personnel'!$A$3:$I$151,MATCH($E429,'Liste Personnel'!$G$3:$G$151,0),8),"")</f>
        <v/>
      </c>
      <c r="E429" s="195" t="str">
        <f>IFERROR(INDEX('Journée FdS'!$E$5:$V$151,MATCH('FdS Hebdo'!$B429,'Journée FdS'!$S$5:$S$151,0),E$3),"")</f>
        <v/>
      </c>
      <c r="F429" s="196" t="str">
        <f>IF(H429="","",INDEX(Base!$L$2:$N$153,MATCH('FdS Hebdo'!$H429,Base!$L$2:$L$153,0),MATCH('FdS Hebdo'!F$3,Base!$L$1:$N$1,0)))</f>
        <v/>
      </c>
      <c r="G429" s="196" t="str">
        <f>IF(H429="","",INDEX(Base!$L$2:$N$153,MATCH('FdS Hebdo'!$H429,Base!$L$2:$L$153,0),MATCH('FdS Hebdo'!G$3,Base!$L$1:$N$1,0)))</f>
        <v/>
      </c>
      <c r="H429" s="197" t="str">
        <f t="shared" si="62"/>
        <v/>
      </c>
      <c r="I429" s="198"/>
    </row>
    <row r="430" spans="1:9">
      <c r="A430" s="191" t="str">
        <f t="shared" si="58"/>
        <v/>
      </c>
      <c r="B430" s="428" t="s">
        <v>35</v>
      </c>
      <c r="C430" s="195" t="str">
        <f>IFERROR(INDEX('Journée FdS'!$A$3:$V$151,MATCH('FdS Hebdo'!$B430,'Journée FdS'!$S$3:$S$151,0),C$3),"")</f>
        <v/>
      </c>
      <c r="D430" s="195" t="str">
        <f>IFERROR(INDEX('Liste Personnel'!$A$3:$I$151,MATCH($E430,'Liste Personnel'!$G$3:$G$151,0),8),"")</f>
        <v/>
      </c>
      <c r="E430" s="195" t="str">
        <f>IFERROR(INDEX('Journée FdS'!$E$5:$V$151,MATCH('FdS Hebdo'!$B430,'Journée FdS'!$S$5:$S$151,0),E$3),"")</f>
        <v/>
      </c>
      <c r="F430" s="196" t="str">
        <f>IF(H430="","",INDEX(Base!$L$2:$N$153,MATCH('FdS Hebdo'!$H430,Base!$L$2:$L$153,0),MATCH('FdS Hebdo'!F$3,Base!$L$1:$N$1,0)))</f>
        <v/>
      </c>
      <c r="G430" s="196" t="str">
        <f>IF(H430="","",INDEX(Base!$L$2:$N$153,MATCH('FdS Hebdo'!$H430,Base!$L$2:$L$153,0),MATCH('FdS Hebdo'!G$3,Base!$L$1:$N$1,0)))</f>
        <v/>
      </c>
      <c r="H430" s="197" t="str">
        <f t="shared" si="62"/>
        <v/>
      </c>
      <c r="I430" s="198"/>
    </row>
    <row r="431" spans="1:9">
      <c r="A431" s="191" t="str">
        <f t="shared" si="58"/>
        <v/>
      </c>
      <c r="B431" s="428" t="s">
        <v>36</v>
      </c>
      <c r="C431" s="195" t="str">
        <f>IFERROR(INDEX('Journée FdS'!$A$3:$V$151,MATCH('FdS Hebdo'!$B431,'Journée FdS'!$S$3:$S$151,0),C$3),"")</f>
        <v/>
      </c>
      <c r="D431" s="195" t="str">
        <f>IFERROR(INDEX('Liste Personnel'!$A$3:$I$151,MATCH($E431,'Liste Personnel'!$G$3:$G$151,0),8),"")</f>
        <v/>
      </c>
      <c r="E431" s="195" t="str">
        <f>IFERROR(INDEX('Journée FdS'!$E$5:$V$151,MATCH('FdS Hebdo'!$B431,'Journée FdS'!$S$5:$S$151,0),E$3),"")</f>
        <v/>
      </c>
      <c r="F431" s="196" t="str">
        <f>IF(H431="","",INDEX(Base!$L$2:$N$153,MATCH('FdS Hebdo'!$H431,Base!$L$2:$L$153,0),MATCH('FdS Hebdo'!F$3,Base!$L$1:$N$1,0)))</f>
        <v/>
      </c>
      <c r="G431" s="196" t="str">
        <f>IF(H431="","",INDEX(Base!$L$2:$N$153,MATCH('FdS Hebdo'!$H431,Base!$L$2:$L$153,0),MATCH('FdS Hebdo'!G$3,Base!$L$1:$N$1,0)))</f>
        <v/>
      </c>
      <c r="H431" s="197" t="str">
        <f t="shared" si="62"/>
        <v/>
      </c>
      <c r="I431" s="198"/>
    </row>
    <row r="432" spans="1:9">
      <c r="A432" s="191" t="str">
        <f t="shared" si="58"/>
        <v/>
      </c>
      <c r="B432" s="428" t="s">
        <v>67</v>
      </c>
      <c r="C432" s="195" t="str">
        <f>IFERROR(INDEX('Journée FdS'!$A$3:$V$151,MATCH('FdS Hebdo'!$B432,'Journée FdS'!$S$3:$S$151,0),C$3),"")</f>
        <v/>
      </c>
      <c r="D432" s="195" t="str">
        <f>IFERROR(INDEX('Liste Personnel'!$A$3:$I$151,MATCH($E432,'Liste Personnel'!$G$3:$G$151,0),8),"")</f>
        <v/>
      </c>
      <c r="E432" s="195" t="str">
        <f>IFERROR(INDEX('Journée FdS'!$E$5:$V$151,MATCH('FdS Hebdo'!$B432,'Journée FdS'!$S$5:$S$151,0),E$3),"")</f>
        <v/>
      </c>
      <c r="F432" s="196" t="str">
        <f>IF(H432="","",INDEX(Base!$L$2:$N$153,MATCH('FdS Hebdo'!$H432,Base!$L$2:$L$153,0),MATCH('FdS Hebdo'!F$3,Base!$L$1:$N$1,0)))</f>
        <v/>
      </c>
      <c r="G432" s="196" t="str">
        <f>IF(H432="","",INDEX(Base!$L$2:$N$153,MATCH('FdS Hebdo'!$H432,Base!$L$2:$L$153,0),MATCH('FdS Hebdo'!G$3,Base!$L$1:$N$1,0)))</f>
        <v/>
      </c>
      <c r="H432" s="197" t="str">
        <f t="shared" si="62"/>
        <v/>
      </c>
      <c r="I432" s="198"/>
    </row>
    <row r="433" spans="1:9">
      <c r="A433" s="191" t="str">
        <f t="shared" si="58"/>
        <v/>
      </c>
      <c r="B433" s="428" t="s">
        <v>65</v>
      </c>
      <c r="C433" s="195" t="str">
        <f>IFERROR(INDEX('Journée FdS'!$A$3:$V$151,MATCH('FdS Hebdo'!$B433,'Journée FdS'!$S$3:$S$151,0),C$3),"")</f>
        <v/>
      </c>
      <c r="D433" s="195" t="str">
        <f>IFERROR(INDEX('Liste Personnel'!$A$3:$I$151,MATCH($E433,'Liste Personnel'!$G$3:$G$151,0),8),"")</f>
        <v/>
      </c>
      <c r="E433" s="195" t="str">
        <f>IFERROR(INDEX('Journée FdS'!$E$5:$V$151,MATCH('FdS Hebdo'!$B433,'Journée FdS'!$S$5:$S$151,0),E$3),"")</f>
        <v/>
      </c>
      <c r="F433" s="196" t="str">
        <f>IF(H433="","",INDEX(Base!$L$2:$N$153,MATCH('FdS Hebdo'!$H433,Base!$L$2:$L$153,0),MATCH('FdS Hebdo'!F$3,Base!$L$1:$N$1,0)))</f>
        <v/>
      </c>
      <c r="G433" s="196" t="str">
        <f>IF(H433="","",INDEX(Base!$L$2:$N$153,MATCH('FdS Hebdo'!$H433,Base!$L$2:$L$153,0),MATCH('FdS Hebdo'!G$3,Base!$L$1:$N$1,0)))</f>
        <v/>
      </c>
      <c r="H433" s="197" t="str">
        <f t="shared" si="62"/>
        <v/>
      </c>
    </row>
    <row r="434" spans="1:9">
      <c r="A434" s="191" t="str">
        <f t="shared" si="58"/>
        <v/>
      </c>
      <c r="B434" s="428" t="s">
        <v>71</v>
      </c>
      <c r="C434" s="195" t="str">
        <f>IFERROR(INDEX('Journée FdS'!$A$3:$V$151,MATCH('FdS Hebdo'!$B434,'Journée FdS'!$S$3:$S$151,0),C$3),"")</f>
        <v/>
      </c>
      <c r="D434" s="195" t="str">
        <f>IFERROR(INDEX('Liste Personnel'!$A$3:$I$151,MATCH($E434,'Liste Personnel'!$G$3:$G$151,0),8),"")</f>
        <v/>
      </c>
      <c r="E434" s="195" t="str">
        <f>IFERROR(INDEX('Journée FdS'!$E$5:$V$151,MATCH('FdS Hebdo'!$B434,'Journée FdS'!$S$5:$S$151,0),E$3),"")</f>
        <v/>
      </c>
      <c r="F434" s="196" t="str">
        <f>IF(H434="","",INDEX(Base!$L$2:$N$153,MATCH('FdS Hebdo'!$H434,Base!$L$2:$L$153,0),MATCH('FdS Hebdo'!F$3,Base!$L$1:$N$1,0)))</f>
        <v/>
      </c>
      <c r="G434" s="196" t="str">
        <f>IF(H434="","",INDEX(Base!$L$2:$N$153,MATCH('FdS Hebdo'!$H434,Base!$L$2:$L$153,0),MATCH('FdS Hebdo'!G$3,Base!$L$1:$N$1,0)))</f>
        <v/>
      </c>
      <c r="H434" s="197" t="str">
        <f t="shared" si="62"/>
        <v/>
      </c>
    </row>
    <row r="435" spans="1:9">
      <c r="A435" s="191" t="str">
        <f t="shared" si="58"/>
        <v/>
      </c>
      <c r="B435" s="428" t="s">
        <v>73</v>
      </c>
      <c r="C435" s="195" t="str">
        <f>IFERROR(INDEX('Journée FdS'!$A$3:$V$151,MATCH('FdS Hebdo'!$B435,'Journée FdS'!$S$3:$S$151,0),C$3),"")</f>
        <v/>
      </c>
      <c r="D435" s="195" t="str">
        <f>IFERROR(INDEX('Liste Personnel'!$A$3:$I$151,MATCH($E435,'Liste Personnel'!$G$3:$G$151,0),8),"")</f>
        <v/>
      </c>
      <c r="E435" s="195" t="str">
        <f>IFERROR(INDEX('Journée FdS'!$E$5:$V$151,MATCH('FdS Hebdo'!$B435,'Journée FdS'!$S$5:$S$151,0),E$3),"")</f>
        <v/>
      </c>
      <c r="F435" s="196" t="str">
        <f>IF(H435="","",INDEX(Base!$L$2:$N$153,MATCH('FdS Hebdo'!$H435,Base!$L$2:$L$153,0),MATCH('FdS Hebdo'!F$3,Base!$L$1:$N$1,0)))</f>
        <v/>
      </c>
      <c r="G435" s="196" t="str">
        <f>IF(H435="","",INDEX(Base!$L$2:$N$153,MATCH('FdS Hebdo'!$H435,Base!$L$2:$L$153,0),MATCH('FdS Hebdo'!G$3,Base!$L$1:$N$1,0)))</f>
        <v/>
      </c>
      <c r="H435" s="197" t="str">
        <f t="shared" si="62"/>
        <v/>
      </c>
    </row>
    <row r="436" spans="1:9">
      <c r="A436" s="191" t="str">
        <f t="shared" si="58"/>
        <v/>
      </c>
      <c r="B436" s="428" t="s">
        <v>64</v>
      </c>
      <c r="C436" s="195" t="str">
        <f>IFERROR(INDEX('Journée FdS'!$A$3:$V$151,MATCH('FdS Hebdo'!$B436,'Journée FdS'!$S$3:$S$151,0),C$3),"")</f>
        <v/>
      </c>
      <c r="D436" s="195" t="str">
        <f>IFERROR(INDEX('Liste Personnel'!$A$3:$I$151,MATCH($E436,'Liste Personnel'!$G$3:$G$151,0),8),"")</f>
        <v/>
      </c>
      <c r="E436" s="195" t="str">
        <f>IFERROR(INDEX('Journée FdS'!$E$5:$V$151,MATCH('FdS Hebdo'!$B436,'Journée FdS'!$S$5:$S$151,0),E$3),"")</f>
        <v/>
      </c>
      <c r="F436" s="196" t="str">
        <f>IF(H436="","",INDEX(Base!$L$2:$N$153,MATCH('FdS Hebdo'!$H436,Base!$L$2:$L$153,0),MATCH('FdS Hebdo'!F$3,Base!$L$1:$N$1,0)))</f>
        <v/>
      </c>
      <c r="G436" s="196" t="str">
        <f>IF(H436="","",INDEX(Base!$L$2:$N$153,MATCH('FdS Hebdo'!$H436,Base!$L$2:$L$153,0),MATCH('FdS Hebdo'!G$3,Base!$L$1:$N$1,0)))</f>
        <v/>
      </c>
      <c r="H436" s="197" t="str">
        <f t="shared" si="62"/>
        <v/>
      </c>
    </row>
    <row r="437" spans="1:9">
      <c r="A437" s="191" t="str">
        <f t="shared" si="58"/>
        <v/>
      </c>
      <c r="B437" s="428" t="s">
        <v>70</v>
      </c>
      <c r="C437" s="195" t="str">
        <f>IFERROR(INDEX('Journée FdS'!$A$3:$V$151,MATCH('FdS Hebdo'!$B437,'Journée FdS'!$S$3:$S$151,0),C$3),"")</f>
        <v/>
      </c>
      <c r="D437" s="195" t="str">
        <f>IFERROR(INDEX('Liste Personnel'!$A$3:$I$151,MATCH($E437,'Liste Personnel'!$G$3:$G$151,0),8),"")</f>
        <v/>
      </c>
      <c r="E437" s="195" t="str">
        <f>IFERROR(INDEX('Journée FdS'!$E$5:$V$151,MATCH('FdS Hebdo'!$B437,'Journée FdS'!$S$5:$S$151,0),E$3),"")</f>
        <v/>
      </c>
      <c r="F437" s="196" t="str">
        <f>IF(H437="","",INDEX(Base!$L$2:$N$153,MATCH('FdS Hebdo'!$H437,Base!$L$2:$L$153,0),MATCH('FdS Hebdo'!F$3,Base!$L$1:$N$1,0)))</f>
        <v/>
      </c>
      <c r="G437" s="196" t="str">
        <f>IF(H437="","",INDEX(Base!$L$2:$N$153,MATCH('FdS Hebdo'!$H437,Base!$L$2:$L$153,0),MATCH('FdS Hebdo'!G$3,Base!$L$1:$N$1,0)))</f>
        <v/>
      </c>
      <c r="H437" s="197" t="str">
        <f t="shared" si="62"/>
        <v/>
      </c>
      <c r="I437" s="198"/>
    </row>
    <row r="438" spans="1:9">
      <c r="A438" s="191" t="str">
        <f t="shared" si="58"/>
        <v/>
      </c>
      <c r="B438" s="429" t="s">
        <v>316</v>
      </c>
      <c r="C438" s="195" t="str">
        <f>IFERROR(INDEX('Journée FdS'!$A$3:$V$151,MATCH('FdS Hebdo'!$B438,'Journée FdS'!$S$3:$S$151,0),C$3),"")</f>
        <v/>
      </c>
      <c r="D438" s="195" t="str">
        <f>IFERROR(INDEX('Liste Personnel'!$A$3:$I$151,MATCH($E438,'Liste Personnel'!$G$3:$G$151,0),8),"")</f>
        <v/>
      </c>
      <c r="E438" s="195" t="str">
        <f>IFERROR(INDEX('Journée FdS'!$E$5:$V$151,MATCH('FdS Hebdo'!$B438,'Journée FdS'!$S$5:$S$151,0),E$3),"")</f>
        <v/>
      </c>
      <c r="F438" s="196" t="str">
        <f>IF(H438="","",INDEX(Base!$L$2:$N$153,MATCH('FdS Hebdo'!$H438,Base!$L$2:$L$153,0),MATCH('FdS Hebdo'!F$3,Base!$L$1:$N$1,0)))</f>
        <v/>
      </c>
      <c r="G438" s="196" t="str">
        <f>IF(H438="","",INDEX(Base!$L$2:$N$153,MATCH('FdS Hebdo'!$H438,Base!$L$2:$L$153,0),MATCH('FdS Hebdo'!G$3,Base!$L$1:$N$1,0)))</f>
        <v/>
      </c>
      <c r="H438" s="197" t="str">
        <f t="shared" ref="H438:H445" si="63">IF(E438="","",B438)</f>
        <v/>
      </c>
      <c r="I438" s="198" t="str">
        <f>IF(E438="","","RENFORT")</f>
        <v/>
      </c>
    </row>
    <row r="439" spans="1:9">
      <c r="A439" s="191" t="str">
        <f t="shared" si="58"/>
        <v/>
      </c>
      <c r="B439" s="429" t="s">
        <v>317</v>
      </c>
      <c r="C439" s="195" t="str">
        <f>IFERROR(INDEX('Journée FdS'!$A$3:$V$151,MATCH('FdS Hebdo'!$B439,'Journée FdS'!$S$3:$S$151,0),C$3),"")</f>
        <v/>
      </c>
      <c r="D439" s="195" t="str">
        <f>IFERROR(INDEX('Liste Personnel'!$A$3:$I$151,MATCH($E439,'Liste Personnel'!$G$3:$G$151,0),8),"")</f>
        <v/>
      </c>
      <c r="E439" s="195" t="str">
        <f>IFERROR(INDEX('Journée FdS'!$E$5:$V$151,MATCH('FdS Hebdo'!$B439,'Journée FdS'!$S$5:$S$151,0),E$3),"")</f>
        <v/>
      </c>
      <c r="F439" s="196" t="str">
        <f>IF(H439="","",INDEX(Base!$L$2:$N$153,MATCH('FdS Hebdo'!$H439,Base!$L$2:$L$153,0),MATCH('FdS Hebdo'!F$3,Base!$L$1:$N$1,0)))</f>
        <v/>
      </c>
      <c r="G439" s="196" t="str">
        <f>IF(H439="","",INDEX(Base!$L$2:$N$153,MATCH('FdS Hebdo'!$H439,Base!$L$2:$L$153,0),MATCH('FdS Hebdo'!G$3,Base!$L$1:$N$1,0)))</f>
        <v/>
      </c>
      <c r="H439" s="197" t="str">
        <f t="shared" si="63"/>
        <v/>
      </c>
      <c r="I439" s="198" t="str">
        <f t="shared" ref="I439:I445" si="64">IF(E439="","","RENFORT")</f>
        <v/>
      </c>
    </row>
    <row r="440" spans="1:9">
      <c r="A440" s="191" t="str">
        <f t="shared" si="58"/>
        <v/>
      </c>
      <c r="B440" s="429" t="s">
        <v>318</v>
      </c>
      <c r="C440" s="195" t="str">
        <f>IFERROR(INDEX('Journée FdS'!$A$3:$V$151,MATCH('FdS Hebdo'!$B440,'Journée FdS'!$S$3:$S$151,0),C$3),"")</f>
        <v/>
      </c>
      <c r="D440" s="195" t="str">
        <f>IFERROR(INDEX('Liste Personnel'!$A$3:$I$151,MATCH($E440,'Liste Personnel'!$G$3:$G$151,0),8),"")</f>
        <v/>
      </c>
      <c r="E440" s="195" t="str">
        <f>IFERROR(INDEX('Journée FdS'!$E$5:$V$151,MATCH('FdS Hebdo'!$B440,'Journée FdS'!$S$5:$S$151,0),E$3),"")</f>
        <v/>
      </c>
      <c r="F440" s="196" t="str">
        <f>IF(H440="","",INDEX(Base!$L$2:$N$153,MATCH('FdS Hebdo'!$H440,Base!$L$2:$L$153,0),MATCH('FdS Hebdo'!F$3,Base!$L$1:$N$1,0)))</f>
        <v/>
      </c>
      <c r="G440" s="196" t="str">
        <f>IF(H440="","",INDEX(Base!$L$2:$N$153,MATCH('FdS Hebdo'!$H440,Base!$L$2:$L$153,0),MATCH('FdS Hebdo'!G$3,Base!$L$1:$N$1,0)))</f>
        <v/>
      </c>
      <c r="H440" s="197" t="str">
        <f t="shared" si="63"/>
        <v/>
      </c>
      <c r="I440" s="198" t="str">
        <f t="shared" si="64"/>
        <v/>
      </c>
    </row>
    <row r="441" spans="1:9">
      <c r="A441" s="191" t="str">
        <f t="shared" si="58"/>
        <v/>
      </c>
      <c r="B441" s="429" t="s">
        <v>319</v>
      </c>
      <c r="C441" s="195" t="str">
        <f>IFERROR(INDEX('Journée FdS'!$A$3:$V$151,MATCH('FdS Hebdo'!$B441,'Journée FdS'!$S$3:$S$151,0),C$3),"")</f>
        <v/>
      </c>
      <c r="D441" s="195" t="str">
        <f>IFERROR(INDEX('Liste Personnel'!$A$3:$I$151,MATCH($E441,'Liste Personnel'!$G$3:$G$151,0),8),"")</f>
        <v/>
      </c>
      <c r="E441" s="195" t="str">
        <f>IFERROR(INDEX('Journée FdS'!$E$5:$V$151,MATCH('FdS Hebdo'!$B441,'Journée FdS'!$S$5:$S$151,0),E$3),"")</f>
        <v/>
      </c>
      <c r="F441" s="196" t="str">
        <f>IF(H441="","",INDEX(Base!$L$2:$N$153,MATCH('FdS Hebdo'!$H441,Base!$L$2:$L$153,0),MATCH('FdS Hebdo'!F$3,Base!$L$1:$N$1,0)))</f>
        <v/>
      </c>
      <c r="G441" s="196" t="str">
        <f>IF(H441="","",INDEX(Base!$L$2:$N$153,MATCH('FdS Hebdo'!$H441,Base!$L$2:$L$153,0),MATCH('FdS Hebdo'!G$3,Base!$L$1:$N$1,0)))</f>
        <v/>
      </c>
      <c r="H441" s="197" t="str">
        <f t="shared" si="63"/>
        <v/>
      </c>
      <c r="I441" s="198" t="str">
        <f t="shared" si="64"/>
        <v/>
      </c>
    </row>
    <row r="442" spans="1:9">
      <c r="A442" s="191" t="str">
        <f t="shared" si="58"/>
        <v/>
      </c>
      <c r="B442" s="429" t="s">
        <v>320</v>
      </c>
      <c r="C442" s="195" t="str">
        <f>IFERROR(INDEX('Journée FdS'!$A$3:$V$151,MATCH('FdS Hebdo'!$B442,'Journée FdS'!$S$3:$S$151,0),C$3),"")</f>
        <v/>
      </c>
      <c r="D442" s="195" t="str">
        <f>IFERROR(INDEX('Liste Personnel'!$A$3:$I$151,MATCH($E442,'Liste Personnel'!$G$3:$G$151,0),8),"")</f>
        <v/>
      </c>
      <c r="E442" s="195" t="str">
        <f>IFERROR(INDEX('Journée FdS'!$E$5:$V$151,MATCH('FdS Hebdo'!$B442,'Journée FdS'!$S$5:$S$151,0),E$3),"")</f>
        <v/>
      </c>
      <c r="F442" s="196" t="str">
        <f>IF(H442="","",INDEX(Base!$L$2:$N$153,MATCH('FdS Hebdo'!$H442,Base!$L$2:$L$153,0),MATCH('FdS Hebdo'!F$3,Base!$L$1:$N$1,0)))</f>
        <v/>
      </c>
      <c r="G442" s="196" t="str">
        <f>IF(H442="","",INDEX(Base!$L$2:$N$153,MATCH('FdS Hebdo'!$H442,Base!$L$2:$L$153,0),MATCH('FdS Hebdo'!G$3,Base!$L$1:$N$1,0)))</f>
        <v/>
      </c>
      <c r="H442" s="197" t="str">
        <f t="shared" si="63"/>
        <v/>
      </c>
      <c r="I442" s="198" t="str">
        <f t="shared" si="64"/>
        <v/>
      </c>
    </row>
    <row r="443" spans="1:9">
      <c r="A443" s="191" t="str">
        <f t="shared" si="58"/>
        <v/>
      </c>
      <c r="B443" s="429" t="s">
        <v>321</v>
      </c>
      <c r="C443" s="195" t="str">
        <f>IFERROR(INDEX('Journée FdS'!$A$3:$V$151,MATCH('FdS Hebdo'!$B443,'Journée FdS'!$S$3:$S$151,0),C$3),"")</f>
        <v/>
      </c>
      <c r="D443" s="195" t="str">
        <f>IFERROR(INDEX('Liste Personnel'!$A$3:$I$151,MATCH($E443,'Liste Personnel'!$G$3:$G$151,0),8),"")</f>
        <v/>
      </c>
      <c r="E443" s="195" t="str">
        <f>IFERROR(INDEX('Journée FdS'!$E$5:$V$151,MATCH('FdS Hebdo'!$B443,'Journée FdS'!$S$5:$S$151,0),E$3),"")</f>
        <v/>
      </c>
      <c r="F443" s="196" t="str">
        <f>IF(H443="","",INDEX(Base!$L$2:$N$153,MATCH('FdS Hebdo'!$H443,Base!$L$2:$L$153,0),MATCH('FdS Hebdo'!F$3,Base!$L$1:$N$1,0)))</f>
        <v/>
      </c>
      <c r="G443" s="196" t="str">
        <f>IF(H443="","",INDEX(Base!$L$2:$N$153,MATCH('FdS Hebdo'!$H443,Base!$L$2:$L$153,0),MATCH('FdS Hebdo'!G$3,Base!$L$1:$N$1,0)))</f>
        <v/>
      </c>
      <c r="H443" s="197" t="str">
        <f t="shared" si="63"/>
        <v/>
      </c>
      <c r="I443" s="198" t="str">
        <f t="shared" si="64"/>
        <v/>
      </c>
    </row>
    <row r="444" spans="1:9">
      <c r="A444" s="191" t="str">
        <f t="shared" si="58"/>
        <v/>
      </c>
      <c r="B444" s="429" t="s">
        <v>322</v>
      </c>
      <c r="C444" s="195" t="str">
        <f>IFERROR(INDEX('Journée FdS'!$A$3:$V$151,MATCH('FdS Hebdo'!$B444,'Journée FdS'!$S$3:$S$151,0),C$3),"")</f>
        <v/>
      </c>
      <c r="D444" s="195" t="str">
        <f>IFERROR(INDEX('Liste Personnel'!$A$3:$I$151,MATCH($E444,'Liste Personnel'!$G$3:$G$151,0),8),"")</f>
        <v/>
      </c>
      <c r="E444" s="195" t="str">
        <f>IFERROR(INDEX('Journée FdS'!$E$5:$V$151,MATCH('FdS Hebdo'!$B444,'Journée FdS'!$S$5:$S$151,0),E$3),"")</f>
        <v/>
      </c>
      <c r="F444" s="196" t="str">
        <f>IF(H444="","",INDEX(Base!$L$2:$N$153,MATCH('FdS Hebdo'!$H444,Base!$L$2:$L$153,0),MATCH('FdS Hebdo'!F$3,Base!$L$1:$N$1,0)))</f>
        <v/>
      </c>
      <c r="G444" s="196" t="str">
        <f>IF(H444="","",INDEX(Base!$L$2:$N$153,MATCH('FdS Hebdo'!$H444,Base!$L$2:$L$153,0),MATCH('FdS Hebdo'!G$3,Base!$L$1:$N$1,0)))</f>
        <v/>
      </c>
      <c r="H444" s="197" t="str">
        <f t="shared" si="63"/>
        <v/>
      </c>
      <c r="I444" s="198" t="str">
        <f t="shared" si="64"/>
        <v/>
      </c>
    </row>
    <row r="445" spans="1:9">
      <c r="A445" s="191" t="str">
        <f t="shared" si="58"/>
        <v/>
      </c>
      <c r="B445" s="429" t="s">
        <v>323</v>
      </c>
      <c r="C445" s="195" t="str">
        <f>IFERROR(INDEX('Journée FdS'!$A$3:$V$151,MATCH('FdS Hebdo'!$B445,'Journée FdS'!$S$3:$S$151,0),C$3),"")</f>
        <v/>
      </c>
      <c r="D445" s="195" t="str">
        <f>IFERROR(INDEX('Liste Personnel'!$A$3:$I$151,MATCH($E445,'Liste Personnel'!$G$3:$G$151,0),8),"")</f>
        <v/>
      </c>
      <c r="E445" s="195" t="str">
        <f>IFERROR(INDEX('Journée FdS'!$E$5:$V$151,MATCH('FdS Hebdo'!$B445,'Journée FdS'!$S$5:$S$151,0),E$3),"")</f>
        <v/>
      </c>
      <c r="F445" s="196" t="str">
        <f>IF(H445="","",INDEX(Base!$L$2:$N$153,MATCH('FdS Hebdo'!$H445,Base!$L$2:$L$153,0),MATCH('FdS Hebdo'!F$3,Base!$L$1:$N$1,0)))</f>
        <v/>
      </c>
      <c r="G445" s="196" t="str">
        <f>IF(H445="","",INDEX(Base!$L$2:$N$153,MATCH('FdS Hebdo'!$H445,Base!$L$2:$L$153,0),MATCH('FdS Hebdo'!G$3,Base!$L$1:$N$1,0)))</f>
        <v/>
      </c>
      <c r="H445" s="197" t="str">
        <f t="shared" si="63"/>
        <v/>
      </c>
      <c r="I445" s="198" t="str">
        <f t="shared" si="64"/>
        <v/>
      </c>
    </row>
    <row r="446" spans="1:9">
      <c r="A446" s="191" t="s">
        <v>222</v>
      </c>
      <c r="B446" s="203" t="s">
        <v>12</v>
      </c>
      <c r="C446" s="195"/>
      <c r="D446" s="195" t="str">
        <f>IFERROR(INDEX('Liste Personnel'!$A$3:$I$151,MATCH($E446,'Liste Personnel'!$G$3:$G$151,0),8),"")</f>
        <v/>
      </c>
      <c r="E446" s="195" t="s">
        <v>298</v>
      </c>
      <c r="F446" s="196"/>
      <c r="G446" s="196"/>
      <c r="H446" s="197" t="str">
        <f>IF(E446="","",B446)</f>
        <v/>
      </c>
      <c r="I446" s="198"/>
    </row>
    <row r="447" spans="1:9">
      <c r="A447" s="191" t="str">
        <f t="shared" ref="A447:A535" si="65">IF(C447="","","+")</f>
        <v/>
      </c>
      <c r="B447" s="428" t="s">
        <v>236</v>
      </c>
      <c r="C447" s="195" t="str">
        <f>IFERROR(INDEX('Journée FdS'!$A$3:$V$151,MATCH('FdS Hebdo'!$B447,'Journée FdS'!$S$3:$S$151,0),C$3),"")</f>
        <v/>
      </c>
      <c r="D447" s="195" t="str">
        <f>IFERROR(INDEX('Liste Personnel'!$A$3:$I$151,MATCH($E447,'Liste Personnel'!$G$3:$G$151,0),8),"")</f>
        <v/>
      </c>
      <c r="E447" s="195" t="str">
        <f>IFERROR(INDEX('Journée FdS'!$E$5:$V$151,MATCH('FdS Hebdo'!$B447,'Journée FdS'!$S$5:$S$151,0),E$3),"")</f>
        <v/>
      </c>
      <c r="F447" s="196"/>
      <c r="G447" s="196"/>
      <c r="H447" s="197" t="str">
        <f>IF(E447="","",B447)</f>
        <v/>
      </c>
      <c r="I447" s="198"/>
    </row>
    <row r="448" spans="1:9">
      <c r="A448" s="191" t="str">
        <f t="shared" si="65"/>
        <v/>
      </c>
      <c r="B448" s="428" t="s">
        <v>237</v>
      </c>
      <c r="C448" s="195" t="str">
        <f>IFERROR(INDEX('Journée FdS'!$A$3:$V$151,MATCH('FdS Hebdo'!$B448,'Journée FdS'!$S$3:$S$151,0),C$3),"")</f>
        <v/>
      </c>
      <c r="D448" s="195" t="str">
        <f>IFERROR(INDEX('Liste Personnel'!$A$3:$I$151,MATCH($E448,'Liste Personnel'!$G$3:$G$151,0),8),"")</f>
        <v/>
      </c>
      <c r="E448" s="195" t="str">
        <f>IFERROR(INDEX('Journée FdS'!$E$5:$V$151,MATCH('FdS Hebdo'!$B448,'Journée FdS'!$S$5:$S$151,0),E$3),"")</f>
        <v/>
      </c>
      <c r="F448" s="196"/>
      <c r="G448" s="196"/>
      <c r="H448" s="197" t="str">
        <f t="shared" ref="H448:H461" si="66">IF(E448="","",B448)</f>
        <v/>
      </c>
      <c r="I448" s="198" t="s">
        <v>373</v>
      </c>
    </row>
    <row r="449" spans="1:9">
      <c r="A449" s="191" t="str">
        <f t="shared" si="65"/>
        <v/>
      </c>
      <c r="B449" s="428" t="s">
        <v>238</v>
      </c>
      <c r="C449" s="195" t="str">
        <f>IFERROR(INDEX('Journée FdS'!$A$3:$V$151,MATCH('FdS Hebdo'!$B449,'Journée FdS'!$S$3:$S$151,0),C$3),"")</f>
        <v/>
      </c>
      <c r="D449" s="195" t="str">
        <f>IFERROR(INDEX('Liste Personnel'!$A$3:$I$151,MATCH($E449,'Liste Personnel'!$G$3:$G$151,0),8),"")</f>
        <v/>
      </c>
      <c r="E449" s="195" t="str">
        <f>IFERROR(INDEX('Journée FdS'!$E$5:$V$151,MATCH('FdS Hebdo'!$B449,'Journée FdS'!$S$5:$S$151,0),E$3),"")</f>
        <v/>
      </c>
      <c r="F449" s="196"/>
      <c r="G449" s="196"/>
      <c r="H449" s="197" t="str">
        <f t="shared" si="66"/>
        <v/>
      </c>
      <c r="I449" s="198"/>
    </row>
    <row r="450" spans="1:9">
      <c r="A450" s="191" t="str">
        <f t="shared" si="65"/>
        <v/>
      </c>
      <c r="B450" s="428" t="s">
        <v>239</v>
      </c>
      <c r="C450" s="195" t="str">
        <f>IFERROR(INDEX('Journée FdS'!$A$3:$V$151,MATCH('FdS Hebdo'!$B450,'Journée FdS'!$S$3:$S$151,0),C$3),"")</f>
        <v/>
      </c>
      <c r="D450" s="195" t="str">
        <f>IFERROR(INDEX('Liste Personnel'!$A$3:$I$151,MATCH($E450,'Liste Personnel'!$G$3:$G$151,0),8),"")</f>
        <v/>
      </c>
      <c r="E450" s="195" t="str">
        <f>IFERROR(INDEX('Journée FdS'!$E$5:$V$151,MATCH('FdS Hebdo'!$B450,'Journée FdS'!$S$5:$S$151,0),E$3),"")</f>
        <v/>
      </c>
      <c r="F450" s="196"/>
      <c r="G450" s="196"/>
      <c r="H450" s="197" t="str">
        <f t="shared" si="66"/>
        <v/>
      </c>
      <c r="I450" s="198"/>
    </row>
    <row r="451" spans="1:9">
      <c r="A451" s="191" t="str">
        <f t="shared" si="65"/>
        <v/>
      </c>
      <c r="B451" s="428" t="s">
        <v>240</v>
      </c>
      <c r="C451" s="195" t="str">
        <f>IFERROR(INDEX('Journée FdS'!$A$3:$V$151,MATCH('FdS Hebdo'!$B451,'Journée FdS'!$S$3:$S$151,0),C$3),"")</f>
        <v/>
      </c>
      <c r="D451" s="195" t="str">
        <f>IFERROR(INDEX('Liste Personnel'!$A$3:$I$151,MATCH($E451,'Liste Personnel'!$G$3:$G$151,0),8),"")</f>
        <v/>
      </c>
      <c r="E451" s="195" t="str">
        <f>IFERROR(INDEX('Journée FdS'!$E$5:$V$151,MATCH('FdS Hebdo'!$B451,'Journée FdS'!$S$5:$S$151,0),E$3),"")</f>
        <v/>
      </c>
      <c r="F451" s="196"/>
      <c r="G451" s="196"/>
      <c r="H451" s="197" t="str">
        <f t="shared" si="66"/>
        <v/>
      </c>
      <c r="I451" s="198"/>
    </row>
    <row r="452" spans="1:9">
      <c r="A452" s="191" t="str">
        <f t="shared" si="65"/>
        <v/>
      </c>
      <c r="B452" s="428" t="s">
        <v>241</v>
      </c>
      <c r="C452" s="195" t="str">
        <f>IFERROR(INDEX('Journée FdS'!$A$3:$V$151,MATCH('FdS Hebdo'!$B452,'Journée FdS'!$S$3:$S$151,0),C$3),"")</f>
        <v/>
      </c>
      <c r="D452" s="195" t="str">
        <f>IFERROR(INDEX('Liste Personnel'!$A$3:$I$151,MATCH($E452,'Liste Personnel'!$G$3:$G$151,0),8),"")</f>
        <v/>
      </c>
      <c r="E452" s="195" t="str">
        <f>IFERROR(INDEX('Journée FdS'!$E$5:$V$151,MATCH('FdS Hebdo'!$B452,'Journée FdS'!$S$5:$S$151,0),E$3),"")</f>
        <v/>
      </c>
      <c r="F452" s="196"/>
      <c r="G452" s="196"/>
      <c r="H452" s="197" t="str">
        <f t="shared" si="66"/>
        <v/>
      </c>
      <c r="I452" s="198"/>
    </row>
    <row r="453" spans="1:9">
      <c r="A453" s="191" t="str">
        <f t="shared" si="65"/>
        <v/>
      </c>
      <c r="B453" s="428" t="s">
        <v>242</v>
      </c>
      <c r="C453" s="195" t="str">
        <f>IFERROR(INDEX('Journée FdS'!$A$3:$V$151,MATCH('FdS Hebdo'!$B453,'Journée FdS'!$S$3:$S$151,0),C$3),"")</f>
        <v/>
      </c>
      <c r="D453" s="195" t="str">
        <f>IFERROR(INDEX('Liste Personnel'!$A$3:$I$151,MATCH($E453,'Liste Personnel'!$G$3:$G$151,0),8),"")</f>
        <v/>
      </c>
      <c r="E453" s="195" t="str">
        <f>IFERROR(INDEX('Journée FdS'!$E$5:$V$151,MATCH('FdS Hebdo'!$B453,'Journée FdS'!$S$5:$S$151,0),E$3),"")</f>
        <v/>
      </c>
      <c r="F453" s="196"/>
      <c r="G453" s="196"/>
      <c r="H453" s="197" t="str">
        <f t="shared" si="66"/>
        <v/>
      </c>
      <c r="I453" s="198"/>
    </row>
    <row r="454" spans="1:9">
      <c r="A454" s="191" t="str">
        <f t="shared" si="65"/>
        <v/>
      </c>
      <c r="B454" s="428" t="s">
        <v>243</v>
      </c>
      <c r="C454" s="195" t="str">
        <f>IFERROR(INDEX('Journée FdS'!$A$3:$V$151,MATCH('FdS Hebdo'!$B454,'Journée FdS'!$S$3:$S$151,0),C$3),"")</f>
        <v/>
      </c>
      <c r="D454" s="195" t="str">
        <f>IFERROR(INDEX('Liste Personnel'!$A$3:$I$151,MATCH($E454,'Liste Personnel'!$G$3:$G$151,0),8),"")</f>
        <v/>
      </c>
      <c r="E454" s="195" t="str">
        <f>IFERROR(INDEX('Journée FdS'!$E$5:$V$151,MATCH('FdS Hebdo'!$B454,'Journée FdS'!$S$5:$S$151,0),E$3),"")</f>
        <v/>
      </c>
      <c r="F454" s="196"/>
      <c r="G454" s="196"/>
      <c r="H454" s="197" t="str">
        <f t="shared" si="66"/>
        <v/>
      </c>
      <c r="I454" s="198"/>
    </row>
    <row r="455" spans="1:9">
      <c r="A455" s="191" t="str">
        <f t="shared" si="65"/>
        <v/>
      </c>
      <c r="B455" s="428" t="s">
        <v>244</v>
      </c>
      <c r="C455" s="195" t="str">
        <f>IFERROR(INDEX('Journée FdS'!$A$3:$V$151,MATCH('FdS Hebdo'!$B455,'Journée FdS'!$S$3:$S$151,0),C$3),"")</f>
        <v/>
      </c>
      <c r="D455" s="195" t="str">
        <f>IFERROR(INDEX('Liste Personnel'!$A$3:$I$151,MATCH($E455,'Liste Personnel'!$G$3:$G$151,0),8),"")</f>
        <v/>
      </c>
      <c r="E455" s="195" t="str">
        <f>IFERROR(INDEX('Journée FdS'!$E$5:$V$151,MATCH('FdS Hebdo'!$B455,'Journée FdS'!$S$5:$S$151,0),E$3),"")</f>
        <v/>
      </c>
      <c r="F455" s="196"/>
      <c r="G455" s="196"/>
      <c r="H455" s="197" t="str">
        <f t="shared" si="66"/>
        <v/>
      </c>
      <c r="I455" s="198"/>
    </row>
    <row r="456" spans="1:9">
      <c r="A456" s="191" t="str">
        <f t="shared" si="65"/>
        <v/>
      </c>
      <c r="B456" s="428" t="s">
        <v>245</v>
      </c>
      <c r="C456" s="195" t="str">
        <f>IFERROR(INDEX('Journée FdS'!$A$3:$V$151,MATCH('FdS Hebdo'!$B456,'Journée FdS'!$S$3:$S$151,0),C$3),"")</f>
        <v/>
      </c>
      <c r="D456" s="195" t="str">
        <f>IFERROR(INDEX('Liste Personnel'!$A$3:$I$151,MATCH($E456,'Liste Personnel'!$G$3:$G$151,0),8),"")</f>
        <v/>
      </c>
      <c r="E456" s="195" t="str">
        <f>IFERROR(INDEX('Journée FdS'!$E$5:$V$151,MATCH('FdS Hebdo'!$B456,'Journée FdS'!$S$5:$S$151,0),E$3),"")</f>
        <v/>
      </c>
      <c r="F456" s="196"/>
      <c r="G456" s="196"/>
      <c r="H456" s="197" t="str">
        <f t="shared" si="66"/>
        <v/>
      </c>
      <c r="I456" s="198"/>
    </row>
    <row r="457" spans="1:9">
      <c r="A457" s="191" t="str">
        <f t="shared" si="65"/>
        <v/>
      </c>
      <c r="B457" s="428" t="s">
        <v>246</v>
      </c>
      <c r="C457" s="195" t="str">
        <f>IFERROR(INDEX('Journée FdS'!$A$3:$V$151,MATCH('FdS Hebdo'!$B457,'Journée FdS'!$S$3:$S$151,0),C$3),"")</f>
        <v/>
      </c>
      <c r="D457" s="195" t="str">
        <f>IFERROR(INDEX('Liste Personnel'!$A$3:$I$151,MATCH($E457,'Liste Personnel'!$G$3:$G$151,0),8),"")</f>
        <v/>
      </c>
      <c r="E457" s="195" t="str">
        <f>IFERROR(INDEX('Journée FdS'!$E$5:$V$151,MATCH('FdS Hebdo'!$B457,'Journée FdS'!$S$5:$S$151,0),E$3),"")</f>
        <v/>
      </c>
      <c r="F457" s="196"/>
      <c r="G457" s="196"/>
      <c r="H457" s="197" t="str">
        <f t="shared" si="66"/>
        <v/>
      </c>
      <c r="I457" s="198"/>
    </row>
    <row r="458" spans="1:9">
      <c r="A458" s="191" t="str">
        <f t="shared" si="65"/>
        <v/>
      </c>
      <c r="B458" s="428" t="s">
        <v>247</v>
      </c>
      <c r="C458" s="195" t="str">
        <f>IFERROR(INDEX('Journée FdS'!$A$3:$V$151,MATCH('FdS Hebdo'!$B458,'Journée FdS'!$S$3:$S$151,0),C$3),"")</f>
        <v/>
      </c>
      <c r="D458" s="195" t="str">
        <f>IFERROR(INDEX('Liste Personnel'!$A$3:$I$151,MATCH($E458,'Liste Personnel'!$G$3:$G$151,0),8),"")</f>
        <v/>
      </c>
      <c r="E458" s="195" t="str">
        <f>IFERROR(INDEX('Journée FdS'!$E$5:$V$151,MATCH('FdS Hebdo'!$B458,'Journée FdS'!$S$5:$S$151,0),E$3),"")</f>
        <v/>
      </c>
      <c r="F458" s="196"/>
      <c r="G458" s="196"/>
      <c r="H458" s="197" t="str">
        <f t="shared" si="66"/>
        <v/>
      </c>
      <c r="I458" s="198"/>
    </row>
    <row r="459" spans="1:9">
      <c r="A459" s="191" t="str">
        <f t="shared" si="65"/>
        <v/>
      </c>
      <c r="B459" s="428" t="s">
        <v>248</v>
      </c>
      <c r="C459" s="195" t="str">
        <f>IFERROR(INDEX('Journée FdS'!$A$3:$V$151,MATCH('FdS Hebdo'!$B459,'Journée FdS'!$S$3:$S$151,0),C$3),"")</f>
        <v/>
      </c>
      <c r="D459" s="195" t="str">
        <f>IFERROR(INDEX('Liste Personnel'!$A$3:$I$151,MATCH($E459,'Liste Personnel'!$G$3:$G$151,0),8),"")</f>
        <v/>
      </c>
      <c r="E459" s="195" t="str">
        <f>IFERROR(INDEX('Journée FdS'!$E$5:$V$151,MATCH('FdS Hebdo'!$B459,'Journée FdS'!$S$5:$S$151,0),E$3),"")</f>
        <v/>
      </c>
      <c r="F459" s="196"/>
      <c r="G459" s="196"/>
      <c r="H459" s="197" t="str">
        <f t="shared" si="66"/>
        <v/>
      </c>
      <c r="I459" s="198"/>
    </row>
    <row r="460" spans="1:9">
      <c r="A460" s="191" t="str">
        <f t="shared" si="65"/>
        <v/>
      </c>
      <c r="B460" s="428" t="s">
        <v>249</v>
      </c>
      <c r="C460" s="195" t="str">
        <f>IFERROR(INDEX('Journée FdS'!$A$3:$V$151,MATCH('FdS Hebdo'!$B460,'Journée FdS'!$S$3:$S$151,0),C$3),"")</f>
        <v/>
      </c>
      <c r="D460" s="195" t="str">
        <f>IFERROR(INDEX('Liste Personnel'!$A$3:$I$151,MATCH($E460,'Liste Personnel'!$G$3:$G$151,0),8),"")</f>
        <v/>
      </c>
      <c r="E460" s="195" t="str">
        <f>IFERROR(INDEX('Journée FdS'!$E$5:$V$151,MATCH('FdS Hebdo'!$B460,'Journée FdS'!$S$5:$S$151,0),E$3),"")</f>
        <v/>
      </c>
      <c r="F460" s="196"/>
      <c r="G460" s="196"/>
      <c r="H460" s="197" t="str">
        <f t="shared" si="66"/>
        <v/>
      </c>
      <c r="I460" s="198"/>
    </row>
    <row r="461" spans="1:9">
      <c r="A461" s="191" t="str">
        <f t="shared" si="65"/>
        <v/>
      </c>
      <c r="B461" s="428" t="s">
        <v>250</v>
      </c>
      <c r="C461" s="195" t="str">
        <f>IFERROR(INDEX('Journée FdS'!$A$3:$V$151,MATCH('FdS Hebdo'!$B461,'Journée FdS'!$S$3:$S$151,0),C$3),"")</f>
        <v/>
      </c>
      <c r="D461" s="195" t="str">
        <f>IFERROR(INDEX('Liste Personnel'!$A$3:$I$151,MATCH($E461,'Liste Personnel'!$G$3:$G$151,0),8),"")</f>
        <v/>
      </c>
      <c r="E461" s="195" t="str">
        <f>IFERROR(INDEX('Journée FdS'!$E$5:$V$151,MATCH('FdS Hebdo'!$B461,'Journée FdS'!$S$5:$S$151,0),E$3),"")</f>
        <v/>
      </c>
      <c r="F461" s="196"/>
      <c r="G461" s="196"/>
      <c r="H461" s="197" t="str">
        <f t="shared" si="66"/>
        <v/>
      </c>
      <c r="I461" s="198"/>
    </row>
    <row r="462" spans="1:9">
      <c r="A462" s="191" t="str">
        <f t="shared" si="65"/>
        <v/>
      </c>
      <c r="B462" s="428" t="s">
        <v>251</v>
      </c>
      <c r="C462" s="195" t="str">
        <f>IFERROR(INDEX('Journée FdS'!$A$3:$V$151,MATCH('FdS Hebdo'!$B462,'Journée FdS'!$S$3:$S$151,0),C$3),"")</f>
        <v/>
      </c>
      <c r="D462" s="195" t="str">
        <f>IFERROR(INDEX('Liste Personnel'!$A$3:$I$151,MATCH($E462,'Liste Personnel'!$G$3:$G$151,0),8),"")</f>
        <v/>
      </c>
      <c r="E462" s="195" t="str">
        <f>IFERROR(INDEX('Journée FdS'!$E$5:$V$151,MATCH('FdS Hebdo'!$B462,'Journée FdS'!$S$5:$S$151,0),E$3),"")</f>
        <v/>
      </c>
      <c r="F462" s="196"/>
      <c r="G462" s="196"/>
      <c r="H462" s="197" t="str">
        <f t="shared" ref="H462:H470" si="67">IF(E462="","",B462)</f>
        <v/>
      </c>
      <c r="I462" s="198"/>
    </row>
    <row r="463" spans="1:9">
      <c r="A463" s="191" t="str">
        <f t="shared" si="65"/>
        <v/>
      </c>
      <c r="B463" s="428" t="s">
        <v>252</v>
      </c>
      <c r="C463" s="195" t="str">
        <f>IFERROR(INDEX('Journée FdS'!$A$3:$V$151,MATCH('FdS Hebdo'!$B463,'Journée FdS'!$S$3:$S$151,0),C$3),"")</f>
        <v/>
      </c>
      <c r="D463" s="195" t="str">
        <f>IFERROR(INDEX('Liste Personnel'!$A$3:$I$151,MATCH($E463,'Liste Personnel'!$G$3:$G$151,0),8),"")</f>
        <v/>
      </c>
      <c r="E463" s="195" t="str">
        <f>IFERROR(INDEX('Journée FdS'!$E$5:$V$151,MATCH('FdS Hebdo'!$B463,'Journée FdS'!$S$5:$S$151,0),E$3),"")</f>
        <v/>
      </c>
      <c r="F463" s="196"/>
      <c r="G463" s="196"/>
      <c r="H463" s="197" t="str">
        <f t="shared" si="67"/>
        <v/>
      </c>
      <c r="I463" s="198"/>
    </row>
    <row r="464" spans="1:9">
      <c r="A464" s="191" t="str">
        <f t="shared" si="65"/>
        <v/>
      </c>
      <c r="B464" s="428" t="s">
        <v>253</v>
      </c>
      <c r="C464" s="195" t="str">
        <f>IFERROR(INDEX('Journée FdS'!$A$3:$V$151,MATCH('FdS Hebdo'!$B464,'Journée FdS'!$S$3:$S$151,0),C$3),"")</f>
        <v/>
      </c>
      <c r="D464" s="195" t="str">
        <f>IFERROR(INDEX('Liste Personnel'!$A$3:$I$151,MATCH($E464,'Liste Personnel'!$G$3:$G$151,0),8),"")</f>
        <v/>
      </c>
      <c r="E464" s="195" t="str">
        <f>IFERROR(INDEX('Journée FdS'!$E$5:$V$151,MATCH('FdS Hebdo'!$B464,'Journée FdS'!$S$5:$S$151,0),E$3),"")</f>
        <v/>
      </c>
      <c r="F464" s="196"/>
      <c r="G464" s="196"/>
      <c r="H464" s="197" t="str">
        <f t="shared" si="67"/>
        <v/>
      </c>
      <c r="I464" s="198"/>
    </row>
    <row r="465" spans="1:9">
      <c r="A465" s="191" t="str">
        <f t="shared" si="65"/>
        <v/>
      </c>
      <c r="B465" s="428" t="s">
        <v>254</v>
      </c>
      <c r="C465" s="195" t="str">
        <f>IFERROR(INDEX('Journée FdS'!$A$3:$V$151,MATCH('FdS Hebdo'!$B465,'Journée FdS'!$S$3:$S$151,0),C$3),"")</f>
        <v/>
      </c>
      <c r="D465" s="195" t="str">
        <f>IFERROR(INDEX('Liste Personnel'!$A$3:$I$151,MATCH($E465,'Liste Personnel'!$G$3:$G$151,0),8),"")</f>
        <v/>
      </c>
      <c r="E465" s="195" t="str">
        <f>IFERROR(INDEX('Journée FdS'!$E$5:$V$151,MATCH('FdS Hebdo'!$B465,'Journée FdS'!$S$5:$S$151,0),E$3),"")</f>
        <v/>
      </c>
      <c r="F465" s="196"/>
      <c r="G465" s="196"/>
      <c r="H465" s="197" t="str">
        <f t="shared" si="67"/>
        <v/>
      </c>
      <c r="I465" s="198"/>
    </row>
    <row r="466" spans="1:9">
      <c r="A466" s="191" t="str">
        <f t="shared" si="65"/>
        <v/>
      </c>
      <c r="B466" s="428" t="s">
        <v>255</v>
      </c>
      <c r="C466" s="195" t="str">
        <f>IFERROR(INDEX('Journée FdS'!$A$3:$V$151,MATCH('FdS Hebdo'!$B466,'Journée FdS'!$S$3:$S$151,0),C$3),"")</f>
        <v/>
      </c>
      <c r="D466" s="195" t="str">
        <f>IFERROR(INDEX('Liste Personnel'!$A$3:$I$151,MATCH($E466,'Liste Personnel'!$G$3:$G$151,0),8),"")</f>
        <v/>
      </c>
      <c r="E466" s="195" t="str">
        <f>IFERROR(INDEX('Journée FdS'!$E$5:$V$151,MATCH('FdS Hebdo'!$B466,'Journée FdS'!$S$5:$S$151,0),E$3),"")</f>
        <v/>
      </c>
      <c r="F466" s="196"/>
      <c r="G466" s="196"/>
      <c r="H466" s="197" t="str">
        <f t="shared" si="67"/>
        <v/>
      </c>
      <c r="I466" s="198"/>
    </row>
    <row r="467" spans="1:9">
      <c r="A467" s="191" t="str">
        <f t="shared" si="65"/>
        <v/>
      </c>
      <c r="B467" s="428" t="s">
        <v>303</v>
      </c>
      <c r="C467" s="195" t="str">
        <f>IFERROR(INDEX('Journée FdS'!$A$3:$V$151,MATCH('FdS Hebdo'!$B467,'Journée FdS'!$S$3:$S$151,0),C$3),"")</f>
        <v/>
      </c>
      <c r="D467" s="195" t="str">
        <f>IFERROR(INDEX('Liste Personnel'!$A$3:$I$151,MATCH($E467,'Liste Personnel'!$G$3:$G$151,0),8),"")</f>
        <v/>
      </c>
      <c r="E467" s="195" t="str">
        <f>IFERROR(INDEX('Journée FdS'!$E$5:$V$151,MATCH('FdS Hebdo'!$B467,'Journée FdS'!$S$5:$S$151,0),E$3),"")</f>
        <v/>
      </c>
      <c r="F467" s="196"/>
      <c r="G467" s="196"/>
      <c r="H467" s="197" t="str">
        <f t="shared" si="67"/>
        <v/>
      </c>
      <c r="I467" s="198"/>
    </row>
    <row r="468" spans="1:9">
      <c r="A468" s="191" t="str">
        <f t="shared" si="65"/>
        <v/>
      </c>
      <c r="B468" s="428" t="s">
        <v>304</v>
      </c>
      <c r="C468" s="195" t="str">
        <f>IFERROR(INDEX('Journée FdS'!$A$3:$V$151,MATCH('FdS Hebdo'!$B468,'Journée FdS'!$S$3:$S$151,0),C$3),"")</f>
        <v/>
      </c>
      <c r="D468" s="195" t="str">
        <f>IFERROR(INDEX('Liste Personnel'!$A$3:$I$151,MATCH($E468,'Liste Personnel'!$G$3:$G$151,0),8),"")</f>
        <v/>
      </c>
      <c r="E468" s="195" t="str">
        <f>IFERROR(INDEX('Journée FdS'!$E$5:$V$151,MATCH('FdS Hebdo'!$B468,'Journée FdS'!$S$5:$S$151,0),E$3),"")</f>
        <v/>
      </c>
      <c r="F468" s="196"/>
      <c r="G468" s="196"/>
      <c r="H468" s="197" t="str">
        <f t="shared" si="67"/>
        <v/>
      </c>
      <c r="I468" s="198"/>
    </row>
    <row r="469" spans="1:9">
      <c r="A469" s="191" t="str">
        <f t="shared" si="65"/>
        <v/>
      </c>
      <c r="B469" s="428" t="s">
        <v>305</v>
      </c>
      <c r="C469" s="195" t="str">
        <f>IFERROR(INDEX('Journée FdS'!$A$3:$V$151,MATCH('FdS Hebdo'!$B469,'Journée FdS'!$S$3:$S$151,0),C$3),"")</f>
        <v/>
      </c>
      <c r="D469" s="195" t="str">
        <f>IFERROR(INDEX('Liste Personnel'!$A$3:$I$151,MATCH($E469,'Liste Personnel'!$G$3:$G$151,0),8),"")</f>
        <v/>
      </c>
      <c r="E469" s="195" t="str">
        <f>IFERROR(INDEX('Journée FdS'!$E$5:$V$151,MATCH('FdS Hebdo'!$B469,'Journée FdS'!$S$5:$S$151,0),E$3),"")</f>
        <v/>
      </c>
      <c r="F469" s="196"/>
      <c r="G469" s="196"/>
      <c r="H469" s="197" t="str">
        <f t="shared" si="67"/>
        <v/>
      </c>
      <c r="I469" s="198"/>
    </row>
    <row r="470" spans="1:9">
      <c r="A470" s="191" t="str">
        <f t="shared" si="65"/>
        <v/>
      </c>
      <c r="B470" s="428" t="s">
        <v>306</v>
      </c>
      <c r="C470" s="195" t="str">
        <f>IFERROR(INDEX('Journée FdS'!$A$3:$V$151,MATCH('FdS Hebdo'!$B470,'Journée FdS'!$S$3:$S$151,0),C$3),"")</f>
        <v/>
      </c>
      <c r="D470" s="195" t="str">
        <f>IFERROR(INDEX('Liste Personnel'!$A$3:$I$151,MATCH($E470,'Liste Personnel'!$G$3:$G$151,0),8),"")</f>
        <v/>
      </c>
      <c r="E470" s="195" t="str">
        <f>IFERROR(INDEX('Journée FdS'!$E$5:$V$151,MATCH('FdS Hebdo'!$B470,'Journée FdS'!$S$5:$S$151,0),E$3),"")</f>
        <v/>
      </c>
      <c r="F470" s="196"/>
      <c r="G470" s="196"/>
      <c r="H470" s="197" t="str">
        <f t="shared" si="67"/>
        <v/>
      </c>
      <c r="I470" s="198"/>
    </row>
    <row r="471" spans="1:9">
      <c r="A471" s="191" t="s">
        <v>222</v>
      </c>
      <c r="B471" s="203" t="s">
        <v>10</v>
      </c>
      <c r="C471" s="195"/>
      <c r="D471" s="195" t="str">
        <f>IFERROR(INDEX('Liste Personnel'!$A$3:$I$151,MATCH($E471,'Liste Personnel'!$G$3:$G$151,0),8),"")</f>
        <v/>
      </c>
      <c r="E471" s="195"/>
      <c r="F471" s="196" t="s">
        <v>298</v>
      </c>
      <c r="G471" s="196" t="s">
        <v>298</v>
      </c>
      <c r="H471" s="197" t="str">
        <f>IF(E471="","",B471)</f>
        <v/>
      </c>
      <c r="I471" s="198"/>
    </row>
    <row r="472" spans="1:9">
      <c r="A472" s="191" t="str">
        <f t="shared" si="65"/>
        <v/>
      </c>
      <c r="B472" s="428" t="s">
        <v>10</v>
      </c>
      <c r="C472" s="195" t="str">
        <f>IFERROR(INDEX('Journée FdS'!$A$3:$V$151,MATCH('FdS Hebdo'!$B472,'Journée FdS'!$S$3:$S$151,0),C$3),"")</f>
        <v/>
      </c>
      <c r="D472" s="195" t="str">
        <f>IFERROR(INDEX('Liste Personnel'!$A$3:$I$151,MATCH($E472,'Liste Personnel'!$G$3:$G$151,0),8),"")</f>
        <v/>
      </c>
      <c r="E472" s="195" t="str">
        <f>IFERROR(INDEX('Journée FdS'!$E$5:$V$151,MATCH('FdS Hebdo'!$B472,'Journée FdS'!$S$5:$S$151,0),E$3),"")</f>
        <v/>
      </c>
      <c r="F472" s="196" t="str">
        <f>IF(H472="","",INDEX(Base!$L$2:$N$153,MATCH('FdS Hebdo'!$H472,Base!$L$2:$L$153,0),MATCH('FdS Hebdo'!F$3,Base!$L$1:$N$1,0)))</f>
        <v/>
      </c>
      <c r="G472" s="196" t="str">
        <f>IF(H472="","",INDEX(Base!$L$2:$N$153,MATCH('FdS Hebdo'!$H472,Base!$L$2:$L$153,0),MATCH('FdS Hebdo'!G$3,Base!$L$1:$N$1,0)))</f>
        <v/>
      </c>
      <c r="H472" s="197" t="str">
        <f>IF(E472="","",B472)</f>
        <v/>
      </c>
      <c r="I472" s="198"/>
    </row>
    <row r="473" spans="1:9">
      <c r="A473" s="191" t="str">
        <f t="shared" si="65"/>
        <v/>
      </c>
      <c r="B473" s="428" t="s">
        <v>256</v>
      </c>
      <c r="C473" s="195" t="str">
        <f>IFERROR(INDEX('Journée FdS'!$A$3:$V$151,MATCH('FdS Hebdo'!$B473,'Journée FdS'!$S$3:$S$151,0),C$3),"")</f>
        <v/>
      </c>
      <c r="D473" s="195" t="str">
        <f>IFERROR(INDEX('Liste Personnel'!$A$3:$I$151,MATCH($E473,'Liste Personnel'!$G$3:$G$151,0),8),"")</f>
        <v/>
      </c>
      <c r="E473" s="195" t="str">
        <f>IFERROR(INDEX('Journée FdS'!$E$5:$V$151,MATCH('FdS Hebdo'!$B473,'Journée FdS'!$S$5:$S$151,0),E$3),"")</f>
        <v/>
      </c>
      <c r="F473" s="196" t="str">
        <f>IF(H473="","",INDEX(Base!$L$2:$N$153,MATCH('FdS Hebdo'!$H473,Base!$L$2:$L$153,0),MATCH('FdS Hebdo'!F$3,Base!$L$1:$N$1,0)))</f>
        <v/>
      </c>
      <c r="G473" s="196" t="str">
        <f>IF(H473="","",INDEX(Base!$L$2:$N$153,MATCH('FdS Hebdo'!$H473,Base!$L$2:$L$153,0),MATCH('FdS Hebdo'!G$3,Base!$L$1:$N$1,0)))</f>
        <v/>
      </c>
      <c r="H473" s="197" t="str">
        <f t="shared" ref="H473:H488" si="68">IF(E473="","",B473)</f>
        <v/>
      </c>
      <c r="I473" s="198" t="str">
        <f>IF(E473="","","DISPO")</f>
        <v/>
      </c>
    </row>
    <row r="474" spans="1:9">
      <c r="A474" s="191" t="str">
        <f t="shared" si="65"/>
        <v/>
      </c>
      <c r="B474" s="428" t="s">
        <v>257</v>
      </c>
      <c r="C474" s="195" t="str">
        <f>IFERROR(INDEX('Journée FdS'!$A$3:$V$151,MATCH('FdS Hebdo'!$B474,'Journée FdS'!$S$3:$S$151,0),C$3),"")</f>
        <v/>
      </c>
      <c r="D474" s="195" t="str">
        <f>IFERROR(INDEX('Liste Personnel'!$A$3:$I$151,MATCH($E474,'Liste Personnel'!$G$3:$G$151,0),8),"")</f>
        <v/>
      </c>
      <c r="E474" s="195" t="str">
        <f>IFERROR(INDEX('Journée FdS'!$E$5:$V$151,MATCH('FdS Hebdo'!$B474,'Journée FdS'!$S$5:$S$151,0),E$3),"")</f>
        <v/>
      </c>
      <c r="F474" s="196" t="str">
        <f>IF(H474="","",INDEX(Base!$L$2:$N$153,MATCH('FdS Hebdo'!$H474,Base!$L$2:$L$153,0),MATCH('FdS Hebdo'!F$3,Base!$L$1:$N$1,0)))</f>
        <v/>
      </c>
      <c r="G474" s="196" t="str">
        <f>IF(H474="","",INDEX(Base!$L$2:$N$153,MATCH('FdS Hebdo'!$H474,Base!$L$2:$L$153,0),MATCH('FdS Hebdo'!G$3,Base!$L$1:$N$1,0)))</f>
        <v/>
      </c>
      <c r="H474" s="197" t="str">
        <f t="shared" si="68"/>
        <v/>
      </c>
      <c r="I474" s="198" t="str">
        <f t="shared" ref="I474:I482" si="69">IF(E474="","","DISPO")</f>
        <v/>
      </c>
    </row>
    <row r="475" spans="1:9">
      <c r="A475" s="191" t="str">
        <f t="shared" si="65"/>
        <v/>
      </c>
      <c r="B475" s="428" t="s">
        <v>258</v>
      </c>
      <c r="C475" s="195" t="str">
        <f>IFERROR(INDEX('Journée FdS'!$A$3:$V$151,MATCH('FdS Hebdo'!$B475,'Journée FdS'!$S$3:$S$151,0),C$3),"")</f>
        <v/>
      </c>
      <c r="D475" s="195" t="str">
        <f>IFERROR(INDEX('Liste Personnel'!$A$3:$I$151,MATCH($E475,'Liste Personnel'!$G$3:$G$151,0),8),"")</f>
        <v/>
      </c>
      <c r="E475" s="195" t="str">
        <f>IFERROR(INDEX('Journée FdS'!$E$5:$V$151,MATCH('FdS Hebdo'!$B475,'Journée FdS'!$S$5:$S$151,0),E$3),"")</f>
        <v/>
      </c>
      <c r="F475" s="196" t="str">
        <f>IF(H475="","",INDEX(Base!$L$2:$N$153,MATCH('FdS Hebdo'!$H475,Base!$L$2:$L$153,0),MATCH('FdS Hebdo'!F$3,Base!$L$1:$N$1,0)))</f>
        <v/>
      </c>
      <c r="G475" s="196" t="str">
        <f>IF(H475="","",INDEX(Base!$L$2:$N$153,MATCH('FdS Hebdo'!$H475,Base!$L$2:$L$153,0),MATCH('FdS Hebdo'!G$3,Base!$L$1:$N$1,0)))</f>
        <v/>
      </c>
      <c r="H475" s="197" t="str">
        <f t="shared" si="68"/>
        <v/>
      </c>
      <c r="I475" s="198" t="str">
        <f t="shared" si="69"/>
        <v/>
      </c>
    </row>
    <row r="476" spans="1:9">
      <c r="A476" s="191" t="str">
        <f t="shared" si="65"/>
        <v/>
      </c>
      <c r="B476" s="428" t="s">
        <v>259</v>
      </c>
      <c r="C476" s="195" t="str">
        <f>IFERROR(INDEX('Journée FdS'!$A$3:$V$151,MATCH('FdS Hebdo'!$B476,'Journée FdS'!$S$3:$S$151,0),C$3),"")</f>
        <v/>
      </c>
      <c r="D476" s="195" t="str">
        <f>IFERROR(INDEX('Liste Personnel'!$A$3:$I$151,MATCH($E476,'Liste Personnel'!$G$3:$G$151,0),8),"")</f>
        <v/>
      </c>
      <c r="E476" s="195" t="str">
        <f>IFERROR(INDEX('Journée FdS'!$E$5:$V$151,MATCH('FdS Hebdo'!$B476,'Journée FdS'!$S$5:$S$151,0),E$3),"")</f>
        <v/>
      </c>
      <c r="F476" s="196" t="str">
        <f>IF(H476="","",INDEX(Base!$L$2:$N$153,MATCH('FdS Hebdo'!$H476,Base!$L$2:$L$153,0),MATCH('FdS Hebdo'!F$3,Base!$L$1:$N$1,0)))</f>
        <v/>
      </c>
      <c r="G476" s="196" t="str">
        <f>IF(H476="","",INDEX(Base!$L$2:$N$153,MATCH('FdS Hebdo'!$H476,Base!$L$2:$L$153,0),MATCH('FdS Hebdo'!G$3,Base!$L$1:$N$1,0)))</f>
        <v/>
      </c>
      <c r="H476" s="197" t="str">
        <f t="shared" si="68"/>
        <v/>
      </c>
      <c r="I476" s="198" t="str">
        <f t="shared" si="69"/>
        <v/>
      </c>
    </row>
    <row r="477" spans="1:9">
      <c r="A477" s="191" t="str">
        <f t="shared" si="65"/>
        <v/>
      </c>
      <c r="B477" s="428" t="s">
        <v>260</v>
      </c>
      <c r="C477" s="195" t="str">
        <f>IFERROR(INDEX('Journée FdS'!$A$3:$V$151,MATCH('FdS Hebdo'!$B477,'Journée FdS'!$S$3:$S$151,0),C$3),"")</f>
        <v/>
      </c>
      <c r="D477" s="195" t="str">
        <f>IFERROR(INDEX('Liste Personnel'!$A$3:$I$151,MATCH($E477,'Liste Personnel'!$G$3:$G$151,0),8),"")</f>
        <v/>
      </c>
      <c r="E477" s="195" t="str">
        <f>IFERROR(INDEX('Journée FdS'!$E$5:$V$151,MATCH('FdS Hebdo'!$B477,'Journée FdS'!$S$5:$S$151,0),E$3),"")</f>
        <v/>
      </c>
      <c r="F477" s="196" t="str">
        <f>IF(H477="","",INDEX(Base!$L$2:$N$153,MATCH('FdS Hebdo'!$H477,Base!$L$2:$L$153,0),MATCH('FdS Hebdo'!F$3,Base!$L$1:$N$1,0)))</f>
        <v/>
      </c>
      <c r="G477" s="196" t="str">
        <f>IF(H477="","",INDEX(Base!$L$2:$N$153,MATCH('FdS Hebdo'!$H477,Base!$L$2:$L$153,0),MATCH('FdS Hebdo'!G$3,Base!$L$1:$N$1,0)))</f>
        <v/>
      </c>
      <c r="H477" s="197" t="str">
        <f t="shared" si="68"/>
        <v/>
      </c>
      <c r="I477" s="198" t="str">
        <f t="shared" si="69"/>
        <v/>
      </c>
    </row>
    <row r="478" spans="1:9">
      <c r="A478" s="191" t="str">
        <f t="shared" si="65"/>
        <v/>
      </c>
      <c r="B478" s="428" t="s">
        <v>261</v>
      </c>
      <c r="C478" s="195" t="str">
        <f>IFERROR(INDEX('Journée FdS'!$A$3:$V$151,MATCH('FdS Hebdo'!$B478,'Journée FdS'!$S$3:$S$151,0),C$3),"")</f>
        <v/>
      </c>
      <c r="D478" s="195" t="str">
        <f>IFERROR(INDEX('Liste Personnel'!$A$3:$I$151,MATCH($E478,'Liste Personnel'!$G$3:$G$151,0),8),"")</f>
        <v/>
      </c>
      <c r="E478" s="195" t="str">
        <f>IFERROR(INDEX('Journée FdS'!$E$5:$V$151,MATCH('FdS Hebdo'!$B478,'Journée FdS'!$S$5:$S$151,0),E$3),"")</f>
        <v/>
      </c>
      <c r="F478" s="196" t="str">
        <f>IF(H478="","",INDEX(Base!$L$2:$N$153,MATCH('FdS Hebdo'!$H478,Base!$L$2:$L$153,0),MATCH('FdS Hebdo'!F$3,Base!$L$1:$N$1,0)))</f>
        <v/>
      </c>
      <c r="G478" s="196" t="str">
        <f>IF(H478="","",INDEX(Base!$L$2:$N$153,MATCH('FdS Hebdo'!$H478,Base!$L$2:$L$153,0),MATCH('FdS Hebdo'!G$3,Base!$L$1:$N$1,0)))</f>
        <v/>
      </c>
      <c r="H478" s="197" t="str">
        <f t="shared" si="68"/>
        <v/>
      </c>
      <c r="I478" s="198" t="str">
        <f t="shared" si="69"/>
        <v/>
      </c>
    </row>
    <row r="479" spans="1:9">
      <c r="A479" s="191" t="str">
        <f t="shared" si="65"/>
        <v/>
      </c>
      <c r="B479" s="428" t="s">
        <v>262</v>
      </c>
      <c r="C479" s="195" t="str">
        <f>IFERROR(INDEX('Journée FdS'!$A$3:$V$151,MATCH('FdS Hebdo'!$B479,'Journée FdS'!$S$3:$S$151,0),C$3),"")</f>
        <v/>
      </c>
      <c r="D479" s="195" t="str">
        <f>IFERROR(INDEX('Liste Personnel'!$A$3:$I$151,MATCH($E479,'Liste Personnel'!$G$3:$G$151,0),8),"")</f>
        <v/>
      </c>
      <c r="E479" s="195" t="str">
        <f>IFERROR(INDEX('Journée FdS'!$E$5:$V$151,MATCH('FdS Hebdo'!$B479,'Journée FdS'!$S$5:$S$151,0),E$3),"")</f>
        <v/>
      </c>
      <c r="F479" s="196" t="str">
        <f>IF(H479="","",INDEX(Base!$L$2:$N$153,MATCH('FdS Hebdo'!$H479,Base!$L$2:$L$153,0),MATCH('FdS Hebdo'!F$3,Base!$L$1:$N$1,0)))</f>
        <v/>
      </c>
      <c r="G479" s="196" t="str">
        <f>IF(H479="","",INDEX(Base!$L$2:$N$153,MATCH('FdS Hebdo'!$H479,Base!$L$2:$L$153,0),MATCH('FdS Hebdo'!G$3,Base!$L$1:$N$1,0)))</f>
        <v/>
      </c>
      <c r="H479" s="197" t="str">
        <f t="shared" si="68"/>
        <v/>
      </c>
      <c r="I479" s="198" t="str">
        <f t="shared" si="69"/>
        <v/>
      </c>
    </row>
    <row r="480" spans="1:9">
      <c r="A480" s="191" t="str">
        <f t="shared" si="65"/>
        <v/>
      </c>
      <c r="B480" s="428" t="s">
        <v>263</v>
      </c>
      <c r="C480" s="195" t="str">
        <f>IFERROR(INDEX('Journée FdS'!$A$3:$V$151,MATCH('FdS Hebdo'!$B480,'Journée FdS'!$S$3:$S$151,0),C$3),"")</f>
        <v/>
      </c>
      <c r="D480" s="195" t="str">
        <f>IFERROR(INDEX('Liste Personnel'!$A$3:$I$151,MATCH($E480,'Liste Personnel'!$G$3:$G$151,0),8),"")</f>
        <v/>
      </c>
      <c r="E480" s="195" t="str">
        <f>IFERROR(INDEX('Journée FdS'!$E$5:$V$151,MATCH('FdS Hebdo'!$B480,'Journée FdS'!$S$5:$S$151,0),E$3),"")</f>
        <v/>
      </c>
      <c r="F480" s="196" t="str">
        <f>IF(H480="","",INDEX(Base!$L$2:$N$153,MATCH('FdS Hebdo'!$H480,Base!$L$2:$L$153,0),MATCH('FdS Hebdo'!F$3,Base!$L$1:$N$1,0)))</f>
        <v/>
      </c>
      <c r="G480" s="196" t="str">
        <f>IF(H480="","",INDEX(Base!$L$2:$N$153,MATCH('FdS Hebdo'!$H480,Base!$L$2:$L$153,0),MATCH('FdS Hebdo'!G$3,Base!$L$1:$N$1,0)))</f>
        <v/>
      </c>
      <c r="H480" s="197" t="str">
        <f t="shared" si="68"/>
        <v/>
      </c>
      <c r="I480" s="198" t="str">
        <f t="shared" si="69"/>
        <v/>
      </c>
    </row>
    <row r="481" spans="1:9">
      <c r="A481" s="191" t="str">
        <f t="shared" si="65"/>
        <v/>
      </c>
      <c r="B481" s="428" t="s">
        <v>301</v>
      </c>
      <c r="C481" s="195" t="str">
        <f>IFERROR(INDEX('Journée FdS'!$A$3:$V$151,MATCH('FdS Hebdo'!$B481,'Journée FdS'!$S$3:$S$151,0),C$3),"")</f>
        <v/>
      </c>
      <c r="D481" s="195" t="str">
        <f>IFERROR(INDEX('Liste Personnel'!$A$3:$I$151,MATCH($E481,'Liste Personnel'!$G$3:$G$151,0),8),"")</f>
        <v/>
      </c>
      <c r="E481" s="195" t="str">
        <f>IFERROR(INDEX('Journée FdS'!$E$5:$V$151,MATCH('FdS Hebdo'!$B481,'Journée FdS'!$S$5:$S$151,0),E$3),"")</f>
        <v/>
      </c>
      <c r="F481" s="196" t="str">
        <f>IF(H481="","",INDEX(Base!$L$2:$N$153,MATCH('FdS Hebdo'!$H481,Base!$L$2:$L$153,0),MATCH('FdS Hebdo'!F$3,Base!$L$1:$N$1,0)))</f>
        <v/>
      </c>
      <c r="G481" s="196" t="str">
        <f>IF(H481="","",INDEX(Base!$L$2:$N$153,MATCH('FdS Hebdo'!$H481,Base!$L$2:$L$153,0),MATCH('FdS Hebdo'!G$3,Base!$L$1:$N$1,0)))</f>
        <v/>
      </c>
      <c r="H481" s="197" t="str">
        <f t="shared" si="68"/>
        <v/>
      </c>
      <c r="I481" s="198" t="str">
        <f t="shared" si="69"/>
        <v/>
      </c>
    </row>
    <row r="482" spans="1:9">
      <c r="A482" s="191" t="str">
        <f t="shared" si="65"/>
        <v/>
      </c>
      <c r="B482" s="428" t="s">
        <v>302</v>
      </c>
      <c r="C482" s="195" t="str">
        <f>IFERROR(INDEX('Journée FdS'!$A$3:$V$151,MATCH('FdS Hebdo'!$B482,'Journée FdS'!$S$3:$S$151,0),C$3),"")</f>
        <v/>
      </c>
      <c r="D482" s="195" t="str">
        <f>IFERROR(INDEX('Liste Personnel'!$A$3:$I$151,MATCH($E482,'Liste Personnel'!$G$3:$G$151,0),8),"")</f>
        <v/>
      </c>
      <c r="E482" s="195" t="str">
        <f>IFERROR(INDEX('Journée FdS'!$E$5:$V$151,MATCH('FdS Hebdo'!$B482,'Journée FdS'!$S$5:$S$151,0),E$3),"")</f>
        <v/>
      </c>
      <c r="F482" s="196" t="str">
        <f>IF(H482="","",INDEX(Base!$L$2:$N$153,MATCH('FdS Hebdo'!$H482,Base!$L$2:$L$153,0),MATCH('FdS Hebdo'!F$3,Base!$L$1:$N$1,0)))</f>
        <v/>
      </c>
      <c r="G482" s="196" t="str">
        <f>IF(H482="","",INDEX(Base!$L$2:$N$153,MATCH('FdS Hebdo'!$H482,Base!$L$2:$L$153,0),MATCH('FdS Hebdo'!G$3,Base!$L$1:$N$1,0)))</f>
        <v/>
      </c>
      <c r="H482" s="197" t="str">
        <f t="shared" si="68"/>
        <v/>
      </c>
      <c r="I482" s="198" t="str">
        <f t="shared" si="69"/>
        <v/>
      </c>
    </row>
    <row r="483" spans="1:9">
      <c r="A483" s="191" t="str">
        <f t="shared" si="65"/>
        <v/>
      </c>
      <c r="B483" s="428" t="s">
        <v>324</v>
      </c>
      <c r="C483" s="195" t="str">
        <f>IFERROR(INDEX('Journée FdS'!$A$3:$V$151,MATCH('FdS Hebdo'!$B483,'Journée FdS'!$S$3:$S$151,0),C$3),"")</f>
        <v/>
      </c>
      <c r="D483" s="195" t="str">
        <f>IFERROR(INDEX('Liste Personnel'!$A$3:$I$151,MATCH($E483,'Liste Personnel'!$G$3:$G$151,0),8),"")</f>
        <v/>
      </c>
      <c r="E483" s="195" t="str">
        <f>IFERROR(INDEX('Journée FdS'!$E$5:$V$151,MATCH('FdS Hebdo'!$B483,'Journée FdS'!$S$5:$S$151,0),E$3),"")</f>
        <v/>
      </c>
      <c r="F483" s="196" t="str">
        <f>IF(H483="","",INDEX(Base!$L$2:$N$153,MATCH('FdS Hebdo'!$H483,Base!$L$2:$L$153,0),MATCH('FdS Hebdo'!F$3,Base!$L$1:$N$1,0)))</f>
        <v/>
      </c>
      <c r="G483" s="196" t="str">
        <f>IF(H483="","",INDEX(Base!$L$2:$N$153,MATCH('FdS Hebdo'!$H483,Base!$L$2:$L$153,0),MATCH('FdS Hebdo'!G$3,Base!$L$1:$N$1,0)))</f>
        <v/>
      </c>
      <c r="H483" s="197" t="str">
        <f t="shared" si="68"/>
        <v/>
      </c>
      <c r="I483" s="198" t="str">
        <f t="shared" ref="I483:I488" si="70">IF(E483="","","DOUBLAGE")</f>
        <v/>
      </c>
    </row>
    <row r="484" spans="1:9">
      <c r="A484" s="191" t="str">
        <f t="shared" si="65"/>
        <v/>
      </c>
      <c r="B484" s="428" t="s">
        <v>325</v>
      </c>
      <c r="C484" s="195" t="str">
        <f>IFERROR(INDEX('Journée FdS'!$A$3:$V$151,MATCH('FdS Hebdo'!$B484,'Journée FdS'!$S$3:$S$151,0),C$3),"")</f>
        <v/>
      </c>
      <c r="D484" s="195" t="str">
        <f>IFERROR(INDEX('Liste Personnel'!$A$3:$I$151,MATCH($E484,'Liste Personnel'!$G$3:$G$151,0),8),"")</f>
        <v/>
      </c>
      <c r="E484" s="195" t="str">
        <f>IFERROR(INDEX('Journée FdS'!$E$5:$V$151,MATCH('FdS Hebdo'!$B484,'Journée FdS'!$S$5:$S$151,0),E$3),"")</f>
        <v/>
      </c>
      <c r="F484" s="196" t="str">
        <f>IF(H484="","",INDEX(Base!$L$2:$N$153,MATCH('FdS Hebdo'!$H484,Base!$L$2:$L$153,0),MATCH('FdS Hebdo'!F$3,Base!$L$1:$N$1,0)))</f>
        <v/>
      </c>
      <c r="G484" s="196" t="str">
        <f>IF(H484="","",INDEX(Base!$L$2:$N$153,MATCH('FdS Hebdo'!$H484,Base!$L$2:$L$153,0),MATCH('FdS Hebdo'!G$3,Base!$L$1:$N$1,0)))</f>
        <v/>
      </c>
      <c r="H484" s="197" t="str">
        <f t="shared" si="68"/>
        <v/>
      </c>
      <c r="I484" s="198" t="str">
        <f t="shared" si="70"/>
        <v/>
      </c>
    </row>
    <row r="485" spans="1:9">
      <c r="A485" s="191" t="str">
        <f t="shared" si="65"/>
        <v/>
      </c>
      <c r="B485" s="428" t="s">
        <v>326</v>
      </c>
      <c r="C485" s="195" t="str">
        <f>IFERROR(INDEX('Journée FdS'!$A$3:$V$151,MATCH('FdS Hebdo'!$B485,'Journée FdS'!$S$3:$S$151,0),C$3),"")</f>
        <v/>
      </c>
      <c r="D485" s="195" t="str">
        <f>IFERROR(INDEX('Liste Personnel'!$A$3:$I$151,MATCH($E485,'Liste Personnel'!$G$3:$G$151,0),8),"")</f>
        <v/>
      </c>
      <c r="E485" s="195" t="str">
        <f>IFERROR(INDEX('Journée FdS'!$E$5:$V$151,MATCH('FdS Hebdo'!$B485,'Journée FdS'!$S$5:$S$151,0),E$3),"")</f>
        <v/>
      </c>
      <c r="F485" s="196" t="str">
        <f>IF(H485="","",INDEX(Base!$L$2:$N$153,MATCH('FdS Hebdo'!$H485,Base!$L$2:$L$153,0),MATCH('FdS Hebdo'!F$3,Base!$L$1:$N$1,0)))</f>
        <v/>
      </c>
      <c r="G485" s="196" t="str">
        <f>IF(H485="","",INDEX(Base!$L$2:$N$153,MATCH('FdS Hebdo'!$H485,Base!$L$2:$L$153,0),MATCH('FdS Hebdo'!G$3,Base!$L$1:$N$1,0)))</f>
        <v/>
      </c>
      <c r="H485" s="197" t="str">
        <f t="shared" si="68"/>
        <v/>
      </c>
      <c r="I485" s="198" t="str">
        <f t="shared" si="70"/>
        <v/>
      </c>
    </row>
    <row r="486" spans="1:9">
      <c r="A486" s="191" t="str">
        <f t="shared" si="65"/>
        <v/>
      </c>
      <c r="B486" s="428" t="s">
        <v>327</v>
      </c>
      <c r="C486" s="195" t="str">
        <f>IFERROR(INDEX('Journée FdS'!$A$3:$V$151,MATCH('FdS Hebdo'!$B486,'Journée FdS'!$S$3:$S$151,0),C$3),"")</f>
        <v/>
      </c>
      <c r="D486" s="195" t="str">
        <f>IFERROR(INDEX('Liste Personnel'!$A$3:$I$151,MATCH($E486,'Liste Personnel'!$G$3:$G$151,0),8),"")</f>
        <v/>
      </c>
      <c r="E486" s="195" t="str">
        <f>IFERROR(INDEX('Journée FdS'!$E$5:$V$151,MATCH('FdS Hebdo'!$B486,'Journée FdS'!$S$5:$S$151,0),E$3),"")</f>
        <v/>
      </c>
      <c r="F486" s="196" t="str">
        <f>IF(H486="","",INDEX(Base!$L$2:$N$153,MATCH('FdS Hebdo'!$H486,Base!$L$2:$L$153,0),MATCH('FdS Hebdo'!F$3,Base!$L$1:$N$1,0)))</f>
        <v/>
      </c>
      <c r="G486" s="196" t="str">
        <f>IF(H486="","",INDEX(Base!$L$2:$N$153,MATCH('FdS Hebdo'!$H486,Base!$L$2:$L$153,0),MATCH('FdS Hebdo'!G$3,Base!$L$1:$N$1,0)))</f>
        <v/>
      </c>
      <c r="H486" s="197" t="str">
        <f t="shared" si="68"/>
        <v/>
      </c>
      <c r="I486" s="198" t="str">
        <f t="shared" si="70"/>
        <v/>
      </c>
    </row>
    <row r="487" spans="1:9">
      <c r="A487" s="191" t="str">
        <f t="shared" si="65"/>
        <v/>
      </c>
      <c r="B487" s="428" t="s">
        <v>328</v>
      </c>
      <c r="C487" s="195" t="str">
        <f>IFERROR(INDEX('Journée FdS'!$A$3:$V$151,MATCH('FdS Hebdo'!$B487,'Journée FdS'!$S$3:$S$151,0),C$3),"")</f>
        <v/>
      </c>
      <c r="D487" s="195" t="str">
        <f>IFERROR(INDEX('Liste Personnel'!$A$3:$I$151,MATCH($E487,'Liste Personnel'!$G$3:$G$151,0),8),"")</f>
        <v/>
      </c>
      <c r="E487" s="195" t="str">
        <f>IFERROR(INDEX('Journée FdS'!$E$5:$V$151,MATCH('FdS Hebdo'!$B487,'Journée FdS'!$S$5:$S$151,0),E$3),"")</f>
        <v/>
      </c>
      <c r="F487" s="196" t="str">
        <f>IF(H487="","",INDEX(Base!$L$2:$N$153,MATCH('FdS Hebdo'!$H487,Base!$L$2:$L$153,0),MATCH('FdS Hebdo'!F$3,Base!$L$1:$N$1,0)))</f>
        <v/>
      </c>
      <c r="G487" s="196" t="str">
        <f>IF(H487="","",INDEX(Base!$L$2:$N$153,MATCH('FdS Hebdo'!$H487,Base!$L$2:$L$153,0),MATCH('FdS Hebdo'!G$3,Base!$L$1:$N$1,0)))</f>
        <v/>
      </c>
      <c r="H487" s="197" t="str">
        <f t="shared" si="68"/>
        <v/>
      </c>
      <c r="I487" s="198" t="str">
        <f t="shared" si="70"/>
        <v/>
      </c>
    </row>
    <row r="488" spans="1:9">
      <c r="A488" s="191" t="str">
        <f t="shared" si="65"/>
        <v/>
      </c>
      <c r="B488" s="428" t="s">
        <v>329</v>
      </c>
      <c r="C488" s="195" t="str">
        <f>IFERROR(INDEX('Journée FdS'!$A$3:$V$151,MATCH('FdS Hebdo'!$B488,'Journée FdS'!$S$3:$S$151,0),C$3),"")</f>
        <v/>
      </c>
      <c r="D488" s="195" t="str">
        <f>IFERROR(INDEX('Liste Personnel'!$A$3:$I$151,MATCH($E488,'Liste Personnel'!$G$3:$G$151,0),8),"")</f>
        <v/>
      </c>
      <c r="E488" s="195" t="str">
        <f>IFERROR(INDEX('Journée FdS'!$E$5:$V$151,MATCH('FdS Hebdo'!$B488,'Journée FdS'!$S$5:$S$151,0),E$3),"")</f>
        <v/>
      </c>
      <c r="F488" s="196" t="str">
        <f>IF(H488="","",INDEX(Base!$L$2:$N$153,MATCH('FdS Hebdo'!$H488,Base!$L$2:$L$153,0),MATCH('FdS Hebdo'!F$3,Base!$L$1:$N$1,0)))</f>
        <v/>
      </c>
      <c r="G488" s="196" t="str">
        <f>IF(H488="","",INDEX(Base!$L$2:$N$153,MATCH('FdS Hebdo'!$H488,Base!$L$2:$L$153,0),MATCH('FdS Hebdo'!G$3,Base!$L$1:$N$1,0)))</f>
        <v/>
      </c>
      <c r="H488" s="197" t="str">
        <f t="shared" si="68"/>
        <v/>
      </c>
      <c r="I488" s="198" t="str">
        <f t="shared" si="70"/>
        <v/>
      </c>
    </row>
    <row r="489" spans="1:9">
      <c r="A489" s="191" t="str">
        <f t="shared" si="65"/>
        <v/>
      </c>
      <c r="B489" s="428" t="s">
        <v>19</v>
      </c>
      <c r="C489" s="195" t="str">
        <f>IFERROR(INDEX('Journée FdS'!$A$3:$V$151,MATCH('FdS Hebdo'!$B489,'Journée FdS'!$S$3:$S$151,0),C$3),"")</f>
        <v/>
      </c>
      <c r="D489" s="195" t="str">
        <f>IFERROR(INDEX('Liste Personnel'!$A$3:$I$151,MATCH($E489,'Liste Personnel'!$G$3:$G$151,0),8),"")</f>
        <v/>
      </c>
      <c r="E489" s="195" t="str">
        <f>IFERROR(INDEX('Journée FdS'!$E$5:$V$151,MATCH('FdS Hebdo'!$B489,'Journée FdS'!$S$5:$S$151,0),E$3),"")</f>
        <v/>
      </c>
      <c r="F489" s="196" t="str">
        <f>IF(H489="","",INDEX(Base!$L$2:$N$153,MATCH('FdS Hebdo'!$H489,Base!$L$2:$L$153,0),MATCH('FdS Hebdo'!F$3,Base!$L$1:$N$1,0)))</f>
        <v/>
      </c>
      <c r="G489" s="196" t="str">
        <f>IF(H489="","",INDEX(Base!$L$2:$N$153,MATCH('FdS Hebdo'!$H489,Base!$L$2:$L$153,0),MATCH('FdS Hebdo'!G$3,Base!$L$1:$N$1,0)))</f>
        <v/>
      </c>
      <c r="H489" s="197" t="str">
        <f t="shared" ref="H489:H503" si="71">IF(E489="","",B489)</f>
        <v/>
      </c>
      <c r="I489" s="198"/>
    </row>
    <row r="490" spans="1:9">
      <c r="A490" s="191" t="str">
        <f t="shared" si="65"/>
        <v/>
      </c>
      <c r="B490" s="428" t="s">
        <v>22</v>
      </c>
      <c r="C490" s="195" t="str">
        <f>IFERROR(INDEX('Journée FdS'!$A$3:$V$151,MATCH('FdS Hebdo'!$B490,'Journée FdS'!$S$3:$S$151,0),C$3),"")</f>
        <v/>
      </c>
      <c r="D490" s="195" t="str">
        <f>IFERROR(INDEX('Liste Personnel'!$A$3:$I$151,MATCH($E490,'Liste Personnel'!$G$3:$G$151,0),8),"")</f>
        <v/>
      </c>
      <c r="E490" s="195" t="str">
        <f>IFERROR(INDEX('Journée FdS'!$E$5:$V$151,MATCH('FdS Hebdo'!$B490,'Journée FdS'!$S$5:$S$151,0),E$3),"")</f>
        <v/>
      </c>
      <c r="F490" s="196" t="str">
        <f>IF(H490="","",INDEX(Base!$L$2:$N$153,MATCH('FdS Hebdo'!$H490,Base!$L$2:$L$153,0),MATCH('FdS Hebdo'!F$3,Base!$L$1:$N$1,0)))</f>
        <v/>
      </c>
      <c r="G490" s="196" t="str">
        <f>IF(H490="","",INDEX(Base!$L$2:$N$153,MATCH('FdS Hebdo'!$H490,Base!$L$2:$L$153,0),MATCH('FdS Hebdo'!G$3,Base!$L$1:$N$1,0)))</f>
        <v/>
      </c>
      <c r="H490" s="197" t="str">
        <f t="shared" si="71"/>
        <v/>
      </c>
      <c r="I490" s="198"/>
    </row>
    <row r="491" spans="1:9">
      <c r="A491" s="191" t="str">
        <f t="shared" si="65"/>
        <v/>
      </c>
      <c r="B491" s="428" t="s">
        <v>25</v>
      </c>
      <c r="C491" s="195" t="str">
        <f>IFERROR(INDEX('Journée FdS'!$A$3:$V$151,MATCH('FdS Hebdo'!$B491,'Journée FdS'!$S$3:$S$151,0),C$3),"")</f>
        <v/>
      </c>
      <c r="D491" s="195" t="str">
        <f>IFERROR(INDEX('Liste Personnel'!$A$3:$I$151,MATCH($E491,'Liste Personnel'!$G$3:$G$151,0),8),"")</f>
        <v/>
      </c>
      <c r="E491" s="195" t="str">
        <f>IFERROR(INDEX('Journée FdS'!$E$5:$V$151,MATCH('FdS Hebdo'!$B491,'Journée FdS'!$S$5:$S$151,0),E$3),"")</f>
        <v/>
      </c>
      <c r="F491" s="196" t="str">
        <f>IF(H491="","",INDEX(Base!$L$2:$N$153,MATCH('FdS Hebdo'!$H491,Base!$L$2:$L$153,0),MATCH('FdS Hebdo'!F$3,Base!$L$1:$N$1,0)))</f>
        <v/>
      </c>
      <c r="G491" s="196" t="str">
        <f>IF(H491="","",INDEX(Base!$L$2:$N$153,MATCH('FdS Hebdo'!$H491,Base!$L$2:$L$153,0),MATCH('FdS Hebdo'!G$3,Base!$L$1:$N$1,0)))</f>
        <v/>
      </c>
      <c r="H491" s="197" t="str">
        <f t="shared" si="71"/>
        <v/>
      </c>
      <c r="I491" s="198"/>
    </row>
    <row r="492" spans="1:9">
      <c r="A492" s="191" t="str">
        <f t="shared" si="65"/>
        <v/>
      </c>
      <c r="B492" s="428" t="s">
        <v>30</v>
      </c>
      <c r="C492" s="195" t="str">
        <f>IFERROR(INDEX('Journée FdS'!$A$3:$V$151,MATCH('FdS Hebdo'!$B492,'Journée FdS'!$S$3:$S$151,0),C$3),"")</f>
        <v/>
      </c>
      <c r="D492" s="195" t="str">
        <f>IFERROR(INDEX('Liste Personnel'!$A$3:$I$151,MATCH($E492,'Liste Personnel'!$G$3:$G$151,0),8),"")</f>
        <v/>
      </c>
      <c r="E492" s="195" t="str">
        <f>IFERROR(INDEX('Journée FdS'!$E$5:$V$151,MATCH('FdS Hebdo'!$B492,'Journée FdS'!$S$5:$S$151,0),E$3),"")</f>
        <v/>
      </c>
      <c r="F492" s="196" t="str">
        <f>IF(H492="","",INDEX(Base!$L$2:$N$153,MATCH('FdS Hebdo'!$H492,Base!$L$2:$L$153,0),MATCH('FdS Hebdo'!F$3,Base!$L$1:$N$1,0)))</f>
        <v/>
      </c>
      <c r="G492" s="196" t="str">
        <f>IF(H492="","",INDEX(Base!$L$2:$N$153,MATCH('FdS Hebdo'!$H492,Base!$L$2:$L$153,0),MATCH('FdS Hebdo'!G$3,Base!$L$1:$N$1,0)))</f>
        <v/>
      </c>
      <c r="H492" s="197" t="str">
        <f t="shared" si="71"/>
        <v/>
      </c>
      <c r="I492" s="198"/>
    </row>
    <row r="493" spans="1:9">
      <c r="A493" s="191" t="str">
        <f t="shared" si="65"/>
        <v/>
      </c>
      <c r="B493" s="428" t="s">
        <v>61</v>
      </c>
      <c r="C493" s="195" t="str">
        <f>IFERROR(INDEX('Journée FdS'!$A$3:$V$151,MATCH('FdS Hebdo'!$B493,'Journée FdS'!$S$3:$S$151,0),C$3),"")</f>
        <v/>
      </c>
      <c r="D493" s="195" t="str">
        <f>IFERROR(INDEX('Liste Personnel'!$A$3:$I$151,MATCH($E493,'Liste Personnel'!$G$3:$G$151,0),8),"")</f>
        <v/>
      </c>
      <c r="E493" s="195" t="str">
        <f>IFERROR(INDEX('Journée FdS'!$E$5:$V$151,MATCH('FdS Hebdo'!$B493,'Journée FdS'!$S$5:$S$151,0),E$3),"")</f>
        <v/>
      </c>
      <c r="F493" s="196" t="str">
        <f>IF(H493="","",INDEX(Base!$L$2:$N$153,MATCH('FdS Hebdo'!$H493,Base!$L$2:$L$153,0),MATCH('FdS Hebdo'!F$3,Base!$L$1:$N$1,0)))</f>
        <v/>
      </c>
      <c r="G493" s="196" t="str">
        <f>IF(H493="","",INDEX(Base!$L$2:$N$153,MATCH('FdS Hebdo'!$H493,Base!$L$2:$L$153,0),MATCH('FdS Hebdo'!G$3,Base!$L$1:$N$1,0)))</f>
        <v/>
      </c>
      <c r="H493" s="197" t="str">
        <f t="shared" si="71"/>
        <v/>
      </c>
      <c r="I493" s="198"/>
    </row>
    <row r="494" spans="1:9">
      <c r="A494" s="191" t="str">
        <f t="shared" si="65"/>
        <v/>
      </c>
      <c r="B494" s="428" t="s">
        <v>40</v>
      </c>
      <c r="C494" s="195" t="str">
        <f>IFERROR(INDEX('Journée FdS'!$A$3:$V$151,MATCH('FdS Hebdo'!$B494,'Journée FdS'!$S$3:$S$151,0),C$3),"")</f>
        <v/>
      </c>
      <c r="D494" s="195" t="str">
        <f>IFERROR(INDEX('Liste Personnel'!$A$3:$I$151,MATCH($E494,'Liste Personnel'!$G$3:$G$151,0),8),"")</f>
        <v/>
      </c>
      <c r="E494" s="195" t="str">
        <f>IFERROR(INDEX('Journée FdS'!$E$5:$V$151,MATCH('FdS Hebdo'!$B494,'Journée FdS'!$S$5:$S$151,0),E$3),"")</f>
        <v/>
      </c>
      <c r="F494" s="196" t="str">
        <f>IF(H494="","",INDEX(Base!$L$2:$N$153,MATCH('FdS Hebdo'!$H494,Base!$L$2:$L$153,0),MATCH('FdS Hebdo'!F$3,Base!$L$1:$N$1,0)))</f>
        <v/>
      </c>
      <c r="G494" s="196" t="str">
        <f>IF(H494="","",INDEX(Base!$L$2:$N$153,MATCH('FdS Hebdo'!$H494,Base!$L$2:$L$153,0),MATCH('FdS Hebdo'!G$3,Base!$L$1:$N$1,0)))</f>
        <v/>
      </c>
      <c r="H494" s="197" t="str">
        <f t="shared" si="71"/>
        <v/>
      </c>
      <c r="I494" s="198"/>
    </row>
    <row r="495" spans="1:9">
      <c r="A495" s="191" t="str">
        <f t="shared" si="65"/>
        <v/>
      </c>
      <c r="B495" s="428" t="s">
        <v>41</v>
      </c>
      <c r="C495" s="195" t="str">
        <f>IFERROR(INDEX('Journée FdS'!$A$3:$V$151,MATCH('FdS Hebdo'!$B495,'Journée FdS'!$S$3:$S$151,0),C$3),"")</f>
        <v/>
      </c>
      <c r="D495" s="195" t="str">
        <f>IFERROR(INDEX('Liste Personnel'!$A$3:$I$151,MATCH($E495,'Liste Personnel'!$G$3:$G$151,0),8),"")</f>
        <v/>
      </c>
      <c r="E495" s="195" t="str">
        <f>IFERROR(INDEX('Journée FdS'!$E$5:$V$151,MATCH('FdS Hebdo'!$B495,'Journée FdS'!$S$5:$S$151,0),E$3),"")</f>
        <v/>
      </c>
      <c r="F495" s="196" t="str">
        <f>IF(H495="","",INDEX(Base!$L$2:$N$153,MATCH('FdS Hebdo'!$H495,Base!$L$2:$L$153,0),MATCH('FdS Hebdo'!F$3,Base!$L$1:$N$1,0)))</f>
        <v/>
      </c>
      <c r="G495" s="196" t="str">
        <f>IF(H495="","",INDEX(Base!$L$2:$N$153,MATCH('FdS Hebdo'!$H495,Base!$L$2:$L$153,0),MATCH('FdS Hebdo'!G$3,Base!$L$1:$N$1,0)))</f>
        <v/>
      </c>
      <c r="H495" s="197" t="str">
        <f t="shared" si="71"/>
        <v/>
      </c>
      <c r="I495" s="198"/>
    </row>
    <row r="496" spans="1:9">
      <c r="A496" s="191" t="str">
        <f t="shared" si="65"/>
        <v/>
      </c>
      <c r="B496" s="428" t="s">
        <v>42</v>
      </c>
      <c r="C496" s="195" t="str">
        <f>IFERROR(INDEX('Journée FdS'!$A$3:$V$151,MATCH('FdS Hebdo'!$B496,'Journée FdS'!$S$3:$S$151,0),C$3),"")</f>
        <v/>
      </c>
      <c r="D496" s="195" t="str">
        <f>IFERROR(INDEX('Liste Personnel'!$A$3:$I$151,MATCH($E496,'Liste Personnel'!$G$3:$G$151,0),8),"")</f>
        <v/>
      </c>
      <c r="E496" s="195" t="str">
        <f>IFERROR(INDEX('Journée FdS'!$E$5:$V$151,MATCH('FdS Hebdo'!$B496,'Journée FdS'!$S$5:$S$151,0),E$3),"")</f>
        <v/>
      </c>
      <c r="F496" s="196" t="str">
        <f>IF(H496="","",INDEX(Base!$L$2:$N$153,MATCH('FdS Hebdo'!$H496,Base!$L$2:$L$153,0),MATCH('FdS Hebdo'!F$3,Base!$L$1:$N$1,0)))</f>
        <v/>
      </c>
      <c r="G496" s="196" t="str">
        <f>IF(H496="","",INDEX(Base!$L$2:$N$153,MATCH('FdS Hebdo'!$H496,Base!$L$2:$L$153,0),MATCH('FdS Hebdo'!G$3,Base!$L$1:$N$1,0)))</f>
        <v/>
      </c>
      <c r="H496" s="197" t="str">
        <f t="shared" si="71"/>
        <v/>
      </c>
      <c r="I496" s="198"/>
    </row>
    <row r="497" spans="1:9">
      <c r="A497" s="191" t="str">
        <f t="shared" si="65"/>
        <v/>
      </c>
      <c r="B497" s="428" t="s">
        <v>43</v>
      </c>
      <c r="C497" s="195" t="str">
        <f>IFERROR(INDEX('Journée FdS'!$A$3:$V$151,MATCH('FdS Hebdo'!$B497,'Journée FdS'!$S$3:$S$151,0),C$3),"")</f>
        <v/>
      </c>
      <c r="D497" s="195" t="str">
        <f>IFERROR(INDEX('Liste Personnel'!$A$3:$I$151,MATCH($E497,'Liste Personnel'!$G$3:$G$151,0),8),"")</f>
        <v/>
      </c>
      <c r="E497" s="195" t="str">
        <f>IFERROR(INDEX('Journée FdS'!$E$5:$V$151,MATCH('FdS Hebdo'!$B497,'Journée FdS'!$S$5:$S$151,0),E$3),"")</f>
        <v/>
      </c>
      <c r="F497" s="196" t="str">
        <f>IF(H497="","",INDEX(Base!$L$2:$N$153,MATCH('FdS Hebdo'!$H497,Base!$L$2:$L$153,0),MATCH('FdS Hebdo'!F$3,Base!$L$1:$N$1,0)))</f>
        <v/>
      </c>
      <c r="G497" s="196" t="str">
        <f>IF(H497="","",INDEX(Base!$L$2:$N$153,MATCH('FdS Hebdo'!$H497,Base!$L$2:$L$153,0),MATCH('FdS Hebdo'!G$3,Base!$L$1:$N$1,0)))</f>
        <v/>
      </c>
      <c r="H497" s="197" t="str">
        <f t="shared" si="71"/>
        <v/>
      </c>
      <c r="I497" s="198"/>
    </row>
    <row r="498" spans="1:9">
      <c r="A498" s="191" t="str">
        <f t="shared" si="65"/>
        <v/>
      </c>
      <c r="B498" s="428" t="s">
        <v>68</v>
      </c>
      <c r="C498" s="195" t="str">
        <f>IFERROR(INDEX('Journée FdS'!$A$3:$V$151,MATCH('FdS Hebdo'!$B498,'Journée FdS'!$S$3:$S$151,0),C$3),"")</f>
        <v/>
      </c>
      <c r="D498" s="195" t="str">
        <f>IFERROR(INDEX('Liste Personnel'!$A$3:$I$151,MATCH($E498,'Liste Personnel'!$G$3:$G$151,0),8),"")</f>
        <v/>
      </c>
      <c r="E498" s="195" t="str">
        <f>IFERROR(INDEX('Journée FdS'!$E$5:$V$151,MATCH('FdS Hebdo'!$B498,'Journée FdS'!$S$5:$S$151,0),E$3),"")</f>
        <v/>
      </c>
      <c r="F498" s="196" t="str">
        <f>IF(H498="","",INDEX(Base!$L$2:$N$153,MATCH('FdS Hebdo'!$H498,Base!$L$2:$L$153,0),MATCH('FdS Hebdo'!F$3,Base!$L$1:$N$1,0)))</f>
        <v/>
      </c>
      <c r="G498" s="196" t="str">
        <f>IF(H498="","",INDEX(Base!$L$2:$N$153,MATCH('FdS Hebdo'!$H498,Base!$L$2:$L$153,0),MATCH('FdS Hebdo'!G$3,Base!$L$1:$N$1,0)))</f>
        <v/>
      </c>
      <c r="H498" s="197" t="str">
        <f t="shared" si="71"/>
        <v/>
      </c>
      <c r="I498" s="198"/>
    </row>
    <row r="499" spans="1:9">
      <c r="A499" s="191" t="str">
        <f t="shared" si="65"/>
        <v/>
      </c>
      <c r="B499" s="428" t="s">
        <v>66</v>
      </c>
      <c r="C499" s="195" t="str">
        <f>IFERROR(INDEX('Journée FdS'!$A$3:$V$151,MATCH('FdS Hebdo'!$B499,'Journée FdS'!$S$3:$S$151,0),C$3),"")</f>
        <v/>
      </c>
      <c r="D499" s="195" t="str">
        <f>IFERROR(INDEX('Liste Personnel'!$A$3:$I$151,MATCH($E499,'Liste Personnel'!$G$3:$G$151,0),8),"")</f>
        <v/>
      </c>
      <c r="E499" s="195" t="str">
        <f>IFERROR(INDEX('Journée FdS'!$E$5:$V$151,MATCH('FdS Hebdo'!$B499,'Journée FdS'!$S$5:$S$151,0),E$3),"")</f>
        <v/>
      </c>
      <c r="F499" s="196" t="str">
        <f>IF(H499="","",INDEX(Base!$L$2:$N$153,MATCH('FdS Hebdo'!$H499,Base!$L$2:$L$153,0),MATCH('FdS Hebdo'!F$3,Base!$L$1:$N$1,0)))</f>
        <v/>
      </c>
      <c r="G499" s="196" t="str">
        <f>IF(H499="","",INDEX(Base!$L$2:$N$153,MATCH('FdS Hebdo'!$H499,Base!$L$2:$L$153,0),MATCH('FdS Hebdo'!G$3,Base!$L$1:$N$1,0)))</f>
        <v/>
      </c>
      <c r="H499" s="197" t="str">
        <f t="shared" si="71"/>
        <v/>
      </c>
      <c r="I499" s="198"/>
    </row>
    <row r="500" spans="1:9">
      <c r="A500" s="191" t="str">
        <f t="shared" si="65"/>
        <v/>
      </c>
      <c r="B500" s="428" t="s">
        <v>63</v>
      </c>
      <c r="C500" s="195" t="str">
        <f>IFERROR(INDEX('Journée FdS'!$A$3:$V$151,MATCH('FdS Hebdo'!$B500,'Journée FdS'!$S$3:$S$151,0),C$3),"")</f>
        <v/>
      </c>
      <c r="D500" s="195" t="str">
        <f>IFERROR(INDEX('Liste Personnel'!$A$3:$I$151,MATCH($E500,'Liste Personnel'!$G$3:$G$151,0),8),"")</f>
        <v/>
      </c>
      <c r="E500" s="195" t="str">
        <f>IFERROR(INDEX('Journée FdS'!$E$5:$V$151,MATCH('FdS Hebdo'!$B500,'Journée FdS'!$S$5:$S$151,0),E$3),"")</f>
        <v/>
      </c>
      <c r="F500" s="196" t="str">
        <f>IF(H500="","",INDEX(Base!$L$2:$N$153,MATCH('FdS Hebdo'!$H500,Base!$L$2:$L$153,0),MATCH('FdS Hebdo'!F$3,Base!$L$1:$N$1,0)))</f>
        <v/>
      </c>
      <c r="G500" s="196" t="str">
        <f>IF(H500="","",INDEX(Base!$L$2:$N$153,MATCH('FdS Hebdo'!$H500,Base!$L$2:$L$153,0),MATCH('FdS Hebdo'!G$3,Base!$L$1:$N$1,0)))</f>
        <v/>
      </c>
      <c r="H500" s="197" t="str">
        <f t="shared" si="71"/>
        <v/>
      </c>
      <c r="I500" s="198"/>
    </row>
    <row r="501" spans="1:9">
      <c r="A501" s="191" t="str">
        <f t="shared" si="65"/>
        <v/>
      </c>
      <c r="B501" s="428" t="s">
        <v>60</v>
      </c>
      <c r="C501" s="195" t="str">
        <f>IFERROR(INDEX('Journée FdS'!$A$3:$V$151,MATCH('FdS Hebdo'!$B501,'Journée FdS'!$S$3:$S$151,0),C$3),"")</f>
        <v/>
      </c>
      <c r="D501" s="195" t="str">
        <f>IFERROR(INDEX('Liste Personnel'!$A$3:$I$151,MATCH($E501,'Liste Personnel'!$G$3:$G$151,0),8),"")</f>
        <v/>
      </c>
      <c r="E501" s="195" t="str">
        <f>IFERROR(INDEX('Journée FdS'!$E$5:$V$151,MATCH('FdS Hebdo'!$B501,'Journée FdS'!$S$5:$S$151,0),E$3),"")</f>
        <v/>
      </c>
      <c r="F501" s="196" t="str">
        <f>IF(H501="","",INDEX(Base!$L$2:$N$153,MATCH('FdS Hebdo'!$H501,Base!$L$2:$L$153,0),MATCH('FdS Hebdo'!F$3,Base!$L$1:$N$1,0)))</f>
        <v/>
      </c>
      <c r="G501" s="196" t="str">
        <f>IF(H501="","",INDEX(Base!$L$2:$N$153,MATCH('FdS Hebdo'!$H501,Base!$L$2:$L$153,0),MATCH('FdS Hebdo'!G$3,Base!$L$1:$N$1,0)))</f>
        <v/>
      </c>
      <c r="H501" s="197" t="str">
        <f t="shared" si="71"/>
        <v/>
      </c>
      <c r="I501" s="198"/>
    </row>
    <row r="502" spans="1:9">
      <c r="A502" s="191" t="str">
        <f t="shared" si="65"/>
        <v/>
      </c>
      <c r="B502" s="428" t="s">
        <v>69</v>
      </c>
      <c r="C502" s="195" t="str">
        <f>IFERROR(INDEX('Journée FdS'!$A$3:$V$151,MATCH('FdS Hebdo'!$B502,'Journée FdS'!$S$3:$S$151,0),C$3),"")</f>
        <v/>
      </c>
      <c r="D502" s="195" t="str">
        <f>IFERROR(INDEX('Liste Personnel'!$A$3:$I$151,MATCH($E502,'Liste Personnel'!$G$3:$G$151,0),8),"")</f>
        <v/>
      </c>
      <c r="E502" s="195" t="str">
        <f>IFERROR(INDEX('Journée FdS'!$E$5:$V$151,MATCH('FdS Hebdo'!$B502,'Journée FdS'!$S$5:$S$151,0),E$3),"")</f>
        <v/>
      </c>
      <c r="F502" s="196" t="str">
        <f>IF(H502="","",INDEX(Base!$L$2:$N$153,MATCH('FdS Hebdo'!$H502,Base!$L$2:$L$153,0),MATCH('FdS Hebdo'!F$3,Base!$L$1:$N$1,0)))</f>
        <v/>
      </c>
      <c r="G502" s="196" t="str">
        <f>IF(H502="","",INDEX(Base!$L$2:$N$153,MATCH('FdS Hebdo'!$H502,Base!$L$2:$L$153,0),MATCH('FdS Hebdo'!G$3,Base!$L$1:$N$1,0)))</f>
        <v/>
      </c>
      <c r="H502" s="197" t="str">
        <f t="shared" si="71"/>
        <v/>
      </c>
      <c r="I502" s="198"/>
    </row>
    <row r="503" spans="1:9">
      <c r="A503" s="191" t="str">
        <f t="shared" si="65"/>
        <v/>
      </c>
      <c r="B503" s="428" t="s">
        <v>59</v>
      </c>
      <c r="C503" s="195" t="str">
        <f>IFERROR(INDEX('Journée FdS'!$A$3:$V$151,MATCH('FdS Hebdo'!$B503,'Journée FdS'!$S$3:$S$151,0),C$3),"")</f>
        <v/>
      </c>
      <c r="D503" s="195" t="str">
        <f>IFERROR(INDEX('Liste Personnel'!$A$3:$I$151,MATCH($E503,'Liste Personnel'!$G$3:$G$151,0),8),"")</f>
        <v/>
      </c>
      <c r="E503" s="195" t="str">
        <f>IFERROR(INDEX('Journée FdS'!$E$5:$V$151,MATCH('FdS Hebdo'!$B503,'Journée FdS'!$S$5:$S$151,0),E$3),"")</f>
        <v/>
      </c>
      <c r="F503" s="196" t="str">
        <f>IF(H503="","",INDEX(Base!$L$2:$N$153,MATCH('FdS Hebdo'!$H503,Base!$L$2:$L$153,0),MATCH('FdS Hebdo'!F$3,Base!$L$1:$N$1,0)))</f>
        <v/>
      </c>
      <c r="G503" s="196" t="str">
        <f>IF(H503="","",INDEX(Base!$L$2:$N$153,MATCH('FdS Hebdo'!$H503,Base!$L$2:$L$153,0),MATCH('FdS Hebdo'!G$3,Base!$L$1:$N$1,0)))</f>
        <v/>
      </c>
      <c r="H503" s="197" t="str">
        <f t="shared" si="71"/>
        <v/>
      </c>
      <c r="I503" s="198"/>
    </row>
    <row r="504" spans="1:9">
      <c r="A504" s="191" t="str">
        <f t="shared" si="65"/>
        <v/>
      </c>
      <c r="B504" s="429" t="s">
        <v>332</v>
      </c>
      <c r="C504" s="195" t="str">
        <f>IFERROR(INDEX('Journée FdS'!$A$3:$V$151,MATCH('FdS Hebdo'!$B504,'Journée FdS'!$S$3:$S$151,0),C$3),"")</f>
        <v/>
      </c>
      <c r="D504" s="195" t="str">
        <f>IFERROR(INDEX('Liste Personnel'!$A$3:$I$151,MATCH($E504,'Liste Personnel'!$G$3:$G$151,0),8),"")</f>
        <v/>
      </c>
      <c r="E504" s="195" t="str">
        <f>IFERROR(INDEX('Journée FdS'!$E$5:$V$151,MATCH('FdS Hebdo'!$B504,'Journée FdS'!$S$5:$S$151,0),E$3),"")</f>
        <v/>
      </c>
      <c r="F504" s="196" t="str">
        <f>IF(H504="","",INDEX(Base!$L$2:$N$153,MATCH('FdS Hebdo'!$H504,Base!$L$2:$L$153,0),MATCH('FdS Hebdo'!F$3,Base!$L$1:$N$1,0)))</f>
        <v/>
      </c>
      <c r="G504" s="196" t="str">
        <f>IF(H504="","",INDEX(Base!$L$2:$N$153,MATCH('FdS Hebdo'!$H504,Base!$L$2:$L$153,0),MATCH('FdS Hebdo'!G$3,Base!$L$1:$N$1,0)))</f>
        <v/>
      </c>
      <c r="H504" s="197" t="str">
        <f t="shared" ref="H504:H511" si="72">IF(E504="","",B504)</f>
        <v/>
      </c>
      <c r="I504" s="198" t="str">
        <f>IF(E504="","","RENFORT")</f>
        <v/>
      </c>
    </row>
    <row r="505" spans="1:9">
      <c r="A505" s="191" t="str">
        <f t="shared" si="65"/>
        <v/>
      </c>
      <c r="B505" s="429" t="s">
        <v>333</v>
      </c>
      <c r="C505" s="195" t="str">
        <f>IFERROR(INDEX('Journée FdS'!$A$3:$V$151,MATCH('FdS Hebdo'!$B505,'Journée FdS'!$S$3:$S$151,0),C$3),"")</f>
        <v/>
      </c>
      <c r="D505" s="195" t="str">
        <f>IFERROR(INDEX('Liste Personnel'!$A$3:$I$151,MATCH($E505,'Liste Personnel'!$G$3:$G$151,0),8),"")</f>
        <v/>
      </c>
      <c r="E505" s="195" t="str">
        <f>IFERROR(INDEX('Journée FdS'!$E$5:$V$151,MATCH('FdS Hebdo'!$B505,'Journée FdS'!$S$5:$S$151,0),E$3),"")</f>
        <v/>
      </c>
      <c r="F505" s="196" t="str">
        <f>IF(H505="","",INDEX(Base!$L$2:$N$153,MATCH('FdS Hebdo'!$H505,Base!$L$2:$L$153,0),MATCH('FdS Hebdo'!F$3,Base!$L$1:$N$1,0)))</f>
        <v/>
      </c>
      <c r="G505" s="196" t="str">
        <f>IF(H505="","",INDEX(Base!$L$2:$N$153,MATCH('FdS Hebdo'!$H505,Base!$L$2:$L$153,0),MATCH('FdS Hebdo'!G$3,Base!$L$1:$N$1,0)))</f>
        <v/>
      </c>
      <c r="H505" s="197" t="str">
        <f t="shared" si="72"/>
        <v/>
      </c>
      <c r="I505" s="198" t="str">
        <f t="shared" ref="I505:I511" si="73">IF(E505="","","RENFORT")</f>
        <v/>
      </c>
    </row>
    <row r="506" spans="1:9">
      <c r="A506" s="191" t="str">
        <f t="shared" si="65"/>
        <v/>
      </c>
      <c r="B506" s="429" t="s">
        <v>334</v>
      </c>
      <c r="C506" s="195" t="str">
        <f>IFERROR(INDEX('Journée FdS'!$A$3:$V$151,MATCH('FdS Hebdo'!$B506,'Journée FdS'!$S$3:$S$151,0),C$3),"")</f>
        <v/>
      </c>
      <c r="D506" s="195" t="str">
        <f>IFERROR(INDEX('Liste Personnel'!$A$3:$I$151,MATCH($E506,'Liste Personnel'!$G$3:$G$151,0),8),"")</f>
        <v/>
      </c>
      <c r="E506" s="195" t="str">
        <f>IFERROR(INDEX('Journée FdS'!$E$5:$V$151,MATCH('FdS Hebdo'!$B506,'Journée FdS'!$S$5:$S$151,0),E$3),"")</f>
        <v/>
      </c>
      <c r="F506" s="196" t="str">
        <f>IF(H506="","",INDEX(Base!$L$2:$N$153,MATCH('FdS Hebdo'!$H506,Base!$L$2:$L$153,0),MATCH('FdS Hebdo'!F$3,Base!$L$1:$N$1,0)))</f>
        <v/>
      </c>
      <c r="G506" s="196" t="str">
        <f>IF(H506="","",INDEX(Base!$L$2:$N$153,MATCH('FdS Hebdo'!$H506,Base!$L$2:$L$153,0),MATCH('FdS Hebdo'!G$3,Base!$L$1:$N$1,0)))</f>
        <v/>
      </c>
      <c r="H506" s="197" t="str">
        <f t="shared" si="72"/>
        <v/>
      </c>
      <c r="I506" s="198" t="str">
        <f t="shared" si="73"/>
        <v/>
      </c>
    </row>
    <row r="507" spans="1:9">
      <c r="A507" s="191" t="str">
        <f t="shared" si="65"/>
        <v/>
      </c>
      <c r="B507" s="429" t="s">
        <v>335</v>
      </c>
      <c r="C507" s="195" t="str">
        <f>IFERROR(INDEX('Journée FdS'!$A$3:$V$151,MATCH('FdS Hebdo'!$B507,'Journée FdS'!$S$3:$S$151,0),C$3),"")</f>
        <v/>
      </c>
      <c r="D507" s="195" t="str">
        <f>IFERROR(INDEX('Liste Personnel'!$A$3:$I$151,MATCH($E507,'Liste Personnel'!$G$3:$G$151,0),8),"")</f>
        <v/>
      </c>
      <c r="E507" s="195" t="str">
        <f>IFERROR(INDEX('Journée FdS'!$E$5:$V$151,MATCH('FdS Hebdo'!$B507,'Journée FdS'!$S$5:$S$151,0),E$3),"")</f>
        <v/>
      </c>
      <c r="F507" s="196" t="str">
        <f>IF(H507="","",INDEX(Base!$L$2:$N$153,MATCH('FdS Hebdo'!$H507,Base!$L$2:$L$153,0),MATCH('FdS Hebdo'!F$3,Base!$L$1:$N$1,0)))</f>
        <v/>
      </c>
      <c r="G507" s="196" t="str">
        <f>IF(H507="","",INDEX(Base!$L$2:$N$153,MATCH('FdS Hebdo'!$H507,Base!$L$2:$L$153,0),MATCH('FdS Hebdo'!G$3,Base!$L$1:$N$1,0)))</f>
        <v/>
      </c>
      <c r="H507" s="197" t="str">
        <f t="shared" si="72"/>
        <v/>
      </c>
      <c r="I507" s="198" t="str">
        <f t="shared" si="73"/>
        <v/>
      </c>
    </row>
    <row r="508" spans="1:9">
      <c r="A508" s="191" t="str">
        <f t="shared" si="65"/>
        <v/>
      </c>
      <c r="B508" s="429" t="s">
        <v>336</v>
      </c>
      <c r="C508" s="195" t="str">
        <f>IFERROR(INDEX('Journée FdS'!$A$3:$V$151,MATCH('FdS Hebdo'!$B508,'Journée FdS'!$S$3:$S$151,0),C$3),"")</f>
        <v/>
      </c>
      <c r="D508" s="195" t="str">
        <f>IFERROR(INDEX('Liste Personnel'!$A$3:$I$151,MATCH($E508,'Liste Personnel'!$G$3:$G$151,0),8),"")</f>
        <v/>
      </c>
      <c r="E508" s="195" t="str">
        <f>IFERROR(INDEX('Journée FdS'!$E$5:$V$151,MATCH('FdS Hebdo'!$B508,'Journée FdS'!$S$5:$S$151,0),E$3),"")</f>
        <v/>
      </c>
      <c r="F508" s="196" t="str">
        <f>IF(H508="","",INDEX(Base!$L$2:$N$153,MATCH('FdS Hebdo'!$H508,Base!$L$2:$L$153,0),MATCH('FdS Hebdo'!F$3,Base!$L$1:$N$1,0)))</f>
        <v/>
      </c>
      <c r="G508" s="196" t="str">
        <f>IF(H508="","",INDEX(Base!$L$2:$N$153,MATCH('FdS Hebdo'!$H508,Base!$L$2:$L$153,0),MATCH('FdS Hebdo'!G$3,Base!$L$1:$N$1,0)))</f>
        <v/>
      </c>
      <c r="H508" s="197" t="str">
        <f t="shared" si="72"/>
        <v/>
      </c>
      <c r="I508" s="198" t="str">
        <f t="shared" si="73"/>
        <v/>
      </c>
    </row>
    <row r="509" spans="1:9">
      <c r="A509" s="191" t="str">
        <f t="shared" si="65"/>
        <v/>
      </c>
      <c r="B509" s="429" t="s">
        <v>337</v>
      </c>
      <c r="C509" s="195" t="str">
        <f>IFERROR(INDEX('Journée FdS'!$A$3:$V$151,MATCH('FdS Hebdo'!$B509,'Journée FdS'!$S$3:$S$151,0),C$3),"")</f>
        <v/>
      </c>
      <c r="D509" s="195" t="str">
        <f>IFERROR(INDEX('Liste Personnel'!$A$3:$I$151,MATCH($E509,'Liste Personnel'!$G$3:$G$151,0),8),"")</f>
        <v/>
      </c>
      <c r="E509" s="195" t="str">
        <f>IFERROR(INDEX('Journée FdS'!$E$5:$V$151,MATCH('FdS Hebdo'!$B509,'Journée FdS'!$S$5:$S$151,0),E$3),"")</f>
        <v/>
      </c>
      <c r="F509" s="196" t="str">
        <f>IF(H509="","",INDEX(Base!$L$2:$N$153,MATCH('FdS Hebdo'!$H509,Base!$L$2:$L$153,0),MATCH('FdS Hebdo'!F$3,Base!$L$1:$N$1,0)))</f>
        <v/>
      </c>
      <c r="G509" s="196" t="str">
        <f>IF(H509="","",INDEX(Base!$L$2:$N$153,MATCH('FdS Hebdo'!$H509,Base!$L$2:$L$153,0),MATCH('FdS Hebdo'!G$3,Base!$L$1:$N$1,0)))</f>
        <v/>
      </c>
      <c r="H509" s="197" t="str">
        <f t="shared" si="72"/>
        <v/>
      </c>
      <c r="I509" s="198" t="str">
        <f t="shared" si="73"/>
        <v/>
      </c>
    </row>
    <row r="510" spans="1:9">
      <c r="A510" s="191" t="str">
        <f t="shared" si="65"/>
        <v/>
      </c>
      <c r="B510" s="429" t="s">
        <v>338</v>
      </c>
      <c r="C510" s="195" t="str">
        <f>IFERROR(INDEX('Journée FdS'!$A$3:$V$151,MATCH('FdS Hebdo'!$B510,'Journée FdS'!$S$3:$S$151,0),C$3),"")</f>
        <v/>
      </c>
      <c r="D510" s="195" t="str">
        <f>IFERROR(INDEX('Liste Personnel'!$A$3:$I$151,MATCH($E510,'Liste Personnel'!$G$3:$G$151,0),8),"")</f>
        <v/>
      </c>
      <c r="E510" s="195" t="str">
        <f>IFERROR(INDEX('Journée FdS'!$E$5:$V$151,MATCH('FdS Hebdo'!$B510,'Journée FdS'!$S$5:$S$151,0),E$3),"")</f>
        <v/>
      </c>
      <c r="F510" s="196" t="str">
        <f>IF(H510="","",INDEX(Base!$L$2:$N$153,MATCH('FdS Hebdo'!$H510,Base!$L$2:$L$153,0),MATCH('FdS Hebdo'!F$3,Base!$L$1:$N$1,0)))</f>
        <v/>
      </c>
      <c r="G510" s="196" t="str">
        <f>IF(H510="","",INDEX(Base!$L$2:$N$153,MATCH('FdS Hebdo'!$H510,Base!$L$2:$L$153,0),MATCH('FdS Hebdo'!G$3,Base!$L$1:$N$1,0)))</f>
        <v/>
      </c>
      <c r="H510" s="197" t="str">
        <f t="shared" si="72"/>
        <v/>
      </c>
      <c r="I510" s="198" t="str">
        <f t="shared" si="73"/>
        <v/>
      </c>
    </row>
    <row r="511" spans="1:9">
      <c r="A511" s="191" t="str">
        <f t="shared" si="65"/>
        <v/>
      </c>
      <c r="B511" s="429" t="s">
        <v>339</v>
      </c>
      <c r="C511" s="195" t="str">
        <f>IFERROR(INDEX('Journée FdS'!$A$3:$V$151,MATCH('FdS Hebdo'!$B511,'Journée FdS'!$S$3:$S$151,0),C$3),"")</f>
        <v/>
      </c>
      <c r="D511" s="195" t="str">
        <f>IFERROR(INDEX('Liste Personnel'!$A$3:$I$151,MATCH($E511,'Liste Personnel'!$G$3:$G$151,0),8),"")</f>
        <v/>
      </c>
      <c r="E511" s="195" t="str">
        <f>IFERROR(INDEX('Journée FdS'!$E$5:$V$151,MATCH('FdS Hebdo'!$B511,'Journée FdS'!$S$5:$S$151,0),E$3),"")</f>
        <v/>
      </c>
      <c r="F511" s="196" t="str">
        <f>IF(H511="","",INDEX(Base!$L$2:$N$153,MATCH('FdS Hebdo'!$H511,Base!$L$2:$L$153,0),MATCH('FdS Hebdo'!F$3,Base!$L$1:$N$1,0)))</f>
        <v/>
      </c>
      <c r="G511" s="196" t="str">
        <f>IF(H511="","",INDEX(Base!$L$2:$N$153,MATCH('FdS Hebdo'!$H511,Base!$L$2:$L$153,0),MATCH('FdS Hebdo'!G$3,Base!$L$1:$N$1,0)))</f>
        <v/>
      </c>
      <c r="H511" s="197" t="str">
        <f t="shared" si="72"/>
        <v/>
      </c>
      <c r="I511" s="198" t="str">
        <f t="shared" si="73"/>
        <v/>
      </c>
    </row>
    <row r="512" spans="1:9">
      <c r="A512" s="191" t="s">
        <v>222</v>
      </c>
      <c r="B512" s="190" t="s">
        <v>11</v>
      </c>
      <c r="C512" s="195"/>
      <c r="D512" s="195" t="str">
        <f>IFERROR(INDEX('Liste Personnel'!$A$3:$I$151,MATCH($E512,'Liste Personnel'!$G$3:$G$151,0),8),"")</f>
        <v/>
      </c>
      <c r="E512" s="195"/>
      <c r="F512" s="196" t="str">
        <f>IF(H512="","",INDEX(Base!$L$2:$N$49,MATCH('FdS Hebdo'!$H512,Base!$L$2:$L$49,0),MATCH('FdS Hebdo'!F$3,Base!$L$1:$N$1,0)))</f>
        <v/>
      </c>
      <c r="G512" s="196" t="str">
        <f>IF(H512="","",INDEX(Base!$L$2:$N$49,MATCH('FdS Hebdo'!$H512,Base!$L$2:$L$49,0),MATCH('FdS Hebdo'!G$3,Base!$L$1:$N$1,0)))</f>
        <v/>
      </c>
      <c r="H512" s="197" t="str">
        <f>IF(E512="","",B512)</f>
        <v/>
      </c>
      <c r="I512" s="198"/>
    </row>
    <row r="513" spans="1:9">
      <c r="A513" s="191" t="str">
        <f t="shared" si="65"/>
        <v/>
      </c>
      <c r="B513" s="428" t="s">
        <v>11</v>
      </c>
      <c r="C513" s="195" t="str">
        <f>IFERROR(INDEX('Journée FdS'!$A$3:$V$151,MATCH('FdS Hebdo'!$B513,'Journée FdS'!$S$3:$S$151,0),C$3),"")</f>
        <v/>
      </c>
      <c r="D513" s="195" t="str">
        <f>IFERROR(INDEX('Liste Personnel'!$A$3:$I$151,MATCH($E513,'Liste Personnel'!$G$3:$G$151,0),8),"")</f>
        <v/>
      </c>
      <c r="E513" s="195" t="str">
        <f>IFERROR(INDEX('Journée FdS'!$E$5:$V$151,MATCH('FdS Hebdo'!$B513,'Journée FdS'!$S$5:$S$151,0),E$3),"")</f>
        <v/>
      </c>
      <c r="F513" s="196" t="str">
        <f>IF(H513="","",INDEX(Base!$L$2:$N$153,MATCH('FdS Hebdo'!$H513,Base!$L$2:$L$153,0),MATCH('FdS Hebdo'!F$3,Base!$L$1:$N$1,0)))</f>
        <v/>
      </c>
      <c r="G513" s="196" t="str">
        <f>IF(H513="","",INDEX(Base!$L$2:$N$153,MATCH('FdS Hebdo'!$H513,Base!$L$2:$L$153,0),MATCH('FdS Hebdo'!G$3,Base!$L$1:$N$1,0)))</f>
        <v/>
      </c>
      <c r="H513" s="197" t="str">
        <f>IF(E513="","",B513)</f>
        <v/>
      </c>
      <c r="I513" s="198"/>
    </row>
    <row r="514" spans="1:9" ht="15" customHeight="1">
      <c r="A514" s="191" t="str">
        <f t="shared" si="65"/>
        <v/>
      </c>
      <c r="B514" s="429" t="s">
        <v>340</v>
      </c>
      <c r="C514" s="195" t="str">
        <f>IFERROR(INDEX('Journée FdS'!$A$3:$V$151,MATCH('FdS Hebdo'!$B514,'Journée FdS'!$S$3:$S$151,0),C$3),"")</f>
        <v/>
      </c>
      <c r="D514" s="195" t="str">
        <f>IFERROR(INDEX('Liste Personnel'!$A$3:$I$151,MATCH($E514,'Liste Personnel'!$G$3:$G$151,0),8),"")</f>
        <v/>
      </c>
      <c r="E514" s="195" t="str">
        <f>IFERROR(INDEX('Journée FdS'!$E$5:$V$151,MATCH('FdS Hebdo'!$B514,'Journée FdS'!$S$5:$S$151,0),E$3),"")</f>
        <v/>
      </c>
      <c r="F514" s="196" t="str">
        <f>IF(H514="","",INDEX(Base!$L$2:$N$153,MATCH('FdS Hebdo'!$H514,Base!$L$2:$L$153,0),MATCH('FdS Hebdo'!F$3,Base!$L$1:$N$1,0)))</f>
        <v/>
      </c>
      <c r="G514" s="196" t="str">
        <f>IF(H514="","",INDEX(Base!$L$2:$N$153,MATCH('FdS Hebdo'!$H514,Base!$L$2:$L$153,0),MATCH('FdS Hebdo'!G$3,Base!$L$1:$N$1,0)))</f>
        <v/>
      </c>
      <c r="H514" s="197" t="str">
        <f t="shared" ref="H514:H527" si="74">IF(E514="","",B514)</f>
        <v/>
      </c>
      <c r="I514" s="198" t="s">
        <v>370</v>
      </c>
    </row>
    <row r="515" spans="1:9" ht="15" customHeight="1">
      <c r="A515" s="191" t="str">
        <f t="shared" si="65"/>
        <v/>
      </c>
      <c r="B515" s="429" t="s">
        <v>341</v>
      </c>
      <c r="C515" s="195" t="str">
        <f>IFERROR(INDEX('Journée FdS'!$A$3:$V$151,MATCH('FdS Hebdo'!$B515,'Journée FdS'!$S$3:$S$151,0),C$3),"")</f>
        <v/>
      </c>
      <c r="D515" s="195" t="str">
        <f>IFERROR(INDEX('Liste Personnel'!$A$3:$I$151,MATCH($E515,'Liste Personnel'!$G$3:$G$151,0),8),"")</f>
        <v/>
      </c>
      <c r="E515" s="195" t="str">
        <f>IFERROR(INDEX('Journée FdS'!$E$5:$V$151,MATCH('FdS Hebdo'!$B515,'Journée FdS'!$S$5:$S$151,0),E$3),"")</f>
        <v/>
      </c>
      <c r="F515" s="196" t="str">
        <f>IF(H515="","",INDEX(Base!$L$2:$N$153,MATCH('FdS Hebdo'!$H515,Base!$L$2:$L$153,0),MATCH('FdS Hebdo'!F$3,Base!$L$1:$N$1,0)))</f>
        <v/>
      </c>
      <c r="G515" s="196" t="str">
        <f>IF(H515="","",INDEX(Base!$L$2:$N$153,MATCH('FdS Hebdo'!$H515,Base!$L$2:$L$153,0),MATCH('FdS Hebdo'!G$3,Base!$L$1:$N$1,0)))</f>
        <v/>
      </c>
      <c r="H515" s="197" t="str">
        <f t="shared" si="74"/>
        <v/>
      </c>
      <c r="I515" s="198" t="str">
        <f>IF(E515="","","DOUBLAGE")</f>
        <v/>
      </c>
    </row>
    <row r="516" spans="1:9">
      <c r="A516" s="191" t="str">
        <f t="shared" si="65"/>
        <v/>
      </c>
      <c r="B516" s="429" t="s">
        <v>342</v>
      </c>
      <c r="C516" s="195" t="str">
        <f>IFERROR(INDEX('Journée FdS'!$A$3:$V$151,MATCH('FdS Hebdo'!$B516,'Journée FdS'!$S$3:$S$151,0),C$3),"")</f>
        <v/>
      </c>
      <c r="D516" s="195" t="str">
        <f>IFERROR(INDEX('Liste Personnel'!$A$3:$I$151,MATCH($E516,'Liste Personnel'!$G$3:$G$151,0),8),"")</f>
        <v/>
      </c>
      <c r="E516" s="195" t="str">
        <f>IFERROR(INDEX('Journée FdS'!$E$5:$V$151,MATCH('FdS Hebdo'!$B516,'Journée FdS'!$S$5:$S$151,0),E$3),"")</f>
        <v/>
      </c>
      <c r="F516" s="196" t="str">
        <f>IF(H516="","",INDEX(Base!$L$2:$N$153,MATCH('FdS Hebdo'!$H516,Base!$L$2:$L$153,0),MATCH('FdS Hebdo'!F$3,Base!$L$1:$N$1,0)))</f>
        <v/>
      </c>
      <c r="G516" s="196" t="str">
        <f>IF(H516="","",INDEX(Base!$L$2:$N$153,MATCH('FdS Hebdo'!$H516,Base!$L$2:$L$153,0),MATCH('FdS Hebdo'!G$3,Base!$L$1:$N$1,0)))</f>
        <v/>
      </c>
      <c r="H516" s="197" t="str">
        <f t="shared" si="74"/>
        <v/>
      </c>
      <c r="I516" s="198" t="str">
        <f>IF(E516="","","DOUBLAGE")</f>
        <v/>
      </c>
    </row>
    <row r="517" spans="1:9">
      <c r="A517" s="191" t="str">
        <f t="shared" si="65"/>
        <v/>
      </c>
      <c r="B517" s="429" t="s">
        <v>343</v>
      </c>
      <c r="C517" s="195" t="str">
        <f>IFERROR(INDEX('Journée FdS'!$A$3:$V$151,MATCH('FdS Hebdo'!$B517,'Journée FdS'!$S$3:$S$151,0),C$3),"")</f>
        <v/>
      </c>
      <c r="D517" s="195" t="str">
        <f>IFERROR(INDEX('Liste Personnel'!$A$3:$I$151,MATCH($E517,'Liste Personnel'!$G$3:$G$151,0),8),"")</f>
        <v/>
      </c>
      <c r="E517" s="195" t="str">
        <f>IFERROR(INDEX('Journée FdS'!$E$5:$V$151,MATCH('FdS Hebdo'!$B517,'Journée FdS'!$S$5:$S$151,0),E$3),"")</f>
        <v/>
      </c>
      <c r="F517" s="196" t="str">
        <f>IF(H517="","",INDEX(Base!$L$2:$N$153,MATCH('FdS Hebdo'!$H517,Base!$L$2:$L$153,0),MATCH('FdS Hebdo'!F$3,Base!$L$1:$N$1,0)))</f>
        <v/>
      </c>
      <c r="G517" s="196" t="str">
        <f>IF(H517="","",INDEX(Base!$L$2:$N$153,MATCH('FdS Hebdo'!$H517,Base!$L$2:$L$153,0),MATCH('FdS Hebdo'!G$3,Base!$L$1:$N$1,0)))</f>
        <v/>
      </c>
      <c r="H517" s="197" t="str">
        <f t="shared" si="74"/>
        <v/>
      </c>
      <c r="I517" s="198" t="str">
        <f>IF(E517="","","DOUBLAGE")</f>
        <v/>
      </c>
    </row>
    <row r="518" spans="1:9">
      <c r="A518" s="191" t="str">
        <f t="shared" si="65"/>
        <v/>
      </c>
      <c r="B518" s="428" t="s">
        <v>20</v>
      </c>
      <c r="C518" s="195" t="str">
        <f>IFERROR(INDEX('Journée FdS'!$A$3:$V$151,MATCH('FdS Hebdo'!$B518,'Journée FdS'!$S$3:$S$151,0),C$3),"")</f>
        <v/>
      </c>
      <c r="D518" s="195" t="str">
        <f>IFERROR(INDEX('Liste Personnel'!$A$3:$I$151,MATCH($E518,'Liste Personnel'!$G$3:$G$151,0),8),"")</f>
        <v/>
      </c>
      <c r="E518" s="195" t="str">
        <f>IFERROR(INDEX('Journée FdS'!$E$5:$V$151,MATCH('FdS Hebdo'!$B518,'Journée FdS'!$S$5:$S$151,0),E$3),"")</f>
        <v/>
      </c>
      <c r="F518" s="196" t="str">
        <f>IF(H518="","",INDEX(Base!$L$2:$N$153,MATCH('FdS Hebdo'!$H518,Base!$L$2:$L$153,0),MATCH('FdS Hebdo'!F$3,Base!$L$1:$N$1,0)))</f>
        <v/>
      </c>
      <c r="G518" s="196" t="str">
        <f>IF(H518="","",INDEX(Base!$L$2:$N$153,MATCH('FdS Hebdo'!$H518,Base!$L$2:$L$153,0),MATCH('FdS Hebdo'!G$3,Base!$L$1:$N$1,0)))</f>
        <v/>
      </c>
      <c r="H518" s="197" t="str">
        <f t="shared" si="74"/>
        <v/>
      </c>
      <c r="I518" s="198"/>
    </row>
    <row r="519" spans="1:9">
      <c r="A519" s="191" t="str">
        <f t="shared" si="65"/>
        <v/>
      </c>
      <c r="B519" s="428" t="s">
        <v>23</v>
      </c>
      <c r="C519" s="195" t="str">
        <f>IFERROR(INDEX('Journée FdS'!$A$3:$V$151,MATCH('FdS Hebdo'!$B519,'Journée FdS'!$S$3:$S$151,0),C$3),"")</f>
        <v/>
      </c>
      <c r="D519" s="195" t="str">
        <f>IFERROR(INDEX('Liste Personnel'!$A$3:$I$151,MATCH($E519,'Liste Personnel'!$G$3:$G$151,0),8),"")</f>
        <v/>
      </c>
      <c r="E519" s="195" t="str">
        <f>IFERROR(INDEX('Journée FdS'!$E$5:$V$151,MATCH('FdS Hebdo'!$B519,'Journée FdS'!$S$5:$S$151,0),E$3),"")</f>
        <v/>
      </c>
      <c r="F519" s="196" t="str">
        <f>IF(H519="","",INDEX(Base!$L$2:$N$153,MATCH('FdS Hebdo'!$H519,Base!$L$2:$L$153,0),MATCH('FdS Hebdo'!F$3,Base!$L$1:$N$1,0)))</f>
        <v/>
      </c>
      <c r="G519" s="196" t="str">
        <f>IF(H519="","",INDEX(Base!$L$2:$N$153,MATCH('FdS Hebdo'!$H519,Base!$L$2:$L$153,0),MATCH('FdS Hebdo'!G$3,Base!$L$1:$N$1,0)))</f>
        <v/>
      </c>
      <c r="H519" s="197" t="str">
        <f t="shared" si="74"/>
        <v/>
      </c>
      <c r="I519" s="198"/>
    </row>
    <row r="520" spans="1:9">
      <c r="A520" s="191" t="str">
        <f t="shared" si="65"/>
        <v/>
      </c>
      <c r="B520" s="428" t="s">
        <v>26</v>
      </c>
      <c r="C520" s="195" t="str">
        <f>IFERROR(INDEX('Journée FdS'!$A$3:$V$151,MATCH('FdS Hebdo'!$B520,'Journée FdS'!$S$3:$S$151,0),C$3),"")</f>
        <v/>
      </c>
      <c r="D520" s="195" t="str">
        <f>IFERROR(INDEX('Liste Personnel'!$A$3:$I$151,MATCH($E520,'Liste Personnel'!$G$3:$G$151,0),8),"")</f>
        <v/>
      </c>
      <c r="E520" s="195" t="str">
        <f>IFERROR(INDEX('Journée FdS'!$E$5:$V$151,MATCH('FdS Hebdo'!$B520,'Journée FdS'!$S$5:$S$151,0),E$3),"")</f>
        <v/>
      </c>
      <c r="F520" s="196" t="str">
        <f>IF(H520="","",INDEX(Base!$L$2:$N$153,MATCH('FdS Hebdo'!$H520,Base!$L$2:$L$153,0),MATCH('FdS Hebdo'!F$3,Base!$L$1:$N$1,0)))</f>
        <v/>
      </c>
      <c r="G520" s="196" t="str">
        <f>IF(H520="","",INDEX(Base!$L$2:$N$153,MATCH('FdS Hebdo'!$H520,Base!$L$2:$L$153,0),MATCH('FdS Hebdo'!G$3,Base!$L$1:$N$1,0)))</f>
        <v/>
      </c>
      <c r="H520" s="197" t="str">
        <f t="shared" si="74"/>
        <v/>
      </c>
      <c r="I520" s="198"/>
    </row>
    <row r="521" spans="1:9">
      <c r="A521" s="191" t="str">
        <f t="shared" si="65"/>
        <v/>
      </c>
      <c r="B521" s="428" t="s">
        <v>31</v>
      </c>
      <c r="C521" s="195" t="str">
        <f>IFERROR(INDEX('Journée FdS'!$A$3:$V$151,MATCH('FdS Hebdo'!$B521,'Journée FdS'!$S$3:$S$151,0),C$3),"")</f>
        <v/>
      </c>
      <c r="D521" s="195" t="str">
        <f>IFERROR(INDEX('Liste Personnel'!$A$3:$I$151,MATCH($E521,'Liste Personnel'!$G$3:$G$151,0),8),"")</f>
        <v/>
      </c>
      <c r="E521" s="195" t="str">
        <f>IFERROR(INDEX('Journée FdS'!$E$5:$V$151,MATCH('FdS Hebdo'!$B521,'Journée FdS'!$S$5:$S$151,0),E$3),"")</f>
        <v/>
      </c>
      <c r="F521" s="196" t="str">
        <f>IF(H521="","",INDEX(Base!$L$2:$N$153,MATCH('FdS Hebdo'!$H521,Base!$L$2:$L$153,0),MATCH('FdS Hebdo'!F$3,Base!$L$1:$N$1,0)))</f>
        <v/>
      </c>
      <c r="G521" s="196" t="str">
        <f>IF(H521="","",INDEX(Base!$L$2:$N$153,MATCH('FdS Hebdo'!$H521,Base!$L$2:$L$153,0),MATCH('FdS Hebdo'!G$3,Base!$L$1:$N$1,0)))</f>
        <v/>
      </c>
      <c r="H521" s="197" t="str">
        <f t="shared" si="74"/>
        <v/>
      </c>
      <c r="I521" s="198"/>
    </row>
    <row r="522" spans="1:9">
      <c r="A522" s="191" t="str">
        <f t="shared" si="65"/>
        <v/>
      </c>
      <c r="B522" s="428" t="s">
        <v>62</v>
      </c>
      <c r="C522" s="195" t="str">
        <f>IFERROR(INDEX('Journée FdS'!$A$3:$V$151,MATCH('FdS Hebdo'!$B522,'Journée FdS'!$S$3:$S$151,0),C$3),"")</f>
        <v/>
      </c>
      <c r="D522" s="195" t="str">
        <f>IFERROR(INDEX('Liste Personnel'!$A$3:$I$151,MATCH($E522,'Liste Personnel'!$G$3:$G$151,0),8),"")</f>
        <v/>
      </c>
      <c r="E522" s="195" t="str">
        <f>IFERROR(INDEX('Journée FdS'!$E$5:$V$151,MATCH('FdS Hebdo'!$B522,'Journée FdS'!$S$5:$S$151,0),E$3),"")</f>
        <v/>
      </c>
      <c r="F522" s="196" t="str">
        <f>IF(H522="","",INDEX(Base!$L$2:$N$153,MATCH('FdS Hebdo'!$H522,Base!$L$2:$L$153,0),MATCH('FdS Hebdo'!F$3,Base!$L$1:$N$1,0)))</f>
        <v/>
      </c>
      <c r="G522" s="196" t="str">
        <f>IF(H522="","",INDEX(Base!$L$2:$N$153,MATCH('FdS Hebdo'!$H522,Base!$L$2:$L$153,0),MATCH('FdS Hebdo'!G$3,Base!$L$1:$N$1,0)))</f>
        <v/>
      </c>
      <c r="H522" s="197" t="str">
        <f t="shared" si="74"/>
        <v/>
      </c>
      <c r="I522" s="198"/>
    </row>
    <row r="523" spans="1:9">
      <c r="A523" s="191" t="str">
        <f t="shared" si="65"/>
        <v/>
      </c>
      <c r="B523" s="428" t="s">
        <v>44</v>
      </c>
      <c r="C523" s="195" t="str">
        <f>IFERROR(INDEX('Journée FdS'!$A$3:$V$151,MATCH('FdS Hebdo'!$B523,'Journée FdS'!$S$3:$S$151,0),C$3),"")</f>
        <v/>
      </c>
      <c r="D523" s="195" t="str">
        <f>IFERROR(INDEX('Liste Personnel'!$A$3:$I$151,MATCH($E523,'Liste Personnel'!$G$3:$G$151,0),8),"")</f>
        <v/>
      </c>
      <c r="E523" s="195" t="str">
        <f>IFERROR(INDEX('Journée FdS'!$E$5:$V$151,MATCH('FdS Hebdo'!$B523,'Journée FdS'!$S$5:$S$151,0),E$3),"")</f>
        <v/>
      </c>
      <c r="F523" s="196" t="str">
        <f>IF(H523="","",INDEX(Base!$L$2:$N$153,MATCH('FdS Hebdo'!$H523,Base!$L$2:$L$153,0),MATCH('FdS Hebdo'!F$3,Base!$L$1:$N$1,0)))</f>
        <v/>
      </c>
      <c r="G523" s="196" t="str">
        <f>IF(H523="","",INDEX(Base!$L$2:$N$153,MATCH('FdS Hebdo'!$H523,Base!$L$2:$L$153,0),MATCH('FdS Hebdo'!G$3,Base!$L$1:$N$1,0)))</f>
        <v/>
      </c>
      <c r="H523" s="197" t="str">
        <f t="shared" si="74"/>
        <v/>
      </c>
      <c r="I523" s="198"/>
    </row>
    <row r="524" spans="1:9">
      <c r="A524" s="191" t="str">
        <f t="shared" si="65"/>
        <v/>
      </c>
      <c r="B524" s="428" t="s">
        <v>45</v>
      </c>
      <c r="C524" s="195" t="str">
        <f>IFERROR(INDEX('Journée FdS'!$A$3:$V$151,MATCH('FdS Hebdo'!$B524,'Journée FdS'!$S$3:$S$151,0),C$3),"")</f>
        <v/>
      </c>
      <c r="D524" s="195" t="str">
        <f>IFERROR(INDEX('Liste Personnel'!$A$3:$I$151,MATCH($E524,'Liste Personnel'!$G$3:$G$151,0),8),"")</f>
        <v/>
      </c>
      <c r="E524" s="195" t="str">
        <f>IFERROR(INDEX('Journée FdS'!$E$5:$V$151,MATCH('FdS Hebdo'!$B524,'Journée FdS'!$S$5:$S$151,0),E$3),"")</f>
        <v/>
      </c>
      <c r="F524" s="196" t="str">
        <f>IF(H524="","",INDEX(Base!$L$2:$N$153,MATCH('FdS Hebdo'!$H524,Base!$L$2:$L$153,0),MATCH('FdS Hebdo'!F$3,Base!$L$1:$N$1,0)))</f>
        <v/>
      </c>
      <c r="G524" s="196" t="str">
        <f>IF(H524="","",INDEX(Base!$L$2:$N$153,MATCH('FdS Hebdo'!$H524,Base!$L$2:$L$153,0),MATCH('FdS Hebdo'!G$3,Base!$L$1:$N$1,0)))</f>
        <v/>
      </c>
      <c r="H524" s="197" t="str">
        <f t="shared" si="74"/>
        <v/>
      </c>
      <c r="I524" s="198"/>
    </row>
    <row r="525" spans="1:9">
      <c r="A525" s="191" t="str">
        <f t="shared" si="65"/>
        <v/>
      </c>
      <c r="B525" s="428" t="s">
        <v>46</v>
      </c>
      <c r="C525" s="195" t="str">
        <f>IFERROR(INDEX('Journée FdS'!$A$3:$V$151,MATCH('FdS Hebdo'!$B525,'Journée FdS'!$S$3:$S$151,0),C$3),"")</f>
        <v/>
      </c>
      <c r="D525" s="195" t="str">
        <f>IFERROR(INDEX('Liste Personnel'!$A$3:$I$151,MATCH($E525,'Liste Personnel'!$G$3:$G$151,0),8),"")</f>
        <v/>
      </c>
      <c r="E525" s="195" t="str">
        <f>IFERROR(INDEX('Journée FdS'!$E$5:$V$151,MATCH('FdS Hebdo'!$B525,'Journée FdS'!$S$5:$S$151,0),E$3),"")</f>
        <v/>
      </c>
      <c r="F525" s="196" t="str">
        <f>IF(H525="","",INDEX(Base!$L$2:$N$153,MATCH('FdS Hebdo'!$H525,Base!$L$2:$L$153,0),MATCH('FdS Hebdo'!F$3,Base!$L$1:$N$1,0)))</f>
        <v/>
      </c>
      <c r="G525" s="196" t="str">
        <f>IF(H525="","",INDEX(Base!$L$2:$N$153,MATCH('FdS Hebdo'!$H525,Base!$L$2:$L$153,0),MATCH('FdS Hebdo'!G$3,Base!$L$1:$N$1,0)))</f>
        <v/>
      </c>
      <c r="H525" s="197" t="str">
        <f t="shared" si="74"/>
        <v/>
      </c>
      <c r="I525" s="198"/>
    </row>
    <row r="526" spans="1:9">
      <c r="A526" s="191" t="str">
        <f t="shared" si="65"/>
        <v/>
      </c>
      <c r="B526" s="428" t="s">
        <v>47</v>
      </c>
      <c r="C526" s="195" t="str">
        <f>IFERROR(INDEX('Journée FdS'!$A$3:$V$151,MATCH('FdS Hebdo'!$B526,'Journée FdS'!$S$3:$S$151,0),C$3),"")</f>
        <v/>
      </c>
      <c r="D526" s="195" t="str">
        <f>IFERROR(INDEX('Liste Personnel'!$A$3:$I$151,MATCH($E526,'Liste Personnel'!$G$3:$G$151,0),8),"")</f>
        <v/>
      </c>
      <c r="E526" s="195" t="str">
        <f>IFERROR(INDEX('Journée FdS'!$E$5:$V$151,MATCH('FdS Hebdo'!$B526,'Journée FdS'!$S$5:$S$151,0),E$3),"")</f>
        <v/>
      </c>
      <c r="F526" s="196" t="str">
        <f>IF(H526="","",INDEX(Base!$L$2:$N$153,MATCH('FdS Hebdo'!$H526,Base!$L$2:$L$153,0),MATCH('FdS Hebdo'!F$3,Base!$L$1:$N$1,0)))</f>
        <v/>
      </c>
      <c r="G526" s="196" t="str">
        <f>IF(H526="","",INDEX(Base!$L$2:$N$153,MATCH('FdS Hebdo'!$H526,Base!$L$2:$L$153,0),MATCH('FdS Hebdo'!G$3,Base!$L$1:$N$1,0)))</f>
        <v/>
      </c>
      <c r="H526" s="197" t="str">
        <f t="shared" si="74"/>
        <v/>
      </c>
      <c r="I526" s="198"/>
    </row>
    <row r="527" spans="1:9">
      <c r="A527" s="191" t="str">
        <f t="shared" si="65"/>
        <v/>
      </c>
      <c r="B527" s="428" t="s">
        <v>72</v>
      </c>
      <c r="C527" s="195" t="str">
        <f>IFERROR(INDEX('Journée FdS'!$A$3:$V$151,MATCH('FdS Hebdo'!$B527,'Journée FdS'!$S$3:$S$151,0),C$3),"")</f>
        <v/>
      </c>
      <c r="D527" s="195" t="str">
        <f>IFERROR(INDEX('Liste Personnel'!$A$3:$I$151,MATCH($E527,'Liste Personnel'!$G$3:$G$151,0),8),"")</f>
        <v/>
      </c>
      <c r="E527" s="195" t="str">
        <f>IFERROR(INDEX('Journée FdS'!$E$5:$V$151,MATCH('FdS Hebdo'!$B527,'Journée FdS'!$S$5:$S$151,0),E$3),"")</f>
        <v/>
      </c>
      <c r="F527" s="196" t="str">
        <f>IF(H527="","",INDEX(Base!$L$2:$N$153,MATCH('FdS Hebdo'!$H527,Base!$L$2:$L$153,0),MATCH('FdS Hebdo'!F$3,Base!$L$1:$N$1,0)))</f>
        <v/>
      </c>
      <c r="G527" s="196" t="str">
        <f>IF(H527="","",INDEX(Base!$L$2:$N$153,MATCH('FdS Hebdo'!$H527,Base!$L$2:$L$153,0),MATCH('FdS Hebdo'!G$3,Base!$L$1:$N$1,0)))</f>
        <v/>
      </c>
      <c r="H527" s="197" t="str">
        <f t="shared" si="74"/>
        <v/>
      </c>
      <c r="I527" s="198"/>
    </row>
    <row r="528" spans="1:9">
      <c r="A528" s="191" t="str">
        <f t="shared" si="65"/>
        <v/>
      </c>
      <c r="B528" s="429" t="s">
        <v>348</v>
      </c>
      <c r="C528" s="195" t="str">
        <f>IFERROR(INDEX('Journée FdS'!$A$3:$V$151,MATCH('FdS Hebdo'!$B528,'Journée FdS'!$S$3:$S$151,0),C$3),"")</f>
        <v/>
      </c>
      <c r="D528" s="195" t="str">
        <f>IFERROR(INDEX('Liste Personnel'!$A$3:$I$151,MATCH($E528,'Liste Personnel'!$G$3:$G$151,0),8),"")</f>
        <v/>
      </c>
      <c r="E528" s="195" t="str">
        <f>IFERROR(INDEX('Journée FdS'!$E$5:$V$151,MATCH('FdS Hebdo'!$B528,'Journée FdS'!$S$5:$S$151,0),E$3),"")</f>
        <v/>
      </c>
      <c r="F528" s="196" t="str">
        <f>IF(H528="","",INDEX(Base!$L$2:$N$153,MATCH('FdS Hebdo'!$H528,Base!$L$2:$L$153,0),MATCH('FdS Hebdo'!F$3,Base!$L$1:$N$1,0)))</f>
        <v/>
      </c>
      <c r="G528" s="196" t="str">
        <f>IF(H528="","",INDEX(Base!$L$2:$N$153,MATCH('FdS Hebdo'!$H528,Base!$L$2:$L$153,0),MATCH('FdS Hebdo'!G$3,Base!$L$1:$N$1,0)))</f>
        <v/>
      </c>
      <c r="H528" s="197" t="str">
        <f t="shared" ref="H528:H535" si="75">IF(E528="","",B528)</f>
        <v/>
      </c>
      <c r="I528" s="198" t="str">
        <f>IF(E528="","","RENFORT")</f>
        <v/>
      </c>
    </row>
    <row r="529" spans="1:9">
      <c r="A529" s="191" t="str">
        <f t="shared" si="65"/>
        <v/>
      </c>
      <c r="B529" s="429" t="s">
        <v>349</v>
      </c>
      <c r="C529" s="195" t="str">
        <f>IFERROR(INDEX('Journée FdS'!$A$3:$V$151,MATCH('FdS Hebdo'!$B529,'Journée FdS'!$S$3:$S$151,0),C$3),"")</f>
        <v/>
      </c>
      <c r="D529" s="195" t="str">
        <f>IFERROR(INDEX('Liste Personnel'!$A$3:$I$151,MATCH($E529,'Liste Personnel'!$G$3:$G$151,0),8),"")</f>
        <v/>
      </c>
      <c r="E529" s="195" t="str">
        <f>IFERROR(INDEX('Journée FdS'!$E$5:$V$151,MATCH('FdS Hebdo'!$B529,'Journée FdS'!$S$5:$S$151,0),E$3),"")</f>
        <v/>
      </c>
      <c r="F529" s="196" t="str">
        <f>IF(H529="","",INDEX(Base!$L$2:$N$153,MATCH('FdS Hebdo'!$H529,Base!$L$2:$L$153,0),MATCH('FdS Hebdo'!F$3,Base!$L$1:$N$1,0)))</f>
        <v/>
      </c>
      <c r="G529" s="196" t="str">
        <f>IF(H529="","",INDEX(Base!$L$2:$N$153,MATCH('FdS Hebdo'!$H529,Base!$L$2:$L$153,0),MATCH('FdS Hebdo'!G$3,Base!$L$1:$N$1,0)))</f>
        <v/>
      </c>
      <c r="H529" s="197" t="str">
        <f t="shared" si="75"/>
        <v/>
      </c>
      <c r="I529" s="198" t="str">
        <f t="shared" ref="I529:I535" si="76">IF(E529="","","RENFORT")</f>
        <v/>
      </c>
    </row>
    <row r="530" spans="1:9">
      <c r="A530" s="191" t="str">
        <f t="shared" si="65"/>
        <v/>
      </c>
      <c r="B530" s="429" t="s">
        <v>350</v>
      </c>
      <c r="C530" s="195" t="str">
        <f>IFERROR(INDEX('Journée FdS'!$A$3:$V$151,MATCH('FdS Hebdo'!$B530,'Journée FdS'!$S$3:$S$151,0),C$3),"")</f>
        <v/>
      </c>
      <c r="D530" s="195" t="str">
        <f>IFERROR(INDEX('Liste Personnel'!$A$3:$I$151,MATCH($E530,'Liste Personnel'!$G$3:$G$151,0),8),"")</f>
        <v/>
      </c>
      <c r="E530" s="195" t="str">
        <f>IFERROR(INDEX('Journée FdS'!$E$5:$V$151,MATCH('FdS Hebdo'!$B530,'Journée FdS'!$S$5:$S$151,0),E$3),"")</f>
        <v/>
      </c>
      <c r="F530" s="196" t="str">
        <f>IF(H530="","",INDEX(Base!$L$2:$N$153,MATCH('FdS Hebdo'!$H530,Base!$L$2:$L$153,0),MATCH('FdS Hebdo'!F$3,Base!$L$1:$N$1,0)))</f>
        <v/>
      </c>
      <c r="G530" s="196" t="str">
        <f>IF(H530="","",INDEX(Base!$L$2:$N$153,MATCH('FdS Hebdo'!$H530,Base!$L$2:$L$153,0),MATCH('FdS Hebdo'!G$3,Base!$L$1:$N$1,0)))</f>
        <v/>
      </c>
      <c r="H530" s="197" t="str">
        <f t="shared" si="75"/>
        <v/>
      </c>
      <c r="I530" s="198" t="str">
        <f t="shared" si="76"/>
        <v/>
      </c>
    </row>
    <row r="531" spans="1:9">
      <c r="A531" s="191" t="str">
        <f t="shared" si="65"/>
        <v/>
      </c>
      <c r="B531" s="429" t="s">
        <v>351</v>
      </c>
      <c r="C531" s="195" t="str">
        <f>IFERROR(INDEX('Journée FdS'!$A$3:$V$151,MATCH('FdS Hebdo'!$B531,'Journée FdS'!$S$3:$S$151,0),C$3),"")</f>
        <v/>
      </c>
      <c r="D531" s="195" t="str">
        <f>IFERROR(INDEX('Liste Personnel'!$A$3:$I$151,MATCH($E531,'Liste Personnel'!$G$3:$G$151,0),8),"")</f>
        <v/>
      </c>
      <c r="E531" s="195" t="str">
        <f>IFERROR(INDEX('Journée FdS'!$E$5:$V$151,MATCH('FdS Hebdo'!$B531,'Journée FdS'!$S$5:$S$151,0),E$3),"")</f>
        <v/>
      </c>
      <c r="F531" s="196" t="str">
        <f>IF(H531="","",INDEX(Base!$L$2:$N$153,MATCH('FdS Hebdo'!$H531,Base!$L$2:$L$153,0),MATCH('FdS Hebdo'!F$3,Base!$L$1:$N$1,0)))</f>
        <v/>
      </c>
      <c r="G531" s="196" t="str">
        <f>IF(H531="","",INDEX(Base!$L$2:$N$153,MATCH('FdS Hebdo'!$H531,Base!$L$2:$L$153,0),MATCH('FdS Hebdo'!G$3,Base!$L$1:$N$1,0)))</f>
        <v/>
      </c>
      <c r="H531" s="197" t="str">
        <f t="shared" si="75"/>
        <v/>
      </c>
      <c r="I531" s="198" t="str">
        <f t="shared" si="76"/>
        <v/>
      </c>
    </row>
    <row r="532" spans="1:9">
      <c r="A532" s="191" t="str">
        <f t="shared" si="65"/>
        <v/>
      </c>
      <c r="B532" s="429" t="s">
        <v>352</v>
      </c>
      <c r="C532" s="195" t="str">
        <f>IFERROR(INDEX('Journée FdS'!$A$3:$V$151,MATCH('FdS Hebdo'!$B532,'Journée FdS'!$S$3:$S$151,0),C$3),"")</f>
        <v/>
      </c>
      <c r="D532" s="195" t="str">
        <f>IFERROR(INDEX('Liste Personnel'!$A$3:$I$151,MATCH($E532,'Liste Personnel'!$G$3:$G$151,0),8),"")</f>
        <v/>
      </c>
      <c r="E532" s="195" t="str">
        <f>IFERROR(INDEX('Journée FdS'!$E$5:$V$151,MATCH('FdS Hebdo'!$B532,'Journée FdS'!$S$5:$S$151,0),E$3),"")</f>
        <v/>
      </c>
      <c r="F532" s="196" t="str">
        <f>IF(H532="","",INDEX(Base!$L$2:$N$153,MATCH('FdS Hebdo'!$H532,Base!$L$2:$L$153,0),MATCH('FdS Hebdo'!F$3,Base!$L$1:$N$1,0)))</f>
        <v/>
      </c>
      <c r="G532" s="196" t="str">
        <f>IF(H532="","",INDEX(Base!$L$2:$N$153,MATCH('FdS Hebdo'!$H532,Base!$L$2:$L$153,0),MATCH('FdS Hebdo'!G$3,Base!$L$1:$N$1,0)))</f>
        <v/>
      </c>
      <c r="H532" s="197" t="str">
        <f t="shared" si="75"/>
        <v/>
      </c>
      <c r="I532" s="198" t="str">
        <f t="shared" si="76"/>
        <v/>
      </c>
    </row>
    <row r="533" spans="1:9">
      <c r="A533" s="191" t="str">
        <f t="shared" si="65"/>
        <v/>
      </c>
      <c r="B533" s="429" t="s">
        <v>353</v>
      </c>
      <c r="C533" s="195" t="str">
        <f>IFERROR(INDEX('Journée FdS'!$A$3:$V$151,MATCH('FdS Hebdo'!$B533,'Journée FdS'!$S$3:$S$151,0),C$3),"")</f>
        <v/>
      </c>
      <c r="D533" s="195" t="str">
        <f>IFERROR(INDEX('Liste Personnel'!$A$3:$I$151,MATCH($E533,'Liste Personnel'!$G$3:$G$151,0),8),"")</f>
        <v/>
      </c>
      <c r="E533" s="195" t="str">
        <f>IFERROR(INDEX('Journée FdS'!$E$5:$V$151,MATCH('FdS Hebdo'!$B533,'Journée FdS'!$S$5:$S$151,0),E$3),"")</f>
        <v/>
      </c>
      <c r="F533" s="196" t="str">
        <f>IF(H533="","",INDEX(Base!$L$2:$N$153,MATCH('FdS Hebdo'!$H533,Base!$L$2:$L$153,0),MATCH('FdS Hebdo'!F$3,Base!$L$1:$N$1,0)))</f>
        <v/>
      </c>
      <c r="G533" s="196" t="str">
        <f>IF(H533="","",INDEX(Base!$L$2:$N$153,MATCH('FdS Hebdo'!$H533,Base!$L$2:$L$153,0),MATCH('FdS Hebdo'!G$3,Base!$L$1:$N$1,0)))</f>
        <v/>
      </c>
      <c r="H533" s="197" t="str">
        <f t="shared" si="75"/>
        <v/>
      </c>
      <c r="I533" s="198" t="str">
        <f t="shared" si="76"/>
        <v/>
      </c>
    </row>
    <row r="534" spans="1:9">
      <c r="A534" s="191" t="str">
        <f t="shared" si="65"/>
        <v/>
      </c>
      <c r="B534" s="429" t="s">
        <v>354</v>
      </c>
      <c r="C534" s="195" t="str">
        <f>IFERROR(INDEX('Journée FdS'!$A$3:$V$151,MATCH('FdS Hebdo'!$B534,'Journée FdS'!$S$3:$S$151,0),C$3),"")</f>
        <v/>
      </c>
      <c r="D534" s="195" t="str">
        <f>IFERROR(INDEX('Liste Personnel'!$A$3:$I$151,MATCH($E534,'Liste Personnel'!$G$3:$G$151,0),8),"")</f>
        <v/>
      </c>
      <c r="E534" s="195" t="str">
        <f>IFERROR(INDEX('Journée FdS'!$E$5:$V$151,MATCH('FdS Hebdo'!$B534,'Journée FdS'!$S$5:$S$151,0),E$3),"")</f>
        <v/>
      </c>
      <c r="F534" s="196" t="str">
        <f>IF(H534="","",INDEX(Base!$L$2:$N$153,MATCH('FdS Hebdo'!$H534,Base!$L$2:$L$153,0),MATCH('FdS Hebdo'!F$3,Base!$L$1:$N$1,0)))</f>
        <v/>
      </c>
      <c r="G534" s="196" t="str">
        <f>IF(H534="","",INDEX(Base!$L$2:$N$153,MATCH('FdS Hebdo'!$H534,Base!$L$2:$L$153,0),MATCH('FdS Hebdo'!G$3,Base!$L$1:$N$1,0)))</f>
        <v/>
      </c>
      <c r="H534" s="197" t="str">
        <f t="shared" si="75"/>
        <v/>
      </c>
      <c r="I534" s="198" t="str">
        <f t="shared" si="76"/>
        <v/>
      </c>
    </row>
    <row r="535" spans="1:9">
      <c r="A535" s="191" t="str">
        <f t="shared" si="65"/>
        <v/>
      </c>
      <c r="B535" s="429" t="s">
        <v>355</v>
      </c>
      <c r="C535" s="195" t="str">
        <f>IFERROR(INDEX('Journée FdS'!$A$3:$V$151,MATCH('FdS Hebdo'!$B535,'Journée FdS'!$S$3:$S$151,0),C$3),"")</f>
        <v/>
      </c>
      <c r="D535" s="195" t="str">
        <f>IFERROR(INDEX('Liste Personnel'!$A$3:$I$151,MATCH($E535,'Liste Personnel'!$G$3:$G$151,0),8),"")</f>
        <v/>
      </c>
      <c r="E535" s="195" t="str">
        <f>IFERROR(INDEX('Journée FdS'!$E$5:$V$151,MATCH('FdS Hebdo'!$B535,'Journée FdS'!$S$5:$S$151,0),E$3),"")</f>
        <v/>
      </c>
      <c r="F535" s="196" t="str">
        <f>IF(H535="","",INDEX(Base!$L$2:$N$153,MATCH('FdS Hebdo'!$H535,Base!$L$2:$L$153,0),MATCH('FdS Hebdo'!F$3,Base!$L$1:$N$1,0)))</f>
        <v/>
      </c>
      <c r="G535" s="196" t="str">
        <f>IF(H535="","",INDEX(Base!$L$2:$N$153,MATCH('FdS Hebdo'!$H535,Base!$L$2:$L$153,0),MATCH('FdS Hebdo'!G$3,Base!$L$1:$N$1,0)))</f>
        <v/>
      </c>
      <c r="H535" s="197" t="str">
        <f t="shared" si="75"/>
        <v/>
      </c>
      <c r="I535" s="198" t="str">
        <f t="shared" si="76"/>
        <v/>
      </c>
    </row>
    <row r="536" spans="1:9">
      <c r="A536" s="191" t="str">
        <f>IF(C536="","","+")</f>
        <v/>
      </c>
      <c r="D536" s="195" t="str">
        <f>IFERROR(INDEX('Liste Personnel'!$A$3:$I$151,MATCH($E536,'Liste Personnel'!$G$3:$G$151,0),8),"")</f>
        <v/>
      </c>
      <c r="I536" s="200"/>
    </row>
    <row r="537" spans="1:9" ht="24.5">
      <c r="A537" s="426" t="s">
        <v>222</v>
      </c>
      <c r="B537" s="773" t="s">
        <v>223</v>
      </c>
      <c r="C537" s="773"/>
      <c r="D537" s="773"/>
      <c r="E537" s="773"/>
      <c r="F537" s="773"/>
      <c r="G537" s="773"/>
      <c r="H537" s="773"/>
      <c r="I537" s="773"/>
    </row>
    <row r="538" spans="1:9" ht="17.5">
      <c r="A538" s="427" t="str">
        <f>TEXT(B2,"jjmmaa")</f>
        <v>270120</v>
      </c>
      <c r="B538" s="774">
        <f>B404+1</f>
        <v>43861</v>
      </c>
      <c r="C538" s="774"/>
      <c r="D538" s="774"/>
      <c r="E538" s="774"/>
      <c r="F538" s="774"/>
      <c r="G538" s="774"/>
      <c r="H538" s="774"/>
      <c r="I538" s="774"/>
    </row>
    <row r="539" spans="1:9">
      <c r="A539" s="191" t="s">
        <v>222</v>
      </c>
      <c r="B539" s="190" t="s">
        <v>1</v>
      </c>
      <c r="C539" s="191">
        <v>2</v>
      </c>
      <c r="D539" s="191"/>
      <c r="E539" s="191">
        <v>1</v>
      </c>
      <c r="F539" s="192" t="s">
        <v>224</v>
      </c>
      <c r="G539" s="192" t="s">
        <v>225</v>
      </c>
      <c r="H539" s="202" t="s">
        <v>226</v>
      </c>
      <c r="I539" s="194" t="s">
        <v>227</v>
      </c>
    </row>
    <row r="540" spans="1:9">
      <c r="A540" s="191" t="str">
        <f>IF(C540="","","+")</f>
        <v/>
      </c>
      <c r="B540" s="428" t="s">
        <v>1</v>
      </c>
      <c r="C540" s="195" t="str">
        <f>IFERROR(INDEX('Journée FdS'!$A$3:$V$151,MATCH('FdS Hebdo'!$B540,'Journée FdS'!$T$3:$T$151,0),C$3),"")</f>
        <v/>
      </c>
      <c r="D540" s="195" t="str">
        <f>IFERROR(INDEX('Liste Personnel'!$A$3:$I$151,MATCH($E540,'Liste Personnel'!$G$3:$G$151,0),8),"")</f>
        <v/>
      </c>
      <c r="E540" s="195" t="str">
        <f>IFERROR(INDEX('Journée FdS'!$E$5:$V$151,MATCH('FdS Hebdo'!$B540,'Journée FdS'!$T$5:$T$151,0),E$3),"")</f>
        <v/>
      </c>
      <c r="F540" s="196" t="str">
        <f>IF(H540="","",INDEX(Base!$L$2:$N$153,MATCH('FdS Hebdo'!$H540,Base!$L$2:$L$153,0),MATCH('FdS Hebdo'!F$3,Base!$L$1:$N$1,0)))</f>
        <v/>
      </c>
      <c r="G540" s="196" t="str">
        <f>IF(H540="","",INDEX(Base!$L$2:$N$153,MATCH('FdS Hebdo'!$H540,Base!$L$2:$L$153,0),MATCH('FdS Hebdo'!G$3,Base!$L$1:$N$1,0)))</f>
        <v/>
      </c>
      <c r="H540" s="197" t="str">
        <f>IF(E540="","",B540)</f>
        <v/>
      </c>
      <c r="I540" s="198"/>
    </row>
    <row r="541" spans="1:9">
      <c r="A541" s="191" t="str">
        <f t="shared" ref="A541:A579" si="77">IF(C541="","","+")</f>
        <v/>
      </c>
      <c r="B541" s="428" t="s">
        <v>228</v>
      </c>
      <c r="C541" s="195" t="str">
        <f>IFERROR(INDEX('Journée FdS'!$A$3:$V$151,MATCH('FdS Hebdo'!$B541,'Journée FdS'!$T$3:$T$151,0),C$3),"")</f>
        <v/>
      </c>
      <c r="D541" s="195" t="str">
        <f>IFERROR(INDEX('Liste Personnel'!$A$3:$I$151,MATCH($E541,'Liste Personnel'!$G$3:$G$151,0),8),"")</f>
        <v/>
      </c>
      <c r="E541" s="195" t="str">
        <f>IFERROR(INDEX('Journée FdS'!$E$5:$V$151,MATCH('FdS Hebdo'!$B541,'Journée FdS'!$T$5:$T$151,0),E$3),"")</f>
        <v/>
      </c>
      <c r="F541" s="196" t="str">
        <f>IF(H541="","",INDEX(Base!$L$2:$N$153,MATCH('FdS Hebdo'!$H541,Base!$L$2:$L$153,0),MATCH('FdS Hebdo'!F$3,Base!$L$1:$N$1,0)))</f>
        <v/>
      </c>
      <c r="G541" s="196" t="str">
        <f>IF(H541="","",INDEX(Base!$L$2:$N$153,MATCH('FdS Hebdo'!$H541,Base!$L$2:$L$153,0),MATCH('FdS Hebdo'!G$3,Base!$L$1:$N$1,0)))</f>
        <v/>
      </c>
      <c r="H541" s="197" t="str">
        <f t="shared" ref="H541:H556" si="78">IF(E541="","",B541)</f>
        <v/>
      </c>
      <c r="I541" s="198" t="str">
        <f>IF(E541="","","DISPO")</f>
        <v/>
      </c>
    </row>
    <row r="542" spans="1:9">
      <c r="A542" s="191" t="str">
        <f t="shared" si="77"/>
        <v/>
      </c>
      <c r="B542" s="428" t="s">
        <v>229</v>
      </c>
      <c r="C542" s="195" t="str">
        <f>IFERROR(INDEX('Journée FdS'!$A$3:$V$151,MATCH('FdS Hebdo'!$B542,'Journée FdS'!$T$3:$T$151,0),C$3),"")</f>
        <v/>
      </c>
      <c r="D542" s="195" t="str">
        <f>IFERROR(INDEX('Liste Personnel'!$A$3:$I$151,MATCH($E542,'Liste Personnel'!$G$3:$G$151,0),8),"")</f>
        <v/>
      </c>
      <c r="E542" s="195" t="str">
        <f>IFERROR(INDEX('Journée FdS'!$E$5:$V$151,MATCH('FdS Hebdo'!$B542,'Journée FdS'!$T$5:$T$151,0),E$3),"")</f>
        <v/>
      </c>
      <c r="F542" s="196" t="str">
        <f>IF(H542="","",INDEX(Base!$L$2:$N$153,MATCH('FdS Hebdo'!$H542,Base!$L$2:$L$153,0),MATCH('FdS Hebdo'!F$3,Base!$L$1:$N$1,0)))</f>
        <v/>
      </c>
      <c r="G542" s="196" t="str">
        <f>IF(H542="","",INDEX(Base!$L$2:$N$153,MATCH('FdS Hebdo'!$H542,Base!$L$2:$L$153,0),MATCH('FdS Hebdo'!G$3,Base!$L$1:$N$1,0)))</f>
        <v/>
      </c>
      <c r="H542" s="197" t="str">
        <f t="shared" si="78"/>
        <v/>
      </c>
      <c r="I542" s="198" t="str">
        <f t="shared" ref="I542:I550" si="79">IF(E542="","","DISPO")</f>
        <v/>
      </c>
    </row>
    <row r="543" spans="1:9">
      <c r="A543" s="191" t="str">
        <f t="shared" si="77"/>
        <v/>
      </c>
      <c r="B543" s="428" t="s">
        <v>230</v>
      </c>
      <c r="C543" s="195" t="str">
        <f>IFERROR(INDEX('Journée FdS'!$A$3:$V$151,MATCH('FdS Hebdo'!$B543,'Journée FdS'!$T$3:$T$151,0),C$3),"")</f>
        <v/>
      </c>
      <c r="D543" s="195" t="str">
        <f>IFERROR(INDEX('Liste Personnel'!$A$3:$I$151,MATCH($E543,'Liste Personnel'!$G$3:$G$151,0),8),"")</f>
        <v/>
      </c>
      <c r="E543" s="195" t="str">
        <f>IFERROR(INDEX('Journée FdS'!$E$5:$V$151,MATCH('FdS Hebdo'!$B543,'Journée FdS'!$T$5:$T$151,0),E$3),"")</f>
        <v/>
      </c>
      <c r="F543" s="196" t="str">
        <f>IF(H543="","",INDEX(Base!$L$2:$N$153,MATCH('FdS Hebdo'!$H543,Base!$L$2:$L$153,0),MATCH('FdS Hebdo'!F$3,Base!$L$1:$N$1,0)))</f>
        <v/>
      </c>
      <c r="G543" s="196" t="str">
        <f>IF(H543="","",INDEX(Base!$L$2:$N$153,MATCH('FdS Hebdo'!$H543,Base!$L$2:$L$153,0),MATCH('FdS Hebdo'!G$3,Base!$L$1:$N$1,0)))</f>
        <v/>
      </c>
      <c r="H543" s="197" t="str">
        <f t="shared" si="78"/>
        <v/>
      </c>
      <c r="I543" s="198" t="str">
        <f t="shared" si="79"/>
        <v/>
      </c>
    </row>
    <row r="544" spans="1:9" ht="15" customHeight="1">
      <c r="A544" s="191" t="str">
        <f t="shared" si="77"/>
        <v/>
      </c>
      <c r="B544" s="428" t="s">
        <v>231</v>
      </c>
      <c r="C544" s="195" t="str">
        <f>IFERROR(INDEX('Journée FdS'!$A$3:$V$151,MATCH('FdS Hebdo'!$B544,'Journée FdS'!$T$3:$T$151,0),C$3),"")</f>
        <v/>
      </c>
      <c r="D544" s="195" t="str">
        <f>IFERROR(INDEX('Liste Personnel'!$A$3:$I$151,MATCH($E544,'Liste Personnel'!$G$3:$G$151,0),8),"")</f>
        <v/>
      </c>
      <c r="E544" s="195" t="str">
        <f>IFERROR(INDEX('Journée FdS'!$E$5:$V$151,MATCH('FdS Hebdo'!$B544,'Journée FdS'!$T$5:$T$151,0),E$3),"")</f>
        <v/>
      </c>
      <c r="F544" s="196" t="str">
        <f>IF(H544="","",INDEX(Base!$L$2:$N$153,MATCH('FdS Hebdo'!$H544,Base!$L$2:$L$153,0),MATCH('FdS Hebdo'!F$3,Base!$L$1:$N$1,0)))</f>
        <v/>
      </c>
      <c r="G544" s="196" t="str">
        <f>IF(H544="","",INDEX(Base!$L$2:$N$153,MATCH('FdS Hebdo'!$H544,Base!$L$2:$L$153,0),MATCH('FdS Hebdo'!G$3,Base!$L$1:$N$1,0)))</f>
        <v/>
      </c>
      <c r="H544" s="197" t="str">
        <f t="shared" si="78"/>
        <v/>
      </c>
      <c r="I544" s="198" t="str">
        <f t="shared" si="79"/>
        <v/>
      </c>
    </row>
    <row r="545" spans="1:9" ht="15" customHeight="1">
      <c r="A545" s="191" t="str">
        <f t="shared" si="77"/>
        <v/>
      </c>
      <c r="B545" s="428" t="s">
        <v>232</v>
      </c>
      <c r="C545" s="195" t="str">
        <f>IFERROR(INDEX('Journée FdS'!$A$3:$V$151,MATCH('FdS Hebdo'!$B545,'Journée FdS'!$T$3:$T$151,0),C$3),"")</f>
        <v/>
      </c>
      <c r="D545" s="195" t="str">
        <f>IFERROR(INDEX('Liste Personnel'!$A$3:$I$151,MATCH($E545,'Liste Personnel'!$G$3:$G$151,0),8),"")</f>
        <v/>
      </c>
      <c r="E545" s="195" t="str">
        <f>IFERROR(INDEX('Journée FdS'!$E$5:$V$151,MATCH('FdS Hebdo'!$B545,'Journée FdS'!$T$5:$T$151,0),E$3),"")</f>
        <v/>
      </c>
      <c r="F545" s="196" t="str">
        <f>IF(H545="","",INDEX(Base!$L$2:$N$153,MATCH('FdS Hebdo'!$H545,Base!$L$2:$L$153,0),MATCH('FdS Hebdo'!F$3,Base!$L$1:$N$1,0)))</f>
        <v/>
      </c>
      <c r="G545" s="196" t="str">
        <f>IF(H545="","",INDEX(Base!$L$2:$N$153,MATCH('FdS Hebdo'!$H545,Base!$L$2:$L$153,0),MATCH('FdS Hebdo'!G$3,Base!$L$1:$N$1,0)))</f>
        <v/>
      </c>
      <c r="H545" s="197" t="str">
        <f t="shared" si="78"/>
        <v/>
      </c>
      <c r="I545" s="198" t="str">
        <f t="shared" si="79"/>
        <v/>
      </c>
    </row>
    <row r="546" spans="1:9" ht="15" customHeight="1">
      <c r="A546" s="191" t="str">
        <f t="shared" si="77"/>
        <v/>
      </c>
      <c r="B546" s="428" t="s">
        <v>233</v>
      </c>
      <c r="C546" s="195" t="str">
        <f>IFERROR(INDEX('Journée FdS'!$A$3:$V$151,MATCH('FdS Hebdo'!$B546,'Journée FdS'!$T$3:$T$151,0),C$3),"")</f>
        <v/>
      </c>
      <c r="D546" s="195" t="str">
        <f>IFERROR(INDEX('Liste Personnel'!$A$3:$I$151,MATCH($E546,'Liste Personnel'!$G$3:$G$151,0),8),"")</f>
        <v/>
      </c>
      <c r="E546" s="195" t="str">
        <f>IFERROR(INDEX('Journée FdS'!$E$5:$V$151,MATCH('FdS Hebdo'!$B546,'Journée FdS'!$T$5:$T$151,0),E$3),"")</f>
        <v/>
      </c>
      <c r="F546" s="196" t="str">
        <f>IF(H546="","",INDEX(Base!$L$2:$N$153,MATCH('FdS Hebdo'!$H546,Base!$L$2:$L$153,0),MATCH('FdS Hebdo'!F$3,Base!$L$1:$N$1,0)))</f>
        <v/>
      </c>
      <c r="G546" s="196" t="str">
        <f>IF(H546="","",INDEX(Base!$L$2:$N$153,MATCH('FdS Hebdo'!$H546,Base!$L$2:$L$153,0),MATCH('FdS Hebdo'!G$3,Base!$L$1:$N$1,0)))</f>
        <v/>
      </c>
      <c r="H546" s="197" t="str">
        <f t="shared" si="78"/>
        <v/>
      </c>
      <c r="I546" s="198" t="str">
        <f t="shared" si="79"/>
        <v/>
      </c>
    </row>
    <row r="547" spans="1:9" ht="15" customHeight="1">
      <c r="A547" s="191" t="str">
        <f t="shared" si="77"/>
        <v/>
      </c>
      <c r="B547" s="428" t="s">
        <v>234</v>
      </c>
      <c r="C547" s="195" t="str">
        <f>IFERROR(INDEX('Journée FdS'!$A$3:$V$151,MATCH('FdS Hebdo'!$B547,'Journée FdS'!$T$3:$T$151,0),C$3),"")</f>
        <v/>
      </c>
      <c r="D547" s="195" t="str">
        <f>IFERROR(INDEX('Liste Personnel'!$A$3:$I$151,MATCH($E547,'Liste Personnel'!$G$3:$G$151,0),8),"")</f>
        <v/>
      </c>
      <c r="E547" s="195" t="str">
        <f>IFERROR(INDEX('Journée FdS'!$E$5:$V$151,MATCH('FdS Hebdo'!$B547,'Journée FdS'!$T$5:$T$151,0),E$3),"")</f>
        <v/>
      </c>
      <c r="F547" s="196" t="str">
        <f>IF(H547="","",INDEX(Base!$L$2:$N$153,MATCH('FdS Hebdo'!$H547,Base!$L$2:$L$153,0),MATCH('FdS Hebdo'!F$3,Base!$L$1:$N$1,0)))</f>
        <v/>
      </c>
      <c r="G547" s="196" t="str">
        <f>IF(H547="","",INDEX(Base!$L$2:$N$153,MATCH('FdS Hebdo'!$H547,Base!$L$2:$L$153,0),MATCH('FdS Hebdo'!G$3,Base!$L$1:$N$1,0)))</f>
        <v/>
      </c>
      <c r="H547" s="197" t="str">
        <f t="shared" si="78"/>
        <v/>
      </c>
      <c r="I547" s="198" t="str">
        <f t="shared" si="79"/>
        <v/>
      </c>
    </row>
    <row r="548" spans="1:9" ht="15" customHeight="1">
      <c r="A548" s="191" t="str">
        <f t="shared" si="77"/>
        <v/>
      </c>
      <c r="B548" s="428" t="s">
        <v>235</v>
      </c>
      <c r="C548" s="195" t="str">
        <f>IFERROR(INDEX('Journée FdS'!$A$3:$V$151,MATCH('FdS Hebdo'!$B548,'Journée FdS'!$T$3:$T$151,0),C$3),"")</f>
        <v/>
      </c>
      <c r="D548" s="195" t="str">
        <f>IFERROR(INDEX('Liste Personnel'!$A$3:$I$151,MATCH($E548,'Liste Personnel'!$G$3:$G$151,0),8),"")</f>
        <v/>
      </c>
      <c r="E548" s="195" t="str">
        <f>IFERROR(INDEX('Journée FdS'!$E$5:$V$151,MATCH('FdS Hebdo'!$B548,'Journée FdS'!$T$5:$T$151,0),E$3),"")</f>
        <v/>
      </c>
      <c r="F548" s="196" t="str">
        <f>IF(H548="","",INDEX(Base!$L$2:$N$153,MATCH('FdS Hebdo'!$H548,Base!$L$2:$L$153,0),MATCH('FdS Hebdo'!F$3,Base!$L$1:$N$1,0)))</f>
        <v/>
      </c>
      <c r="G548" s="196" t="str">
        <f>IF(H548="","",INDEX(Base!$L$2:$N$153,MATCH('FdS Hebdo'!$H548,Base!$L$2:$L$153,0),MATCH('FdS Hebdo'!G$3,Base!$L$1:$N$1,0)))</f>
        <v/>
      </c>
      <c r="H548" s="197" t="str">
        <f t="shared" si="78"/>
        <v/>
      </c>
      <c r="I548" s="198" t="str">
        <f t="shared" si="79"/>
        <v/>
      </c>
    </row>
    <row r="549" spans="1:9" ht="15" customHeight="1">
      <c r="A549" s="191" t="str">
        <f t="shared" si="77"/>
        <v/>
      </c>
      <c r="B549" s="428" t="s">
        <v>299</v>
      </c>
      <c r="C549" s="195" t="str">
        <f>IFERROR(INDEX('Journée FdS'!$A$3:$V$151,MATCH('FdS Hebdo'!$B549,'Journée FdS'!$T$3:$T$151,0),C$3),"")</f>
        <v/>
      </c>
      <c r="D549" s="195" t="str">
        <f>IFERROR(INDEX('Liste Personnel'!$A$3:$I$151,MATCH($E549,'Liste Personnel'!$G$3:$G$151,0),8),"")</f>
        <v/>
      </c>
      <c r="E549" s="195" t="str">
        <f>IFERROR(INDEX('Journée FdS'!$E$5:$V$151,MATCH('FdS Hebdo'!$B549,'Journée FdS'!$T$5:$T$151,0),E$3),"")</f>
        <v/>
      </c>
      <c r="F549" s="196" t="str">
        <f>IF(H549="","",INDEX(Base!$L$2:$N$153,MATCH('FdS Hebdo'!$H549,Base!$L$2:$L$153,0),MATCH('FdS Hebdo'!F$3,Base!$L$1:$N$1,0)))</f>
        <v/>
      </c>
      <c r="G549" s="196" t="str">
        <f>IF(H549="","",INDEX(Base!$L$2:$N$153,MATCH('FdS Hebdo'!$H549,Base!$L$2:$L$153,0),MATCH('FdS Hebdo'!G$3,Base!$L$1:$N$1,0)))</f>
        <v/>
      </c>
      <c r="H549" s="197" t="str">
        <f t="shared" si="78"/>
        <v/>
      </c>
      <c r="I549" s="198" t="str">
        <f t="shared" si="79"/>
        <v/>
      </c>
    </row>
    <row r="550" spans="1:9" ht="15" customHeight="1">
      <c r="A550" s="191" t="str">
        <f t="shared" si="77"/>
        <v/>
      </c>
      <c r="B550" s="428" t="s">
        <v>300</v>
      </c>
      <c r="C550" s="195" t="str">
        <f>IFERROR(INDEX('Journée FdS'!$A$3:$V$151,MATCH('FdS Hebdo'!$B550,'Journée FdS'!$T$3:$T$151,0),C$3),"")</f>
        <v/>
      </c>
      <c r="D550" s="195" t="str">
        <f>IFERROR(INDEX('Liste Personnel'!$A$3:$I$151,MATCH($E550,'Liste Personnel'!$G$3:$G$151,0),8),"")</f>
        <v/>
      </c>
      <c r="E550" s="195" t="str">
        <f>IFERROR(INDEX('Journée FdS'!$E$5:$V$151,MATCH('FdS Hebdo'!$B550,'Journée FdS'!$T$5:$T$151,0),E$3),"")</f>
        <v/>
      </c>
      <c r="F550" s="196" t="str">
        <f>IF(H550="","",INDEX(Base!$L$2:$N$153,MATCH('FdS Hebdo'!$H550,Base!$L$2:$L$153,0),MATCH('FdS Hebdo'!F$3,Base!$L$1:$N$1,0)))</f>
        <v/>
      </c>
      <c r="G550" s="196" t="str">
        <f>IF(H550="","",INDEX(Base!$L$2:$N$153,MATCH('FdS Hebdo'!$H550,Base!$L$2:$L$153,0),MATCH('FdS Hebdo'!G$3,Base!$L$1:$N$1,0)))</f>
        <v/>
      </c>
      <c r="H550" s="197" t="str">
        <f t="shared" si="78"/>
        <v/>
      </c>
      <c r="I550" s="198" t="str">
        <f t="shared" si="79"/>
        <v/>
      </c>
    </row>
    <row r="551" spans="1:9" ht="15" customHeight="1">
      <c r="A551" s="191" t="str">
        <f t="shared" si="77"/>
        <v/>
      </c>
      <c r="B551" s="428" t="s">
        <v>308</v>
      </c>
      <c r="C551" s="195" t="str">
        <f>IFERROR(INDEX('Journée FdS'!$A$3:$V$151,MATCH('FdS Hebdo'!$B551,'Journée FdS'!$T$3:$T$151,0),C$3),"")</f>
        <v/>
      </c>
      <c r="D551" s="195" t="str">
        <f>IFERROR(INDEX('Liste Personnel'!$A$3:$I$151,MATCH($E551,'Liste Personnel'!$G$3:$G$151,0),8),"")</f>
        <v/>
      </c>
      <c r="E551" s="195" t="str">
        <f>IFERROR(INDEX('Journée FdS'!$E$5:$V$151,MATCH('FdS Hebdo'!$B551,'Journée FdS'!$T$5:$T$151,0),E$3),"")</f>
        <v/>
      </c>
      <c r="F551" s="196" t="str">
        <f>IF(H551="","",INDEX(Base!$L$2:$N$153,MATCH('FdS Hebdo'!$H551,Base!$L$2:$L$153,0),MATCH('FdS Hebdo'!F$3,Base!$L$1:$N$1,0)))</f>
        <v/>
      </c>
      <c r="G551" s="196" t="str">
        <f>IF(H551="","",INDEX(Base!$L$2:$N$153,MATCH('FdS Hebdo'!$H551,Base!$L$2:$L$153,0),MATCH('FdS Hebdo'!G$3,Base!$L$1:$N$1,0)))</f>
        <v/>
      </c>
      <c r="H551" s="197" t="str">
        <f t="shared" si="78"/>
        <v/>
      </c>
      <c r="I551" s="198" t="str">
        <f t="shared" ref="I551:I556" si="80">IF(E551="","","DOUBLAGE")</f>
        <v/>
      </c>
    </row>
    <row r="552" spans="1:9" ht="15" customHeight="1">
      <c r="A552" s="191" t="str">
        <f t="shared" si="77"/>
        <v/>
      </c>
      <c r="B552" s="428" t="s">
        <v>309</v>
      </c>
      <c r="C552" s="195" t="str">
        <f>IFERROR(INDEX('Journée FdS'!$A$3:$V$151,MATCH('FdS Hebdo'!$B552,'Journée FdS'!$T$3:$T$151,0),C$3),"")</f>
        <v/>
      </c>
      <c r="D552" s="195" t="str">
        <f>IFERROR(INDEX('Liste Personnel'!$A$3:$I$151,MATCH($E552,'Liste Personnel'!$G$3:$G$151,0),8),"")</f>
        <v/>
      </c>
      <c r="E552" s="195" t="str">
        <f>IFERROR(INDEX('Journée FdS'!$E$5:$V$151,MATCH('FdS Hebdo'!$B552,'Journée FdS'!$T$5:$T$151,0),E$3),"")</f>
        <v/>
      </c>
      <c r="F552" s="196" t="str">
        <f>IF(H552="","",INDEX(Base!$L$2:$N$153,MATCH('FdS Hebdo'!$H552,Base!$L$2:$L$153,0),MATCH('FdS Hebdo'!F$3,Base!$L$1:$N$1,0)))</f>
        <v/>
      </c>
      <c r="G552" s="196" t="str">
        <f>IF(H552="","",INDEX(Base!$L$2:$N$153,MATCH('FdS Hebdo'!$H552,Base!$L$2:$L$153,0),MATCH('FdS Hebdo'!G$3,Base!$L$1:$N$1,0)))</f>
        <v/>
      </c>
      <c r="H552" s="197" t="str">
        <f t="shared" si="78"/>
        <v/>
      </c>
      <c r="I552" s="198" t="str">
        <f t="shared" si="80"/>
        <v/>
      </c>
    </row>
    <row r="553" spans="1:9" ht="15" customHeight="1">
      <c r="A553" s="191" t="str">
        <f t="shared" si="77"/>
        <v/>
      </c>
      <c r="B553" s="428" t="s">
        <v>310</v>
      </c>
      <c r="C553" s="195" t="str">
        <f>IFERROR(INDEX('Journée FdS'!$A$3:$V$151,MATCH('FdS Hebdo'!$B553,'Journée FdS'!$T$3:$T$151,0),C$3),"")</f>
        <v/>
      </c>
      <c r="D553" s="195" t="str">
        <f>IFERROR(INDEX('Liste Personnel'!$A$3:$I$151,MATCH($E553,'Liste Personnel'!$G$3:$G$151,0),8),"")</f>
        <v/>
      </c>
      <c r="E553" s="195" t="str">
        <f>IFERROR(INDEX('Journée FdS'!$E$5:$V$151,MATCH('FdS Hebdo'!$B553,'Journée FdS'!$T$5:$T$151,0),E$3),"")</f>
        <v/>
      </c>
      <c r="F553" s="196" t="str">
        <f>IF(H553="","",INDEX(Base!$L$2:$N$153,MATCH('FdS Hebdo'!$H553,Base!$L$2:$L$153,0),MATCH('FdS Hebdo'!F$3,Base!$L$1:$N$1,0)))</f>
        <v/>
      </c>
      <c r="G553" s="196" t="str">
        <f>IF(H553="","",INDEX(Base!$L$2:$N$153,MATCH('FdS Hebdo'!$H553,Base!$L$2:$L$153,0),MATCH('FdS Hebdo'!G$3,Base!$L$1:$N$1,0)))</f>
        <v/>
      </c>
      <c r="H553" s="197" t="str">
        <f t="shared" si="78"/>
        <v/>
      </c>
      <c r="I553" s="198" t="str">
        <f t="shared" si="80"/>
        <v/>
      </c>
    </row>
    <row r="554" spans="1:9" ht="15" customHeight="1">
      <c r="A554" s="191" t="str">
        <f t="shared" si="77"/>
        <v/>
      </c>
      <c r="B554" s="428" t="s">
        <v>311</v>
      </c>
      <c r="C554" s="195" t="str">
        <f>IFERROR(INDEX('Journée FdS'!$A$3:$V$151,MATCH('FdS Hebdo'!$B554,'Journée FdS'!$T$3:$T$151,0),C$3),"")</f>
        <v/>
      </c>
      <c r="D554" s="195" t="str">
        <f>IFERROR(INDEX('Liste Personnel'!$A$3:$I$151,MATCH($E554,'Liste Personnel'!$G$3:$G$151,0),8),"")</f>
        <v/>
      </c>
      <c r="E554" s="195" t="str">
        <f>IFERROR(INDEX('Journée FdS'!$E$5:$V$151,MATCH('FdS Hebdo'!$B554,'Journée FdS'!$T$5:$T$151,0),E$3),"")</f>
        <v/>
      </c>
      <c r="F554" s="196" t="str">
        <f>IF(H554="","",INDEX(Base!$L$2:$N$153,MATCH('FdS Hebdo'!$H554,Base!$L$2:$L$153,0),MATCH('FdS Hebdo'!F$3,Base!$L$1:$N$1,0)))</f>
        <v/>
      </c>
      <c r="G554" s="196" t="str">
        <f>IF(H554="","",INDEX(Base!$L$2:$N$153,MATCH('FdS Hebdo'!$H554,Base!$L$2:$L$153,0),MATCH('FdS Hebdo'!G$3,Base!$L$1:$N$1,0)))</f>
        <v/>
      </c>
      <c r="H554" s="197" t="str">
        <f t="shared" si="78"/>
        <v/>
      </c>
      <c r="I554" s="198" t="str">
        <f t="shared" si="80"/>
        <v/>
      </c>
    </row>
    <row r="555" spans="1:9" ht="15" customHeight="1">
      <c r="A555" s="191" t="str">
        <f t="shared" si="77"/>
        <v/>
      </c>
      <c r="B555" s="428" t="s">
        <v>312</v>
      </c>
      <c r="C555" s="195" t="str">
        <f>IFERROR(INDEX('Journée FdS'!$A$3:$V$151,MATCH('FdS Hebdo'!$B555,'Journée FdS'!$T$3:$T$151,0),C$3),"")</f>
        <v/>
      </c>
      <c r="D555" s="195" t="str">
        <f>IFERROR(INDEX('Liste Personnel'!$A$3:$I$151,MATCH($E555,'Liste Personnel'!$G$3:$G$151,0),8),"")</f>
        <v/>
      </c>
      <c r="E555" s="195" t="str">
        <f>IFERROR(INDEX('Journée FdS'!$E$5:$V$151,MATCH('FdS Hebdo'!$B555,'Journée FdS'!$T$5:$T$151,0),E$3),"")</f>
        <v/>
      </c>
      <c r="F555" s="196" t="str">
        <f>IF(H555="","",INDEX(Base!$L$2:$N$153,MATCH('FdS Hebdo'!$H555,Base!$L$2:$L$153,0),MATCH('FdS Hebdo'!F$3,Base!$L$1:$N$1,0)))</f>
        <v/>
      </c>
      <c r="G555" s="196" t="str">
        <f>IF(H555="","",INDEX(Base!$L$2:$N$153,MATCH('FdS Hebdo'!$H555,Base!$L$2:$L$153,0),MATCH('FdS Hebdo'!G$3,Base!$L$1:$N$1,0)))</f>
        <v/>
      </c>
      <c r="H555" s="197" t="str">
        <f t="shared" si="78"/>
        <v/>
      </c>
      <c r="I555" s="198" t="str">
        <f t="shared" si="80"/>
        <v/>
      </c>
    </row>
    <row r="556" spans="1:9" ht="15" customHeight="1">
      <c r="A556" s="191" t="str">
        <f t="shared" si="77"/>
        <v/>
      </c>
      <c r="B556" s="428" t="s">
        <v>313</v>
      </c>
      <c r="C556" s="195" t="str">
        <f>IFERROR(INDEX('Journée FdS'!$A$3:$V$151,MATCH('FdS Hebdo'!$B556,'Journée FdS'!$T$3:$T$151,0),C$3),"")</f>
        <v/>
      </c>
      <c r="D556" s="195" t="str">
        <f>IFERROR(INDEX('Liste Personnel'!$A$3:$I$151,MATCH($E556,'Liste Personnel'!$G$3:$G$151,0),8),"")</f>
        <v/>
      </c>
      <c r="E556" s="195" t="str">
        <f>IFERROR(INDEX('Journée FdS'!$E$5:$V$151,MATCH('FdS Hebdo'!$B556,'Journée FdS'!$T$5:$T$151,0),E$3),"")</f>
        <v/>
      </c>
      <c r="F556" s="196" t="str">
        <f>IF(H556="","",INDEX(Base!$L$2:$N$153,MATCH('FdS Hebdo'!$H556,Base!$L$2:$L$153,0),MATCH('FdS Hebdo'!F$3,Base!$L$1:$N$1,0)))</f>
        <v/>
      </c>
      <c r="G556" s="196" t="str">
        <f>IF(H556="","",INDEX(Base!$L$2:$N$153,MATCH('FdS Hebdo'!$H556,Base!$L$2:$L$153,0),MATCH('FdS Hebdo'!G$3,Base!$L$1:$N$1,0)))</f>
        <v/>
      </c>
      <c r="H556" s="197" t="str">
        <f t="shared" si="78"/>
        <v/>
      </c>
      <c r="I556" s="198" t="str">
        <f t="shared" si="80"/>
        <v/>
      </c>
    </row>
    <row r="557" spans="1:9">
      <c r="A557" s="191" t="str">
        <f t="shared" si="77"/>
        <v/>
      </c>
      <c r="B557" s="428" t="s">
        <v>27</v>
      </c>
      <c r="C557" s="195" t="str">
        <f>IFERROR(INDEX('Journée FdS'!$A$3:$V$151,MATCH('FdS Hebdo'!$B557,'Journée FdS'!$T$3:$T$151,0),C$3),"")</f>
        <v/>
      </c>
      <c r="D557" s="195" t="str">
        <f>IFERROR(INDEX('Liste Personnel'!$A$3:$I$151,MATCH($E557,'Liste Personnel'!$G$3:$G$151,0),8),"")</f>
        <v/>
      </c>
      <c r="E557" s="195" t="str">
        <f>IFERROR(INDEX('Journée FdS'!$E$5:$V$151,MATCH('FdS Hebdo'!$B557,'Journée FdS'!$T$5:$T$151,0),E$3),"")</f>
        <v/>
      </c>
      <c r="F557" s="196" t="str">
        <f>IF(H557="","",INDEX(Base!$L$2:$N$153,MATCH('FdS Hebdo'!$H557,Base!$L$2:$L$153,0),MATCH('FdS Hebdo'!F$3,Base!$L$1:$N$1,0)))</f>
        <v/>
      </c>
      <c r="G557" s="196" t="str">
        <f>IF(H557="","",INDEX(Base!$L$2:$N$153,MATCH('FdS Hebdo'!$H557,Base!$L$2:$L$153,0),MATCH('FdS Hebdo'!G$3,Base!$L$1:$N$1,0)))</f>
        <v/>
      </c>
      <c r="H557" s="197" t="str">
        <f t="shared" ref="H557:H571" si="81">IF(E557="","",B557)</f>
        <v/>
      </c>
      <c r="I557" s="198"/>
    </row>
    <row r="558" spans="1:9">
      <c r="A558" s="191" t="str">
        <f t="shared" si="77"/>
        <v/>
      </c>
      <c r="B558" s="428" t="s">
        <v>21</v>
      </c>
      <c r="C558" s="195" t="str">
        <f>IFERROR(INDEX('Journée FdS'!$A$3:$V$151,MATCH('FdS Hebdo'!$B558,'Journée FdS'!$T$3:$T$151,0),C$3),"")</f>
        <v/>
      </c>
      <c r="D558" s="195" t="str">
        <f>IFERROR(INDEX('Liste Personnel'!$A$3:$I$151,MATCH($E558,'Liste Personnel'!$G$3:$G$151,0),8),"")</f>
        <v/>
      </c>
      <c r="E558" s="195" t="str">
        <f>IFERROR(INDEX('Journée FdS'!$E$5:$V$151,MATCH('FdS Hebdo'!$B558,'Journée FdS'!$T$5:$T$151,0),E$3),"")</f>
        <v/>
      </c>
      <c r="F558" s="196" t="str">
        <f>IF(H558="","",INDEX(Base!$L$2:$N$153,MATCH('FdS Hebdo'!$H558,Base!$L$2:$L$153,0),MATCH('FdS Hebdo'!F$3,Base!$L$1:$N$1,0)))</f>
        <v/>
      </c>
      <c r="G558" s="196" t="str">
        <f>IF(H558="","",INDEX(Base!$L$2:$N$153,MATCH('FdS Hebdo'!$H558,Base!$L$2:$L$153,0),MATCH('FdS Hebdo'!G$3,Base!$L$1:$N$1,0)))</f>
        <v/>
      </c>
      <c r="H558" s="197" t="str">
        <f t="shared" si="81"/>
        <v/>
      </c>
      <c r="I558" s="198"/>
    </row>
    <row r="559" spans="1:9">
      <c r="A559" s="191" t="str">
        <f t="shared" si="77"/>
        <v/>
      </c>
      <c r="B559" s="428" t="s">
        <v>24</v>
      </c>
      <c r="C559" s="195" t="str">
        <f>IFERROR(INDEX('Journée FdS'!$A$3:$V$151,MATCH('FdS Hebdo'!$B559,'Journée FdS'!$T$3:$T$151,0),C$3),"")</f>
        <v/>
      </c>
      <c r="D559" s="195" t="str">
        <f>IFERROR(INDEX('Liste Personnel'!$A$3:$I$151,MATCH($E559,'Liste Personnel'!$G$3:$G$151,0),8),"")</f>
        <v/>
      </c>
      <c r="E559" s="195" t="str">
        <f>IFERROR(INDEX('Journée FdS'!$E$5:$V$151,MATCH('FdS Hebdo'!$B559,'Journée FdS'!$T$5:$T$151,0),E$3),"")</f>
        <v/>
      </c>
      <c r="F559" s="196" t="str">
        <f>IF(H559="","",INDEX(Base!$L$2:$N$153,MATCH('FdS Hebdo'!$H559,Base!$L$2:$L$153,0),MATCH('FdS Hebdo'!F$3,Base!$L$1:$N$1,0)))</f>
        <v/>
      </c>
      <c r="G559" s="196" t="str">
        <f>IF(H559="","",INDEX(Base!$L$2:$N$153,MATCH('FdS Hebdo'!$H559,Base!$L$2:$L$153,0),MATCH('FdS Hebdo'!G$3,Base!$L$1:$N$1,0)))</f>
        <v/>
      </c>
      <c r="H559" s="197" t="str">
        <f t="shared" si="81"/>
        <v/>
      </c>
      <c r="I559" s="198"/>
    </row>
    <row r="560" spans="1:9">
      <c r="A560" s="191" t="str">
        <f t="shared" si="77"/>
        <v/>
      </c>
      <c r="B560" s="428" t="s">
        <v>29</v>
      </c>
      <c r="C560" s="195" t="str">
        <f>IFERROR(INDEX('Journée FdS'!$A$3:$V$151,MATCH('FdS Hebdo'!$B560,'Journée FdS'!$T$3:$T$151,0),C$3),"")</f>
        <v/>
      </c>
      <c r="D560" s="195" t="str">
        <f>IFERROR(INDEX('Liste Personnel'!$A$3:$I$151,MATCH($E560,'Liste Personnel'!$G$3:$G$151,0),8),"")</f>
        <v/>
      </c>
      <c r="E560" s="195" t="str">
        <f>IFERROR(INDEX('Journée FdS'!$E$5:$V$151,MATCH('FdS Hebdo'!$B560,'Journée FdS'!$T$5:$T$151,0),E$3),"")</f>
        <v/>
      </c>
      <c r="F560" s="196" t="str">
        <f>IF(H560="","",INDEX(Base!$L$2:$N$153,MATCH('FdS Hebdo'!$H560,Base!$L$2:$L$153,0),MATCH('FdS Hebdo'!F$3,Base!$L$1:$N$1,0)))</f>
        <v/>
      </c>
      <c r="G560" s="196" t="str">
        <f>IF(H560="","",INDEX(Base!$L$2:$N$153,MATCH('FdS Hebdo'!$H560,Base!$L$2:$L$153,0),MATCH('FdS Hebdo'!G$3,Base!$L$1:$N$1,0)))</f>
        <v/>
      </c>
      <c r="H560" s="197" t="str">
        <f t="shared" si="81"/>
        <v/>
      </c>
      <c r="I560" s="198"/>
    </row>
    <row r="561" spans="1:9">
      <c r="A561" s="191" t="str">
        <f t="shared" si="77"/>
        <v/>
      </c>
      <c r="B561" s="428" t="s">
        <v>74</v>
      </c>
      <c r="C561" s="195" t="str">
        <f>IFERROR(INDEX('Journée FdS'!$A$3:$V$151,MATCH('FdS Hebdo'!$B561,'Journée FdS'!$T$3:$T$151,0),C$3),"")</f>
        <v/>
      </c>
      <c r="D561" s="195" t="str">
        <f>IFERROR(INDEX('Liste Personnel'!$A$3:$I$151,MATCH($E561,'Liste Personnel'!$G$3:$G$151,0),8),"")</f>
        <v/>
      </c>
      <c r="E561" s="195" t="str">
        <f>IFERROR(INDEX('Journée FdS'!$E$5:$V$151,MATCH('FdS Hebdo'!$B561,'Journée FdS'!$T$5:$T$151,0),E$3),"")</f>
        <v/>
      </c>
      <c r="F561" s="196" t="str">
        <f>IF(H561="","",INDEX(Base!$L$2:$N$153,MATCH('FdS Hebdo'!$H561,Base!$L$2:$L$153,0),MATCH('FdS Hebdo'!F$3,Base!$L$1:$N$1,0)))</f>
        <v/>
      </c>
      <c r="G561" s="196" t="str">
        <f>IF(H561="","",INDEX(Base!$L$2:$N$153,MATCH('FdS Hebdo'!$H561,Base!$L$2:$L$153,0),MATCH('FdS Hebdo'!G$3,Base!$L$1:$N$1,0)))</f>
        <v/>
      </c>
      <c r="H561" s="197" t="str">
        <f t="shared" si="81"/>
        <v/>
      </c>
      <c r="I561" s="198"/>
    </row>
    <row r="562" spans="1:9">
      <c r="A562" s="191" t="str">
        <f t="shared" si="77"/>
        <v/>
      </c>
      <c r="B562" s="428" t="s">
        <v>33</v>
      </c>
      <c r="C562" s="195" t="str">
        <f>IFERROR(INDEX('Journée FdS'!$A$3:$V$151,MATCH('FdS Hebdo'!$B562,'Journée FdS'!$T$3:$T$151,0),C$3),"")</f>
        <v/>
      </c>
      <c r="D562" s="195" t="str">
        <f>IFERROR(INDEX('Liste Personnel'!$A$3:$I$151,MATCH($E562,'Liste Personnel'!$G$3:$G$151,0),8),"")</f>
        <v/>
      </c>
      <c r="E562" s="195" t="str">
        <f>IFERROR(INDEX('Journée FdS'!$E$5:$V$151,MATCH('FdS Hebdo'!$B562,'Journée FdS'!$T$5:$T$151,0),E$3),"")</f>
        <v/>
      </c>
      <c r="F562" s="196" t="str">
        <f>IF(H562="","",INDEX(Base!$L$2:$N$153,MATCH('FdS Hebdo'!$H562,Base!$L$2:$L$153,0),MATCH('FdS Hebdo'!F$3,Base!$L$1:$N$1,0)))</f>
        <v/>
      </c>
      <c r="G562" s="196" t="str">
        <f>IF(H562="","",INDEX(Base!$L$2:$N$153,MATCH('FdS Hebdo'!$H562,Base!$L$2:$L$153,0),MATCH('FdS Hebdo'!G$3,Base!$L$1:$N$1,0)))</f>
        <v/>
      </c>
      <c r="H562" s="197" t="str">
        <f t="shared" si="81"/>
        <v/>
      </c>
      <c r="I562" s="198"/>
    </row>
    <row r="563" spans="1:9">
      <c r="A563" s="191" t="str">
        <f t="shared" si="77"/>
        <v/>
      </c>
      <c r="B563" s="428" t="s">
        <v>34</v>
      </c>
      <c r="C563" s="195" t="str">
        <f>IFERROR(INDEX('Journée FdS'!$A$3:$V$151,MATCH('FdS Hebdo'!$B563,'Journée FdS'!$T$3:$T$151,0),C$3),"")</f>
        <v/>
      </c>
      <c r="D563" s="195" t="str">
        <f>IFERROR(INDEX('Liste Personnel'!$A$3:$I$151,MATCH($E563,'Liste Personnel'!$G$3:$G$151,0),8),"")</f>
        <v/>
      </c>
      <c r="E563" s="195" t="str">
        <f>IFERROR(INDEX('Journée FdS'!$E$5:$V$151,MATCH('FdS Hebdo'!$B563,'Journée FdS'!$T$5:$T$151,0),E$3),"")</f>
        <v/>
      </c>
      <c r="F563" s="196" t="str">
        <f>IF(H563="","",INDEX(Base!$L$2:$N$153,MATCH('FdS Hebdo'!$H563,Base!$L$2:$L$153,0),MATCH('FdS Hebdo'!F$3,Base!$L$1:$N$1,0)))</f>
        <v/>
      </c>
      <c r="G563" s="196" t="str">
        <f>IF(H563="","",INDEX(Base!$L$2:$N$153,MATCH('FdS Hebdo'!$H563,Base!$L$2:$L$153,0),MATCH('FdS Hebdo'!G$3,Base!$L$1:$N$1,0)))</f>
        <v/>
      </c>
      <c r="H563" s="197" t="str">
        <f t="shared" si="81"/>
        <v/>
      </c>
      <c r="I563" s="198"/>
    </row>
    <row r="564" spans="1:9">
      <c r="A564" s="191" t="str">
        <f t="shared" si="77"/>
        <v/>
      </c>
      <c r="B564" s="428" t="s">
        <v>35</v>
      </c>
      <c r="C564" s="195" t="str">
        <f>IFERROR(INDEX('Journée FdS'!$A$3:$V$151,MATCH('FdS Hebdo'!$B564,'Journée FdS'!$T$3:$T$151,0),C$3),"")</f>
        <v/>
      </c>
      <c r="D564" s="195" t="str">
        <f>IFERROR(INDEX('Liste Personnel'!$A$3:$I$151,MATCH($E564,'Liste Personnel'!$G$3:$G$151,0),8),"")</f>
        <v/>
      </c>
      <c r="E564" s="195" t="str">
        <f>IFERROR(INDEX('Journée FdS'!$E$5:$V$151,MATCH('FdS Hebdo'!$B564,'Journée FdS'!$T$5:$T$151,0),E$3),"")</f>
        <v/>
      </c>
      <c r="F564" s="196" t="str">
        <f>IF(H564="","",INDEX(Base!$L$2:$N$153,MATCH('FdS Hebdo'!$H564,Base!$L$2:$L$153,0),MATCH('FdS Hebdo'!F$3,Base!$L$1:$N$1,0)))</f>
        <v/>
      </c>
      <c r="G564" s="196" t="str">
        <f>IF(H564="","",INDEX(Base!$L$2:$N$153,MATCH('FdS Hebdo'!$H564,Base!$L$2:$L$153,0),MATCH('FdS Hebdo'!G$3,Base!$L$1:$N$1,0)))</f>
        <v/>
      </c>
      <c r="H564" s="197" t="str">
        <f t="shared" si="81"/>
        <v/>
      </c>
      <c r="I564" s="198"/>
    </row>
    <row r="565" spans="1:9">
      <c r="A565" s="191" t="str">
        <f t="shared" si="77"/>
        <v/>
      </c>
      <c r="B565" s="428" t="s">
        <v>36</v>
      </c>
      <c r="C565" s="195" t="str">
        <f>IFERROR(INDEX('Journée FdS'!$A$3:$V$151,MATCH('FdS Hebdo'!$B565,'Journée FdS'!$T$3:$T$151,0),C$3),"")</f>
        <v/>
      </c>
      <c r="D565" s="195" t="str">
        <f>IFERROR(INDEX('Liste Personnel'!$A$3:$I$151,MATCH($E565,'Liste Personnel'!$G$3:$G$151,0),8),"")</f>
        <v/>
      </c>
      <c r="E565" s="195" t="str">
        <f>IFERROR(INDEX('Journée FdS'!$E$5:$V$151,MATCH('FdS Hebdo'!$B565,'Journée FdS'!$T$5:$T$151,0),E$3),"")</f>
        <v/>
      </c>
      <c r="F565" s="196" t="str">
        <f>IF(H565="","",INDEX(Base!$L$2:$N$153,MATCH('FdS Hebdo'!$H565,Base!$L$2:$L$153,0),MATCH('FdS Hebdo'!F$3,Base!$L$1:$N$1,0)))</f>
        <v/>
      </c>
      <c r="G565" s="196" t="str">
        <f>IF(H565="","",INDEX(Base!$L$2:$N$153,MATCH('FdS Hebdo'!$H565,Base!$L$2:$L$153,0),MATCH('FdS Hebdo'!G$3,Base!$L$1:$N$1,0)))</f>
        <v/>
      </c>
      <c r="H565" s="197" t="str">
        <f t="shared" si="81"/>
        <v/>
      </c>
      <c r="I565" s="198"/>
    </row>
    <row r="566" spans="1:9">
      <c r="A566" s="191" t="str">
        <f t="shared" si="77"/>
        <v/>
      </c>
      <c r="B566" s="428" t="s">
        <v>67</v>
      </c>
      <c r="C566" s="195" t="str">
        <f>IFERROR(INDEX('Journée FdS'!$A$3:$V$151,MATCH('FdS Hebdo'!$B566,'Journée FdS'!$T$3:$T$151,0),C$3),"")</f>
        <v/>
      </c>
      <c r="D566" s="195" t="str">
        <f>IFERROR(INDEX('Liste Personnel'!$A$3:$I$151,MATCH($E566,'Liste Personnel'!$G$3:$G$151,0),8),"")</f>
        <v/>
      </c>
      <c r="E566" s="195" t="str">
        <f>IFERROR(INDEX('Journée FdS'!$E$5:$V$151,MATCH('FdS Hebdo'!$B566,'Journée FdS'!$T$5:$T$151,0),E$3),"")</f>
        <v/>
      </c>
      <c r="F566" s="196" t="str">
        <f>IF(H566="","",INDEX(Base!$L$2:$N$153,MATCH('FdS Hebdo'!$H566,Base!$L$2:$L$153,0),MATCH('FdS Hebdo'!F$3,Base!$L$1:$N$1,0)))</f>
        <v/>
      </c>
      <c r="G566" s="196" t="str">
        <f>IF(H566="","",INDEX(Base!$L$2:$N$153,MATCH('FdS Hebdo'!$H566,Base!$L$2:$L$153,0),MATCH('FdS Hebdo'!G$3,Base!$L$1:$N$1,0)))</f>
        <v/>
      </c>
      <c r="H566" s="197" t="str">
        <f t="shared" si="81"/>
        <v/>
      </c>
      <c r="I566" s="198"/>
    </row>
    <row r="567" spans="1:9">
      <c r="A567" s="191" t="str">
        <f t="shared" si="77"/>
        <v/>
      </c>
      <c r="B567" s="428" t="s">
        <v>65</v>
      </c>
      <c r="C567" s="195" t="str">
        <f>IFERROR(INDEX('Journée FdS'!$A$3:$V$151,MATCH('FdS Hebdo'!$B567,'Journée FdS'!$T$3:$T$151,0),C$3),"")</f>
        <v/>
      </c>
      <c r="D567" s="195" t="str">
        <f>IFERROR(INDEX('Liste Personnel'!$A$3:$I$151,MATCH($E567,'Liste Personnel'!$G$3:$G$151,0),8),"")</f>
        <v/>
      </c>
      <c r="E567" s="195" t="str">
        <f>IFERROR(INDEX('Journée FdS'!$E$5:$V$151,MATCH('FdS Hebdo'!$B567,'Journée FdS'!$T$5:$T$151,0),E$3),"")</f>
        <v/>
      </c>
      <c r="F567" s="196" t="str">
        <f>IF(H567="","",INDEX(Base!$L$2:$N$153,MATCH('FdS Hebdo'!$H567,Base!$L$2:$L$153,0),MATCH('FdS Hebdo'!F$3,Base!$L$1:$N$1,0)))</f>
        <v/>
      </c>
      <c r="G567" s="196" t="str">
        <f>IF(H567="","",INDEX(Base!$L$2:$N$153,MATCH('FdS Hebdo'!$H567,Base!$L$2:$L$153,0),MATCH('FdS Hebdo'!G$3,Base!$L$1:$N$1,0)))</f>
        <v/>
      </c>
      <c r="H567" s="197" t="str">
        <f t="shared" si="81"/>
        <v/>
      </c>
    </row>
    <row r="568" spans="1:9">
      <c r="A568" s="191" t="str">
        <f t="shared" si="77"/>
        <v/>
      </c>
      <c r="B568" s="428" t="s">
        <v>71</v>
      </c>
      <c r="C568" s="195" t="str">
        <f>IFERROR(INDEX('Journée FdS'!$A$3:$V$151,MATCH('FdS Hebdo'!$B568,'Journée FdS'!$T$3:$T$151,0),C$3),"")</f>
        <v/>
      </c>
      <c r="D568" s="195" t="str">
        <f>IFERROR(INDEX('Liste Personnel'!$A$3:$I$151,MATCH($E568,'Liste Personnel'!$G$3:$G$151,0),8),"")</f>
        <v/>
      </c>
      <c r="E568" s="195" t="str">
        <f>IFERROR(INDEX('Journée FdS'!$E$5:$V$151,MATCH('FdS Hebdo'!$B568,'Journée FdS'!$T$5:$T$151,0),E$3),"")</f>
        <v/>
      </c>
      <c r="F568" s="196" t="str">
        <f>IF(H568="","",INDEX(Base!$L$2:$N$153,MATCH('FdS Hebdo'!$H568,Base!$L$2:$L$153,0),MATCH('FdS Hebdo'!F$3,Base!$L$1:$N$1,0)))</f>
        <v/>
      </c>
      <c r="G568" s="196" t="str">
        <f>IF(H568="","",INDEX(Base!$L$2:$N$153,MATCH('FdS Hebdo'!$H568,Base!$L$2:$L$153,0),MATCH('FdS Hebdo'!G$3,Base!$L$1:$N$1,0)))</f>
        <v/>
      </c>
      <c r="H568" s="197" t="str">
        <f t="shared" si="81"/>
        <v/>
      </c>
    </row>
    <row r="569" spans="1:9">
      <c r="A569" s="191" t="str">
        <f t="shared" si="77"/>
        <v/>
      </c>
      <c r="B569" s="428" t="s">
        <v>73</v>
      </c>
      <c r="C569" s="195" t="str">
        <f>IFERROR(INDEX('Journée FdS'!$A$3:$V$151,MATCH('FdS Hebdo'!$B569,'Journée FdS'!$T$3:$T$151,0),C$3),"")</f>
        <v/>
      </c>
      <c r="D569" s="195" t="str">
        <f>IFERROR(INDEX('Liste Personnel'!$A$3:$I$151,MATCH($E569,'Liste Personnel'!$G$3:$G$151,0),8),"")</f>
        <v/>
      </c>
      <c r="E569" s="195" t="str">
        <f>IFERROR(INDEX('Journée FdS'!$E$5:$V$151,MATCH('FdS Hebdo'!$B569,'Journée FdS'!$T$5:$T$151,0),E$3),"")</f>
        <v/>
      </c>
      <c r="F569" s="196" t="str">
        <f>IF(H569="","",INDEX(Base!$L$2:$N$153,MATCH('FdS Hebdo'!$H569,Base!$L$2:$L$153,0),MATCH('FdS Hebdo'!F$3,Base!$L$1:$N$1,0)))</f>
        <v/>
      </c>
      <c r="G569" s="196" t="str">
        <f>IF(H569="","",INDEX(Base!$L$2:$N$153,MATCH('FdS Hebdo'!$H569,Base!$L$2:$L$153,0),MATCH('FdS Hebdo'!G$3,Base!$L$1:$N$1,0)))</f>
        <v/>
      </c>
      <c r="H569" s="197" t="str">
        <f t="shared" si="81"/>
        <v/>
      </c>
    </row>
    <row r="570" spans="1:9">
      <c r="A570" s="191" t="str">
        <f t="shared" si="77"/>
        <v/>
      </c>
      <c r="B570" s="428" t="s">
        <v>64</v>
      </c>
      <c r="C570" s="195" t="str">
        <f>IFERROR(INDEX('Journée FdS'!$A$3:$V$151,MATCH('FdS Hebdo'!$B570,'Journée FdS'!$T$3:$T$151,0),C$3),"")</f>
        <v/>
      </c>
      <c r="D570" s="195" t="str">
        <f>IFERROR(INDEX('Liste Personnel'!$A$3:$I$151,MATCH($E570,'Liste Personnel'!$G$3:$G$151,0),8),"")</f>
        <v/>
      </c>
      <c r="E570" s="195" t="str">
        <f>IFERROR(INDEX('Journée FdS'!$E$5:$V$151,MATCH('FdS Hebdo'!$B570,'Journée FdS'!$T$5:$T$151,0),E$3),"")</f>
        <v/>
      </c>
      <c r="F570" s="196" t="str">
        <f>IF(H570="","",INDEX(Base!$L$2:$N$153,MATCH('FdS Hebdo'!$H570,Base!$L$2:$L$153,0),MATCH('FdS Hebdo'!F$3,Base!$L$1:$N$1,0)))</f>
        <v/>
      </c>
      <c r="G570" s="196" t="str">
        <f>IF(H570="","",INDEX(Base!$L$2:$N$153,MATCH('FdS Hebdo'!$H570,Base!$L$2:$L$153,0),MATCH('FdS Hebdo'!G$3,Base!$L$1:$N$1,0)))</f>
        <v/>
      </c>
      <c r="H570" s="197" t="str">
        <f t="shared" si="81"/>
        <v/>
      </c>
    </row>
    <row r="571" spans="1:9">
      <c r="A571" s="191" t="str">
        <f t="shared" si="77"/>
        <v/>
      </c>
      <c r="B571" s="428" t="s">
        <v>70</v>
      </c>
      <c r="C571" s="195" t="str">
        <f>IFERROR(INDEX('Journée FdS'!$A$3:$V$151,MATCH('FdS Hebdo'!$B571,'Journée FdS'!$T$3:$T$151,0),C$3),"")</f>
        <v/>
      </c>
      <c r="D571" s="195" t="str">
        <f>IFERROR(INDEX('Liste Personnel'!$A$3:$I$151,MATCH($E571,'Liste Personnel'!$G$3:$G$151,0),8),"")</f>
        <v/>
      </c>
      <c r="E571" s="195" t="str">
        <f>IFERROR(INDEX('Journée FdS'!$E$5:$V$151,MATCH('FdS Hebdo'!$B571,'Journée FdS'!$T$5:$T$151,0),E$3),"")</f>
        <v/>
      </c>
      <c r="F571" s="196" t="str">
        <f>IF(H571="","",INDEX(Base!$L$2:$N$153,MATCH('FdS Hebdo'!$H571,Base!$L$2:$L$153,0),MATCH('FdS Hebdo'!F$3,Base!$L$1:$N$1,0)))</f>
        <v/>
      </c>
      <c r="G571" s="196" t="str">
        <f>IF(H571="","",INDEX(Base!$L$2:$N$153,MATCH('FdS Hebdo'!$H571,Base!$L$2:$L$153,0),MATCH('FdS Hebdo'!G$3,Base!$L$1:$N$1,0)))</f>
        <v/>
      </c>
      <c r="H571" s="197" t="str">
        <f t="shared" si="81"/>
        <v/>
      </c>
      <c r="I571" s="198"/>
    </row>
    <row r="572" spans="1:9">
      <c r="A572" s="191" t="str">
        <f t="shared" si="77"/>
        <v/>
      </c>
      <c r="B572" s="429" t="s">
        <v>316</v>
      </c>
      <c r="C572" s="195" t="str">
        <f>IFERROR(INDEX('Journée FdS'!$A$3:$V$151,MATCH('FdS Hebdo'!$B572,'Journée FdS'!$T$3:$T$151,0),C$3),"")</f>
        <v/>
      </c>
      <c r="D572" s="195" t="str">
        <f>IFERROR(INDEX('Liste Personnel'!$A$3:$I$151,MATCH($E572,'Liste Personnel'!$G$3:$G$151,0),8),"")</f>
        <v/>
      </c>
      <c r="E572" s="195" t="str">
        <f>IFERROR(INDEX('Journée FdS'!$E$5:$V$151,MATCH('FdS Hebdo'!$B572,'Journée FdS'!$T$5:$T$151,0),E$3),"")</f>
        <v/>
      </c>
      <c r="F572" s="196" t="str">
        <f>IF(H572="","",INDEX(Base!$L$2:$N$153,MATCH('FdS Hebdo'!$H572,Base!$L$2:$L$153,0),MATCH('FdS Hebdo'!F$3,Base!$L$1:$N$1,0)))</f>
        <v/>
      </c>
      <c r="G572" s="196" t="str">
        <f>IF(H572="","",INDEX(Base!$L$2:$N$153,MATCH('FdS Hebdo'!$H572,Base!$L$2:$L$153,0),MATCH('FdS Hebdo'!G$3,Base!$L$1:$N$1,0)))</f>
        <v/>
      </c>
      <c r="H572" s="197" t="str">
        <f t="shared" ref="H572:H579" si="82">IF(E572="","",B572)</f>
        <v/>
      </c>
      <c r="I572" s="198" t="str">
        <f>IF(E572="","","RENFORT")</f>
        <v/>
      </c>
    </row>
    <row r="573" spans="1:9">
      <c r="A573" s="191" t="str">
        <f t="shared" si="77"/>
        <v/>
      </c>
      <c r="B573" s="429" t="s">
        <v>317</v>
      </c>
      <c r="C573" s="195" t="str">
        <f>IFERROR(INDEX('Journée FdS'!$A$3:$V$151,MATCH('FdS Hebdo'!$B573,'Journée FdS'!$T$3:$T$151,0),C$3),"")</f>
        <v/>
      </c>
      <c r="D573" s="195" t="str">
        <f>IFERROR(INDEX('Liste Personnel'!$A$3:$I$151,MATCH($E573,'Liste Personnel'!$G$3:$G$151,0),8),"")</f>
        <v/>
      </c>
      <c r="E573" s="195" t="str">
        <f>IFERROR(INDEX('Journée FdS'!$E$5:$V$151,MATCH('FdS Hebdo'!$B573,'Journée FdS'!$T$5:$T$151,0),E$3),"")</f>
        <v/>
      </c>
      <c r="F573" s="196" t="str">
        <f>IF(H573="","",INDEX(Base!$L$2:$N$153,MATCH('FdS Hebdo'!$H573,Base!$L$2:$L$153,0),MATCH('FdS Hebdo'!F$3,Base!$L$1:$N$1,0)))</f>
        <v/>
      </c>
      <c r="G573" s="196" t="str">
        <f>IF(H573="","",INDEX(Base!$L$2:$N$153,MATCH('FdS Hebdo'!$H573,Base!$L$2:$L$153,0),MATCH('FdS Hebdo'!G$3,Base!$L$1:$N$1,0)))</f>
        <v/>
      </c>
      <c r="H573" s="197" t="str">
        <f t="shared" si="82"/>
        <v/>
      </c>
      <c r="I573" s="198" t="str">
        <f t="shared" ref="I573:I579" si="83">IF(E573="","","RENFORT")</f>
        <v/>
      </c>
    </row>
    <row r="574" spans="1:9">
      <c r="A574" s="191" t="str">
        <f t="shared" si="77"/>
        <v/>
      </c>
      <c r="B574" s="429" t="s">
        <v>318</v>
      </c>
      <c r="C574" s="195" t="str">
        <f>IFERROR(INDEX('Journée FdS'!$A$3:$V$151,MATCH('FdS Hebdo'!$B574,'Journée FdS'!$T$3:$T$151,0),C$3),"")</f>
        <v/>
      </c>
      <c r="D574" s="195" t="str">
        <f>IFERROR(INDEX('Liste Personnel'!$A$3:$I$151,MATCH($E574,'Liste Personnel'!$G$3:$G$151,0),8),"")</f>
        <v/>
      </c>
      <c r="E574" s="195" t="str">
        <f>IFERROR(INDEX('Journée FdS'!$E$5:$V$151,MATCH('FdS Hebdo'!$B574,'Journée FdS'!$T$5:$T$151,0),E$3),"")</f>
        <v/>
      </c>
      <c r="F574" s="196" t="str">
        <f>IF(H574="","",INDEX(Base!$L$2:$N$153,MATCH('FdS Hebdo'!$H574,Base!$L$2:$L$153,0),MATCH('FdS Hebdo'!F$3,Base!$L$1:$N$1,0)))</f>
        <v/>
      </c>
      <c r="G574" s="196" t="str">
        <f>IF(H574="","",INDEX(Base!$L$2:$N$153,MATCH('FdS Hebdo'!$H574,Base!$L$2:$L$153,0),MATCH('FdS Hebdo'!G$3,Base!$L$1:$N$1,0)))</f>
        <v/>
      </c>
      <c r="H574" s="197" t="str">
        <f t="shared" si="82"/>
        <v/>
      </c>
      <c r="I574" s="198" t="str">
        <f t="shared" si="83"/>
        <v/>
      </c>
    </row>
    <row r="575" spans="1:9">
      <c r="A575" s="191" t="str">
        <f t="shared" si="77"/>
        <v/>
      </c>
      <c r="B575" s="429" t="s">
        <v>319</v>
      </c>
      <c r="C575" s="195" t="str">
        <f>IFERROR(INDEX('Journée FdS'!$A$3:$V$151,MATCH('FdS Hebdo'!$B575,'Journée FdS'!$T$3:$T$151,0),C$3),"")</f>
        <v/>
      </c>
      <c r="D575" s="195" t="str">
        <f>IFERROR(INDEX('Liste Personnel'!$A$3:$I$151,MATCH($E575,'Liste Personnel'!$G$3:$G$151,0),8),"")</f>
        <v/>
      </c>
      <c r="E575" s="195" t="str">
        <f>IFERROR(INDEX('Journée FdS'!$E$5:$V$151,MATCH('FdS Hebdo'!$B575,'Journée FdS'!$T$5:$T$151,0),E$3),"")</f>
        <v/>
      </c>
      <c r="F575" s="196" t="str">
        <f>IF(H575="","",INDEX(Base!$L$2:$N$153,MATCH('FdS Hebdo'!$H575,Base!$L$2:$L$153,0),MATCH('FdS Hebdo'!F$3,Base!$L$1:$N$1,0)))</f>
        <v/>
      </c>
      <c r="G575" s="196" t="str">
        <f>IF(H575="","",INDEX(Base!$L$2:$N$153,MATCH('FdS Hebdo'!$H575,Base!$L$2:$L$153,0),MATCH('FdS Hebdo'!G$3,Base!$L$1:$N$1,0)))</f>
        <v/>
      </c>
      <c r="H575" s="197" t="str">
        <f t="shared" si="82"/>
        <v/>
      </c>
      <c r="I575" s="198" t="str">
        <f t="shared" si="83"/>
        <v/>
      </c>
    </row>
    <row r="576" spans="1:9">
      <c r="A576" s="191" t="str">
        <f t="shared" si="77"/>
        <v/>
      </c>
      <c r="B576" s="429" t="s">
        <v>320</v>
      </c>
      <c r="C576" s="195" t="str">
        <f>IFERROR(INDEX('Journée FdS'!$A$3:$V$151,MATCH('FdS Hebdo'!$B576,'Journée FdS'!$T$3:$T$151,0),C$3),"")</f>
        <v/>
      </c>
      <c r="D576" s="195" t="str">
        <f>IFERROR(INDEX('Liste Personnel'!$A$3:$I$151,MATCH($E576,'Liste Personnel'!$G$3:$G$151,0),8),"")</f>
        <v/>
      </c>
      <c r="E576" s="195" t="str">
        <f>IFERROR(INDEX('Journée FdS'!$E$5:$V$151,MATCH('FdS Hebdo'!$B576,'Journée FdS'!$T$5:$T$151,0),E$3),"")</f>
        <v/>
      </c>
      <c r="F576" s="196" t="str">
        <f>IF(H576="","",INDEX(Base!$L$2:$N$153,MATCH('FdS Hebdo'!$H576,Base!$L$2:$L$153,0),MATCH('FdS Hebdo'!F$3,Base!$L$1:$N$1,0)))</f>
        <v/>
      </c>
      <c r="G576" s="196" t="str">
        <f>IF(H576="","",INDEX(Base!$L$2:$N$153,MATCH('FdS Hebdo'!$H576,Base!$L$2:$L$153,0),MATCH('FdS Hebdo'!G$3,Base!$L$1:$N$1,0)))</f>
        <v/>
      </c>
      <c r="H576" s="197" t="str">
        <f t="shared" si="82"/>
        <v/>
      </c>
      <c r="I576" s="198" t="str">
        <f t="shared" si="83"/>
        <v/>
      </c>
    </row>
    <row r="577" spans="1:9">
      <c r="A577" s="191" t="str">
        <f t="shared" si="77"/>
        <v/>
      </c>
      <c r="B577" s="429" t="s">
        <v>321</v>
      </c>
      <c r="C577" s="195" t="str">
        <f>IFERROR(INDEX('Journée FdS'!$A$3:$V$151,MATCH('FdS Hebdo'!$B577,'Journée FdS'!$T$3:$T$151,0),C$3),"")</f>
        <v/>
      </c>
      <c r="D577" s="195" t="str">
        <f>IFERROR(INDEX('Liste Personnel'!$A$3:$I$151,MATCH($E577,'Liste Personnel'!$G$3:$G$151,0),8),"")</f>
        <v/>
      </c>
      <c r="E577" s="195" t="str">
        <f>IFERROR(INDEX('Journée FdS'!$E$5:$V$151,MATCH('FdS Hebdo'!$B577,'Journée FdS'!$T$5:$T$151,0),E$3),"")</f>
        <v/>
      </c>
      <c r="F577" s="196" t="str">
        <f>IF(H577="","",INDEX(Base!$L$2:$N$153,MATCH('FdS Hebdo'!$H577,Base!$L$2:$L$153,0),MATCH('FdS Hebdo'!F$3,Base!$L$1:$N$1,0)))</f>
        <v/>
      </c>
      <c r="G577" s="196" t="str">
        <f>IF(H577="","",INDEX(Base!$L$2:$N$153,MATCH('FdS Hebdo'!$H577,Base!$L$2:$L$153,0),MATCH('FdS Hebdo'!G$3,Base!$L$1:$N$1,0)))</f>
        <v/>
      </c>
      <c r="H577" s="197" t="str">
        <f t="shared" si="82"/>
        <v/>
      </c>
      <c r="I577" s="198" t="str">
        <f t="shared" si="83"/>
        <v/>
      </c>
    </row>
    <row r="578" spans="1:9">
      <c r="A578" s="191" t="str">
        <f t="shared" si="77"/>
        <v/>
      </c>
      <c r="B578" s="429" t="s">
        <v>322</v>
      </c>
      <c r="C578" s="195" t="str">
        <f>IFERROR(INDEX('Journée FdS'!$A$3:$V$151,MATCH('FdS Hebdo'!$B578,'Journée FdS'!$T$3:$T$151,0),C$3),"")</f>
        <v/>
      </c>
      <c r="D578" s="195" t="str">
        <f>IFERROR(INDEX('Liste Personnel'!$A$3:$I$151,MATCH($E578,'Liste Personnel'!$G$3:$G$151,0),8),"")</f>
        <v/>
      </c>
      <c r="E578" s="195" t="str">
        <f>IFERROR(INDEX('Journée FdS'!$E$5:$V$151,MATCH('FdS Hebdo'!$B578,'Journée FdS'!$T$5:$T$151,0),E$3),"")</f>
        <v/>
      </c>
      <c r="F578" s="196" t="str">
        <f>IF(H578="","",INDEX(Base!$L$2:$N$153,MATCH('FdS Hebdo'!$H578,Base!$L$2:$L$153,0),MATCH('FdS Hebdo'!F$3,Base!$L$1:$N$1,0)))</f>
        <v/>
      </c>
      <c r="G578" s="196" t="str">
        <f>IF(H578="","",INDEX(Base!$L$2:$N$153,MATCH('FdS Hebdo'!$H578,Base!$L$2:$L$153,0),MATCH('FdS Hebdo'!G$3,Base!$L$1:$N$1,0)))</f>
        <v/>
      </c>
      <c r="H578" s="197" t="str">
        <f t="shared" si="82"/>
        <v/>
      </c>
      <c r="I578" s="198" t="str">
        <f t="shared" si="83"/>
        <v/>
      </c>
    </row>
    <row r="579" spans="1:9">
      <c r="A579" s="191" t="str">
        <f t="shared" si="77"/>
        <v/>
      </c>
      <c r="B579" s="429" t="s">
        <v>323</v>
      </c>
      <c r="C579" s="195" t="str">
        <f>IFERROR(INDEX('Journée FdS'!$A$3:$V$151,MATCH('FdS Hebdo'!$B579,'Journée FdS'!$T$3:$T$151,0),C$3),"")</f>
        <v/>
      </c>
      <c r="D579" s="195" t="str">
        <f>IFERROR(INDEX('Liste Personnel'!$A$3:$I$151,MATCH($E579,'Liste Personnel'!$G$3:$G$151,0),8),"")</f>
        <v/>
      </c>
      <c r="E579" s="195" t="str">
        <f>IFERROR(INDEX('Journée FdS'!$E$5:$V$151,MATCH('FdS Hebdo'!$B579,'Journée FdS'!$T$5:$T$151,0),E$3),"")</f>
        <v/>
      </c>
      <c r="F579" s="196" t="str">
        <f>IF(H579="","",INDEX(Base!$L$2:$N$153,MATCH('FdS Hebdo'!$H579,Base!$L$2:$L$153,0),MATCH('FdS Hebdo'!F$3,Base!$L$1:$N$1,0)))</f>
        <v/>
      </c>
      <c r="G579" s="196" t="str">
        <f>IF(H579="","",INDEX(Base!$L$2:$N$153,MATCH('FdS Hebdo'!$H579,Base!$L$2:$L$153,0),MATCH('FdS Hebdo'!G$3,Base!$L$1:$N$1,0)))</f>
        <v/>
      </c>
      <c r="H579" s="197" t="str">
        <f t="shared" si="82"/>
        <v/>
      </c>
      <c r="I579" s="198" t="str">
        <f t="shared" si="83"/>
        <v/>
      </c>
    </row>
    <row r="580" spans="1:9">
      <c r="A580" s="191" t="s">
        <v>222</v>
      </c>
      <c r="B580" s="203" t="s">
        <v>12</v>
      </c>
      <c r="C580" s="195"/>
      <c r="D580" s="195" t="str">
        <f>IFERROR(INDEX('Liste Personnel'!$A$3:$I$151,MATCH($E580,'Liste Personnel'!$G$3:$G$151,0),8),"")</f>
        <v/>
      </c>
      <c r="E580" s="195" t="s">
        <v>298</v>
      </c>
      <c r="F580" s="196"/>
      <c r="G580" s="196"/>
      <c r="H580" s="197" t="str">
        <f>IF(E580="","",B580)</f>
        <v/>
      </c>
      <c r="I580" s="198"/>
    </row>
    <row r="581" spans="1:9">
      <c r="A581" s="191" t="str">
        <f t="shared" ref="A581:A669" si="84">IF(C581="","","+")</f>
        <v/>
      </c>
      <c r="B581" s="428" t="s">
        <v>236</v>
      </c>
      <c r="C581" s="195" t="str">
        <f>IFERROR(INDEX('Journée FdS'!$A$3:$V$151,MATCH('FdS Hebdo'!$B581,'Journée FdS'!$T$3:$T$151,0),C$3),"")</f>
        <v/>
      </c>
      <c r="D581" s="195" t="str">
        <f>IFERROR(INDEX('Liste Personnel'!$A$3:$I$151,MATCH($E581,'Liste Personnel'!$G$3:$G$151,0),8),"")</f>
        <v/>
      </c>
      <c r="E581" s="195" t="str">
        <f>IFERROR(INDEX('Journée FdS'!$E$5:$V$151,MATCH('FdS Hebdo'!$B581,'Journée FdS'!$T$5:$T$151,0),E$3),"")</f>
        <v/>
      </c>
      <c r="F581" s="196"/>
      <c r="G581" s="196"/>
      <c r="H581" s="197" t="str">
        <f>IF(E581="","",B581)</f>
        <v/>
      </c>
      <c r="I581" s="198"/>
    </row>
    <row r="582" spans="1:9">
      <c r="A582" s="191" t="str">
        <f t="shared" si="84"/>
        <v/>
      </c>
      <c r="B582" s="428" t="s">
        <v>237</v>
      </c>
      <c r="C582" s="195" t="str">
        <f>IFERROR(INDEX('Journée FdS'!$A$3:$V$151,MATCH('FdS Hebdo'!$B582,'Journée FdS'!$T$3:$T$151,0),C$3),"")</f>
        <v/>
      </c>
      <c r="D582" s="195" t="str">
        <f>IFERROR(INDEX('Liste Personnel'!$A$3:$I$151,MATCH($E582,'Liste Personnel'!$G$3:$G$151,0),8),"")</f>
        <v/>
      </c>
      <c r="E582" s="195" t="str">
        <f>IFERROR(INDEX('Journée FdS'!$E$5:$V$151,MATCH('FdS Hebdo'!$B582,'Journée FdS'!$T$5:$T$151,0),E$3),"")</f>
        <v/>
      </c>
      <c r="F582" s="196"/>
      <c r="G582" s="196"/>
      <c r="H582" s="197" t="str">
        <f t="shared" ref="H582:H597" si="85">IF(E582="","",B582)</f>
        <v/>
      </c>
      <c r="I582" s="198"/>
    </row>
    <row r="583" spans="1:9">
      <c r="A583" s="191" t="str">
        <f t="shared" si="84"/>
        <v/>
      </c>
      <c r="B583" s="428" t="s">
        <v>238</v>
      </c>
      <c r="C583" s="195" t="str">
        <f>IFERROR(INDEX('Journée FdS'!$A$3:$V$151,MATCH('FdS Hebdo'!$B583,'Journée FdS'!$T$3:$T$151,0),C$3),"")</f>
        <v/>
      </c>
      <c r="D583" s="195" t="str">
        <f>IFERROR(INDEX('Liste Personnel'!$A$3:$I$151,MATCH($E583,'Liste Personnel'!$G$3:$G$151,0),8),"")</f>
        <v/>
      </c>
      <c r="E583" s="195" t="str">
        <f>IFERROR(INDEX('Journée FdS'!$E$5:$V$151,MATCH('FdS Hebdo'!$B583,'Journée FdS'!$T$5:$T$151,0),E$3),"")</f>
        <v/>
      </c>
      <c r="F583" s="196"/>
      <c r="G583" s="196"/>
      <c r="H583" s="197" t="str">
        <f t="shared" si="85"/>
        <v/>
      </c>
      <c r="I583" s="198"/>
    </row>
    <row r="584" spans="1:9">
      <c r="A584" s="191" t="str">
        <f t="shared" si="84"/>
        <v/>
      </c>
      <c r="B584" s="428" t="s">
        <v>239</v>
      </c>
      <c r="C584" s="195" t="str">
        <f>IFERROR(INDEX('Journée FdS'!$A$3:$V$151,MATCH('FdS Hebdo'!$B584,'Journée FdS'!$T$3:$T$151,0),C$3),"")</f>
        <v/>
      </c>
      <c r="D584" s="195" t="str">
        <f>IFERROR(INDEX('Liste Personnel'!$A$3:$I$151,MATCH($E584,'Liste Personnel'!$G$3:$G$151,0),8),"")</f>
        <v/>
      </c>
      <c r="E584" s="195" t="str">
        <f>IFERROR(INDEX('Journée FdS'!$E$5:$V$151,MATCH('FdS Hebdo'!$B584,'Journée FdS'!$T$5:$T$151,0),E$3),"")</f>
        <v/>
      </c>
      <c r="F584" s="196"/>
      <c r="G584" s="196"/>
      <c r="H584" s="197" t="str">
        <f t="shared" si="85"/>
        <v/>
      </c>
      <c r="I584" s="198" t="s">
        <v>375</v>
      </c>
    </row>
    <row r="585" spans="1:9">
      <c r="A585" s="191" t="str">
        <f t="shared" si="84"/>
        <v/>
      </c>
      <c r="B585" s="428" t="s">
        <v>240</v>
      </c>
      <c r="C585" s="195" t="str">
        <f>IFERROR(INDEX('Journée FdS'!$A$3:$V$151,MATCH('FdS Hebdo'!$B585,'Journée FdS'!$T$3:$T$151,0),C$3),"")</f>
        <v/>
      </c>
      <c r="D585" s="195" t="str">
        <f>IFERROR(INDEX('Liste Personnel'!$A$3:$I$151,MATCH($E585,'Liste Personnel'!$G$3:$G$151,0),8),"")</f>
        <v/>
      </c>
      <c r="E585" s="195" t="str">
        <f>IFERROR(INDEX('Journée FdS'!$E$5:$V$151,MATCH('FdS Hebdo'!$B585,'Journée FdS'!$T$5:$T$151,0),E$3),"")</f>
        <v/>
      </c>
      <c r="F585" s="196"/>
      <c r="G585" s="196"/>
      <c r="H585" s="197" t="str">
        <f t="shared" si="85"/>
        <v/>
      </c>
      <c r="I585" s="198"/>
    </row>
    <row r="586" spans="1:9">
      <c r="A586" s="191" t="str">
        <f t="shared" si="84"/>
        <v/>
      </c>
      <c r="B586" s="428" t="s">
        <v>241</v>
      </c>
      <c r="C586" s="195" t="str">
        <f>IFERROR(INDEX('Journée FdS'!$A$3:$V$151,MATCH('FdS Hebdo'!$B586,'Journée FdS'!$T$3:$T$151,0),C$3),"")</f>
        <v/>
      </c>
      <c r="D586" s="195" t="str">
        <f>IFERROR(INDEX('Liste Personnel'!$A$3:$I$151,MATCH($E586,'Liste Personnel'!$G$3:$G$151,0),8),"")</f>
        <v/>
      </c>
      <c r="E586" s="195" t="str">
        <f>IFERROR(INDEX('Journée FdS'!$E$5:$V$151,MATCH('FdS Hebdo'!$B586,'Journée FdS'!$T$5:$T$151,0),E$3),"")</f>
        <v/>
      </c>
      <c r="F586" s="196"/>
      <c r="G586" s="196"/>
      <c r="H586" s="197" t="str">
        <f t="shared" si="85"/>
        <v/>
      </c>
      <c r="I586" s="198"/>
    </row>
    <row r="587" spans="1:9">
      <c r="A587" s="191" t="str">
        <f t="shared" si="84"/>
        <v/>
      </c>
      <c r="B587" s="428" t="s">
        <v>242</v>
      </c>
      <c r="C587" s="195" t="str">
        <f>IFERROR(INDEX('Journée FdS'!$A$3:$V$151,MATCH('FdS Hebdo'!$B587,'Journée FdS'!$T$3:$T$151,0),C$3),"")</f>
        <v/>
      </c>
      <c r="D587" s="195" t="str">
        <f>IFERROR(INDEX('Liste Personnel'!$A$3:$I$151,MATCH($E587,'Liste Personnel'!$G$3:$G$151,0),8),"")</f>
        <v/>
      </c>
      <c r="E587" s="195" t="str">
        <f>IFERROR(INDEX('Journée FdS'!$E$5:$V$151,MATCH('FdS Hebdo'!$B587,'Journée FdS'!$T$5:$T$151,0),E$3),"")</f>
        <v/>
      </c>
      <c r="F587" s="196"/>
      <c r="G587" s="196"/>
      <c r="H587" s="197" t="str">
        <f t="shared" si="85"/>
        <v/>
      </c>
      <c r="I587" s="198"/>
    </row>
    <row r="588" spans="1:9">
      <c r="A588" s="191" t="str">
        <f t="shared" si="84"/>
        <v/>
      </c>
      <c r="B588" s="428" t="s">
        <v>243</v>
      </c>
      <c r="C588" s="195" t="str">
        <f>IFERROR(INDEX('Journée FdS'!$A$3:$V$151,MATCH('FdS Hebdo'!$B588,'Journée FdS'!$T$3:$T$151,0),C$3),"")</f>
        <v/>
      </c>
      <c r="D588" s="195" t="str">
        <f>IFERROR(INDEX('Liste Personnel'!$A$3:$I$151,MATCH($E588,'Liste Personnel'!$G$3:$G$151,0),8),"")</f>
        <v/>
      </c>
      <c r="E588" s="195" t="str">
        <f>IFERROR(INDEX('Journée FdS'!$E$5:$V$151,MATCH('FdS Hebdo'!$B588,'Journée FdS'!$T$5:$T$151,0),E$3),"")</f>
        <v/>
      </c>
      <c r="F588" s="196"/>
      <c r="G588" s="196"/>
      <c r="H588" s="197" t="str">
        <f t="shared" si="85"/>
        <v/>
      </c>
      <c r="I588" s="198"/>
    </row>
    <row r="589" spans="1:9">
      <c r="A589" s="191" t="str">
        <f t="shared" si="84"/>
        <v/>
      </c>
      <c r="B589" s="428" t="s">
        <v>244</v>
      </c>
      <c r="C589" s="195" t="str">
        <f>IFERROR(INDEX('Journée FdS'!$A$3:$V$151,MATCH('FdS Hebdo'!$B589,'Journée FdS'!$T$3:$T$151,0),C$3),"")</f>
        <v/>
      </c>
      <c r="D589" s="195" t="str">
        <f>IFERROR(INDEX('Liste Personnel'!$A$3:$I$151,MATCH($E589,'Liste Personnel'!$G$3:$G$151,0),8),"")</f>
        <v/>
      </c>
      <c r="E589" s="195" t="str">
        <f>IFERROR(INDEX('Journée FdS'!$E$5:$V$151,MATCH('FdS Hebdo'!$B589,'Journée FdS'!$T$5:$T$151,0),E$3),"")</f>
        <v/>
      </c>
      <c r="F589" s="196"/>
      <c r="G589" s="196"/>
      <c r="H589" s="197" t="str">
        <f t="shared" si="85"/>
        <v/>
      </c>
      <c r="I589" s="198"/>
    </row>
    <row r="590" spans="1:9">
      <c r="A590" s="191" t="str">
        <f t="shared" si="84"/>
        <v/>
      </c>
      <c r="B590" s="428" t="s">
        <v>245</v>
      </c>
      <c r="C590" s="195" t="str">
        <f>IFERROR(INDEX('Journée FdS'!$A$3:$V$151,MATCH('FdS Hebdo'!$B590,'Journée FdS'!$T$3:$T$151,0),C$3),"")</f>
        <v/>
      </c>
      <c r="D590" s="195" t="str">
        <f>IFERROR(INDEX('Liste Personnel'!$A$3:$I$151,MATCH($E590,'Liste Personnel'!$G$3:$G$151,0),8),"")</f>
        <v/>
      </c>
      <c r="E590" s="195" t="str">
        <f>IFERROR(INDEX('Journée FdS'!$E$5:$V$151,MATCH('FdS Hebdo'!$B590,'Journée FdS'!$T$5:$T$151,0),E$3),"")</f>
        <v/>
      </c>
      <c r="F590" s="196"/>
      <c r="G590" s="196"/>
      <c r="H590" s="197" t="str">
        <f t="shared" si="85"/>
        <v/>
      </c>
      <c r="I590" s="198"/>
    </row>
    <row r="591" spans="1:9">
      <c r="A591" s="191" t="str">
        <f t="shared" si="84"/>
        <v/>
      </c>
      <c r="B591" s="428" t="s">
        <v>246</v>
      </c>
      <c r="C591" s="195" t="str">
        <f>IFERROR(INDEX('Journée FdS'!$A$3:$V$151,MATCH('FdS Hebdo'!$B591,'Journée FdS'!$T$3:$T$151,0),C$3),"")</f>
        <v/>
      </c>
      <c r="D591" s="195" t="str">
        <f>IFERROR(INDEX('Liste Personnel'!$A$3:$I$151,MATCH($E591,'Liste Personnel'!$G$3:$G$151,0),8),"")</f>
        <v/>
      </c>
      <c r="E591" s="195" t="str">
        <f>IFERROR(INDEX('Journée FdS'!$E$5:$V$151,MATCH('FdS Hebdo'!$B591,'Journée FdS'!$T$5:$T$151,0),E$3),"")</f>
        <v/>
      </c>
      <c r="F591" s="196"/>
      <c r="G591" s="196"/>
      <c r="H591" s="197" t="str">
        <f t="shared" si="85"/>
        <v/>
      </c>
      <c r="I591" s="198"/>
    </row>
    <row r="592" spans="1:9">
      <c r="A592" s="191" t="str">
        <f t="shared" si="84"/>
        <v/>
      </c>
      <c r="B592" s="428" t="s">
        <v>247</v>
      </c>
      <c r="C592" s="195" t="str">
        <f>IFERROR(INDEX('Journée FdS'!$A$3:$V$151,MATCH('FdS Hebdo'!$B592,'Journée FdS'!$T$3:$T$151,0),C$3),"")</f>
        <v/>
      </c>
      <c r="D592" s="195" t="str">
        <f>IFERROR(INDEX('Liste Personnel'!$A$3:$I$151,MATCH($E592,'Liste Personnel'!$G$3:$G$151,0),8),"")</f>
        <v/>
      </c>
      <c r="E592" s="195" t="str">
        <f>IFERROR(INDEX('Journée FdS'!$E$5:$V$151,MATCH('FdS Hebdo'!$B592,'Journée FdS'!$T$5:$T$151,0),E$3),"")</f>
        <v/>
      </c>
      <c r="F592" s="196"/>
      <c r="G592" s="196"/>
      <c r="H592" s="197" t="str">
        <f t="shared" si="85"/>
        <v/>
      </c>
      <c r="I592" s="198"/>
    </row>
    <row r="593" spans="1:9">
      <c r="A593" s="191" t="str">
        <f t="shared" si="84"/>
        <v/>
      </c>
      <c r="B593" s="428" t="s">
        <v>248</v>
      </c>
      <c r="C593" s="195" t="str">
        <f>IFERROR(INDEX('Journée FdS'!$A$3:$V$151,MATCH('FdS Hebdo'!$B593,'Journée FdS'!$T$3:$T$151,0),C$3),"")</f>
        <v/>
      </c>
      <c r="D593" s="195" t="str">
        <f>IFERROR(INDEX('Liste Personnel'!$A$3:$I$151,MATCH($E593,'Liste Personnel'!$G$3:$G$151,0),8),"")</f>
        <v/>
      </c>
      <c r="E593" s="195" t="str">
        <f>IFERROR(INDEX('Journée FdS'!$E$5:$V$151,MATCH('FdS Hebdo'!$B593,'Journée FdS'!$T$5:$T$151,0),E$3),"")</f>
        <v/>
      </c>
      <c r="F593" s="196"/>
      <c r="G593" s="196"/>
      <c r="H593" s="197" t="str">
        <f t="shared" si="85"/>
        <v/>
      </c>
      <c r="I593" s="198"/>
    </row>
    <row r="594" spans="1:9">
      <c r="A594" s="191" t="str">
        <f t="shared" si="84"/>
        <v/>
      </c>
      <c r="B594" s="428" t="s">
        <v>249</v>
      </c>
      <c r="C594" s="195" t="str">
        <f>IFERROR(INDEX('Journée FdS'!$A$3:$V$151,MATCH('FdS Hebdo'!$B594,'Journée FdS'!$T$3:$T$151,0),C$3),"")</f>
        <v/>
      </c>
      <c r="D594" s="195" t="str">
        <f>IFERROR(INDEX('Liste Personnel'!$A$3:$I$151,MATCH($E594,'Liste Personnel'!$G$3:$G$151,0),8),"")</f>
        <v/>
      </c>
      <c r="E594" s="195" t="str">
        <f>IFERROR(INDEX('Journée FdS'!$E$5:$V$151,MATCH('FdS Hebdo'!$B594,'Journée FdS'!$T$5:$T$151,0),E$3),"")</f>
        <v/>
      </c>
      <c r="F594" s="196"/>
      <c r="G594" s="196"/>
      <c r="H594" s="197" t="str">
        <f t="shared" si="85"/>
        <v/>
      </c>
      <c r="I594" s="198"/>
    </row>
    <row r="595" spans="1:9">
      <c r="A595" s="191" t="str">
        <f t="shared" si="84"/>
        <v/>
      </c>
      <c r="B595" s="428" t="s">
        <v>250</v>
      </c>
      <c r="C595" s="195" t="str">
        <f>IFERROR(INDEX('Journée FdS'!$A$3:$V$151,MATCH('FdS Hebdo'!$B595,'Journée FdS'!$T$3:$T$151,0),C$3),"")</f>
        <v/>
      </c>
      <c r="D595" s="195" t="str">
        <f>IFERROR(INDEX('Liste Personnel'!$A$3:$I$151,MATCH($E595,'Liste Personnel'!$G$3:$G$151,0),8),"")</f>
        <v/>
      </c>
      <c r="E595" s="195" t="str">
        <f>IFERROR(INDEX('Journée FdS'!$E$5:$V$151,MATCH('FdS Hebdo'!$B595,'Journée FdS'!$T$5:$T$151,0),E$3),"")</f>
        <v/>
      </c>
      <c r="F595" s="196"/>
      <c r="G595" s="196"/>
      <c r="H595" s="197" t="str">
        <f t="shared" si="85"/>
        <v/>
      </c>
      <c r="I595" s="198"/>
    </row>
    <row r="596" spans="1:9">
      <c r="A596" s="191" t="str">
        <f t="shared" si="84"/>
        <v/>
      </c>
      <c r="B596" s="428" t="s">
        <v>251</v>
      </c>
      <c r="C596" s="195" t="str">
        <f>IFERROR(INDEX('Journée FdS'!$A$3:$V$151,MATCH('FdS Hebdo'!$B596,'Journée FdS'!$T$3:$T$151,0),C$3),"")</f>
        <v/>
      </c>
      <c r="D596" s="195" t="str">
        <f>IFERROR(INDEX('Liste Personnel'!$A$3:$I$151,MATCH($E596,'Liste Personnel'!$G$3:$G$151,0),8),"")</f>
        <v/>
      </c>
      <c r="E596" s="195" t="str">
        <f>IFERROR(INDEX('Journée FdS'!$E$5:$V$151,MATCH('FdS Hebdo'!$B596,'Journée FdS'!$T$5:$T$151,0),E$3),"")</f>
        <v/>
      </c>
      <c r="F596" s="196"/>
      <c r="G596" s="196"/>
      <c r="H596" s="197" t="str">
        <f t="shared" si="85"/>
        <v/>
      </c>
      <c r="I596" s="198"/>
    </row>
    <row r="597" spans="1:9">
      <c r="A597" s="191" t="str">
        <f t="shared" si="84"/>
        <v/>
      </c>
      <c r="B597" s="428" t="s">
        <v>252</v>
      </c>
      <c r="C597" s="195" t="str">
        <f>IFERROR(INDEX('Journée FdS'!$A$3:$V$151,MATCH('FdS Hebdo'!$B597,'Journée FdS'!$T$3:$T$151,0),C$3),"")</f>
        <v/>
      </c>
      <c r="D597" s="195" t="str">
        <f>IFERROR(INDEX('Liste Personnel'!$A$3:$I$151,MATCH($E597,'Liste Personnel'!$G$3:$G$151,0),8),"")</f>
        <v/>
      </c>
      <c r="E597" s="195" t="str">
        <f>IFERROR(INDEX('Journée FdS'!$E$5:$V$151,MATCH('FdS Hebdo'!$B597,'Journée FdS'!$T$5:$T$151,0),E$3),"")</f>
        <v/>
      </c>
      <c r="F597" s="196"/>
      <c r="G597" s="196"/>
      <c r="H597" s="197" t="str">
        <f t="shared" si="85"/>
        <v/>
      </c>
      <c r="I597" s="198"/>
    </row>
    <row r="598" spans="1:9">
      <c r="A598" s="191" t="str">
        <f t="shared" si="84"/>
        <v/>
      </c>
      <c r="B598" s="428" t="s">
        <v>253</v>
      </c>
      <c r="C598" s="195" t="str">
        <f>IFERROR(INDEX('Journée FdS'!$A$3:$V$151,MATCH('FdS Hebdo'!$B598,'Journée FdS'!$T$3:$T$151,0),C$3),"")</f>
        <v/>
      </c>
      <c r="D598" s="195" t="str">
        <f>IFERROR(INDEX('Liste Personnel'!$A$3:$I$151,MATCH($E598,'Liste Personnel'!$G$3:$G$151,0),8),"")</f>
        <v/>
      </c>
      <c r="E598" s="195" t="str">
        <f>IFERROR(INDEX('Journée FdS'!$E$5:$V$151,MATCH('FdS Hebdo'!$B598,'Journée FdS'!$T$5:$T$151,0),E$3),"")</f>
        <v/>
      </c>
      <c r="F598" s="196"/>
      <c r="G598" s="196"/>
      <c r="H598" s="197" t="str">
        <f t="shared" ref="H598:H604" si="86">IF(E598="","",B598)</f>
        <v/>
      </c>
      <c r="I598" s="198"/>
    </row>
    <row r="599" spans="1:9">
      <c r="A599" s="191" t="str">
        <f t="shared" si="84"/>
        <v/>
      </c>
      <c r="B599" s="428" t="s">
        <v>254</v>
      </c>
      <c r="C599" s="195" t="str">
        <f>IFERROR(INDEX('Journée FdS'!$A$3:$V$151,MATCH('FdS Hebdo'!$B599,'Journée FdS'!$T$3:$T$151,0),C$3),"")</f>
        <v/>
      </c>
      <c r="D599" s="195" t="str">
        <f>IFERROR(INDEX('Liste Personnel'!$A$3:$I$151,MATCH($E599,'Liste Personnel'!$G$3:$G$151,0),8),"")</f>
        <v/>
      </c>
      <c r="E599" s="195" t="str">
        <f>IFERROR(INDEX('Journée FdS'!$E$5:$V$151,MATCH('FdS Hebdo'!$B599,'Journée FdS'!$T$5:$T$151,0),E$3),"")</f>
        <v/>
      </c>
      <c r="F599" s="196"/>
      <c r="G599" s="196"/>
      <c r="H599" s="197" t="str">
        <f t="shared" si="86"/>
        <v/>
      </c>
      <c r="I599" s="198"/>
    </row>
    <row r="600" spans="1:9">
      <c r="A600" s="191" t="str">
        <f t="shared" si="84"/>
        <v/>
      </c>
      <c r="B600" s="428" t="s">
        <v>255</v>
      </c>
      <c r="C600" s="195" t="str">
        <f>IFERROR(INDEX('Journée FdS'!$A$3:$V$151,MATCH('FdS Hebdo'!$B600,'Journée FdS'!$T$3:$T$151,0),C$3),"")</f>
        <v/>
      </c>
      <c r="D600" s="195" t="str">
        <f>IFERROR(INDEX('Liste Personnel'!$A$3:$I$151,MATCH($E600,'Liste Personnel'!$G$3:$G$151,0),8),"")</f>
        <v/>
      </c>
      <c r="E600" s="195" t="str">
        <f>IFERROR(INDEX('Journée FdS'!$E$5:$V$151,MATCH('FdS Hebdo'!$B600,'Journée FdS'!$T$5:$T$151,0),E$3),"")</f>
        <v/>
      </c>
      <c r="F600" s="196"/>
      <c r="G600" s="196"/>
      <c r="H600" s="197" t="str">
        <f t="shared" si="86"/>
        <v/>
      </c>
      <c r="I600" s="198"/>
    </row>
    <row r="601" spans="1:9">
      <c r="A601" s="191" t="str">
        <f t="shared" si="84"/>
        <v/>
      </c>
      <c r="B601" s="428" t="s">
        <v>303</v>
      </c>
      <c r="C601" s="195" t="str">
        <f>IFERROR(INDEX('Journée FdS'!$A$3:$V$151,MATCH('FdS Hebdo'!$B601,'Journée FdS'!$T$3:$T$151,0),C$3),"")</f>
        <v/>
      </c>
      <c r="D601" s="195" t="str">
        <f>IFERROR(INDEX('Liste Personnel'!$A$3:$I$151,MATCH($E601,'Liste Personnel'!$G$3:$G$151,0),8),"")</f>
        <v/>
      </c>
      <c r="E601" s="195" t="str">
        <f>IFERROR(INDEX('Journée FdS'!$E$5:$V$151,MATCH('FdS Hebdo'!$B601,'Journée FdS'!$T$5:$T$151,0),E$3),"")</f>
        <v/>
      </c>
      <c r="F601" s="196"/>
      <c r="G601" s="196"/>
      <c r="H601" s="197" t="str">
        <f t="shared" si="86"/>
        <v/>
      </c>
      <c r="I601" s="198"/>
    </row>
    <row r="602" spans="1:9">
      <c r="A602" s="191" t="str">
        <f t="shared" si="84"/>
        <v/>
      </c>
      <c r="B602" s="428" t="s">
        <v>304</v>
      </c>
      <c r="C602" s="195" t="str">
        <f>IFERROR(INDEX('Journée FdS'!$A$3:$V$151,MATCH('FdS Hebdo'!$B602,'Journée FdS'!$T$3:$T$151,0),C$3),"")</f>
        <v/>
      </c>
      <c r="D602" s="195" t="str">
        <f>IFERROR(INDEX('Liste Personnel'!$A$3:$I$151,MATCH($E602,'Liste Personnel'!$G$3:$G$151,0),8),"")</f>
        <v/>
      </c>
      <c r="E602" s="195" t="str">
        <f>IFERROR(INDEX('Journée FdS'!$E$5:$V$151,MATCH('FdS Hebdo'!$B602,'Journée FdS'!$T$5:$T$151,0),E$3),"")</f>
        <v/>
      </c>
      <c r="F602" s="196"/>
      <c r="G602" s="196"/>
      <c r="H602" s="197" t="str">
        <f t="shared" si="86"/>
        <v/>
      </c>
      <c r="I602" s="198"/>
    </row>
    <row r="603" spans="1:9">
      <c r="A603" s="191" t="str">
        <f t="shared" si="84"/>
        <v/>
      </c>
      <c r="B603" s="428" t="s">
        <v>305</v>
      </c>
      <c r="C603" s="195" t="str">
        <f>IFERROR(INDEX('Journée FdS'!$A$3:$V$151,MATCH('FdS Hebdo'!$B603,'Journée FdS'!$T$3:$T$151,0),C$3),"")</f>
        <v/>
      </c>
      <c r="D603" s="195" t="str">
        <f>IFERROR(INDEX('Liste Personnel'!$A$3:$I$151,MATCH($E603,'Liste Personnel'!$G$3:$G$151,0),8),"")</f>
        <v/>
      </c>
      <c r="E603" s="195" t="str">
        <f>IFERROR(INDEX('Journée FdS'!$E$5:$V$151,MATCH('FdS Hebdo'!$B603,'Journée FdS'!$T$5:$T$151,0),E$3),"")</f>
        <v/>
      </c>
      <c r="F603" s="196"/>
      <c r="G603" s="196"/>
      <c r="H603" s="197" t="str">
        <f t="shared" si="86"/>
        <v/>
      </c>
      <c r="I603" s="198"/>
    </row>
    <row r="604" spans="1:9">
      <c r="A604" s="191" t="str">
        <f t="shared" si="84"/>
        <v/>
      </c>
      <c r="B604" s="428" t="s">
        <v>306</v>
      </c>
      <c r="C604" s="195" t="str">
        <f>IFERROR(INDEX('Journée FdS'!$A$3:$V$151,MATCH('FdS Hebdo'!$B604,'Journée FdS'!$T$3:$T$151,0),C$3),"")</f>
        <v/>
      </c>
      <c r="D604" s="195" t="str">
        <f>IFERROR(INDEX('Liste Personnel'!$A$3:$I$151,MATCH($E604,'Liste Personnel'!$G$3:$G$151,0),8),"")</f>
        <v/>
      </c>
      <c r="E604" s="195" t="str">
        <f>IFERROR(INDEX('Journée FdS'!$E$5:$V$151,MATCH('FdS Hebdo'!$B604,'Journée FdS'!$T$5:$T$151,0),E$3),"")</f>
        <v/>
      </c>
      <c r="F604" s="196"/>
      <c r="G604" s="196"/>
      <c r="H604" s="197" t="str">
        <f t="shared" si="86"/>
        <v/>
      </c>
      <c r="I604" s="198"/>
    </row>
    <row r="605" spans="1:9">
      <c r="A605" s="191" t="s">
        <v>222</v>
      </c>
      <c r="B605" s="203" t="s">
        <v>10</v>
      </c>
      <c r="C605" s="195"/>
      <c r="D605" s="195" t="str">
        <f>IFERROR(INDEX('Liste Personnel'!$A$3:$I$151,MATCH($E605,'Liste Personnel'!$G$3:$G$151,0),8),"")</f>
        <v/>
      </c>
      <c r="E605" s="195"/>
      <c r="F605" s="196" t="s">
        <v>298</v>
      </c>
      <c r="G605" s="196" t="s">
        <v>298</v>
      </c>
      <c r="H605" s="197" t="str">
        <f>IF(E605="","",B605)</f>
        <v/>
      </c>
      <c r="I605" s="198"/>
    </row>
    <row r="606" spans="1:9">
      <c r="A606" s="191" t="str">
        <f t="shared" si="84"/>
        <v/>
      </c>
      <c r="B606" s="428" t="s">
        <v>10</v>
      </c>
      <c r="C606" s="195" t="str">
        <f>IFERROR(INDEX('Journée FdS'!$A$3:$V$151,MATCH('FdS Hebdo'!$B606,'Journée FdS'!$T$3:$T$151,0),C$3),"")</f>
        <v/>
      </c>
      <c r="D606" s="195" t="str">
        <f>IFERROR(INDEX('Liste Personnel'!$A$3:$I$151,MATCH($E606,'Liste Personnel'!$G$3:$G$151,0),8),"")</f>
        <v/>
      </c>
      <c r="E606" s="195" t="str">
        <f>IFERROR(INDEX('Journée FdS'!$E$5:$V$151,MATCH('FdS Hebdo'!$B606,'Journée FdS'!$T$5:$T$151,0),E$3),"")</f>
        <v/>
      </c>
      <c r="F606" s="196" t="str">
        <f>IF(H606="","",INDEX(Base!$L$2:$N$153,MATCH('FdS Hebdo'!$H606,Base!$L$2:$L$153,0),MATCH('FdS Hebdo'!F$3,Base!$L$1:$N$1,0)))</f>
        <v/>
      </c>
      <c r="G606" s="196" t="str">
        <f>IF(H606="","",INDEX(Base!$L$2:$N$153,MATCH('FdS Hebdo'!$H606,Base!$L$2:$L$153,0),MATCH('FdS Hebdo'!G$3,Base!$L$1:$N$1,0)))</f>
        <v/>
      </c>
      <c r="H606" s="197" t="str">
        <f>IF(E606="","",B606)</f>
        <v/>
      </c>
      <c r="I606" s="198"/>
    </row>
    <row r="607" spans="1:9">
      <c r="A607" s="191" t="str">
        <f t="shared" si="84"/>
        <v/>
      </c>
      <c r="B607" s="428" t="s">
        <v>256</v>
      </c>
      <c r="C607" s="195" t="str">
        <f>IFERROR(INDEX('Journée FdS'!$A$3:$V$151,MATCH('FdS Hebdo'!$B607,'Journée FdS'!$T$3:$T$151,0),C$3),"")</f>
        <v/>
      </c>
      <c r="D607" s="195" t="str">
        <f>IFERROR(INDEX('Liste Personnel'!$A$3:$I$151,MATCH($E607,'Liste Personnel'!$G$3:$G$151,0),8),"")</f>
        <v/>
      </c>
      <c r="E607" s="195" t="str">
        <f>IFERROR(INDEX('Journée FdS'!$E$5:$V$151,MATCH('FdS Hebdo'!$B607,'Journée FdS'!$T$5:$T$151,0),E$3),"")</f>
        <v/>
      </c>
      <c r="F607" s="196" t="str">
        <f>IF(H607="","",INDEX(Base!$L$2:$N$153,MATCH('FdS Hebdo'!$H607,Base!$L$2:$L$153,0),MATCH('FdS Hebdo'!F$3,Base!$L$1:$N$1,0)))</f>
        <v/>
      </c>
      <c r="G607" s="196" t="str">
        <f>IF(H607="","",INDEX(Base!$L$2:$N$153,MATCH('FdS Hebdo'!$H607,Base!$L$2:$L$153,0),MATCH('FdS Hebdo'!G$3,Base!$L$1:$N$1,0)))</f>
        <v/>
      </c>
      <c r="H607" s="197" t="str">
        <f t="shared" ref="H607:H637" si="87">IF(E607="","",B607)</f>
        <v/>
      </c>
      <c r="I607" s="198" t="str">
        <f>IF(E607="","","DISPO")</f>
        <v/>
      </c>
    </row>
    <row r="608" spans="1:9">
      <c r="A608" s="191" t="str">
        <f t="shared" si="84"/>
        <v/>
      </c>
      <c r="B608" s="428" t="s">
        <v>257</v>
      </c>
      <c r="C608" s="195" t="str">
        <f>IFERROR(INDEX('Journée FdS'!$A$3:$V$151,MATCH('FdS Hebdo'!$B608,'Journée FdS'!$T$3:$T$151,0),C$3),"")</f>
        <v/>
      </c>
      <c r="D608" s="195" t="str">
        <f>IFERROR(INDEX('Liste Personnel'!$A$3:$I$151,MATCH($E608,'Liste Personnel'!$G$3:$G$151,0),8),"")</f>
        <v/>
      </c>
      <c r="E608" s="195" t="str">
        <f>IFERROR(INDEX('Journée FdS'!$E$5:$V$151,MATCH('FdS Hebdo'!$B608,'Journée FdS'!$T$5:$T$151,0),E$3),"")</f>
        <v/>
      </c>
      <c r="F608" s="196" t="str">
        <f>IF(H608="","",INDEX(Base!$L$2:$N$153,MATCH('FdS Hebdo'!$H608,Base!$L$2:$L$153,0),MATCH('FdS Hebdo'!F$3,Base!$L$1:$N$1,0)))</f>
        <v/>
      </c>
      <c r="G608" s="196" t="str">
        <f>IF(H608="","",INDEX(Base!$L$2:$N$153,MATCH('FdS Hebdo'!$H608,Base!$L$2:$L$153,0),MATCH('FdS Hebdo'!G$3,Base!$L$1:$N$1,0)))</f>
        <v/>
      </c>
      <c r="H608" s="197" t="str">
        <f t="shared" si="87"/>
        <v/>
      </c>
      <c r="I608" s="198" t="str">
        <f t="shared" ref="I608:I616" si="88">IF(E608="","","DISPO")</f>
        <v/>
      </c>
    </row>
    <row r="609" spans="1:9">
      <c r="A609" s="191" t="str">
        <f t="shared" si="84"/>
        <v/>
      </c>
      <c r="B609" s="428" t="s">
        <v>258</v>
      </c>
      <c r="C609" s="195" t="str">
        <f>IFERROR(INDEX('Journée FdS'!$A$3:$V$151,MATCH('FdS Hebdo'!$B609,'Journée FdS'!$T$3:$T$151,0),C$3),"")</f>
        <v/>
      </c>
      <c r="D609" s="195" t="str">
        <f>IFERROR(INDEX('Liste Personnel'!$A$3:$I$151,MATCH($E609,'Liste Personnel'!$G$3:$G$151,0),8),"")</f>
        <v/>
      </c>
      <c r="E609" s="195" t="str">
        <f>IFERROR(INDEX('Journée FdS'!$E$5:$V$151,MATCH('FdS Hebdo'!$B609,'Journée FdS'!$T$5:$T$151,0),E$3),"")</f>
        <v/>
      </c>
      <c r="F609" s="196" t="str">
        <f>IF(H609="","",INDEX(Base!$L$2:$N$153,MATCH('FdS Hebdo'!$H609,Base!$L$2:$L$153,0),MATCH('FdS Hebdo'!F$3,Base!$L$1:$N$1,0)))</f>
        <v/>
      </c>
      <c r="G609" s="196" t="str">
        <f>IF(H609="","",INDEX(Base!$L$2:$N$153,MATCH('FdS Hebdo'!$H609,Base!$L$2:$L$153,0),MATCH('FdS Hebdo'!G$3,Base!$L$1:$N$1,0)))</f>
        <v/>
      </c>
      <c r="H609" s="197" t="str">
        <f t="shared" si="87"/>
        <v/>
      </c>
      <c r="I609" s="198" t="str">
        <f t="shared" si="88"/>
        <v/>
      </c>
    </row>
    <row r="610" spans="1:9">
      <c r="A610" s="191" t="str">
        <f t="shared" si="84"/>
        <v/>
      </c>
      <c r="B610" s="428" t="s">
        <v>259</v>
      </c>
      <c r="C610" s="195" t="str">
        <f>IFERROR(INDEX('Journée FdS'!$A$3:$V$151,MATCH('FdS Hebdo'!$B610,'Journée FdS'!$T$3:$T$151,0),C$3),"")</f>
        <v/>
      </c>
      <c r="D610" s="195" t="str">
        <f>IFERROR(INDEX('Liste Personnel'!$A$3:$I$151,MATCH($E610,'Liste Personnel'!$G$3:$G$151,0),8),"")</f>
        <v/>
      </c>
      <c r="E610" s="195" t="str">
        <f>IFERROR(INDEX('Journée FdS'!$E$5:$V$151,MATCH('FdS Hebdo'!$B610,'Journée FdS'!$T$5:$T$151,0),E$3),"")</f>
        <v/>
      </c>
      <c r="F610" s="196" t="str">
        <f>IF(H610="","",INDEX(Base!$L$2:$N$153,MATCH('FdS Hebdo'!$H610,Base!$L$2:$L$153,0),MATCH('FdS Hebdo'!F$3,Base!$L$1:$N$1,0)))</f>
        <v/>
      </c>
      <c r="G610" s="196" t="str">
        <f>IF(H610="","",INDEX(Base!$L$2:$N$153,MATCH('FdS Hebdo'!$H610,Base!$L$2:$L$153,0),MATCH('FdS Hebdo'!G$3,Base!$L$1:$N$1,0)))</f>
        <v/>
      </c>
      <c r="H610" s="197" t="str">
        <f t="shared" si="87"/>
        <v/>
      </c>
      <c r="I610" s="198" t="str">
        <f t="shared" si="88"/>
        <v/>
      </c>
    </row>
    <row r="611" spans="1:9">
      <c r="A611" s="191" t="str">
        <f t="shared" si="84"/>
        <v/>
      </c>
      <c r="B611" s="428" t="s">
        <v>260</v>
      </c>
      <c r="C611" s="195" t="str">
        <f>IFERROR(INDEX('Journée FdS'!$A$3:$V$151,MATCH('FdS Hebdo'!$B611,'Journée FdS'!$T$3:$T$151,0),C$3),"")</f>
        <v/>
      </c>
      <c r="D611" s="195" t="str">
        <f>IFERROR(INDEX('Liste Personnel'!$A$3:$I$151,MATCH($E611,'Liste Personnel'!$G$3:$G$151,0),8),"")</f>
        <v/>
      </c>
      <c r="E611" s="195" t="str">
        <f>IFERROR(INDEX('Journée FdS'!$E$5:$V$151,MATCH('FdS Hebdo'!$B611,'Journée FdS'!$T$5:$T$151,0),E$3),"")</f>
        <v/>
      </c>
      <c r="F611" s="196" t="str">
        <f>IF(H611="","",INDEX(Base!$L$2:$N$153,MATCH('FdS Hebdo'!$H611,Base!$L$2:$L$153,0),MATCH('FdS Hebdo'!F$3,Base!$L$1:$N$1,0)))</f>
        <v/>
      </c>
      <c r="G611" s="196" t="str">
        <f>IF(H611="","",INDEX(Base!$L$2:$N$153,MATCH('FdS Hebdo'!$H611,Base!$L$2:$L$153,0),MATCH('FdS Hebdo'!G$3,Base!$L$1:$N$1,0)))</f>
        <v/>
      </c>
      <c r="H611" s="197" t="str">
        <f t="shared" si="87"/>
        <v/>
      </c>
      <c r="I611" s="198" t="str">
        <f t="shared" si="88"/>
        <v/>
      </c>
    </row>
    <row r="612" spans="1:9">
      <c r="A612" s="191" t="str">
        <f t="shared" si="84"/>
        <v/>
      </c>
      <c r="B612" s="428" t="s">
        <v>261</v>
      </c>
      <c r="C612" s="195" t="str">
        <f>IFERROR(INDEX('Journée FdS'!$A$3:$V$151,MATCH('FdS Hebdo'!$B612,'Journée FdS'!$T$3:$T$151,0),C$3),"")</f>
        <v/>
      </c>
      <c r="D612" s="195" t="str">
        <f>IFERROR(INDEX('Liste Personnel'!$A$3:$I$151,MATCH($E612,'Liste Personnel'!$G$3:$G$151,0),8),"")</f>
        <v/>
      </c>
      <c r="E612" s="195" t="str">
        <f>IFERROR(INDEX('Journée FdS'!$E$5:$V$151,MATCH('FdS Hebdo'!$B612,'Journée FdS'!$T$5:$T$151,0),E$3),"")</f>
        <v/>
      </c>
      <c r="F612" s="196" t="str">
        <f>IF(H612="","",INDEX(Base!$L$2:$N$153,MATCH('FdS Hebdo'!$H612,Base!$L$2:$L$153,0),MATCH('FdS Hebdo'!F$3,Base!$L$1:$N$1,0)))</f>
        <v/>
      </c>
      <c r="G612" s="196" t="str">
        <f>IF(H612="","",INDEX(Base!$L$2:$N$153,MATCH('FdS Hebdo'!$H612,Base!$L$2:$L$153,0),MATCH('FdS Hebdo'!G$3,Base!$L$1:$N$1,0)))</f>
        <v/>
      </c>
      <c r="H612" s="197" t="str">
        <f t="shared" si="87"/>
        <v/>
      </c>
      <c r="I612" s="198" t="str">
        <f t="shared" si="88"/>
        <v/>
      </c>
    </row>
    <row r="613" spans="1:9">
      <c r="A613" s="191" t="str">
        <f t="shared" si="84"/>
        <v/>
      </c>
      <c r="B613" s="428" t="s">
        <v>262</v>
      </c>
      <c r="C613" s="195" t="str">
        <f>IFERROR(INDEX('Journée FdS'!$A$3:$V$151,MATCH('FdS Hebdo'!$B613,'Journée FdS'!$T$3:$T$151,0),C$3),"")</f>
        <v/>
      </c>
      <c r="D613" s="195" t="str">
        <f>IFERROR(INDEX('Liste Personnel'!$A$3:$I$151,MATCH($E613,'Liste Personnel'!$G$3:$G$151,0),8),"")</f>
        <v/>
      </c>
      <c r="E613" s="195" t="str">
        <f>IFERROR(INDEX('Journée FdS'!$E$5:$V$151,MATCH('FdS Hebdo'!$B613,'Journée FdS'!$T$5:$T$151,0),E$3),"")</f>
        <v/>
      </c>
      <c r="F613" s="196" t="str">
        <f>IF(H613="","",INDEX(Base!$L$2:$N$153,MATCH('FdS Hebdo'!$H613,Base!$L$2:$L$153,0),MATCH('FdS Hebdo'!F$3,Base!$L$1:$N$1,0)))</f>
        <v/>
      </c>
      <c r="G613" s="196" t="str">
        <f>IF(H613="","",INDEX(Base!$L$2:$N$153,MATCH('FdS Hebdo'!$H613,Base!$L$2:$L$153,0),MATCH('FdS Hebdo'!G$3,Base!$L$1:$N$1,0)))</f>
        <v/>
      </c>
      <c r="H613" s="197" t="str">
        <f t="shared" si="87"/>
        <v/>
      </c>
      <c r="I613" s="198" t="str">
        <f t="shared" si="88"/>
        <v/>
      </c>
    </row>
    <row r="614" spans="1:9">
      <c r="A614" s="191" t="str">
        <f t="shared" si="84"/>
        <v/>
      </c>
      <c r="B614" s="428" t="s">
        <v>263</v>
      </c>
      <c r="C614" s="195" t="str">
        <f>IFERROR(INDEX('Journée FdS'!$A$3:$V$151,MATCH('FdS Hebdo'!$B614,'Journée FdS'!$T$3:$T$151,0),C$3),"")</f>
        <v/>
      </c>
      <c r="D614" s="195" t="str">
        <f>IFERROR(INDEX('Liste Personnel'!$A$3:$I$151,MATCH($E614,'Liste Personnel'!$G$3:$G$151,0),8),"")</f>
        <v/>
      </c>
      <c r="E614" s="195" t="str">
        <f>IFERROR(INDEX('Journée FdS'!$E$5:$V$151,MATCH('FdS Hebdo'!$B614,'Journée FdS'!$T$5:$T$151,0),E$3),"")</f>
        <v/>
      </c>
      <c r="F614" s="196" t="str">
        <f>IF(H614="","",INDEX(Base!$L$2:$N$153,MATCH('FdS Hebdo'!$H614,Base!$L$2:$L$153,0),MATCH('FdS Hebdo'!F$3,Base!$L$1:$N$1,0)))</f>
        <v/>
      </c>
      <c r="G614" s="196" t="str">
        <f>IF(H614="","",INDEX(Base!$L$2:$N$153,MATCH('FdS Hebdo'!$H614,Base!$L$2:$L$153,0),MATCH('FdS Hebdo'!G$3,Base!$L$1:$N$1,0)))</f>
        <v/>
      </c>
      <c r="H614" s="197" t="str">
        <f t="shared" ref="H614:H622" si="89">IF(E614="","",B614)</f>
        <v/>
      </c>
      <c r="I614" s="198" t="str">
        <f t="shared" si="88"/>
        <v/>
      </c>
    </row>
    <row r="615" spans="1:9">
      <c r="A615" s="191" t="str">
        <f t="shared" si="84"/>
        <v/>
      </c>
      <c r="B615" s="428" t="s">
        <v>301</v>
      </c>
      <c r="C615" s="195" t="str">
        <f>IFERROR(INDEX('Journée FdS'!$A$3:$V$151,MATCH('FdS Hebdo'!$B615,'Journée FdS'!$T$3:$T$151,0),C$3),"")</f>
        <v/>
      </c>
      <c r="D615" s="195" t="str">
        <f>IFERROR(INDEX('Liste Personnel'!$A$3:$I$151,MATCH($E615,'Liste Personnel'!$G$3:$G$151,0),8),"")</f>
        <v/>
      </c>
      <c r="E615" s="195" t="str">
        <f>IFERROR(INDEX('Journée FdS'!$E$5:$V$151,MATCH('FdS Hebdo'!$B615,'Journée FdS'!$T$5:$T$151,0),E$3),"")</f>
        <v/>
      </c>
      <c r="F615" s="196" t="str">
        <f>IF(H615="","",INDEX(Base!$L$2:$N$153,MATCH('FdS Hebdo'!$H615,Base!$L$2:$L$153,0),MATCH('FdS Hebdo'!F$3,Base!$L$1:$N$1,0)))</f>
        <v/>
      </c>
      <c r="G615" s="196" t="str">
        <f>IF(H615="","",INDEX(Base!$L$2:$N$153,MATCH('FdS Hebdo'!$H615,Base!$L$2:$L$153,0),MATCH('FdS Hebdo'!G$3,Base!$L$1:$N$1,0)))</f>
        <v/>
      </c>
      <c r="H615" s="197" t="str">
        <f t="shared" si="89"/>
        <v/>
      </c>
      <c r="I615" s="198" t="str">
        <f t="shared" si="88"/>
        <v/>
      </c>
    </row>
    <row r="616" spans="1:9">
      <c r="A616" s="191" t="str">
        <f t="shared" si="84"/>
        <v/>
      </c>
      <c r="B616" s="428" t="s">
        <v>302</v>
      </c>
      <c r="C616" s="195" t="str">
        <f>IFERROR(INDEX('Journée FdS'!$A$3:$V$151,MATCH('FdS Hebdo'!$B616,'Journée FdS'!$T$3:$T$151,0),C$3),"")</f>
        <v/>
      </c>
      <c r="D616" s="195" t="str">
        <f>IFERROR(INDEX('Liste Personnel'!$A$3:$I$151,MATCH($E616,'Liste Personnel'!$G$3:$G$151,0),8),"")</f>
        <v/>
      </c>
      <c r="E616" s="195" t="str">
        <f>IFERROR(INDEX('Journée FdS'!$E$5:$V$151,MATCH('FdS Hebdo'!$B616,'Journée FdS'!$T$5:$T$151,0),E$3),"")</f>
        <v/>
      </c>
      <c r="F616" s="196" t="str">
        <f>IF(H616="","",INDEX(Base!$L$2:$N$153,MATCH('FdS Hebdo'!$H616,Base!$L$2:$L$153,0),MATCH('FdS Hebdo'!F$3,Base!$L$1:$N$1,0)))</f>
        <v/>
      </c>
      <c r="G616" s="196" t="str">
        <f>IF(H616="","",INDEX(Base!$L$2:$N$153,MATCH('FdS Hebdo'!$H616,Base!$L$2:$L$153,0),MATCH('FdS Hebdo'!G$3,Base!$L$1:$N$1,0)))</f>
        <v/>
      </c>
      <c r="H616" s="197" t="str">
        <f t="shared" si="89"/>
        <v/>
      </c>
      <c r="I616" s="198" t="str">
        <f t="shared" si="88"/>
        <v/>
      </c>
    </row>
    <row r="617" spans="1:9">
      <c r="A617" s="191" t="str">
        <f t="shared" si="84"/>
        <v/>
      </c>
      <c r="B617" s="428" t="s">
        <v>324</v>
      </c>
      <c r="C617" s="195" t="str">
        <f>IFERROR(INDEX('Journée FdS'!$A$3:$V$151,MATCH('FdS Hebdo'!$B617,'Journée FdS'!$T$3:$T$151,0),C$3),"")</f>
        <v/>
      </c>
      <c r="D617" s="195" t="str">
        <f>IFERROR(INDEX('Liste Personnel'!$A$3:$I$151,MATCH($E617,'Liste Personnel'!$G$3:$G$151,0),8),"")</f>
        <v/>
      </c>
      <c r="E617" s="195" t="str">
        <f>IFERROR(INDEX('Journée FdS'!$E$5:$V$151,MATCH('FdS Hebdo'!$B617,'Journée FdS'!$T$5:$T$151,0),E$3),"")</f>
        <v/>
      </c>
      <c r="F617" s="196" t="str">
        <f>IF(H617="","",INDEX(Base!$L$2:$N$153,MATCH('FdS Hebdo'!$H617,Base!$L$2:$L$153,0),MATCH('FdS Hebdo'!F$3,Base!$L$1:$N$1,0)))</f>
        <v/>
      </c>
      <c r="G617" s="196" t="str">
        <f>IF(H617="","",INDEX(Base!$L$2:$N$153,MATCH('FdS Hebdo'!$H617,Base!$L$2:$L$153,0),MATCH('FdS Hebdo'!G$3,Base!$L$1:$N$1,0)))</f>
        <v/>
      </c>
      <c r="H617" s="197" t="str">
        <f t="shared" si="89"/>
        <v/>
      </c>
      <c r="I617" s="198" t="str">
        <f t="shared" ref="I617:I622" si="90">IF(E617="","","DOUBLAGE")</f>
        <v/>
      </c>
    </row>
    <row r="618" spans="1:9">
      <c r="A618" s="191" t="str">
        <f t="shared" si="84"/>
        <v/>
      </c>
      <c r="B618" s="428" t="s">
        <v>325</v>
      </c>
      <c r="C618" s="195" t="str">
        <f>IFERROR(INDEX('Journée FdS'!$A$3:$V$151,MATCH('FdS Hebdo'!$B618,'Journée FdS'!$T$3:$T$151,0),C$3),"")</f>
        <v/>
      </c>
      <c r="D618" s="195" t="str">
        <f>IFERROR(INDEX('Liste Personnel'!$A$3:$I$151,MATCH($E618,'Liste Personnel'!$G$3:$G$151,0),8),"")</f>
        <v/>
      </c>
      <c r="E618" s="195" t="str">
        <f>IFERROR(INDEX('Journée FdS'!$E$5:$V$151,MATCH('FdS Hebdo'!$B618,'Journée FdS'!$T$5:$T$151,0),E$3),"")</f>
        <v/>
      </c>
      <c r="F618" s="196" t="str">
        <f>IF(H618="","",INDEX(Base!$L$2:$N$153,MATCH('FdS Hebdo'!$H618,Base!$L$2:$L$153,0),MATCH('FdS Hebdo'!F$3,Base!$L$1:$N$1,0)))</f>
        <v/>
      </c>
      <c r="G618" s="196" t="str">
        <f>IF(H618="","",INDEX(Base!$L$2:$N$153,MATCH('FdS Hebdo'!$H618,Base!$L$2:$L$153,0),MATCH('FdS Hebdo'!G$3,Base!$L$1:$N$1,0)))</f>
        <v/>
      </c>
      <c r="H618" s="197" t="str">
        <f t="shared" si="89"/>
        <v/>
      </c>
      <c r="I618" s="198" t="str">
        <f t="shared" si="90"/>
        <v/>
      </c>
    </row>
    <row r="619" spans="1:9">
      <c r="A619" s="191" t="str">
        <f t="shared" si="84"/>
        <v/>
      </c>
      <c r="B619" s="428" t="s">
        <v>326</v>
      </c>
      <c r="C619" s="195" t="str">
        <f>IFERROR(INDEX('Journée FdS'!$A$3:$V$151,MATCH('FdS Hebdo'!$B619,'Journée FdS'!$T$3:$T$151,0),C$3),"")</f>
        <v/>
      </c>
      <c r="D619" s="195" t="str">
        <f>IFERROR(INDEX('Liste Personnel'!$A$3:$I$151,MATCH($E619,'Liste Personnel'!$G$3:$G$151,0),8),"")</f>
        <v/>
      </c>
      <c r="E619" s="195" t="str">
        <f>IFERROR(INDEX('Journée FdS'!$E$5:$V$151,MATCH('FdS Hebdo'!$B619,'Journée FdS'!$T$5:$T$151,0),E$3),"")</f>
        <v/>
      </c>
      <c r="F619" s="196" t="str">
        <f>IF(H619="","",INDEX(Base!$L$2:$N$153,MATCH('FdS Hebdo'!$H619,Base!$L$2:$L$153,0),MATCH('FdS Hebdo'!F$3,Base!$L$1:$N$1,0)))</f>
        <v/>
      </c>
      <c r="G619" s="196" t="str">
        <f>IF(H619="","",INDEX(Base!$L$2:$N$153,MATCH('FdS Hebdo'!$H619,Base!$L$2:$L$153,0),MATCH('FdS Hebdo'!G$3,Base!$L$1:$N$1,0)))</f>
        <v/>
      </c>
      <c r="H619" s="197" t="str">
        <f t="shared" si="89"/>
        <v/>
      </c>
      <c r="I619" s="198" t="str">
        <f t="shared" si="90"/>
        <v/>
      </c>
    </row>
    <row r="620" spans="1:9">
      <c r="A620" s="191" t="str">
        <f t="shared" si="84"/>
        <v/>
      </c>
      <c r="B620" s="428" t="s">
        <v>327</v>
      </c>
      <c r="C620" s="195" t="str">
        <f>IFERROR(INDEX('Journée FdS'!$A$3:$V$151,MATCH('FdS Hebdo'!$B620,'Journée FdS'!$T$3:$T$151,0),C$3),"")</f>
        <v/>
      </c>
      <c r="D620" s="195" t="str">
        <f>IFERROR(INDEX('Liste Personnel'!$A$3:$I$151,MATCH($E620,'Liste Personnel'!$G$3:$G$151,0),8),"")</f>
        <v/>
      </c>
      <c r="E620" s="195" t="str">
        <f>IFERROR(INDEX('Journée FdS'!$E$5:$V$151,MATCH('FdS Hebdo'!$B620,'Journée FdS'!$T$5:$T$151,0),E$3),"")</f>
        <v/>
      </c>
      <c r="F620" s="196" t="str">
        <f>IF(H620="","",INDEX(Base!$L$2:$N$153,MATCH('FdS Hebdo'!$H620,Base!$L$2:$L$153,0),MATCH('FdS Hebdo'!F$3,Base!$L$1:$N$1,0)))</f>
        <v/>
      </c>
      <c r="G620" s="196" t="str">
        <f>IF(H620="","",INDEX(Base!$L$2:$N$153,MATCH('FdS Hebdo'!$H620,Base!$L$2:$L$153,0),MATCH('FdS Hebdo'!G$3,Base!$L$1:$N$1,0)))</f>
        <v/>
      </c>
      <c r="H620" s="197" t="str">
        <f t="shared" si="89"/>
        <v/>
      </c>
      <c r="I620" s="198" t="str">
        <f t="shared" si="90"/>
        <v/>
      </c>
    </row>
    <row r="621" spans="1:9">
      <c r="A621" s="191" t="str">
        <f t="shared" si="84"/>
        <v/>
      </c>
      <c r="B621" s="428" t="s">
        <v>328</v>
      </c>
      <c r="C621" s="195" t="str">
        <f>IFERROR(INDEX('Journée FdS'!$A$3:$V$151,MATCH('FdS Hebdo'!$B621,'Journée FdS'!$T$3:$T$151,0),C$3),"")</f>
        <v/>
      </c>
      <c r="D621" s="195" t="str">
        <f>IFERROR(INDEX('Liste Personnel'!$A$3:$I$151,MATCH($E621,'Liste Personnel'!$G$3:$G$151,0),8),"")</f>
        <v/>
      </c>
      <c r="E621" s="195" t="str">
        <f>IFERROR(INDEX('Journée FdS'!$E$5:$V$151,MATCH('FdS Hebdo'!$B621,'Journée FdS'!$T$5:$T$151,0),E$3),"")</f>
        <v/>
      </c>
      <c r="F621" s="196" t="str">
        <f>IF(H621="","",INDEX(Base!$L$2:$N$153,MATCH('FdS Hebdo'!$H621,Base!$L$2:$L$153,0),MATCH('FdS Hebdo'!F$3,Base!$L$1:$N$1,0)))</f>
        <v/>
      </c>
      <c r="G621" s="196" t="str">
        <f>IF(H621="","",INDEX(Base!$L$2:$N$153,MATCH('FdS Hebdo'!$H621,Base!$L$2:$L$153,0),MATCH('FdS Hebdo'!G$3,Base!$L$1:$N$1,0)))</f>
        <v/>
      </c>
      <c r="H621" s="197" t="str">
        <f t="shared" si="89"/>
        <v/>
      </c>
      <c r="I621" s="198" t="str">
        <f t="shared" si="90"/>
        <v/>
      </c>
    </row>
    <row r="622" spans="1:9">
      <c r="A622" s="191" t="str">
        <f t="shared" si="84"/>
        <v/>
      </c>
      <c r="B622" s="428" t="s">
        <v>329</v>
      </c>
      <c r="C622" s="195" t="str">
        <f>IFERROR(INDEX('Journée FdS'!$A$3:$V$151,MATCH('FdS Hebdo'!$B622,'Journée FdS'!$T$3:$T$151,0),C$3),"")</f>
        <v/>
      </c>
      <c r="D622" s="195" t="str">
        <f>IFERROR(INDEX('Liste Personnel'!$A$3:$I$151,MATCH($E622,'Liste Personnel'!$G$3:$G$151,0),8),"")</f>
        <v/>
      </c>
      <c r="E622" s="195" t="str">
        <f>IFERROR(INDEX('Journée FdS'!$E$5:$V$151,MATCH('FdS Hebdo'!$B622,'Journée FdS'!$T$5:$T$151,0),E$3),"")</f>
        <v/>
      </c>
      <c r="F622" s="196" t="str">
        <f>IF(H622="","",INDEX(Base!$L$2:$N$153,MATCH('FdS Hebdo'!$H622,Base!$L$2:$L$153,0),MATCH('FdS Hebdo'!F$3,Base!$L$1:$N$1,0)))</f>
        <v/>
      </c>
      <c r="G622" s="196" t="str">
        <f>IF(H622="","",INDEX(Base!$L$2:$N$153,MATCH('FdS Hebdo'!$H622,Base!$L$2:$L$153,0),MATCH('FdS Hebdo'!G$3,Base!$L$1:$N$1,0)))</f>
        <v/>
      </c>
      <c r="H622" s="197" t="str">
        <f t="shared" si="89"/>
        <v/>
      </c>
      <c r="I622" s="198" t="str">
        <f t="shared" si="90"/>
        <v/>
      </c>
    </row>
    <row r="623" spans="1:9">
      <c r="A623" s="191" t="str">
        <f t="shared" si="84"/>
        <v/>
      </c>
      <c r="B623" s="428" t="s">
        <v>19</v>
      </c>
      <c r="C623" s="195" t="str">
        <f>IFERROR(INDEX('Journée FdS'!$A$3:$V$151,MATCH('FdS Hebdo'!$B623,'Journée FdS'!$T$3:$T$151,0),C$3),"")</f>
        <v/>
      </c>
      <c r="D623" s="195" t="str">
        <f>IFERROR(INDEX('Liste Personnel'!$A$3:$I$151,MATCH($E623,'Liste Personnel'!$G$3:$G$151,0),8),"")</f>
        <v/>
      </c>
      <c r="E623" s="195" t="str">
        <f>IFERROR(INDEX('Journée FdS'!$E$5:$V$151,MATCH('FdS Hebdo'!$B623,'Journée FdS'!$T$5:$T$151,0),E$3),"")</f>
        <v/>
      </c>
      <c r="F623" s="196" t="str">
        <f>IF(H623="","",INDEX(Base!$L$2:$N$153,MATCH('FdS Hebdo'!$H623,Base!$L$2:$L$153,0),MATCH('FdS Hebdo'!F$3,Base!$L$1:$N$1,0)))</f>
        <v/>
      </c>
      <c r="G623" s="196" t="str">
        <f>IF(H623="","",INDEX(Base!$L$2:$N$153,MATCH('FdS Hebdo'!$H623,Base!$L$2:$L$153,0),MATCH('FdS Hebdo'!G$3,Base!$L$1:$N$1,0)))</f>
        <v/>
      </c>
      <c r="H623" s="197" t="str">
        <f t="shared" si="87"/>
        <v/>
      </c>
      <c r="I623" s="198"/>
    </row>
    <row r="624" spans="1:9">
      <c r="A624" s="191" t="str">
        <f t="shared" si="84"/>
        <v/>
      </c>
      <c r="B624" s="428" t="s">
        <v>22</v>
      </c>
      <c r="C624" s="195" t="str">
        <f>IFERROR(INDEX('Journée FdS'!$A$3:$V$151,MATCH('FdS Hebdo'!$B624,'Journée FdS'!$T$3:$T$151,0),C$3),"")</f>
        <v/>
      </c>
      <c r="D624" s="195" t="str">
        <f>IFERROR(INDEX('Liste Personnel'!$A$3:$I$151,MATCH($E624,'Liste Personnel'!$G$3:$G$151,0),8),"")</f>
        <v/>
      </c>
      <c r="E624" s="195" t="str">
        <f>IFERROR(INDEX('Journée FdS'!$E$5:$V$151,MATCH('FdS Hebdo'!$B624,'Journée FdS'!$T$5:$T$151,0),E$3),"")</f>
        <v/>
      </c>
      <c r="F624" s="196" t="str">
        <f>IF(H624="","",INDEX(Base!$L$2:$N$153,MATCH('FdS Hebdo'!$H624,Base!$L$2:$L$153,0),MATCH('FdS Hebdo'!F$3,Base!$L$1:$N$1,0)))</f>
        <v/>
      </c>
      <c r="G624" s="196" t="str">
        <f>IF(H624="","",INDEX(Base!$L$2:$N$153,MATCH('FdS Hebdo'!$H624,Base!$L$2:$L$153,0),MATCH('FdS Hebdo'!G$3,Base!$L$1:$N$1,0)))</f>
        <v/>
      </c>
      <c r="H624" s="197" t="str">
        <f t="shared" si="87"/>
        <v/>
      </c>
      <c r="I624" s="198"/>
    </row>
    <row r="625" spans="1:9">
      <c r="A625" s="191" t="str">
        <f t="shared" si="84"/>
        <v/>
      </c>
      <c r="B625" s="428" t="s">
        <v>25</v>
      </c>
      <c r="C625" s="195" t="str">
        <f>IFERROR(INDEX('Journée FdS'!$A$3:$V$151,MATCH('FdS Hebdo'!$B625,'Journée FdS'!$T$3:$T$151,0),C$3),"")</f>
        <v/>
      </c>
      <c r="D625" s="195" t="str">
        <f>IFERROR(INDEX('Liste Personnel'!$A$3:$I$151,MATCH($E625,'Liste Personnel'!$G$3:$G$151,0),8),"")</f>
        <v/>
      </c>
      <c r="E625" s="195" t="str">
        <f>IFERROR(INDEX('Journée FdS'!$E$5:$V$151,MATCH('FdS Hebdo'!$B625,'Journée FdS'!$T$5:$T$151,0),E$3),"")</f>
        <v/>
      </c>
      <c r="F625" s="196" t="str">
        <f>IF(H625="","",INDEX(Base!$L$2:$N$153,MATCH('FdS Hebdo'!$H625,Base!$L$2:$L$153,0),MATCH('FdS Hebdo'!F$3,Base!$L$1:$N$1,0)))</f>
        <v/>
      </c>
      <c r="G625" s="196" t="str">
        <f>IF(H625="","",INDEX(Base!$L$2:$N$153,MATCH('FdS Hebdo'!$H625,Base!$L$2:$L$153,0),MATCH('FdS Hebdo'!G$3,Base!$L$1:$N$1,0)))</f>
        <v/>
      </c>
      <c r="H625" s="197" t="str">
        <f t="shared" si="87"/>
        <v/>
      </c>
      <c r="I625" s="198"/>
    </row>
    <row r="626" spans="1:9">
      <c r="A626" s="191" t="str">
        <f t="shared" si="84"/>
        <v/>
      </c>
      <c r="B626" s="428" t="s">
        <v>30</v>
      </c>
      <c r="C626" s="195" t="str">
        <f>IFERROR(INDEX('Journée FdS'!$A$3:$V$151,MATCH('FdS Hebdo'!$B626,'Journée FdS'!$T$3:$T$151,0),C$3),"")</f>
        <v/>
      </c>
      <c r="D626" s="195" t="str">
        <f>IFERROR(INDEX('Liste Personnel'!$A$3:$I$151,MATCH($E626,'Liste Personnel'!$G$3:$G$151,0),8),"")</f>
        <v/>
      </c>
      <c r="E626" s="195" t="str">
        <f>IFERROR(INDEX('Journée FdS'!$E$5:$V$151,MATCH('FdS Hebdo'!$B626,'Journée FdS'!$T$5:$T$151,0),E$3),"")</f>
        <v/>
      </c>
      <c r="F626" s="196" t="str">
        <f>IF(H626="","",INDEX(Base!$L$2:$N$153,MATCH('FdS Hebdo'!$H626,Base!$L$2:$L$153,0),MATCH('FdS Hebdo'!F$3,Base!$L$1:$N$1,0)))</f>
        <v/>
      </c>
      <c r="G626" s="196" t="str">
        <f>IF(H626="","",INDEX(Base!$L$2:$N$153,MATCH('FdS Hebdo'!$H626,Base!$L$2:$L$153,0),MATCH('FdS Hebdo'!G$3,Base!$L$1:$N$1,0)))</f>
        <v/>
      </c>
      <c r="H626" s="197" t="str">
        <f t="shared" si="87"/>
        <v/>
      </c>
      <c r="I626" s="198"/>
    </row>
    <row r="627" spans="1:9">
      <c r="A627" s="191" t="str">
        <f t="shared" si="84"/>
        <v/>
      </c>
      <c r="B627" s="428" t="s">
        <v>61</v>
      </c>
      <c r="C627" s="195" t="str">
        <f>IFERROR(INDEX('Journée FdS'!$A$3:$V$151,MATCH('FdS Hebdo'!$B627,'Journée FdS'!$T$3:$T$151,0),C$3),"")</f>
        <v/>
      </c>
      <c r="D627" s="195" t="str">
        <f>IFERROR(INDEX('Liste Personnel'!$A$3:$I$151,MATCH($E627,'Liste Personnel'!$G$3:$G$151,0),8),"")</f>
        <v/>
      </c>
      <c r="E627" s="195" t="str">
        <f>IFERROR(INDEX('Journée FdS'!$E$5:$V$151,MATCH('FdS Hebdo'!$B627,'Journée FdS'!$T$5:$T$151,0),E$3),"")</f>
        <v/>
      </c>
      <c r="F627" s="196" t="str">
        <f>IF(H627="","",INDEX(Base!$L$2:$N$153,MATCH('FdS Hebdo'!$H627,Base!$L$2:$L$153,0),MATCH('FdS Hebdo'!F$3,Base!$L$1:$N$1,0)))</f>
        <v/>
      </c>
      <c r="G627" s="196" t="str">
        <f>IF(H627="","",INDEX(Base!$L$2:$N$153,MATCH('FdS Hebdo'!$H627,Base!$L$2:$L$153,0),MATCH('FdS Hebdo'!G$3,Base!$L$1:$N$1,0)))</f>
        <v/>
      </c>
      <c r="H627" s="197" t="str">
        <f t="shared" si="87"/>
        <v/>
      </c>
      <c r="I627" s="198"/>
    </row>
    <row r="628" spans="1:9">
      <c r="A628" s="191" t="str">
        <f t="shared" si="84"/>
        <v/>
      </c>
      <c r="B628" s="428" t="s">
        <v>40</v>
      </c>
      <c r="C628" s="195" t="str">
        <f>IFERROR(INDEX('Journée FdS'!$A$3:$V$151,MATCH('FdS Hebdo'!$B628,'Journée FdS'!$T$3:$T$151,0),C$3),"")</f>
        <v/>
      </c>
      <c r="D628" s="195" t="str">
        <f>IFERROR(INDEX('Liste Personnel'!$A$3:$I$151,MATCH($E628,'Liste Personnel'!$G$3:$G$151,0),8),"")</f>
        <v/>
      </c>
      <c r="E628" s="195" t="str">
        <f>IFERROR(INDEX('Journée FdS'!$E$5:$V$151,MATCH('FdS Hebdo'!$B628,'Journée FdS'!$T$5:$T$151,0),E$3),"")</f>
        <v/>
      </c>
      <c r="F628" s="196" t="str">
        <f>IF(H628="","",INDEX(Base!$L$2:$N$153,MATCH('FdS Hebdo'!$H628,Base!$L$2:$L$153,0),MATCH('FdS Hebdo'!F$3,Base!$L$1:$N$1,0)))</f>
        <v/>
      </c>
      <c r="G628" s="196" t="str">
        <f>IF(H628="","",INDEX(Base!$L$2:$N$153,MATCH('FdS Hebdo'!$H628,Base!$L$2:$L$153,0),MATCH('FdS Hebdo'!G$3,Base!$L$1:$N$1,0)))</f>
        <v/>
      </c>
      <c r="H628" s="197" t="str">
        <f t="shared" si="87"/>
        <v/>
      </c>
      <c r="I628" s="198"/>
    </row>
    <row r="629" spans="1:9">
      <c r="A629" s="191" t="str">
        <f t="shared" si="84"/>
        <v/>
      </c>
      <c r="B629" s="428" t="s">
        <v>41</v>
      </c>
      <c r="C629" s="195" t="str">
        <f>IFERROR(INDEX('Journée FdS'!$A$3:$V$151,MATCH('FdS Hebdo'!$B629,'Journée FdS'!$T$3:$T$151,0),C$3),"")</f>
        <v/>
      </c>
      <c r="D629" s="195" t="str">
        <f>IFERROR(INDEX('Liste Personnel'!$A$3:$I$151,MATCH($E629,'Liste Personnel'!$G$3:$G$151,0),8),"")</f>
        <v/>
      </c>
      <c r="E629" s="195" t="str">
        <f>IFERROR(INDEX('Journée FdS'!$E$5:$V$151,MATCH('FdS Hebdo'!$B629,'Journée FdS'!$T$5:$T$151,0),E$3),"")</f>
        <v/>
      </c>
      <c r="F629" s="196" t="str">
        <f>IF(H629="","",INDEX(Base!$L$2:$N$153,MATCH('FdS Hebdo'!$H629,Base!$L$2:$L$153,0),MATCH('FdS Hebdo'!F$3,Base!$L$1:$N$1,0)))</f>
        <v/>
      </c>
      <c r="G629" s="196" t="str">
        <f>IF(H629="","",INDEX(Base!$L$2:$N$153,MATCH('FdS Hebdo'!$H629,Base!$L$2:$L$153,0),MATCH('FdS Hebdo'!G$3,Base!$L$1:$N$1,0)))</f>
        <v/>
      </c>
      <c r="H629" s="197" t="str">
        <f t="shared" si="87"/>
        <v/>
      </c>
      <c r="I629" s="198"/>
    </row>
    <row r="630" spans="1:9">
      <c r="A630" s="191" t="str">
        <f t="shared" si="84"/>
        <v/>
      </c>
      <c r="B630" s="428" t="s">
        <v>42</v>
      </c>
      <c r="C630" s="195" t="str">
        <f>IFERROR(INDEX('Journée FdS'!$A$3:$V$151,MATCH('FdS Hebdo'!$B630,'Journée FdS'!$T$3:$T$151,0),C$3),"")</f>
        <v/>
      </c>
      <c r="D630" s="195" t="str">
        <f>IFERROR(INDEX('Liste Personnel'!$A$3:$I$151,MATCH($E630,'Liste Personnel'!$G$3:$G$151,0),8),"")</f>
        <v/>
      </c>
      <c r="E630" s="195" t="str">
        <f>IFERROR(INDEX('Journée FdS'!$E$5:$V$151,MATCH('FdS Hebdo'!$B630,'Journée FdS'!$T$5:$T$151,0),E$3),"")</f>
        <v/>
      </c>
      <c r="F630" s="196" t="str">
        <f>IF(H630="","",INDEX(Base!$L$2:$N$153,MATCH('FdS Hebdo'!$H630,Base!$L$2:$L$153,0),MATCH('FdS Hebdo'!F$3,Base!$L$1:$N$1,0)))</f>
        <v/>
      </c>
      <c r="G630" s="196" t="str">
        <f>IF(H630="","",INDEX(Base!$L$2:$N$153,MATCH('FdS Hebdo'!$H630,Base!$L$2:$L$153,0),MATCH('FdS Hebdo'!G$3,Base!$L$1:$N$1,0)))</f>
        <v/>
      </c>
      <c r="H630" s="197" t="str">
        <f t="shared" si="87"/>
        <v/>
      </c>
      <c r="I630" s="198"/>
    </row>
    <row r="631" spans="1:9">
      <c r="A631" s="191" t="str">
        <f t="shared" si="84"/>
        <v/>
      </c>
      <c r="B631" s="428" t="s">
        <v>43</v>
      </c>
      <c r="C631" s="195" t="str">
        <f>IFERROR(INDEX('Journée FdS'!$A$3:$V$151,MATCH('FdS Hebdo'!$B631,'Journée FdS'!$T$3:$T$151,0),C$3),"")</f>
        <v/>
      </c>
      <c r="D631" s="195" t="str">
        <f>IFERROR(INDEX('Liste Personnel'!$A$3:$I$151,MATCH($E631,'Liste Personnel'!$G$3:$G$151,0),8),"")</f>
        <v/>
      </c>
      <c r="E631" s="195" t="str">
        <f>IFERROR(INDEX('Journée FdS'!$E$5:$V$151,MATCH('FdS Hebdo'!$B631,'Journée FdS'!$T$5:$T$151,0),E$3),"")</f>
        <v/>
      </c>
      <c r="F631" s="196" t="str">
        <f>IF(H631="","",INDEX(Base!$L$2:$N$153,MATCH('FdS Hebdo'!$H631,Base!$L$2:$L$153,0),MATCH('FdS Hebdo'!F$3,Base!$L$1:$N$1,0)))</f>
        <v/>
      </c>
      <c r="G631" s="196" t="str">
        <f>IF(H631="","",INDEX(Base!$L$2:$N$153,MATCH('FdS Hebdo'!$H631,Base!$L$2:$L$153,0),MATCH('FdS Hebdo'!G$3,Base!$L$1:$N$1,0)))</f>
        <v/>
      </c>
      <c r="H631" s="197" t="str">
        <f t="shared" si="87"/>
        <v/>
      </c>
      <c r="I631" s="198"/>
    </row>
    <row r="632" spans="1:9">
      <c r="A632" s="191" t="str">
        <f t="shared" si="84"/>
        <v/>
      </c>
      <c r="B632" s="428" t="s">
        <v>68</v>
      </c>
      <c r="C632" s="195" t="str">
        <f>IFERROR(INDEX('Journée FdS'!$A$3:$V$151,MATCH('FdS Hebdo'!$B632,'Journée FdS'!$T$3:$T$151,0),C$3),"")</f>
        <v/>
      </c>
      <c r="D632" s="195" t="str">
        <f>IFERROR(INDEX('Liste Personnel'!$A$3:$I$151,MATCH($E632,'Liste Personnel'!$G$3:$G$151,0),8),"")</f>
        <v/>
      </c>
      <c r="E632" s="195" t="str">
        <f>IFERROR(INDEX('Journée FdS'!$E$5:$V$151,MATCH('FdS Hebdo'!$B632,'Journée FdS'!$T$5:$T$151,0),E$3),"")</f>
        <v/>
      </c>
      <c r="F632" s="196" t="str">
        <f>IF(H632="","",INDEX(Base!$L$2:$N$153,MATCH('FdS Hebdo'!$H632,Base!$L$2:$L$153,0),MATCH('FdS Hebdo'!F$3,Base!$L$1:$N$1,0)))</f>
        <v/>
      </c>
      <c r="G632" s="196" t="str">
        <f>IF(H632="","",INDEX(Base!$L$2:$N$153,MATCH('FdS Hebdo'!$H632,Base!$L$2:$L$153,0),MATCH('FdS Hebdo'!G$3,Base!$L$1:$N$1,0)))</f>
        <v/>
      </c>
      <c r="H632" s="197" t="str">
        <f t="shared" si="87"/>
        <v/>
      </c>
      <c r="I632" s="198"/>
    </row>
    <row r="633" spans="1:9">
      <c r="A633" s="191" t="str">
        <f t="shared" si="84"/>
        <v/>
      </c>
      <c r="B633" s="428" t="s">
        <v>66</v>
      </c>
      <c r="C633" s="195" t="str">
        <f>IFERROR(INDEX('Journée FdS'!$A$3:$V$151,MATCH('FdS Hebdo'!$B633,'Journée FdS'!$T$3:$T$151,0),C$3),"")</f>
        <v/>
      </c>
      <c r="D633" s="195" t="str">
        <f>IFERROR(INDEX('Liste Personnel'!$A$3:$I$151,MATCH($E633,'Liste Personnel'!$G$3:$G$151,0),8),"")</f>
        <v/>
      </c>
      <c r="E633" s="195" t="str">
        <f>IFERROR(INDEX('Journée FdS'!$E$5:$V$151,MATCH('FdS Hebdo'!$B633,'Journée FdS'!$T$5:$T$151,0),E$3),"")</f>
        <v/>
      </c>
      <c r="F633" s="196" t="str">
        <f>IF(H633="","",INDEX(Base!$L$2:$N$153,MATCH('FdS Hebdo'!$H633,Base!$L$2:$L$153,0),MATCH('FdS Hebdo'!F$3,Base!$L$1:$N$1,0)))</f>
        <v/>
      </c>
      <c r="G633" s="196" t="str">
        <f>IF(H633="","",INDEX(Base!$L$2:$N$153,MATCH('FdS Hebdo'!$H633,Base!$L$2:$L$153,0),MATCH('FdS Hebdo'!G$3,Base!$L$1:$N$1,0)))</f>
        <v/>
      </c>
      <c r="H633" s="197" t="str">
        <f t="shared" si="87"/>
        <v/>
      </c>
      <c r="I633" s="198"/>
    </row>
    <row r="634" spans="1:9">
      <c r="A634" s="191" t="str">
        <f t="shared" si="84"/>
        <v/>
      </c>
      <c r="B634" s="428" t="s">
        <v>63</v>
      </c>
      <c r="C634" s="195" t="str">
        <f>IFERROR(INDEX('Journée FdS'!$A$3:$V$151,MATCH('FdS Hebdo'!$B634,'Journée FdS'!$T$3:$T$151,0),C$3),"")</f>
        <v/>
      </c>
      <c r="D634" s="195" t="str">
        <f>IFERROR(INDEX('Liste Personnel'!$A$3:$I$151,MATCH($E634,'Liste Personnel'!$G$3:$G$151,0),8),"")</f>
        <v/>
      </c>
      <c r="E634" s="195" t="str">
        <f>IFERROR(INDEX('Journée FdS'!$E$5:$V$151,MATCH('FdS Hebdo'!$B634,'Journée FdS'!$T$5:$T$151,0),E$3),"")</f>
        <v/>
      </c>
      <c r="F634" s="196" t="str">
        <f>IF(H634="","",INDEX(Base!$L$2:$N$153,MATCH('FdS Hebdo'!$H634,Base!$L$2:$L$153,0),MATCH('FdS Hebdo'!F$3,Base!$L$1:$N$1,0)))</f>
        <v/>
      </c>
      <c r="G634" s="196" t="str">
        <f>IF(H634="","",INDEX(Base!$L$2:$N$153,MATCH('FdS Hebdo'!$H634,Base!$L$2:$L$153,0),MATCH('FdS Hebdo'!G$3,Base!$L$1:$N$1,0)))</f>
        <v/>
      </c>
      <c r="H634" s="197" t="str">
        <f t="shared" si="87"/>
        <v/>
      </c>
      <c r="I634" s="198"/>
    </row>
    <row r="635" spans="1:9">
      <c r="A635" s="191" t="str">
        <f t="shared" si="84"/>
        <v/>
      </c>
      <c r="B635" s="428" t="s">
        <v>60</v>
      </c>
      <c r="C635" s="195" t="str">
        <f>IFERROR(INDEX('Journée FdS'!$A$3:$V$151,MATCH('FdS Hebdo'!$B635,'Journée FdS'!$T$3:$T$151,0),C$3),"")</f>
        <v/>
      </c>
      <c r="D635" s="195" t="str">
        <f>IFERROR(INDEX('Liste Personnel'!$A$3:$I$151,MATCH($E635,'Liste Personnel'!$G$3:$G$151,0),8),"")</f>
        <v/>
      </c>
      <c r="E635" s="195" t="str">
        <f>IFERROR(INDEX('Journée FdS'!$E$5:$V$151,MATCH('FdS Hebdo'!$B635,'Journée FdS'!$T$5:$T$151,0),E$3),"")</f>
        <v/>
      </c>
      <c r="F635" s="196" t="str">
        <f>IF(H635="","",INDEX(Base!$L$2:$N$153,MATCH('FdS Hebdo'!$H635,Base!$L$2:$L$153,0),MATCH('FdS Hebdo'!F$3,Base!$L$1:$N$1,0)))</f>
        <v/>
      </c>
      <c r="G635" s="196" t="str">
        <f>IF(H635="","",INDEX(Base!$L$2:$N$153,MATCH('FdS Hebdo'!$H635,Base!$L$2:$L$153,0),MATCH('FdS Hebdo'!G$3,Base!$L$1:$N$1,0)))</f>
        <v/>
      </c>
      <c r="H635" s="197" t="str">
        <f t="shared" si="87"/>
        <v/>
      </c>
      <c r="I635" s="198"/>
    </row>
    <row r="636" spans="1:9">
      <c r="A636" s="191" t="str">
        <f t="shared" si="84"/>
        <v/>
      </c>
      <c r="B636" s="428" t="s">
        <v>69</v>
      </c>
      <c r="C636" s="195" t="str">
        <f>IFERROR(INDEX('Journée FdS'!$A$3:$V$151,MATCH('FdS Hebdo'!$B636,'Journée FdS'!$T$3:$T$151,0),C$3),"")</f>
        <v/>
      </c>
      <c r="D636" s="195" t="str">
        <f>IFERROR(INDEX('Liste Personnel'!$A$3:$I$151,MATCH($E636,'Liste Personnel'!$G$3:$G$151,0),8),"")</f>
        <v/>
      </c>
      <c r="E636" s="195" t="str">
        <f>IFERROR(INDEX('Journée FdS'!$E$5:$V$151,MATCH('FdS Hebdo'!$B636,'Journée FdS'!$T$5:$T$151,0),E$3),"")</f>
        <v/>
      </c>
      <c r="F636" s="196" t="str">
        <f>IF(H636="","",INDEX(Base!$L$2:$N$153,MATCH('FdS Hebdo'!$H636,Base!$L$2:$L$153,0),MATCH('FdS Hebdo'!F$3,Base!$L$1:$N$1,0)))</f>
        <v/>
      </c>
      <c r="G636" s="196" t="str">
        <f>IF(H636="","",INDEX(Base!$L$2:$N$153,MATCH('FdS Hebdo'!$H636,Base!$L$2:$L$153,0),MATCH('FdS Hebdo'!G$3,Base!$L$1:$N$1,0)))</f>
        <v/>
      </c>
      <c r="H636" s="197" t="str">
        <f t="shared" si="87"/>
        <v/>
      </c>
      <c r="I636" s="198"/>
    </row>
    <row r="637" spans="1:9">
      <c r="A637" s="191" t="str">
        <f t="shared" si="84"/>
        <v/>
      </c>
      <c r="B637" s="428" t="s">
        <v>59</v>
      </c>
      <c r="C637" s="195" t="str">
        <f>IFERROR(INDEX('Journée FdS'!$A$3:$V$151,MATCH('FdS Hebdo'!$B637,'Journée FdS'!$T$3:$T$151,0),C$3),"")</f>
        <v/>
      </c>
      <c r="D637" s="195" t="str">
        <f>IFERROR(INDEX('Liste Personnel'!$A$3:$I$151,MATCH($E637,'Liste Personnel'!$G$3:$G$151,0),8),"")</f>
        <v/>
      </c>
      <c r="E637" s="195" t="str">
        <f>IFERROR(INDEX('Journée FdS'!$E$5:$V$151,MATCH('FdS Hebdo'!$B637,'Journée FdS'!$T$5:$T$151,0),E$3),"")</f>
        <v/>
      </c>
      <c r="F637" s="196" t="str">
        <f>IF(H637="","",INDEX(Base!$L$2:$N$153,MATCH('FdS Hebdo'!$H637,Base!$L$2:$L$153,0),MATCH('FdS Hebdo'!F$3,Base!$L$1:$N$1,0)))</f>
        <v/>
      </c>
      <c r="G637" s="196" t="str">
        <f>IF(H637="","",INDEX(Base!$L$2:$N$153,MATCH('FdS Hebdo'!$H637,Base!$L$2:$L$153,0),MATCH('FdS Hebdo'!G$3,Base!$L$1:$N$1,0)))</f>
        <v/>
      </c>
      <c r="H637" s="197" t="str">
        <f t="shared" si="87"/>
        <v/>
      </c>
      <c r="I637" s="198"/>
    </row>
    <row r="638" spans="1:9">
      <c r="A638" s="191" t="str">
        <f t="shared" si="84"/>
        <v/>
      </c>
      <c r="B638" s="429" t="s">
        <v>332</v>
      </c>
      <c r="C638" s="195" t="str">
        <f>IFERROR(INDEX('Journée FdS'!$A$3:$V$151,MATCH('FdS Hebdo'!$B638,'Journée FdS'!$T$3:$T$151,0),C$3),"")</f>
        <v/>
      </c>
      <c r="D638" s="195" t="str">
        <f>IFERROR(INDEX('Liste Personnel'!$A$3:$I$151,MATCH($E638,'Liste Personnel'!$G$3:$G$151,0),8),"")</f>
        <v/>
      </c>
      <c r="E638" s="195" t="str">
        <f>IFERROR(INDEX('Journée FdS'!$E$5:$V$151,MATCH('FdS Hebdo'!$B638,'Journée FdS'!$T$5:$T$151,0),E$3),"")</f>
        <v/>
      </c>
      <c r="F638" s="196" t="str">
        <f>IF(H638="","",INDEX(Base!$L$2:$N$153,MATCH('FdS Hebdo'!$H638,Base!$L$2:$L$153,0),MATCH('FdS Hebdo'!F$3,Base!$L$1:$N$1,0)))</f>
        <v/>
      </c>
      <c r="G638" s="196" t="str">
        <f>IF(H638="","",INDEX(Base!$L$2:$N$153,MATCH('FdS Hebdo'!$H638,Base!$L$2:$L$153,0),MATCH('FdS Hebdo'!G$3,Base!$L$1:$N$1,0)))</f>
        <v/>
      </c>
      <c r="H638" s="197" t="str">
        <f t="shared" ref="H638:H645" si="91">IF(E638="","",B638)</f>
        <v/>
      </c>
      <c r="I638" s="198" t="str">
        <f>IF(E638="","","RENFORT")</f>
        <v/>
      </c>
    </row>
    <row r="639" spans="1:9">
      <c r="A639" s="191" t="str">
        <f t="shared" si="84"/>
        <v/>
      </c>
      <c r="B639" s="429" t="s">
        <v>333</v>
      </c>
      <c r="C639" s="195" t="str">
        <f>IFERROR(INDEX('Journée FdS'!$A$3:$V$151,MATCH('FdS Hebdo'!$B639,'Journée FdS'!$T$3:$T$151,0),C$3),"")</f>
        <v/>
      </c>
      <c r="D639" s="195" t="str">
        <f>IFERROR(INDEX('Liste Personnel'!$A$3:$I$151,MATCH($E639,'Liste Personnel'!$G$3:$G$151,0),8),"")</f>
        <v/>
      </c>
      <c r="E639" s="195" t="str">
        <f>IFERROR(INDEX('Journée FdS'!$E$5:$V$151,MATCH('FdS Hebdo'!$B639,'Journée FdS'!$T$5:$T$151,0),E$3),"")</f>
        <v/>
      </c>
      <c r="F639" s="196" t="str">
        <f>IF(H639="","",INDEX(Base!$L$2:$N$153,MATCH('FdS Hebdo'!$H639,Base!$L$2:$L$153,0),MATCH('FdS Hebdo'!F$3,Base!$L$1:$N$1,0)))</f>
        <v/>
      </c>
      <c r="G639" s="196" t="str">
        <f>IF(H639="","",INDEX(Base!$L$2:$N$153,MATCH('FdS Hebdo'!$H639,Base!$L$2:$L$153,0),MATCH('FdS Hebdo'!G$3,Base!$L$1:$N$1,0)))</f>
        <v/>
      </c>
      <c r="H639" s="197" t="str">
        <f t="shared" si="91"/>
        <v/>
      </c>
      <c r="I639" s="198" t="str">
        <f t="shared" ref="I639:I645" si="92">IF(E639="","","RENFORT")</f>
        <v/>
      </c>
    </row>
    <row r="640" spans="1:9">
      <c r="A640" s="191" t="str">
        <f t="shared" si="84"/>
        <v/>
      </c>
      <c r="B640" s="429" t="s">
        <v>334</v>
      </c>
      <c r="C640" s="195" t="str">
        <f>IFERROR(INDEX('Journée FdS'!$A$3:$V$151,MATCH('FdS Hebdo'!$B640,'Journée FdS'!$T$3:$T$151,0),C$3),"")</f>
        <v/>
      </c>
      <c r="D640" s="195" t="str">
        <f>IFERROR(INDEX('Liste Personnel'!$A$3:$I$151,MATCH($E640,'Liste Personnel'!$G$3:$G$151,0),8),"")</f>
        <v/>
      </c>
      <c r="E640" s="195" t="str">
        <f>IFERROR(INDEX('Journée FdS'!$E$5:$V$151,MATCH('FdS Hebdo'!$B640,'Journée FdS'!$T$5:$T$151,0),E$3),"")</f>
        <v/>
      </c>
      <c r="F640" s="196" t="str">
        <f>IF(H640="","",INDEX(Base!$L$2:$N$153,MATCH('FdS Hebdo'!$H640,Base!$L$2:$L$153,0),MATCH('FdS Hebdo'!F$3,Base!$L$1:$N$1,0)))</f>
        <v/>
      </c>
      <c r="G640" s="196" t="str">
        <f>IF(H640="","",INDEX(Base!$L$2:$N$153,MATCH('FdS Hebdo'!$H640,Base!$L$2:$L$153,0),MATCH('FdS Hebdo'!G$3,Base!$L$1:$N$1,0)))</f>
        <v/>
      </c>
      <c r="H640" s="197" t="str">
        <f t="shared" si="91"/>
        <v/>
      </c>
      <c r="I640" s="198" t="str">
        <f t="shared" si="92"/>
        <v/>
      </c>
    </row>
    <row r="641" spans="1:9">
      <c r="A641" s="191" t="str">
        <f t="shared" si="84"/>
        <v/>
      </c>
      <c r="B641" s="429" t="s">
        <v>335</v>
      </c>
      <c r="C641" s="195" t="str">
        <f>IFERROR(INDEX('Journée FdS'!$A$3:$V$151,MATCH('FdS Hebdo'!$B641,'Journée FdS'!$T$3:$T$151,0),C$3),"")</f>
        <v/>
      </c>
      <c r="D641" s="195" t="str">
        <f>IFERROR(INDEX('Liste Personnel'!$A$3:$I$151,MATCH($E641,'Liste Personnel'!$G$3:$G$151,0),8),"")</f>
        <v/>
      </c>
      <c r="E641" s="195" t="str">
        <f>IFERROR(INDEX('Journée FdS'!$E$5:$V$151,MATCH('FdS Hebdo'!$B641,'Journée FdS'!$T$5:$T$151,0),E$3),"")</f>
        <v/>
      </c>
      <c r="F641" s="196" t="str">
        <f>IF(H641="","",INDEX(Base!$L$2:$N$153,MATCH('FdS Hebdo'!$H641,Base!$L$2:$L$153,0),MATCH('FdS Hebdo'!F$3,Base!$L$1:$N$1,0)))</f>
        <v/>
      </c>
      <c r="G641" s="196" t="str">
        <f>IF(H641="","",INDEX(Base!$L$2:$N$153,MATCH('FdS Hebdo'!$H641,Base!$L$2:$L$153,0),MATCH('FdS Hebdo'!G$3,Base!$L$1:$N$1,0)))</f>
        <v/>
      </c>
      <c r="H641" s="197" t="str">
        <f t="shared" si="91"/>
        <v/>
      </c>
      <c r="I641" s="198" t="str">
        <f t="shared" si="92"/>
        <v/>
      </c>
    </row>
    <row r="642" spans="1:9">
      <c r="A642" s="191" t="str">
        <f t="shared" si="84"/>
        <v/>
      </c>
      <c r="B642" s="429" t="s">
        <v>336</v>
      </c>
      <c r="C642" s="195" t="str">
        <f>IFERROR(INDEX('Journée FdS'!$A$3:$V$151,MATCH('FdS Hebdo'!$B642,'Journée FdS'!$T$3:$T$151,0),C$3),"")</f>
        <v/>
      </c>
      <c r="D642" s="195" t="str">
        <f>IFERROR(INDEX('Liste Personnel'!$A$3:$I$151,MATCH($E642,'Liste Personnel'!$G$3:$G$151,0),8),"")</f>
        <v/>
      </c>
      <c r="E642" s="195" t="str">
        <f>IFERROR(INDEX('Journée FdS'!$E$5:$V$151,MATCH('FdS Hebdo'!$B642,'Journée FdS'!$T$5:$T$151,0),E$3),"")</f>
        <v/>
      </c>
      <c r="F642" s="196" t="str">
        <f>IF(H642="","",INDEX(Base!$L$2:$N$153,MATCH('FdS Hebdo'!$H642,Base!$L$2:$L$153,0),MATCH('FdS Hebdo'!F$3,Base!$L$1:$N$1,0)))</f>
        <v/>
      </c>
      <c r="G642" s="196" t="str">
        <f>IF(H642="","",INDEX(Base!$L$2:$N$153,MATCH('FdS Hebdo'!$H642,Base!$L$2:$L$153,0),MATCH('FdS Hebdo'!G$3,Base!$L$1:$N$1,0)))</f>
        <v/>
      </c>
      <c r="H642" s="197" t="str">
        <f t="shared" si="91"/>
        <v/>
      </c>
      <c r="I642" s="198" t="str">
        <f t="shared" si="92"/>
        <v/>
      </c>
    </row>
    <row r="643" spans="1:9">
      <c r="A643" s="191" t="str">
        <f t="shared" si="84"/>
        <v/>
      </c>
      <c r="B643" s="429" t="s">
        <v>337</v>
      </c>
      <c r="C643" s="195" t="str">
        <f>IFERROR(INDEX('Journée FdS'!$A$3:$V$151,MATCH('FdS Hebdo'!$B643,'Journée FdS'!$T$3:$T$151,0),C$3),"")</f>
        <v/>
      </c>
      <c r="D643" s="195" t="str">
        <f>IFERROR(INDEX('Liste Personnel'!$A$3:$I$151,MATCH($E643,'Liste Personnel'!$G$3:$G$151,0),8),"")</f>
        <v/>
      </c>
      <c r="E643" s="195" t="str">
        <f>IFERROR(INDEX('Journée FdS'!$E$5:$V$151,MATCH('FdS Hebdo'!$B643,'Journée FdS'!$T$5:$T$151,0),E$3),"")</f>
        <v/>
      </c>
      <c r="F643" s="196" t="str">
        <f>IF(H643="","",INDEX(Base!$L$2:$N$153,MATCH('FdS Hebdo'!$H643,Base!$L$2:$L$153,0),MATCH('FdS Hebdo'!F$3,Base!$L$1:$N$1,0)))</f>
        <v/>
      </c>
      <c r="G643" s="196" t="str">
        <f>IF(H643="","",INDEX(Base!$L$2:$N$153,MATCH('FdS Hebdo'!$H643,Base!$L$2:$L$153,0),MATCH('FdS Hebdo'!G$3,Base!$L$1:$N$1,0)))</f>
        <v/>
      </c>
      <c r="H643" s="197" t="str">
        <f t="shared" si="91"/>
        <v/>
      </c>
      <c r="I643" s="198" t="str">
        <f t="shared" si="92"/>
        <v/>
      </c>
    </row>
    <row r="644" spans="1:9">
      <c r="A644" s="191" t="str">
        <f t="shared" si="84"/>
        <v/>
      </c>
      <c r="B644" s="429" t="s">
        <v>338</v>
      </c>
      <c r="C644" s="195" t="str">
        <f>IFERROR(INDEX('Journée FdS'!$A$3:$V$151,MATCH('FdS Hebdo'!$B644,'Journée FdS'!$T$3:$T$151,0),C$3),"")</f>
        <v/>
      </c>
      <c r="D644" s="195" t="str">
        <f>IFERROR(INDEX('Liste Personnel'!$A$3:$I$151,MATCH($E644,'Liste Personnel'!$G$3:$G$151,0),8),"")</f>
        <v/>
      </c>
      <c r="E644" s="195" t="str">
        <f>IFERROR(INDEX('Journée FdS'!$E$5:$V$151,MATCH('FdS Hebdo'!$B644,'Journée FdS'!$T$5:$T$151,0),E$3),"")</f>
        <v/>
      </c>
      <c r="F644" s="196" t="str">
        <f>IF(H644="","",INDEX(Base!$L$2:$N$153,MATCH('FdS Hebdo'!$H644,Base!$L$2:$L$153,0),MATCH('FdS Hebdo'!F$3,Base!$L$1:$N$1,0)))</f>
        <v/>
      </c>
      <c r="G644" s="196" t="str">
        <f>IF(H644="","",INDEX(Base!$L$2:$N$153,MATCH('FdS Hebdo'!$H644,Base!$L$2:$L$153,0),MATCH('FdS Hebdo'!G$3,Base!$L$1:$N$1,0)))</f>
        <v/>
      </c>
      <c r="H644" s="197" t="str">
        <f t="shared" si="91"/>
        <v/>
      </c>
      <c r="I644" s="198" t="str">
        <f t="shared" si="92"/>
        <v/>
      </c>
    </row>
    <row r="645" spans="1:9">
      <c r="A645" s="191" t="str">
        <f t="shared" si="84"/>
        <v/>
      </c>
      <c r="B645" s="429" t="s">
        <v>339</v>
      </c>
      <c r="C645" s="195" t="str">
        <f>IFERROR(INDEX('Journée FdS'!$A$3:$V$151,MATCH('FdS Hebdo'!$B645,'Journée FdS'!$T$3:$T$151,0),C$3),"")</f>
        <v/>
      </c>
      <c r="D645" s="195" t="str">
        <f>IFERROR(INDEX('Liste Personnel'!$A$3:$I$151,MATCH($E645,'Liste Personnel'!$G$3:$G$151,0),8),"")</f>
        <v/>
      </c>
      <c r="E645" s="195" t="str">
        <f>IFERROR(INDEX('Journée FdS'!$E$5:$V$151,MATCH('FdS Hebdo'!$B645,'Journée FdS'!$T$5:$T$151,0),E$3),"")</f>
        <v/>
      </c>
      <c r="F645" s="196" t="str">
        <f>IF(H645="","",INDEX(Base!$L$2:$N$153,MATCH('FdS Hebdo'!$H645,Base!$L$2:$L$153,0),MATCH('FdS Hebdo'!F$3,Base!$L$1:$N$1,0)))</f>
        <v/>
      </c>
      <c r="G645" s="196" t="str">
        <f>IF(H645="","",INDEX(Base!$L$2:$N$153,MATCH('FdS Hebdo'!$H645,Base!$L$2:$L$153,0),MATCH('FdS Hebdo'!G$3,Base!$L$1:$N$1,0)))</f>
        <v/>
      </c>
      <c r="H645" s="197" t="str">
        <f t="shared" si="91"/>
        <v/>
      </c>
      <c r="I645" s="198" t="str">
        <f t="shared" si="92"/>
        <v/>
      </c>
    </row>
    <row r="646" spans="1:9">
      <c r="A646" s="191" t="s">
        <v>222</v>
      </c>
      <c r="B646" s="190" t="s">
        <v>11</v>
      </c>
      <c r="C646" s="195"/>
      <c r="D646" s="195" t="str">
        <f>IFERROR(INDEX('Liste Personnel'!$A$3:$I$151,MATCH($E646,'Liste Personnel'!$G$3:$G$151,0),8),"")</f>
        <v/>
      </c>
      <c r="E646" s="195"/>
      <c r="F646" s="196" t="str">
        <f>IF(H646="","",INDEX(Base!$L$2:$N$49,MATCH('FdS Hebdo'!$H646,Base!$L$2:$L$49,0),MATCH('FdS Hebdo'!F$3,Base!$L$1:$N$1,0)))</f>
        <v/>
      </c>
      <c r="G646" s="196" t="str">
        <f>IF(H646="","",INDEX(Base!$L$2:$N$49,MATCH('FdS Hebdo'!$H646,Base!$L$2:$L$49,0),MATCH('FdS Hebdo'!G$3,Base!$L$1:$N$1,0)))</f>
        <v/>
      </c>
      <c r="H646" s="197" t="str">
        <f>IF(E646="","",B646)</f>
        <v/>
      </c>
      <c r="I646" s="198"/>
    </row>
    <row r="647" spans="1:9">
      <c r="A647" s="191" t="str">
        <f t="shared" si="84"/>
        <v/>
      </c>
      <c r="B647" s="428" t="s">
        <v>11</v>
      </c>
      <c r="C647" s="195" t="str">
        <f>IFERROR(INDEX('Journée FdS'!$A$3:$V$151,MATCH('FdS Hebdo'!$B647,'Journée FdS'!$T$3:$T$151,0),C$3),"")</f>
        <v/>
      </c>
      <c r="D647" s="195" t="str">
        <f>IFERROR(INDEX('Liste Personnel'!$A$3:$I$151,MATCH($E647,'Liste Personnel'!$G$3:$G$151,0),8),"")</f>
        <v/>
      </c>
      <c r="E647" s="195" t="str">
        <f>IFERROR(INDEX('Journée FdS'!$E$5:$V$151,MATCH('FdS Hebdo'!$B647,'Journée FdS'!$T$5:$T$151,0),E$3),"")</f>
        <v/>
      </c>
      <c r="F647" s="196" t="str">
        <f>IF(H647="","",INDEX(Base!$L$2:$N$153,MATCH('FdS Hebdo'!$H647,Base!$L$2:$L$153,0),MATCH('FdS Hebdo'!F$3,Base!$L$1:$N$1,0)))</f>
        <v/>
      </c>
      <c r="G647" s="196" t="str">
        <f>IF(H647="","",INDEX(Base!$L$2:$N$153,MATCH('FdS Hebdo'!$H647,Base!$L$2:$L$153,0),MATCH('FdS Hebdo'!G$3,Base!$L$1:$N$1,0)))</f>
        <v/>
      </c>
      <c r="H647" s="197" t="str">
        <f>IF(E647="","",B647)</f>
        <v/>
      </c>
      <c r="I647" s="198"/>
    </row>
    <row r="648" spans="1:9" ht="15" customHeight="1">
      <c r="A648" s="191" t="str">
        <f t="shared" si="84"/>
        <v/>
      </c>
      <c r="B648" s="429" t="s">
        <v>340</v>
      </c>
      <c r="C648" s="195" t="str">
        <f>IFERROR(INDEX('Journée FdS'!$A$3:$V$151,MATCH('FdS Hebdo'!$B648,'Journée FdS'!$T$3:$T$151,0),C$3),"")</f>
        <v/>
      </c>
      <c r="D648" s="195" t="str">
        <f>IFERROR(INDEX('Liste Personnel'!$A$3:$I$151,MATCH($E648,'Liste Personnel'!$G$3:$G$151,0),8),"")</f>
        <v/>
      </c>
      <c r="E648" s="195" t="str">
        <f>IFERROR(INDEX('Journée FdS'!$E$5:$V$151,MATCH('FdS Hebdo'!$B648,'Journée FdS'!$T$5:$T$151,0),E$3),"")</f>
        <v/>
      </c>
      <c r="F648" s="196" t="str">
        <f>IF(H648="","",INDEX(Base!$L$2:$N$153,MATCH('FdS Hebdo'!$H648,Base!$L$2:$L$153,0),MATCH('FdS Hebdo'!F$3,Base!$L$1:$N$1,0)))</f>
        <v/>
      </c>
      <c r="G648" s="196" t="str">
        <f>IF(H648="","",INDEX(Base!$L$2:$N$153,MATCH('FdS Hebdo'!$H648,Base!$L$2:$L$153,0),MATCH('FdS Hebdo'!G$3,Base!$L$1:$N$1,0)))</f>
        <v/>
      </c>
      <c r="H648" s="197" t="str">
        <f t="shared" ref="H648:H661" si="93">IF(E648="","",B648)</f>
        <v/>
      </c>
      <c r="I648" s="198" t="str">
        <f>IF(E648="","","DOUBLAGE")</f>
        <v/>
      </c>
    </row>
    <row r="649" spans="1:9" ht="15" customHeight="1">
      <c r="A649" s="191" t="str">
        <f t="shared" si="84"/>
        <v/>
      </c>
      <c r="B649" s="429" t="s">
        <v>341</v>
      </c>
      <c r="C649" s="195" t="str">
        <f>IFERROR(INDEX('Journée FdS'!$A$3:$V$151,MATCH('FdS Hebdo'!$B649,'Journée FdS'!$T$3:$T$151,0),C$3),"")</f>
        <v/>
      </c>
      <c r="D649" s="195" t="str">
        <f>IFERROR(INDEX('Liste Personnel'!$A$3:$I$151,MATCH($E649,'Liste Personnel'!$G$3:$G$151,0),8),"")</f>
        <v/>
      </c>
      <c r="E649" s="195" t="str">
        <f>IFERROR(INDEX('Journée FdS'!$E$5:$V$151,MATCH('FdS Hebdo'!$B649,'Journée FdS'!$T$5:$T$151,0),E$3),"")</f>
        <v/>
      </c>
      <c r="F649" s="196" t="str">
        <f>IF(H649="","",INDEX(Base!$L$2:$N$153,MATCH('FdS Hebdo'!$H649,Base!$L$2:$L$153,0),MATCH('FdS Hebdo'!F$3,Base!$L$1:$N$1,0)))</f>
        <v/>
      </c>
      <c r="G649" s="196" t="str">
        <f>IF(H649="","",INDEX(Base!$L$2:$N$153,MATCH('FdS Hebdo'!$H649,Base!$L$2:$L$153,0),MATCH('FdS Hebdo'!G$3,Base!$L$1:$N$1,0)))</f>
        <v/>
      </c>
      <c r="H649" s="197" t="str">
        <f t="shared" si="93"/>
        <v/>
      </c>
      <c r="I649" s="198" t="str">
        <f>IF(E649="","","DOUBLAGE")</f>
        <v/>
      </c>
    </row>
    <row r="650" spans="1:9">
      <c r="A650" s="191" t="str">
        <f t="shared" si="84"/>
        <v/>
      </c>
      <c r="B650" s="429" t="s">
        <v>342</v>
      </c>
      <c r="C650" s="195" t="str">
        <f>IFERROR(INDEX('Journée FdS'!$A$3:$V$151,MATCH('FdS Hebdo'!$B650,'Journée FdS'!$T$3:$T$151,0),C$3),"")</f>
        <v/>
      </c>
      <c r="D650" s="195" t="str">
        <f>IFERROR(INDEX('Liste Personnel'!$A$3:$I$151,MATCH($E650,'Liste Personnel'!$G$3:$G$151,0),8),"")</f>
        <v/>
      </c>
      <c r="E650" s="195" t="str">
        <f>IFERROR(INDEX('Journée FdS'!$E$5:$V$151,MATCH('FdS Hebdo'!$B650,'Journée FdS'!$T$5:$T$151,0),E$3),"")</f>
        <v/>
      </c>
      <c r="F650" s="196" t="str">
        <f>IF(H650="","",INDEX(Base!$L$2:$N$153,MATCH('FdS Hebdo'!$H650,Base!$L$2:$L$153,0),MATCH('FdS Hebdo'!F$3,Base!$L$1:$N$1,0)))</f>
        <v/>
      </c>
      <c r="G650" s="196" t="str">
        <f>IF(H650="","",INDEX(Base!$L$2:$N$153,MATCH('FdS Hebdo'!$H650,Base!$L$2:$L$153,0),MATCH('FdS Hebdo'!G$3,Base!$L$1:$N$1,0)))</f>
        <v/>
      </c>
      <c r="H650" s="197" t="str">
        <f t="shared" si="93"/>
        <v/>
      </c>
      <c r="I650" s="198" t="str">
        <f>IF(E650="","","DOUBLAGE")</f>
        <v/>
      </c>
    </row>
    <row r="651" spans="1:9">
      <c r="A651" s="191" t="str">
        <f t="shared" si="84"/>
        <v/>
      </c>
      <c r="B651" s="429" t="s">
        <v>343</v>
      </c>
      <c r="C651" s="195" t="str">
        <f>IFERROR(INDEX('Journée FdS'!$A$3:$V$151,MATCH('FdS Hebdo'!$B651,'Journée FdS'!$T$3:$T$151,0),C$3),"")</f>
        <v/>
      </c>
      <c r="D651" s="195" t="str">
        <f>IFERROR(INDEX('Liste Personnel'!$A$3:$I$151,MATCH($E651,'Liste Personnel'!$G$3:$G$151,0),8),"")</f>
        <v/>
      </c>
      <c r="E651" s="195" t="str">
        <f>IFERROR(INDEX('Journée FdS'!$E$5:$V$151,MATCH('FdS Hebdo'!$B651,'Journée FdS'!$T$5:$T$151,0),E$3),"")</f>
        <v/>
      </c>
      <c r="F651" s="196" t="str">
        <f>IF(H651="","",INDEX(Base!$L$2:$N$153,MATCH('FdS Hebdo'!$H651,Base!$L$2:$L$153,0),MATCH('FdS Hebdo'!F$3,Base!$L$1:$N$1,0)))</f>
        <v/>
      </c>
      <c r="G651" s="196" t="str">
        <f>IF(H651="","",INDEX(Base!$L$2:$N$153,MATCH('FdS Hebdo'!$H651,Base!$L$2:$L$153,0),MATCH('FdS Hebdo'!G$3,Base!$L$1:$N$1,0)))</f>
        <v/>
      </c>
      <c r="H651" s="197" t="str">
        <f t="shared" si="93"/>
        <v/>
      </c>
      <c r="I651" s="198" t="str">
        <f>IF(E651="","","DOUBLAGE")</f>
        <v/>
      </c>
    </row>
    <row r="652" spans="1:9">
      <c r="A652" s="191" t="str">
        <f t="shared" si="84"/>
        <v/>
      </c>
      <c r="B652" s="428" t="s">
        <v>20</v>
      </c>
      <c r="C652" s="195" t="str">
        <f>IFERROR(INDEX('Journée FdS'!$A$3:$V$151,MATCH('FdS Hebdo'!$B652,'Journée FdS'!$T$3:$T$151,0),C$3),"")</f>
        <v/>
      </c>
      <c r="D652" s="195" t="str">
        <f>IFERROR(INDEX('Liste Personnel'!$A$3:$I$151,MATCH($E652,'Liste Personnel'!$G$3:$G$151,0),8),"")</f>
        <v/>
      </c>
      <c r="E652" s="195" t="str">
        <f>IFERROR(INDEX('Journée FdS'!$E$5:$V$151,MATCH('FdS Hebdo'!$B652,'Journée FdS'!$T$5:$T$151,0),E$3),"")</f>
        <v/>
      </c>
      <c r="F652" s="196" t="str">
        <f>IF(H652="","",INDEX(Base!$L$2:$N$153,MATCH('FdS Hebdo'!$H652,Base!$L$2:$L$153,0),MATCH('FdS Hebdo'!F$3,Base!$L$1:$N$1,0)))</f>
        <v/>
      </c>
      <c r="G652" s="196" t="str">
        <f>IF(H652="","",INDEX(Base!$L$2:$N$153,MATCH('FdS Hebdo'!$H652,Base!$L$2:$L$153,0),MATCH('FdS Hebdo'!G$3,Base!$L$1:$N$1,0)))</f>
        <v/>
      </c>
      <c r="H652" s="197" t="str">
        <f t="shared" si="93"/>
        <v/>
      </c>
      <c r="I652" s="198"/>
    </row>
    <row r="653" spans="1:9">
      <c r="A653" s="191" t="str">
        <f t="shared" si="84"/>
        <v/>
      </c>
      <c r="B653" s="428" t="s">
        <v>23</v>
      </c>
      <c r="C653" s="195" t="str">
        <f>IFERROR(INDEX('Journée FdS'!$A$3:$V$151,MATCH('FdS Hebdo'!$B653,'Journée FdS'!$T$3:$T$151,0),C$3),"")</f>
        <v/>
      </c>
      <c r="D653" s="195" t="str">
        <f>IFERROR(INDEX('Liste Personnel'!$A$3:$I$151,MATCH($E653,'Liste Personnel'!$G$3:$G$151,0),8),"")</f>
        <v/>
      </c>
      <c r="E653" s="195" t="str">
        <f>IFERROR(INDEX('Journée FdS'!$E$5:$V$151,MATCH('FdS Hebdo'!$B653,'Journée FdS'!$T$5:$T$151,0),E$3),"")</f>
        <v/>
      </c>
      <c r="F653" s="196" t="str">
        <f>IF(H653="","",INDEX(Base!$L$2:$N$153,MATCH('FdS Hebdo'!$H653,Base!$L$2:$L$153,0),MATCH('FdS Hebdo'!F$3,Base!$L$1:$N$1,0)))</f>
        <v/>
      </c>
      <c r="G653" s="196" t="str">
        <f>IF(H653="","",INDEX(Base!$L$2:$N$153,MATCH('FdS Hebdo'!$H653,Base!$L$2:$L$153,0),MATCH('FdS Hebdo'!G$3,Base!$L$1:$N$1,0)))</f>
        <v/>
      </c>
      <c r="H653" s="197" t="str">
        <f t="shared" si="93"/>
        <v/>
      </c>
      <c r="I653" s="198"/>
    </row>
    <row r="654" spans="1:9">
      <c r="A654" s="191" t="str">
        <f t="shared" si="84"/>
        <v/>
      </c>
      <c r="B654" s="428" t="s">
        <v>26</v>
      </c>
      <c r="C654" s="195" t="str">
        <f>IFERROR(INDEX('Journée FdS'!$A$3:$V$151,MATCH('FdS Hebdo'!$B654,'Journée FdS'!$T$3:$T$151,0),C$3),"")</f>
        <v/>
      </c>
      <c r="D654" s="195" t="str">
        <f>IFERROR(INDEX('Liste Personnel'!$A$3:$I$151,MATCH($E654,'Liste Personnel'!$G$3:$G$151,0),8),"")</f>
        <v/>
      </c>
      <c r="E654" s="195" t="str">
        <f>IFERROR(INDEX('Journée FdS'!$E$5:$V$151,MATCH('FdS Hebdo'!$B654,'Journée FdS'!$T$5:$T$151,0),E$3),"")</f>
        <v/>
      </c>
      <c r="F654" s="196" t="str">
        <f>IF(H654="","",INDEX(Base!$L$2:$N$153,MATCH('FdS Hebdo'!$H654,Base!$L$2:$L$153,0),MATCH('FdS Hebdo'!F$3,Base!$L$1:$N$1,0)))</f>
        <v/>
      </c>
      <c r="G654" s="196" t="str">
        <f>IF(H654="","",INDEX(Base!$L$2:$N$153,MATCH('FdS Hebdo'!$H654,Base!$L$2:$L$153,0),MATCH('FdS Hebdo'!G$3,Base!$L$1:$N$1,0)))</f>
        <v/>
      </c>
      <c r="H654" s="197" t="str">
        <f t="shared" si="93"/>
        <v/>
      </c>
      <c r="I654" s="198"/>
    </row>
    <row r="655" spans="1:9">
      <c r="A655" s="191" t="str">
        <f t="shared" si="84"/>
        <v/>
      </c>
      <c r="B655" s="428" t="s">
        <v>31</v>
      </c>
      <c r="C655" s="195" t="str">
        <f>IFERROR(INDEX('Journée FdS'!$A$3:$V$151,MATCH('FdS Hebdo'!$B655,'Journée FdS'!$T$3:$T$151,0),C$3),"")</f>
        <v/>
      </c>
      <c r="D655" s="195" t="str">
        <f>IFERROR(INDEX('Liste Personnel'!$A$3:$I$151,MATCH($E655,'Liste Personnel'!$G$3:$G$151,0),8),"")</f>
        <v/>
      </c>
      <c r="E655" s="195" t="str">
        <f>IFERROR(INDEX('Journée FdS'!$E$5:$V$151,MATCH('FdS Hebdo'!$B655,'Journée FdS'!$T$5:$T$151,0),E$3),"")</f>
        <v/>
      </c>
      <c r="F655" s="196" t="str">
        <f>IF(H655="","",INDEX(Base!$L$2:$N$153,MATCH('FdS Hebdo'!$H655,Base!$L$2:$L$153,0),MATCH('FdS Hebdo'!F$3,Base!$L$1:$N$1,0)))</f>
        <v/>
      </c>
      <c r="G655" s="196" t="str">
        <f>IF(H655="","",INDEX(Base!$L$2:$N$153,MATCH('FdS Hebdo'!$H655,Base!$L$2:$L$153,0),MATCH('FdS Hebdo'!G$3,Base!$L$1:$N$1,0)))</f>
        <v/>
      </c>
      <c r="H655" s="197" t="str">
        <f t="shared" si="93"/>
        <v/>
      </c>
      <c r="I655" s="198"/>
    </row>
    <row r="656" spans="1:9">
      <c r="A656" s="191" t="str">
        <f t="shared" si="84"/>
        <v/>
      </c>
      <c r="B656" s="428" t="s">
        <v>62</v>
      </c>
      <c r="C656" s="195" t="str">
        <f>IFERROR(INDEX('Journée FdS'!$A$3:$V$151,MATCH('FdS Hebdo'!$B656,'Journée FdS'!$T$3:$T$151,0),C$3),"")</f>
        <v/>
      </c>
      <c r="D656" s="195" t="str">
        <f>IFERROR(INDEX('Liste Personnel'!$A$3:$I$151,MATCH($E656,'Liste Personnel'!$G$3:$G$151,0),8),"")</f>
        <v/>
      </c>
      <c r="E656" s="195" t="str">
        <f>IFERROR(INDEX('Journée FdS'!$E$5:$V$151,MATCH('FdS Hebdo'!$B656,'Journée FdS'!$T$5:$T$151,0),E$3),"")</f>
        <v/>
      </c>
      <c r="F656" s="196" t="str">
        <f>IF(H656="","",INDEX(Base!$L$2:$N$153,MATCH('FdS Hebdo'!$H656,Base!$L$2:$L$153,0),MATCH('FdS Hebdo'!F$3,Base!$L$1:$N$1,0)))</f>
        <v/>
      </c>
      <c r="G656" s="196" t="str">
        <f>IF(H656="","",INDEX(Base!$L$2:$N$153,MATCH('FdS Hebdo'!$H656,Base!$L$2:$L$153,0),MATCH('FdS Hebdo'!G$3,Base!$L$1:$N$1,0)))</f>
        <v/>
      </c>
      <c r="H656" s="197" t="str">
        <f t="shared" si="93"/>
        <v/>
      </c>
      <c r="I656" s="198"/>
    </row>
    <row r="657" spans="1:9">
      <c r="A657" s="191" t="str">
        <f t="shared" si="84"/>
        <v/>
      </c>
      <c r="B657" s="428" t="s">
        <v>44</v>
      </c>
      <c r="C657" s="195" t="str">
        <f>IFERROR(INDEX('Journée FdS'!$A$3:$V$151,MATCH('FdS Hebdo'!$B657,'Journée FdS'!$T$3:$T$151,0),C$3),"")</f>
        <v/>
      </c>
      <c r="D657" s="195" t="str">
        <f>IFERROR(INDEX('Liste Personnel'!$A$3:$I$151,MATCH($E657,'Liste Personnel'!$G$3:$G$151,0),8),"")</f>
        <v/>
      </c>
      <c r="E657" s="195" t="str">
        <f>IFERROR(INDEX('Journée FdS'!$E$5:$V$151,MATCH('FdS Hebdo'!$B657,'Journée FdS'!$T$5:$T$151,0),E$3),"")</f>
        <v/>
      </c>
      <c r="F657" s="196" t="str">
        <f>IF(H657="","",INDEX(Base!$L$2:$N$153,MATCH('FdS Hebdo'!$H657,Base!$L$2:$L$153,0),MATCH('FdS Hebdo'!F$3,Base!$L$1:$N$1,0)))</f>
        <v/>
      </c>
      <c r="G657" s="196" t="str">
        <f>IF(H657="","",INDEX(Base!$L$2:$N$153,MATCH('FdS Hebdo'!$H657,Base!$L$2:$L$153,0),MATCH('FdS Hebdo'!G$3,Base!$L$1:$N$1,0)))</f>
        <v/>
      </c>
      <c r="H657" s="197" t="str">
        <f t="shared" si="93"/>
        <v/>
      </c>
      <c r="I657" s="198"/>
    </row>
    <row r="658" spans="1:9">
      <c r="A658" s="191" t="str">
        <f t="shared" si="84"/>
        <v/>
      </c>
      <c r="B658" s="428" t="s">
        <v>45</v>
      </c>
      <c r="C658" s="195" t="str">
        <f>IFERROR(INDEX('Journée FdS'!$A$3:$V$151,MATCH('FdS Hebdo'!$B658,'Journée FdS'!$T$3:$T$151,0),C$3),"")</f>
        <v/>
      </c>
      <c r="D658" s="195" t="str">
        <f>IFERROR(INDEX('Liste Personnel'!$A$3:$I$151,MATCH($E658,'Liste Personnel'!$G$3:$G$151,0),8),"")</f>
        <v/>
      </c>
      <c r="E658" s="195" t="str">
        <f>IFERROR(INDEX('Journée FdS'!$E$5:$V$151,MATCH('FdS Hebdo'!$B658,'Journée FdS'!$T$5:$T$151,0),E$3),"")</f>
        <v/>
      </c>
      <c r="F658" s="196" t="str">
        <f>IF(H658="","",INDEX(Base!$L$2:$N$153,MATCH('FdS Hebdo'!$H658,Base!$L$2:$L$153,0),MATCH('FdS Hebdo'!F$3,Base!$L$1:$N$1,0)))</f>
        <v/>
      </c>
      <c r="G658" s="196" t="str">
        <f>IF(H658="","",INDEX(Base!$L$2:$N$153,MATCH('FdS Hebdo'!$H658,Base!$L$2:$L$153,0),MATCH('FdS Hebdo'!G$3,Base!$L$1:$N$1,0)))</f>
        <v/>
      </c>
      <c r="H658" s="197" t="str">
        <f t="shared" si="93"/>
        <v/>
      </c>
      <c r="I658" s="198"/>
    </row>
    <row r="659" spans="1:9">
      <c r="A659" s="191" t="str">
        <f t="shared" si="84"/>
        <v/>
      </c>
      <c r="B659" s="428" t="s">
        <v>46</v>
      </c>
      <c r="C659" s="195" t="str">
        <f>IFERROR(INDEX('Journée FdS'!$A$3:$V$151,MATCH('FdS Hebdo'!$B659,'Journée FdS'!$T$3:$T$151,0),C$3),"")</f>
        <v/>
      </c>
      <c r="D659" s="195" t="str">
        <f>IFERROR(INDEX('Liste Personnel'!$A$3:$I$151,MATCH($E659,'Liste Personnel'!$G$3:$G$151,0),8),"")</f>
        <v/>
      </c>
      <c r="E659" s="195" t="str">
        <f>IFERROR(INDEX('Journée FdS'!$E$5:$V$151,MATCH('FdS Hebdo'!$B659,'Journée FdS'!$T$5:$T$151,0),E$3),"")</f>
        <v/>
      </c>
      <c r="F659" s="196" t="str">
        <f>IF(H659="","",INDEX(Base!$L$2:$N$153,MATCH('FdS Hebdo'!$H659,Base!$L$2:$L$153,0),MATCH('FdS Hebdo'!F$3,Base!$L$1:$N$1,0)))</f>
        <v/>
      </c>
      <c r="G659" s="196" t="str">
        <f>IF(H659="","",INDEX(Base!$L$2:$N$153,MATCH('FdS Hebdo'!$H659,Base!$L$2:$L$153,0),MATCH('FdS Hebdo'!G$3,Base!$L$1:$N$1,0)))</f>
        <v/>
      </c>
      <c r="H659" s="197" t="str">
        <f t="shared" si="93"/>
        <v/>
      </c>
      <c r="I659" s="198"/>
    </row>
    <row r="660" spans="1:9">
      <c r="A660" s="191" t="str">
        <f t="shared" si="84"/>
        <v/>
      </c>
      <c r="B660" s="428" t="s">
        <v>47</v>
      </c>
      <c r="C660" s="195" t="str">
        <f>IFERROR(INDEX('Journée FdS'!$A$3:$V$151,MATCH('FdS Hebdo'!$B660,'Journée FdS'!$T$3:$T$151,0),C$3),"")</f>
        <v/>
      </c>
      <c r="D660" s="195" t="str">
        <f>IFERROR(INDEX('Liste Personnel'!$A$3:$I$151,MATCH($E660,'Liste Personnel'!$G$3:$G$151,0),8),"")</f>
        <v/>
      </c>
      <c r="E660" s="195" t="str">
        <f>IFERROR(INDEX('Journée FdS'!$E$5:$V$151,MATCH('FdS Hebdo'!$B660,'Journée FdS'!$T$5:$T$151,0),E$3),"")</f>
        <v/>
      </c>
      <c r="F660" s="196" t="str">
        <f>IF(H660="","",INDEX(Base!$L$2:$N$153,MATCH('FdS Hebdo'!$H660,Base!$L$2:$L$153,0),MATCH('FdS Hebdo'!F$3,Base!$L$1:$N$1,0)))</f>
        <v/>
      </c>
      <c r="G660" s="196" t="str">
        <f>IF(H660="","",INDEX(Base!$L$2:$N$153,MATCH('FdS Hebdo'!$H660,Base!$L$2:$L$153,0),MATCH('FdS Hebdo'!G$3,Base!$L$1:$N$1,0)))</f>
        <v/>
      </c>
      <c r="H660" s="197" t="str">
        <f t="shared" si="93"/>
        <v/>
      </c>
      <c r="I660" s="198"/>
    </row>
    <row r="661" spans="1:9">
      <c r="A661" s="191" t="str">
        <f t="shared" si="84"/>
        <v/>
      </c>
      <c r="B661" s="428" t="s">
        <v>72</v>
      </c>
      <c r="C661" s="195" t="str">
        <f>IFERROR(INDEX('Journée FdS'!$A$3:$V$151,MATCH('FdS Hebdo'!$B661,'Journée FdS'!$T$3:$T$151,0),C$3),"")</f>
        <v/>
      </c>
      <c r="D661" s="195" t="str">
        <f>IFERROR(INDEX('Liste Personnel'!$A$3:$I$151,MATCH($E661,'Liste Personnel'!$G$3:$G$151,0),8),"")</f>
        <v/>
      </c>
      <c r="E661" s="195" t="str">
        <f>IFERROR(INDEX('Journée FdS'!$E$5:$V$151,MATCH('FdS Hebdo'!$B661,'Journée FdS'!$T$5:$T$151,0),E$3),"")</f>
        <v/>
      </c>
      <c r="F661" s="196" t="str">
        <f>IF(H661="","",INDEX(Base!$L$2:$N$153,MATCH('FdS Hebdo'!$H661,Base!$L$2:$L$153,0),MATCH('FdS Hebdo'!F$3,Base!$L$1:$N$1,0)))</f>
        <v/>
      </c>
      <c r="G661" s="196" t="str">
        <f>IF(H661="","",INDEX(Base!$L$2:$N$153,MATCH('FdS Hebdo'!$H661,Base!$L$2:$L$153,0),MATCH('FdS Hebdo'!G$3,Base!$L$1:$N$1,0)))</f>
        <v/>
      </c>
      <c r="H661" s="197" t="str">
        <f t="shared" si="93"/>
        <v/>
      </c>
      <c r="I661" s="198"/>
    </row>
    <row r="662" spans="1:9">
      <c r="A662" s="191" t="str">
        <f t="shared" si="84"/>
        <v/>
      </c>
      <c r="B662" s="429" t="s">
        <v>348</v>
      </c>
      <c r="C662" s="195" t="str">
        <f>IFERROR(INDEX('Journée FdS'!$A$3:$V$151,MATCH('FdS Hebdo'!$B662,'Journée FdS'!$T$3:$T$151,0),C$3),"")</f>
        <v/>
      </c>
      <c r="D662" s="195" t="str">
        <f>IFERROR(INDEX('Liste Personnel'!$A$3:$I$151,MATCH($E662,'Liste Personnel'!$G$3:$G$151,0),8),"")</f>
        <v/>
      </c>
      <c r="E662" s="195" t="str">
        <f>IFERROR(INDEX('Journée FdS'!$E$5:$V$151,MATCH('FdS Hebdo'!$B662,'Journée FdS'!$T$5:$T$151,0),E$3),"")</f>
        <v/>
      </c>
      <c r="F662" s="196" t="str">
        <f>IF(H662="","",INDEX(Base!$L$2:$N$153,MATCH('FdS Hebdo'!$H662,Base!$L$2:$L$153,0),MATCH('FdS Hebdo'!F$3,Base!$L$1:$N$1,0)))</f>
        <v/>
      </c>
      <c r="G662" s="196" t="str">
        <f>IF(H662="","",INDEX(Base!$L$2:$N$153,MATCH('FdS Hebdo'!$H662,Base!$L$2:$L$153,0),MATCH('FdS Hebdo'!G$3,Base!$L$1:$N$1,0)))</f>
        <v/>
      </c>
      <c r="H662" s="197" t="str">
        <f t="shared" ref="H662:H669" si="94">IF(E662="","",B662)</f>
        <v/>
      </c>
      <c r="I662" s="198" t="str">
        <f>IF(E662="","","RENFORT")</f>
        <v/>
      </c>
    </row>
    <row r="663" spans="1:9">
      <c r="A663" s="191" t="str">
        <f t="shared" si="84"/>
        <v/>
      </c>
      <c r="B663" s="429" t="s">
        <v>349</v>
      </c>
      <c r="C663" s="195" t="str">
        <f>IFERROR(INDEX('Journée FdS'!$A$3:$V$151,MATCH('FdS Hebdo'!$B663,'Journée FdS'!$T$3:$T$151,0),C$3),"")</f>
        <v/>
      </c>
      <c r="D663" s="195" t="str">
        <f>IFERROR(INDEX('Liste Personnel'!$A$3:$I$151,MATCH($E663,'Liste Personnel'!$G$3:$G$151,0),8),"")</f>
        <v/>
      </c>
      <c r="E663" s="195" t="str">
        <f>IFERROR(INDEX('Journée FdS'!$E$5:$V$151,MATCH('FdS Hebdo'!$B663,'Journée FdS'!$T$5:$T$151,0),E$3),"")</f>
        <v/>
      </c>
      <c r="F663" s="196" t="str">
        <f>IF(H663="","",INDEX(Base!$L$2:$N$153,MATCH('FdS Hebdo'!$H663,Base!$L$2:$L$153,0),MATCH('FdS Hebdo'!F$3,Base!$L$1:$N$1,0)))</f>
        <v/>
      </c>
      <c r="G663" s="196" t="str">
        <f>IF(H663="","",INDEX(Base!$L$2:$N$153,MATCH('FdS Hebdo'!$H663,Base!$L$2:$L$153,0),MATCH('FdS Hebdo'!G$3,Base!$L$1:$N$1,0)))</f>
        <v/>
      </c>
      <c r="H663" s="197" t="str">
        <f t="shared" si="94"/>
        <v/>
      </c>
      <c r="I663" s="198" t="str">
        <f t="shared" ref="I663:I669" si="95">IF(E663="","","RENFORT")</f>
        <v/>
      </c>
    </row>
    <row r="664" spans="1:9">
      <c r="A664" s="191" t="str">
        <f t="shared" si="84"/>
        <v/>
      </c>
      <c r="B664" s="429" t="s">
        <v>350</v>
      </c>
      <c r="C664" s="195" t="str">
        <f>IFERROR(INDEX('Journée FdS'!$A$3:$V$151,MATCH('FdS Hebdo'!$B664,'Journée FdS'!$T$3:$T$151,0),C$3),"")</f>
        <v/>
      </c>
      <c r="D664" s="195" t="str">
        <f>IFERROR(INDEX('Liste Personnel'!$A$3:$I$151,MATCH($E664,'Liste Personnel'!$G$3:$G$151,0),8),"")</f>
        <v/>
      </c>
      <c r="E664" s="195" t="str">
        <f>IFERROR(INDEX('Journée FdS'!$E$5:$V$151,MATCH('FdS Hebdo'!$B664,'Journée FdS'!$T$5:$T$151,0),E$3),"")</f>
        <v/>
      </c>
      <c r="F664" s="196" t="str">
        <f>IF(H664="","",INDEX(Base!$L$2:$N$153,MATCH('FdS Hebdo'!$H664,Base!$L$2:$L$153,0),MATCH('FdS Hebdo'!F$3,Base!$L$1:$N$1,0)))</f>
        <v/>
      </c>
      <c r="G664" s="196" t="str">
        <f>IF(H664="","",INDEX(Base!$L$2:$N$153,MATCH('FdS Hebdo'!$H664,Base!$L$2:$L$153,0),MATCH('FdS Hebdo'!G$3,Base!$L$1:$N$1,0)))</f>
        <v/>
      </c>
      <c r="H664" s="197" t="str">
        <f t="shared" si="94"/>
        <v/>
      </c>
      <c r="I664" s="198" t="str">
        <f t="shared" si="95"/>
        <v/>
      </c>
    </row>
    <row r="665" spans="1:9">
      <c r="A665" s="191" t="str">
        <f t="shared" si="84"/>
        <v/>
      </c>
      <c r="B665" s="429" t="s">
        <v>351</v>
      </c>
      <c r="C665" s="195" t="str">
        <f>IFERROR(INDEX('Journée FdS'!$A$3:$V$151,MATCH('FdS Hebdo'!$B665,'Journée FdS'!$T$3:$T$151,0),C$3),"")</f>
        <v/>
      </c>
      <c r="D665" s="195" t="str">
        <f>IFERROR(INDEX('Liste Personnel'!$A$3:$I$151,MATCH($E665,'Liste Personnel'!$G$3:$G$151,0),8),"")</f>
        <v/>
      </c>
      <c r="E665" s="195" t="str">
        <f>IFERROR(INDEX('Journée FdS'!$E$5:$V$151,MATCH('FdS Hebdo'!$B665,'Journée FdS'!$T$5:$T$151,0),E$3),"")</f>
        <v/>
      </c>
      <c r="F665" s="196" t="str">
        <f>IF(H665="","",INDEX(Base!$L$2:$N$153,MATCH('FdS Hebdo'!$H665,Base!$L$2:$L$153,0),MATCH('FdS Hebdo'!F$3,Base!$L$1:$N$1,0)))</f>
        <v/>
      </c>
      <c r="G665" s="196" t="str">
        <f>IF(H665="","",INDEX(Base!$L$2:$N$153,MATCH('FdS Hebdo'!$H665,Base!$L$2:$L$153,0),MATCH('FdS Hebdo'!G$3,Base!$L$1:$N$1,0)))</f>
        <v/>
      </c>
      <c r="H665" s="197" t="str">
        <f t="shared" si="94"/>
        <v/>
      </c>
      <c r="I665" s="198" t="str">
        <f t="shared" si="95"/>
        <v/>
      </c>
    </row>
    <row r="666" spans="1:9">
      <c r="A666" s="191" t="str">
        <f t="shared" si="84"/>
        <v/>
      </c>
      <c r="B666" s="429" t="s">
        <v>352</v>
      </c>
      <c r="C666" s="195" t="str">
        <f>IFERROR(INDEX('Journée FdS'!$A$3:$V$151,MATCH('FdS Hebdo'!$B666,'Journée FdS'!$T$3:$T$151,0),C$3),"")</f>
        <v/>
      </c>
      <c r="D666" s="195" t="str">
        <f>IFERROR(INDEX('Liste Personnel'!$A$3:$I$151,MATCH($E666,'Liste Personnel'!$G$3:$G$151,0),8),"")</f>
        <v/>
      </c>
      <c r="E666" s="195" t="str">
        <f>IFERROR(INDEX('Journée FdS'!$E$5:$V$151,MATCH('FdS Hebdo'!$B666,'Journée FdS'!$T$5:$T$151,0),E$3),"")</f>
        <v/>
      </c>
      <c r="F666" s="196" t="str">
        <f>IF(H666="","",INDEX(Base!$L$2:$N$153,MATCH('FdS Hebdo'!$H666,Base!$L$2:$L$153,0),MATCH('FdS Hebdo'!F$3,Base!$L$1:$N$1,0)))</f>
        <v/>
      </c>
      <c r="G666" s="196" t="str">
        <f>IF(H666="","",INDEX(Base!$L$2:$N$153,MATCH('FdS Hebdo'!$H666,Base!$L$2:$L$153,0),MATCH('FdS Hebdo'!G$3,Base!$L$1:$N$1,0)))</f>
        <v/>
      </c>
      <c r="H666" s="197" t="str">
        <f t="shared" si="94"/>
        <v/>
      </c>
      <c r="I666" s="198" t="str">
        <f t="shared" si="95"/>
        <v/>
      </c>
    </row>
    <row r="667" spans="1:9">
      <c r="A667" s="191" t="str">
        <f t="shared" si="84"/>
        <v/>
      </c>
      <c r="B667" s="429" t="s">
        <v>353</v>
      </c>
      <c r="C667" s="195" t="str">
        <f>IFERROR(INDEX('Journée FdS'!$A$3:$V$151,MATCH('FdS Hebdo'!$B667,'Journée FdS'!$T$3:$T$151,0),C$3),"")</f>
        <v/>
      </c>
      <c r="D667" s="195" t="str">
        <f>IFERROR(INDEX('Liste Personnel'!$A$3:$I$151,MATCH($E667,'Liste Personnel'!$G$3:$G$151,0),8),"")</f>
        <v/>
      </c>
      <c r="E667" s="195" t="str">
        <f>IFERROR(INDEX('Journée FdS'!$E$5:$V$151,MATCH('FdS Hebdo'!$B667,'Journée FdS'!$T$5:$T$151,0),E$3),"")</f>
        <v/>
      </c>
      <c r="F667" s="196" t="str">
        <f>IF(H667="","",INDEX(Base!$L$2:$N$153,MATCH('FdS Hebdo'!$H667,Base!$L$2:$L$153,0),MATCH('FdS Hebdo'!F$3,Base!$L$1:$N$1,0)))</f>
        <v/>
      </c>
      <c r="G667" s="196" t="str">
        <f>IF(H667="","",INDEX(Base!$L$2:$N$153,MATCH('FdS Hebdo'!$H667,Base!$L$2:$L$153,0),MATCH('FdS Hebdo'!G$3,Base!$L$1:$N$1,0)))</f>
        <v/>
      </c>
      <c r="H667" s="197" t="str">
        <f t="shared" si="94"/>
        <v/>
      </c>
      <c r="I667" s="198" t="str">
        <f t="shared" si="95"/>
        <v/>
      </c>
    </row>
    <row r="668" spans="1:9">
      <c r="A668" s="191" t="str">
        <f t="shared" si="84"/>
        <v/>
      </c>
      <c r="B668" s="429" t="s">
        <v>354</v>
      </c>
      <c r="C668" s="195" t="str">
        <f>IFERROR(INDEX('Journée FdS'!$A$3:$V$151,MATCH('FdS Hebdo'!$B668,'Journée FdS'!$T$3:$T$151,0),C$3),"")</f>
        <v/>
      </c>
      <c r="D668" s="195" t="str">
        <f>IFERROR(INDEX('Liste Personnel'!$A$3:$I$151,MATCH($E668,'Liste Personnel'!$G$3:$G$151,0),8),"")</f>
        <v/>
      </c>
      <c r="E668" s="195" t="str">
        <f>IFERROR(INDEX('Journée FdS'!$E$5:$V$151,MATCH('FdS Hebdo'!$B668,'Journée FdS'!$T$5:$T$151,0),E$3),"")</f>
        <v/>
      </c>
      <c r="F668" s="196" t="str">
        <f>IF(H668="","",INDEX(Base!$L$2:$N$153,MATCH('FdS Hebdo'!$H668,Base!$L$2:$L$153,0),MATCH('FdS Hebdo'!F$3,Base!$L$1:$N$1,0)))</f>
        <v/>
      </c>
      <c r="G668" s="196" t="str">
        <f>IF(H668="","",INDEX(Base!$L$2:$N$153,MATCH('FdS Hebdo'!$H668,Base!$L$2:$L$153,0),MATCH('FdS Hebdo'!G$3,Base!$L$1:$N$1,0)))</f>
        <v/>
      </c>
      <c r="H668" s="197" t="str">
        <f t="shared" si="94"/>
        <v/>
      </c>
      <c r="I668" s="198" t="str">
        <f t="shared" si="95"/>
        <v/>
      </c>
    </row>
    <row r="669" spans="1:9">
      <c r="A669" s="191" t="str">
        <f t="shared" si="84"/>
        <v/>
      </c>
      <c r="B669" s="429" t="s">
        <v>355</v>
      </c>
      <c r="C669" s="195" t="str">
        <f>IFERROR(INDEX('Journée FdS'!$A$3:$V$151,MATCH('FdS Hebdo'!$B669,'Journée FdS'!$T$3:$T$151,0),C$3),"")</f>
        <v/>
      </c>
      <c r="D669" s="195" t="str">
        <f>IFERROR(INDEX('Liste Personnel'!$A$3:$I$151,MATCH($E669,'Liste Personnel'!$G$3:$G$151,0),8),"")</f>
        <v/>
      </c>
      <c r="E669" s="195" t="str">
        <f>IFERROR(INDEX('Journée FdS'!$E$5:$V$151,MATCH('FdS Hebdo'!$B669,'Journée FdS'!$T$5:$T$151,0),E$3),"")</f>
        <v/>
      </c>
      <c r="F669" s="196" t="str">
        <f>IF(H669="","",INDEX(Base!$L$2:$N$153,MATCH('FdS Hebdo'!$H669,Base!$L$2:$L$153,0),MATCH('FdS Hebdo'!F$3,Base!$L$1:$N$1,0)))</f>
        <v/>
      </c>
      <c r="G669" s="196" t="str">
        <f>IF(H669="","",INDEX(Base!$L$2:$N$153,MATCH('FdS Hebdo'!$H669,Base!$L$2:$L$153,0),MATCH('FdS Hebdo'!G$3,Base!$L$1:$N$1,0)))</f>
        <v/>
      </c>
      <c r="H669" s="197" t="str">
        <f t="shared" si="94"/>
        <v/>
      </c>
      <c r="I669" s="198" t="str">
        <f t="shared" si="95"/>
        <v/>
      </c>
    </row>
    <row r="670" spans="1:9">
      <c r="A670" s="191" t="str">
        <f>IF(C670="","","+")</f>
        <v/>
      </c>
      <c r="D670" s="195" t="str">
        <f>IFERROR(INDEX('Liste Personnel'!$A$3:$I$151,MATCH($E670,'Liste Personnel'!$G$3:$G$151,0),8),"")</f>
        <v/>
      </c>
      <c r="I670" s="200"/>
    </row>
    <row r="671" spans="1:9" ht="24.5">
      <c r="A671" s="426" t="s">
        <v>222</v>
      </c>
      <c r="B671" s="773" t="s">
        <v>223</v>
      </c>
      <c r="C671" s="773"/>
      <c r="D671" s="773"/>
      <c r="E671" s="773"/>
      <c r="F671" s="773"/>
      <c r="G671" s="773"/>
      <c r="H671" s="773"/>
      <c r="I671" s="773"/>
    </row>
    <row r="672" spans="1:9" ht="17.5">
      <c r="A672" s="427" t="str">
        <f>TEXT(B2,"jjmmaa")</f>
        <v>270120</v>
      </c>
      <c r="B672" s="774">
        <f>B538+1</f>
        <v>43862</v>
      </c>
      <c r="C672" s="774"/>
      <c r="D672" s="774"/>
      <c r="E672" s="774"/>
      <c r="F672" s="774"/>
      <c r="G672" s="774"/>
      <c r="H672" s="774"/>
      <c r="I672" s="774"/>
    </row>
    <row r="673" spans="1:9">
      <c r="A673" s="191" t="s">
        <v>222</v>
      </c>
      <c r="B673" s="190" t="s">
        <v>1</v>
      </c>
      <c r="C673" s="191">
        <v>2</v>
      </c>
      <c r="D673" s="191"/>
      <c r="E673" s="191">
        <v>1</v>
      </c>
      <c r="F673" s="192" t="s">
        <v>224</v>
      </c>
      <c r="G673" s="192" t="s">
        <v>225</v>
      </c>
      <c r="H673" s="202" t="s">
        <v>226</v>
      </c>
      <c r="I673" s="194" t="s">
        <v>227</v>
      </c>
    </row>
    <row r="674" spans="1:9">
      <c r="A674" s="191" t="str">
        <f>IF(C674="","","+")</f>
        <v/>
      </c>
      <c r="B674" s="428" t="s">
        <v>1</v>
      </c>
      <c r="C674" s="195" t="str">
        <f>IFERROR(INDEX('Journée FdS'!$A$3:$V$151,MATCH('FdS Hebdo'!$B674,'Journée FdS'!$U$3:$U$151,0),C$3),"")</f>
        <v/>
      </c>
      <c r="D674" s="195" t="str">
        <f>IFERROR(INDEX('Liste Personnel'!$A$3:$I$151,MATCH($E674,'Liste Personnel'!$G$3:$G$151,0),8),"")</f>
        <v/>
      </c>
      <c r="E674" s="195" t="str">
        <f>IFERROR(INDEX('Journée FdS'!$E$5:$V$151,MATCH('FdS Hebdo'!$B674,'Journée FdS'!$U$5:$U$151,0),E$3),"")</f>
        <v/>
      </c>
      <c r="F674" s="196" t="str">
        <f>IF(H674="","",INDEX(Base!$L$2:$N$153,MATCH('FdS Hebdo'!$H674,Base!$L$2:$L$153,0),MATCH('FdS Hebdo'!F$3,Base!$L$1:$N$1,0)))</f>
        <v/>
      </c>
      <c r="G674" s="196" t="str">
        <f>IF(H674="","",INDEX(Base!$L$2:$N$153,MATCH('FdS Hebdo'!$H674,Base!$L$2:$L$153,0),MATCH('FdS Hebdo'!G$3,Base!$L$1:$N$1,0)))</f>
        <v/>
      </c>
      <c r="H674" s="197" t="str">
        <f>IF(E674="","",B674)</f>
        <v/>
      </c>
      <c r="I674" s="198"/>
    </row>
    <row r="675" spans="1:9">
      <c r="A675" s="191" t="str">
        <f t="shared" ref="A675:A713" si="96">IF(C675="","","+")</f>
        <v/>
      </c>
      <c r="B675" s="428" t="s">
        <v>228</v>
      </c>
      <c r="C675" s="195" t="str">
        <f>IFERROR(INDEX('Journée FdS'!$A$3:$V$151,MATCH('FdS Hebdo'!$B675,'Journée FdS'!$U$3:$U$151,0),C$3),"")</f>
        <v/>
      </c>
      <c r="D675" s="195" t="str">
        <f>IFERROR(INDEX('Liste Personnel'!$A$3:$I$151,MATCH($E675,'Liste Personnel'!$G$3:$G$151,0),8),"")</f>
        <v/>
      </c>
      <c r="E675" s="195" t="str">
        <f>IFERROR(INDEX('Journée FdS'!$E$5:$V$151,MATCH('FdS Hebdo'!$B675,'Journée FdS'!$U$5:$U$151,0),E$3),"")</f>
        <v/>
      </c>
      <c r="F675" s="196" t="str">
        <f>IF(H675="","",INDEX(Base!$L$2:$N$153,MATCH('FdS Hebdo'!$H675,Base!$L$2:$L$153,0),MATCH('FdS Hebdo'!F$3,Base!$L$1:$N$1,0)))</f>
        <v/>
      </c>
      <c r="G675" s="196" t="str">
        <f>IF(H675="","",INDEX(Base!$L$2:$N$153,MATCH('FdS Hebdo'!$H675,Base!$L$2:$L$153,0),MATCH('FdS Hebdo'!G$3,Base!$L$1:$N$1,0)))</f>
        <v/>
      </c>
      <c r="H675" s="197" t="str">
        <f t="shared" ref="H675:H690" si="97">IF(E675="","",B675)</f>
        <v/>
      </c>
      <c r="I675" s="198" t="str">
        <f>IF(E675="","","DISPO")</f>
        <v/>
      </c>
    </row>
    <row r="676" spans="1:9">
      <c r="A676" s="191" t="str">
        <f t="shared" si="96"/>
        <v/>
      </c>
      <c r="B676" s="428" t="s">
        <v>229</v>
      </c>
      <c r="C676" s="195" t="str">
        <f>IFERROR(INDEX('Journée FdS'!$A$3:$V$151,MATCH('FdS Hebdo'!$B676,'Journée FdS'!$U$3:$U$151,0),C$3),"")</f>
        <v/>
      </c>
      <c r="D676" s="195" t="str">
        <f>IFERROR(INDEX('Liste Personnel'!$A$3:$I$151,MATCH($E676,'Liste Personnel'!$G$3:$G$151,0),8),"")</f>
        <v/>
      </c>
      <c r="E676" s="195" t="str">
        <f>IFERROR(INDEX('Journée FdS'!$E$5:$V$151,MATCH('FdS Hebdo'!$B676,'Journée FdS'!$U$5:$U$151,0),E$3),"")</f>
        <v/>
      </c>
      <c r="F676" s="196" t="str">
        <f>IF(H676="","",INDEX(Base!$L$2:$N$153,MATCH('FdS Hebdo'!$H676,Base!$L$2:$L$153,0),MATCH('FdS Hebdo'!F$3,Base!$L$1:$N$1,0)))</f>
        <v/>
      </c>
      <c r="G676" s="196" t="str">
        <f>IF(H676="","",INDEX(Base!$L$2:$N$153,MATCH('FdS Hebdo'!$H676,Base!$L$2:$L$153,0),MATCH('FdS Hebdo'!G$3,Base!$L$1:$N$1,0)))</f>
        <v/>
      </c>
      <c r="H676" s="197" t="str">
        <f t="shared" si="97"/>
        <v/>
      </c>
      <c r="I676" s="198" t="str">
        <f t="shared" ref="I676:I684" si="98">IF(E676="","","DISPO")</f>
        <v/>
      </c>
    </row>
    <row r="677" spans="1:9">
      <c r="A677" s="191" t="str">
        <f t="shared" si="96"/>
        <v/>
      </c>
      <c r="B677" s="428" t="s">
        <v>230</v>
      </c>
      <c r="C677" s="195" t="str">
        <f>IFERROR(INDEX('Journée FdS'!$A$3:$V$151,MATCH('FdS Hebdo'!$B677,'Journée FdS'!$U$3:$U$151,0),C$3),"")</f>
        <v/>
      </c>
      <c r="D677" s="195" t="str">
        <f>IFERROR(INDEX('Liste Personnel'!$A$3:$I$151,MATCH($E677,'Liste Personnel'!$G$3:$G$151,0),8),"")</f>
        <v/>
      </c>
      <c r="E677" s="195" t="str">
        <f>IFERROR(INDEX('Journée FdS'!$E$5:$V$151,MATCH('FdS Hebdo'!$B677,'Journée FdS'!$U$5:$U$151,0),E$3),"")</f>
        <v/>
      </c>
      <c r="F677" s="196" t="str">
        <f>IF(H677="","",INDEX(Base!$L$2:$N$153,MATCH('FdS Hebdo'!$H677,Base!$L$2:$L$153,0),MATCH('FdS Hebdo'!F$3,Base!$L$1:$N$1,0)))</f>
        <v/>
      </c>
      <c r="G677" s="196" t="str">
        <f>IF(H677="","",INDEX(Base!$L$2:$N$153,MATCH('FdS Hebdo'!$H677,Base!$L$2:$L$153,0),MATCH('FdS Hebdo'!G$3,Base!$L$1:$N$1,0)))</f>
        <v/>
      </c>
      <c r="H677" s="197" t="str">
        <f t="shared" si="97"/>
        <v/>
      </c>
      <c r="I677" s="198" t="str">
        <f t="shared" si="98"/>
        <v/>
      </c>
    </row>
    <row r="678" spans="1:9" ht="15" customHeight="1">
      <c r="A678" s="191" t="str">
        <f t="shared" si="96"/>
        <v/>
      </c>
      <c r="B678" s="428" t="s">
        <v>231</v>
      </c>
      <c r="C678" s="195" t="str">
        <f>IFERROR(INDEX('Journée FdS'!$A$3:$V$151,MATCH('FdS Hebdo'!$B678,'Journée FdS'!$U$3:$U$151,0),C$3),"")</f>
        <v/>
      </c>
      <c r="D678" s="195" t="str">
        <f>IFERROR(INDEX('Liste Personnel'!$A$3:$I$151,MATCH($E678,'Liste Personnel'!$G$3:$G$151,0),8),"")</f>
        <v/>
      </c>
      <c r="E678" s="195" t="str">
        <f>IFERROR(INDEX('Journée FdS'!$E$5:$V$151,MATCH('FdS Hebdo'!$B678,'Journée FdS'!$U$5:$U$151,0),E$3),"")</f>
        <v/>
      </c>
      <c r="F678" s="196" t="str">
        <f>IF(H678="","",INDEX(Base!$L$2:$N$153,MATCH('FdS Hebdo'!$H678,Base!$L$2:$L$153,0),MATCH('FdS Hebdo'!F$3,Base!$L$1:$N$1,0)))</f>
        <v/>
      </c>
      <c r="G678" s="196" t="str">
        <f>IF(H678="","",INDEX(Base!$L$2:$N$153,MATCH('FdS Hebdo'!$H678,Base!$L$2:$L$153,0),MATCH('FdS Hebdo'!G$3,Base!$L$1:$N$1,0)))</f>
        <v/>
      </c>
      <c r="H678" s="197" t="str">
        <f t="shared" si="97"/>
        <v/>
      </c>
      <c r="I678" s="198" t="str">
        <f t="shared" si="98"/>
        <v/>
      </c>
    </row>
    <row r="679" spans="1:9" ht="15" customHeight="1">
      <c r="A679" s="191" t="str">
        <f t="shared" si="96"/>
        <v/>
      </c>
      <c r="B679" s="428" t="s">
        <v>232</v>
      </c>
      <c r="C679" s="195" t="str">
        <f>IFERROR(INDEX('Journée FdS'!$A$3:$V$151,MATCH('FdS Hebdo'!$B679,'Journée FdS'!$U$3:$U$151,0),C$3),"")</f>
        <v/>
      </c>
      <c r="D679" s="195" t="str">
        <f>IFERROR(INDEX('Liste Personnel'!$A$3:$I$151,MATCH($E679,'Liste Personnel'!$G$3:$G$151,0),8),"")</f>
        <v/>
      </c>
      <c r="E679" s="195" t="str">
        <f>IFERROR(INDEX('Journée FdS'!$E$5:$V$151,MATCH('FdS Hebdo'!$B679,'Journée FdS'!$U$5:$U$151,0),E$3),"")</f>
        <v/>
      </c>
      <c r="F679" s="196" t="str">
        <f>IF(H679="","",INDEX(Base!$L$2:$N$153,MATCH('FdS Hebdo'!$H679,Base!$L$2:$L$153,0),MATCH('FdS Hebdo'!F$3,Base!$L$1:$N$1,0)))</f>
        <v/>
      </c>
      <c r="G679" s="196" t="str">
        <f>IF(H679="","",INDEX(Base!$L$2:$N$153,MATCH('FdS Hebdo'!$H679,Base!$L$2:$L$153,0),MATCH('FdS Hebdo'!G$3,Base!$L$1:$N$1,0)))</f>
        <v/>
      </c>
      <c r="H679" s="197" t="str">
        <f t="shared" si="97"/>
        <v/>
      </c>
      <c r="I679" s="198" t="str">
        <f t="shared" si="98"/>
        <v/>
      </c>
    </row>
    <row r="680" spans="1:9" ht="15" customHeight="1">
      <c r="A680" s="191" t="str">
        <f t="shared" si="96"/>
        <v/>
      </c>
      <c r="B680" s="428" t="s">
        <v>233</v>
      </c>
      <c r="C680" s="195" t="str">
        <f>IFERROR(INDEX('Journée FdS'!$A$3:$V$151,MATCH('FdS Hebdo'!$B680,'Journée FdS'!$U$3:$U$151,0),C$3),"")</f>
        <v/>
      </c>
      <c r="D680" s="195" t="str">
        <f>IFERROR(INDEX('Liste Personnel'!$A$3:$I$151,MATCH($E680,'Liste Personnel'!$G$3:$G$151,0),8),"")</f>
        <v/>
      </c>
      <c r="E680" s="195" t="str">
        <f>IFERROR(INDEX('Journée FdS'!$E$5:$V$151,MATCH('FdS Hebdo'!$B680,'Journée FdS'!$U$5:$U$151,0),E$3),"")</f>
        <v/>
      </c>
      <c r="F680" s="196" t="str">
        <f>IF(H680="","",INDEX(Base!$L$2:$N$153,MATCH('FdS Hebdo'!$H680,Base!$L$2:$L$153,0),MATCH('FdS Hebdo'!F$3,Base!$L$1:$N$1,0)))</f>
        <v/>
      </c>
      <c r="G680" s="196" t="str">
        <f>IF(H680="","",INDEX(Base!$L$2:$N$153,MATCH('FdS Hebdo'!$H680,Base!$L$2:$L$153,0),MATCH('FdS Hebdo'!G$3,Base!$L$1:$N$1,0)))</f>
        <v/>
      </c>
      <c r="H680" s="197" t="str">
        <f t="shared" si="97"/>
        <v/>
      </c>
      <c r="I680" s="198" t="str">
        <f t="shared" si="98"/>
        <v/>
      </c>
    </row>
    <row r="681" spans="1:9" ht="15" customHeight="1">
      <c r="A681" s="191" t="str">
        <f t="shared" si="96"/>
        <v/>
      </c>
      <c r="B681" s="428" t="s">
        <v>234</v>
      </c>
      <c r="C681" s="195" t="str">
        <f>IFERROR(INDEX('Journée FdS'!$A$3:$V$151,MATCH('FdS Hebdo'!$B681,'Journée FdS'!$U$3:$U$151,0),C$3),"")</f>
        <v/>
      </c>
      <c r="D681" s="195" t="str">
        <f>IFERROR(INDEX('Liste Personnel'!$A$3:$I$151,MATCH($E681,'Liste Personnel'!$G$3:$G$151,0),8),"")</f>
        <v/>
      </c>
      <c r="E681" s="195" t="str">
        <f>IFERROR(INDEX('Journée FdS'!$E$5:$V$151,MATCH('FdS Hebdo'!$B681,'Journée FdS'!$U$5:$U$151,0),E$3),"")</f>
        <v/>
      </c>
      <c r="F681" s="196" t="str">
        <f>IF(H681="","",INDEX(Base!$L$2:$N$153,MATCH('FdS Hebdo'!$H681,Base!$L$2:$L$153,0),MATCH('FdS Hebdo'!F$3,Base!$L$1:$N$1,0)))</f>
        <v/>
      </c>
      <c r="G681" s="196" t="str">
        <f>IF(H681="","",INDEX(Base!$L$2:$N$153,MATCH('FdS Hebdo'!$H681,Base!$L$2:$L$153,0),MATCH('FdS Hebdo'!G$3,Base!$L$1:$N$1,0)))</f>
        <v/>
      </c>
      <c r="H681" s="197" t="str">
        <f t="shared" si="97"/>
        <v/>
      </c>
      <c r="I681" s="198" t="str">
        <f t="shared" si="98"/>
        <v/>
      </c>
    </row>
    <row r="682" spans="1:9" ht="15" customHeight="1">
      <c r="A682" s="191" t="str">
        <f t="shared" si="96"/>
        <v/>
      </c>
      <c r="B682" s="428" t="s">
        <v>235</v>
      </c>
      <c r="C682" s="195" t="str">
        <f>IFERROR(INDEX('Journée FdS'!$A$3:$V$151,MATCH('FdS Hebdo'!$B682,'Journée FdS'!$U$3:$U$151,0),C$3),"")</f>
        <v/>
      </c>
      <c r="D682" s="195" t="str">
        <f>IFERROR(INDEX('Liste Personnel'!$A$3:$I$151,MATCH($E682,'Liste Personnel'!$G$3:$G$151,0),8),"")</f>
        <v/>
      </c>
      <c r="E682" s="195" t="str">
        <f>IFERROR(INDEX('Journée FdS'!$E$5:$V$151,MATCH('FdS Hebdo'!$B682,'Journée FdS'!$U$5:$U$151,0),E$3),"")</f>
        <v/>
      </c>
      <c r="F682" s="196" t="str">
        <f>IF(H682="","",INDEX(Base!$L$2:$N$153,MATCH('FdS Hebdo'!$H682,Base!$L$2:$L$153,0),MATCH('FdS Hebdo'!F$3,Base!$L$1:$N$1,0)))</f>
        <v/>
      </c>
      <c r="G682" s="196" t="str">
        <f>IF(H682="","",INDEX(Base!$L$2:$N$153,MATCH('FdS Hebdo'!$H682,Base!$L$2:$L$153,0),MATCH('FdS Hebdo'!G$3,Base!$L$1:$N$1,0)))</f>
        <v/>
      </c>
      <c r="H682" s="197" t="str">
        <f t="shared" si="97"/>
        <v/>
      </c>
      <c r="I682" s="198" t="str">
        <f t="shared" si="98"/>
        <v/>
      </c>
    </row>
    <row r="683" spans="1:9" ht="15" customHeight="1">
      <c r="A683" s="191" t="str">
        <f t="shared" si="96"/>
        <v/>
      </c>
      <c r="B683" s="428" t="s">
        <v>299</v>
      </c>
      <c r="C683" s="195" t="str">
        <f>IFERROR(INDEX('Journée FdS'!$A$3:$V$151,MATCH('FdS Hebdo'!$B683,'Journée FdS'!$U$3:$U$151,0),C$3),"")</f>
        <v/>
      </c>
      <c r="D683" s="195" t="str">
        <f>IFERROR(INDEX('Liste Personnel'!$A$3:$I$151,MATCH($E683,'Liste Personnel'!$G$3:$G$151,0),8),"")</f>
        <v/>
      </c>
      <c r="E683" s="195" t="str">
        <f>IFERROR(INDEX('Journée FdS'!$E$5:$V$151,MATCH('FdS Hebdo'!$B683,'Journée FdS'!$U$5:$U$151,0),E$3),"")</f>
        <v/>
      </c>
      <c r="F683" s="196" t="str">
        <f>IF(H683="","",INDEX(Base!$L$2:$N$153,MATCH('FdS Hebdo'!$H683,Base!$L$2:$L$153,0),MATCH('FdS Hebdo'!F$3,Base!$L$1:$N$1,0)))</f>
        <v/>
      </c>
      <c r="G683" s="196" t="str">
        <f>IF(H683="","",INDEX(Base!$L$2:$N$153,MATCH('FdS Hebdo'!$H683,Base!$L$2:$L$153,0),MATCH('FdS Hebdo'!G$3,Base!$L$1:$N$1,0)))</f>
        <v/>
      </c>
      <c r="H683" s="197" t="str">
        <f t="shared" si="97"/>
        <v/>
      </c>
      <c r="I683" s="198" t="str">
        <f t="shared" si="98"/>
        <v/>
      </c>
    </row>
    <row r="684" spans="1:9" ht="15" customHeight="1">
      <c r="A684" s="191" t="str">
        <f t="shared" si="96"/>
        <v/>
      </c>
      <c r="B684" s="428" t="s">
        <v>300</v>
      </c>
      <c r="C684" s="195" t="str">
        <f>IFERROR(INDEX('Journée FdS'!$A$3:$V$151,MATCH('FdS Hebdo'!$B684,'Journée FdS'!$U$3:$U$151,0),C$3),"")</f>
        <v/>
      </c>
      <c r="D684" s="195" t="str">
        <f>IFERROR(INDEX('Liste Personnel'!$A$3:$I$151,MATCH($E684,'Liste Personnel'!$G$3:$G$151,0),8),"")</f>
        <v/>
      </c>
      <c r="E684" s="195" t="str">
        <f>IFERROR(INDEX('Journée FdS'!$E$5:$V$151,MATCH('FdS Hebdo'!$B684,'Journée FdS'!$U$5:$U$151,0),E$3),"")</f>
        <v/>
      </c>
      <c r="F684" s="196" t="str">
        <f>IF(H684="","",INDEX(Base!$L$2:$N$153,MATCH('FdS Hebdo'!$H684,Base!$L$2:$L$153,0),MATCH('FdS Hebdo'!F$3,Base!$L$1:$N$1,0)))</f>
        <v/>
      </c>
      <c r="G684" s="196" t="str">
        <f>IF(H684="","",INDEX(Base!$L$2:$N$153,MATCH('FdS Hebdo'!$H684,Base!$L$2:$L$153,0),MATCH('FdS Hebdo'!G$3,Base!$L$1:$N$1,0)))</f>
        <v/>
      </c>
      <c r="H684" s="197" t="str">
        <f t="shared" si="97"/>
        <v/>
      </c>
      <c r="I684" s="198" t="str">
        <f t="shared" si="98"/>
        <v/>
      </c>
    </row>
    <row r="685" spans="1:9" ht="15" customHeight="1">
      <c r="A685" s="191" t="str">
        <f t="shared" si="96"/>
        <v/>
      </c>
      <c r="B685" s="428" t="s">
        <v>308</v>
      </c>
      <c r="C685" s="195" t="str">
        <f>IFERROR(INDEX('Journée FdS'!$A$3:$V$151,MATCH('FdS Hebdo'!$B685,'Journée FdS'!$U$3:$U$151,0),C$3),"")</f>
        <v/>
      </c>
      <c r="D685" s="195" t="str">
        <f>IFERROR(INDEX('Liste Personnel'!$A$3:$I$151,MATCH($E685,'Liste Personnel'!$G$3:$G$151,0),8),"")</f>
        <v/>
      </c>
      <c r="E685" s="195" t="str">
        <f>IFERROR(INDEX('Journée FdS'!$E$5:$V$151,MATCH('FdS Hebdo'!$B685,'Journée FdS'!$U$5:$U$151,0),E$3),"")</f>
        <v/>
      </c>
      <c r="F685" s="196" t="str">
        <f>IF(H685="","",INDEX(Base!$L$2:$N$153,MATCH('FdS Hebdo'!$H685,Base!$L$2:$L$153,0),MATCH('FdS Hebdo'!F$3,Base!$L$1:$N$1,0)))</f>
        <v/>
      </c>
      <c r="G685" s="196" t="str">
        <f>IF(H685="","",INDEX(Base!$L$2:$N$153,MATCH('FdS Hebdo'!$H685,Base!$L$2:$L$153,0),MATCH('FdS Hebdo'!G$3,Base!$L$1:$N$1,0)))</f>
        <v/>
      </c>
      <c r="H685" s="197" t="str">
        <f t="shared" si="97"/>
        <v/>
      </c>
      <c r="I685" s="198" t="str">
        <f t="shared" ref="I685:I690" si="99">IF(E685="","","DOUBLAGE")</f>
        <v/>
      </c>
    </row>
    <row r="686" spans="1:9" ht="15" customHeight="1">
      <c r="A686" s="191" t="str">
        <f t="shared" si="96"/>
        <v/>
      </c>
      <c r="B686" s="428" t="s">
        <v>309</v>
      </c>
      <c r="C686" s="195" t="str">
        <f>IFERROR(INDEX('Journée FdS'!$A$3:$V$151,MATCH('FdS Hebdo'!$B686,'Journée FdS'!$U$3:$U$151,0),C$3),"")</f>
        <v/>
      </c>
      <c r="D686" s="195" t="str">
        <f>IFERROR(INDEX('Liste Personnel'!$A$3:$I$151,MATCH($E686,'Liste Personnel'!$G$3:$G$151,0),8),"")</f>
        <v/>
      </c>
      <c r="E686" s="195" t="str">
        <f>IFERROR(INDEX('Journée FdS'!$E$5:$V$151,MATCH('FdS Hebdo'!$B686,'Journée FdS'!$U$5:$U$151,0),E$3),"")</f>
        <v/>
      </c>
      <c r="F686" s="196" t="str">
        <f>IF(H686="","",INDEX(Base!$L$2:$N$153,MATCH('FdS Hebdo'!$H686,Base!$L$2:$L$153,0),MATCH('FdS Hebdo'!F$3,Base!$L$1:$N$1,0)))</f>
        <v/>
      </c>
      <c r="G686" s="196" t="str">
        <f>IF(H686="","",INDEX(Base!$L$2:$N$153,MATCH('FdS Hebdo'!$H686,Base!$L$2:$L$153,0),MATCH('FdS Hebdo'!G$3,Base!$L$1:$N$1,0)))</f>
        <v/>
      </c>
      <c r="H686" s="197" t="str">
        <f t="shared" si="97"/>
        <v/>
      </c>
      <c r="I686" s="198" t="str">
        <f t="shared" si="99"/>
        <v/>
      </c>
    </row>
    <row r="687" spans="1:9" ht="15" customHeight="1">
      <c r="A687" s="191" t="str">
        <f t="shared" si="96"/>
        <v/>
      </c>
      <c r="B687" s="428" t="s">
        <v>310</v>
      </c>
      <c r="C687" s="195" t="str">
        <f>IFERROR(INDEX('Journée FdS'!$A$3:$V$151,MATCH('FdS Hebdo'!$B687,'Journée FdS'!$U$3:$U$151,0),C$3),"")</f>
        <v/>
      </c>
      <c r="D687" s="195" t="str">
        <f>IFERROR(INDEX('Liste Personnel'!$A$3:$I$151,MATCH($E687,'Liste Personnel'!$G$3:$G$151,0),8),"")</f>
        <v/>
      </c>
      <c r="E687" s="195" t="str">
        <f>IFERROR(INDEX('Journée FdS'!$E$5:$V$151,MATCH('FdS Hebdo'!$B687,'Journée FdS'!$U$5:$U$151,0),E$3),"")</f>
        <v/>
      </c>
      <c r="F687" s="196" t="str">
        <f>IF(H687="","",INDEX(Base!$L$2:$N$153,MATCH('FdS Hebdo'!$H687,Base!$L$2:$L$153,0),MATCH('FdS Hebdo'!F$3,Base!$L$1:$N$1,0)))</f>
        <v/>
      </c>
      <c r="G687" s="196" t="str">
        <f>IF(H687="","",INDEX(Base!$L$2:$N$153,MATCH('FdS Hebdo'!$H687,Base!$L$2:$L$153,0),MATCH('FdS Hebdo'!G$3,Base!$L$1:$N$1,0)))</f>
        <v/>
      </c>
      <c r="H687" s="197" t="str">
        <f t="shared" si="97"/>
        <v/>
      </c>
      <c r="I687" s="198" t="str">
        <f t="shared" si="99"/>
        <v/>
      </c>
    </row>
    <row r="688" spans="1:9" ht="15" customHeight="1">
      <c r="A688" s="191" t="str">
        <f t="shared" si="96"/>
        <v/>
      </c>
      <c r="B688" s="428" t="s">
        <v>311</v>
      </c>
      <c r="C688" s="195" t="str">
        <f>IFERROR(INDEX('Journée FdS'!$A$3:$V$151,MATCH('FdS Hebdo'!$B688,'Journée FdS'!$U$3:$U$151,0),C$3),"")</f>
        <v/>
      </c>
      <c r="D688" s="195" t="str">
        <f>IFERROR(INDEX('Liste Personnel'!$A$3:$I$151,MATCH($E688,'Liste Personnel'!$G$3:$G$151,0),8),"")</f>
        <v/>
      </c>
      <c r="E688" s="195" t="str">
        <f>IFERROR(INDEX('Journée FdS'!$E$5:$V$151,MATCH('FdS Hebdo'!$B688,'Journée FdS'!$U$5:$U$151,0),E$3),"")</f>
        <v/>
      </c>
      <c r="F688" s="196" t="str">
        <f>IF(H688="","",INDEX(Base!$L$2:$N$153,MATCH('FdS Hebdo'!$H688,Base!$L$2:$L$153,0),MATCH('FdS Hebdo'!F$3,Base!$L$1:$N$1,0)))</f>
        <v/>
      </c>
      <c r="G688" s="196" t="str">
        <f>IF(H688="","",INDEX(Base!$L$2:$N$153,MATCH('FdS Hebdo'!$H688,Base!$L$2:$L$153,0),MATCH('FdS Hebdo'!G$3,Base!$L$1:$N$1,0)))</f>
        <v/>
      </c>
      <c r="H688" s="197" t="str">
        <f t="shared" si="97"/>
        <v/>
      </c>
      <c r="I688" s="198" t="str">
        <f t="shared" si="99"/>
        <v/>
      </c>
    </row>
    <row r="689" spans="1:9" ht="15" customHeight="1">
      <c r="A689" s="191" t="str">
        <f t="shared" si="96"/>
        <v/>
      </c>
      <c r="B689" s="428" t="s">
        <v>312</v>
      </c>
      <c r="C689" s="195" t="str">
        <f>IFERROR(INDEX('Journée FdS'!$A$3:$V$151,MATCH('FdS Hebdo'!$B689,'Journée FdS'!$U$3:$U$151,0),C$3),"")</f>
        <v/>
      </c>
      <c r="D689" s="195" t="str">
        <f>IFERROR(INDEX('Liste Personnel'!$A$3:$I$151,MATCH($E689,'Liste Personnel'!$G$3:$G$151,0),8),"")</f>
        <v/>
      </c>
      <c r="E689" s="195" t="str">
        <f>IFERROR(INDEX('Journée FdS'!$E$5:$V$151,MATCH('FdS Hebdo'!$B689,'Journée FdS'!$U$5:$U$151,0),E$3),"")</f>
        <v/>
      </c>
      <c r="F689" s="196" t="str">
        <f>IF(H689="","",INDEX(Base!$L$2:$N$153,MATCH('FdS Hebdo'!$H689,Base!$L$2:$L$153,0),MATCH('FdS Hebdo'!F$3,Base!$L$1:$N$1,0)))</f>
        <v/>
      </c>
      <c r="G689" s="196" t="str">
        <f>IF(H689="","",INDEX(Base!$L$2:$N$153,MATCH('FdS Hebdo'!$H689,Base!$L$2:$L$153,0),MATCH('FdS Hebdo'!G$3,Base!$L$1:$N$1,0)))</f>
        <v/>
      </c>
      <c r="H689" s="197" t="str">
        <f t="shared" si="97"/>
        <v/>
      </c>
      <c r="I689" s="198" t="str">
        <f t="shared" si="99"/>
        <v/>
      </c>
    </row>
    <row r="690" spans="1:9" ht="15" customHeight="1">
      <c r="A690" s="191" t="str">
        <f t="shared" si="96"/>
        <v/>
      </c>
      <c r="B690" s="428" t="s">
        <v>313</v>
      </c>
      <c r="C690" s="195" t="str">
        <f>IFERROR(INDEX('Journée FdS'!$A$3:$V$151,MATCH('FdS Hebdo'!$B690,'Journée FdS'!$U$3:$U$151,0),C$3),"")</f>
        <v/>
      </c>
      <c r="D690" s="195" t="str">
        <f>IFERROR(INDEX('Liste Personnel'!$A$3:$I$151,MATCH($E690,'Liste Personnel'!$G$3:$G$151,0),8),"")</f>
        <v/>
      </c>
      <c r="E690" s="195" t="str">
        <f>IFERROR(INDEX('Journée FdS'!$E$5:$V$151,MATCH('FdS Hebdo'!$B690,'Journée FdS'!$U$5:$U$151,0),E$3),"")</f>
        <v/>
      </c>
      <c r="F690" s="196" t="str">
        <f>IF(H690="","",INDEX(Base!$L$2:$N$153,MATCH('FdS Hebdo'!$H690,Base!$L$2:$L$153,0),MATCH('FdS Hebdo'!F$3,Base!$L$1:$N$1,0)))</f>
        <v/>
      </c>
      <c r="G690" s="196" t="str">
        <f>IF(H690="","",INDEX(Base!$L$2:$N$153,MATCH('FdS Hebdo'!$H690,Base!$L$2:$L$153,0),MATCH('FdS Hebdo'!G$3,Base!$L$1:$N$1,0)))</f>
        <v/>
      </c>
      <c r="H690" s="197" t="str">
        <f t="shared" si="97"/>
        <v/>
      </c>
      <c r="I690" s="198" t="str">
        <f t="shared" si="99"/>
        <v/>
      </c>
    </row>
    <row r="691" spans="1:9">
      <c r="A691" s="191" t="str">
        <f t="shared" si="96"/>
        <v/>
      </c>
      <c r="B691" s="428" t="s">
        <v>27</v>
      </c>
      <c r="C691" s="195" t="str">
        <f>IFERROR(INDEX('Journée FdS'!$A$3:$V$151,MATCH('FdS Hebdo'!$B691,'Journée FdS'!$U$3:$U$151,0),C$3),"")</f>
        <v/>
      </c>
      <c r="D691" s="195" t="str">
        <f>IFERROR(INDEX('Liste Personnel'!$A$3:$I$151,MATCH($E691,'Liste Personnel'!$G$3:$G$151,0),8),"")</f>
        <v/>
      </c>
      <c r="E691" s="195" t="str">
        <f>IFERROR(INDEX('Journée FdS'!$E$5:$V$151,MATCH('FdS Hebdo'!$B691,'Journée FdS'!$U$5:$U$151,0),E$3),"")</f>
        <v/>
      </c>
      <c r="F691" s="196" t="str">
        <f>IF(H691="","",INDEX(Base!$L$2:$N$153,MATCH('FdS Hebdo'!$H691,Base!$L$2:$L$153,0),MATCH('FdS Hebdo'!F$3,Base!$L$1:$N$1,0)))</f>
        <v/>
      </c>
      <c r="G691" s="196" t="str">
        <f>IF(H691="","",INDEX(Base!$L$2:$N$153,MATCH('FdS Hebdo'!$H691,Base!$L$2:$L$153,0),MATCH('FdS Hebdo'!G$3,Base!$L$1:$N$1,0)))</f>
        <v/>
      </c>
      <c r="H691" s="197" t="str">
        <f t="shared" ref="H691:H713" si="100">IF(E691="","",B691)</f>
        <v/>
      </c>
      <c r="I691" s="198"/>
    </row>
    <row r="692" spans="1:9">
      <c r="A692" s="191" t="str">
        <f t="shared" si="96"/>
        <v/>
      </c>
      <c r="B692" s="428" t="s">
        <v>21</v>
      </c>
      <c r="C692" s="195" t="str">
        <f>IFERROR(INDEX('Journée FdS'!$A$3:$V$151,MATCH('FdS Hebdo'!$B692,'Journée FdS'!$U$3:$U$151,0),C$3),"")</f>
        <v/>
      </c>
      <c r="D692" s="195" t="str">
        <f>IFERROR(INDEX('Liste Personnel'!$A$3:$I$151,MATCH($E692,'Liste Personnel'!$G$3:$G$151,0),8),"")</f>
        <v/>
      </c>
      <c r="E692" s="195" t="str">
        <f>IFERROR(INDEX('Journée FdS'!$E$5:$V$151,MATCH('FdS Hebdo'!$B692,'Journée FdS'!$U$5:$U$151,0),E$3),"")</f>
        <v/>
      </c>
      <c r="F692" s="196" t="str">
        <f>IF(H692="","",INDEX(Base!$L$2:$N$153,MATCH('FdS Hebdo'!$H692,Base!$L$2:$L$153,0),MATCH('FdS Hebdo'!F$3,Base!$L$1:$N$1,0)))</f>
        <v/>
      </c>
      <c r="G692" s="196" t="str">
        <f>IF(H692="","",INDEX(Base!$L$2:$N$153,MATCH('FdS Hebdo'!$H692,Base!$L$2:$L$153,0),MATCH('FdS Hebdo'!G$3,Base!$L$1:$N$1,0)))</f>
        <v/>
      </c>
      <c r="H692" s="197" t="str">
        <f t="shared" si="100"/>
        <v/>
      </c>
      <c r="I692" s="198"/>
    </row>
    <row r="693" spans="1:9">
      <c r="A693" s="191" t="str">
        <f t="shared" si="96"/>
        <v/>
      </c>
      <c r="B693" s="428" t="s">
        <v>24</v>
      </c>
      <c r="C693" s="195" t="str">
        <f>IFERROR(INDEX('Journée FdS'!$A$3:$V$151,MATCH('FdS Hebdo'!$B693,'Journée FdS'!$U$3:$U$151,0),C$3),"")</f>
        <v/>
      </c>
      <c r="D693" s="195" t="str">
        <f>IFERROR(INDEX('Liste Personnel'!$A$3:$I$151,MATCH($E693,'Liste Personnel'!$G$3:$G$151,0),8),"")</f>
        <v/>
      </c>
      <c r="E693" s="195" t="str">
        <f>IFERROR(INDEX('Journée FdS'!$E$5:$V$151,MATCH('FdS Hebdo'!$B693,'Journée FdS'!$U$5:$U$151,0),E$3),"")</f>
        <v/>
      </c>
      <c r="F693" s="196" t="str">
        <f>IF(H693="","",INDEX(Base!$L$2:$N$153,MATCH('FdS Hebdo'!$H693,Base!$L$2:$L$153,0),MATCH('FdS Hebdo'!F$3,Base!$L$1:$N$1,0)))</f>
        <v/>
      </c>
      <c r="G693" s="196" t="str">
        <f>IF(H693="","",INDEX(Base!$L$2:$N$153,MATCH('FdS Hebdo'!$H693,Base!$L$2:$L$153,0),MATCH('FdS Hebdo'!G$3,Base!$L$1:$N$1,0)))</f>
        <v/>
      </c>
      <c r="H693" s="197" t="str">
        <f t="shared" si="100"/>
        <v/>
      </c>
      <c r="I693" s="198"/>
    </row>
    <row r="694" spans="1:9">
      <c r="A694" s="191" t="str">
        <f t="shared" si="96"/>
        <v/>
      </c>
      <c r="B694" s="428" t="s">
        <v>29</v>
      </c>
      <c r="C694" s="195" t="str">
        <f>IFERROR(INDEX('Journée FdS'!$A$3:$V$151,MATCH('FdS Hebdo'!$B694,'Journée FdS'!$U$3:$U$151,0),C$3),"")</f>
        <v/>
      </c>
      <c r="D694" s="195" t="str">
        <f>IFERROR(INDEX('Liste Personnel'!$A$3:$I$151,MATCH($E694,'Liste Personnel'!$G$3:$G$151,0),8),"")</f>
        <v/>
      </c>
      <c r="E694" s="195" t="str">
        <f>IFERROR(INDEX('Journée FdS'!$E$5:$V$151,MATCH('FdS Hebdo'!$B694,'Journée FdS'!$U$5:$U$151,0),E$3),"")</f>
        <v/>
      </c>
      <c r="F694" s="196" t="str">
        <f>IF(H694="","",INDEX(Base!$L$2:$N$153,MATCH('FdS Hebdo'!$H694,Base!$L$2:$L$153,0),MATCH('FdS Hebdo'!F$3,Base!$L$1:$N$1,0)))</f>
        <v/>
      </c>
      <c r="G694" s="196" t="str">
        <f>IF(H694="","",INDEX(Base!$L$2:$N$153,MATCH('FdS Hebdo'!$H694,Base!$L$2:$L$153,0),MATCH('FdS Hebdo'!G$3,Base!$L$1:$N$1,0)))</f>
        <v/>
      </c>
      <c r="H694" s="197" t="str">
        <f t="shared" si="100"/>
        <v/>
      </c>
      <c r="I694" s="198"/>
    </row>
    <row r="695" spans="1:9">
      <c r="A695" s="191" t="str">
        <f t="shared" si="96"/>
        <v/>
      </c>
      <c r="B695" s="428" t="s">
        <v>74</v>
      </c>
      <c r="C695" s="195" t="str">
        <f>IFERROR(INDEX('Journée FdS'!$A$3:$V$151,MATCH('FdS Hebdo'!$B695,'Journée FdS'!$U$3:$U$151,0),C$3),"")</f>
        <v/>
      </c>
      <c r="D695" s="195" t="str">
        <f>IFERROR(INDEX('Liste Personnel'!$A$3:$I$151,MATCH($E695,'Liste Personnel'!$G$3:$G$151,0),8),"")</f>
        <v/>
      </c>
      <c r="E695" s="195" t="str">
        <f>IFERROR(INDEX('Journée FdS'!$E$5:$V$151,MATCH('FdS Hebdo'!$B695,'Journée FdS'!$U$5:$U$151,0),E$3),"")</f>
        <v/>
      </c>
      <c r="F695" s="196" t="str">
        <f>IF(H695="","",INDEX(Base!$L$2:$N$153,MATCH('FdS Hebdo'!$H695,Base!$L$2:$L$153,0),MATCH('FdS Hebdo'!F$3,Base!$L$1:$N$1,0)))</f>
        <v/>
      </c>
      <c r="G695" s="196" t="str">
        <f>IF(H695="","",INDEX(Base!$L$2:$N$153,MATCH('FdS Hebdo'!$H695,Base!$L$2:$L$153,0),MATCH('FdS Hebdo'!G$3,Base!$L$1:$N$1,0)))</f>
        <v/>
      </c>
      <c r="H695" s="197" t="str">
        <f t="shared" si="100"/>
        <v/>
      </c>
      <c r="I695" s="198"/>
    </row>
    <row r="696" spans="1:9">
      <c r="A696" s="191" t="str">
        <f t="shared" si="96"/>
        <v/>
      </c>
      <c r="B696" s="428" t="s">
        <v>33</v>
      </c>
      <c r="C696" s="195" t="str">
        <f>IFERROR(INDEX('Journée FdS'!$A$3:$V$151,MATCH('FdS Hebdo'!$B696,'Journée FdS'!$U$3:$U$151,0),C$3),"")</f>
        <v/>
      </c>
      <c r="D696" s="195" t="str">
        <f>IFERROR(INDEX('Liste Personnel'!$A$3:$I$151,MATCH($E696,'Liste Personnel'!$G$3:$G$151,0),8),"")</f>
        <v/>
      </c>
      <c r="E696" s="195" t="str">
        <f>IFERROR(INDEX('Journée FdS'!$E$5:$V$151,MATCH('FdS Hebdo'!$B696,'Journée FdS'!$U$5:$U$151,0),E$3),"")</f>
        <v/>
      </c>
      <c r="F696" s="196" t="str">
        <f>IF(H696="","",INDEX(Base!$L$2:$N$153,MATCH('FdS Hebdo'!$H696,Base!$L$2:$L$153,0),MATCH('FdS Hebdo'!F$3,Base!$L$1:$N$1,0)))</f>
        <v/>
      </c>
      <c r="G696" s="196" t="str">
        <f>IF(H696="","",INDEX(Base!$L$2:$N$153,MATCH('FdS Hebdo'!$H696,Base!$L$2:$L$153,0),MATCH('FdS Hebdo'!G$3,Base!$L$1:$N$1,0)))</f>
        <v/>
      </c>
      <c r="H696" s="197" t="str">
        <f t="shared" si="100"/>
        <v/>
      </c>
      <c r="I696" s="198"/>
    </row>
    <row r="697" spans="1:9">
      <c r="A697" s="191" t="str">
        <f t="shared" si="96"/>
        <v/>
      </c>
      <c r="B697" s="428" t="s">
        <v>34</v>
      </c>
      <c r="C697" s="195" t="str">
        <f>IFERROR(INDEX('Journée FdS'!$A$3:$V$151,MATCH('FdS Hebdo'!$B697,'Journée FdS'!$U$3:$U$151,0),C$3),"")</f>
        <v/>
      </c>
      <c r="D697" s="195" t="str">
        <f>IFERROR(INDEX('Liste Personnel'!$A$3:$I$151,MATCH($E697,'Liste Personnel'!$G$3:$G$151,0),8),"")</f>
        <v/>
      </c>
      <c r="E697" s="195" t="str">
        <f>IFERROR(INDEX('Journée FdS'!$E$5:$V$151,MATCH('FdS Hebdo'!$B697,'Journée FdS'!$U$5:$U$151,0),E$3),"")</f>
        <v/>
      </c>
      <c r="F697" s="196" t="str">
        <f>IF(H697="","",INDEX(Base!$L$2:$N$153,MATCH('FdS Hebdo'!$H697,Base!$L$2:$L$153,0),MATCH('FdS Hebdo'!F$3,Base!$L$1:$N$1,0)))</f>
        <v/>
      </c>
      <c r="G697" s="196" t="str">
        <f>IF(H697="","",INDEX(Base!$L$2:$N$153,MATCH('FdS Hebdo'!$H697,Base!$L$2:$L$153,0),MATCH('FdS Hebdo'!G$3,Base!$L$1:$N$1,0)))</f>
        <v/>
      </c>
      <c r="H697" s="197" t="str">
        <f t="shared" si="100"/>
        <v/>
      </c>
      <c r="I697" s="198"/>
    </row>
    <row r="698" spans="1:9">
      <c r="A698" s="191" t="str">
        <f t="shared" si="96"/>
        <v/>
      </c>
      <c r="B698" s="428" t="s">
        <v>35</v>
      </c>
      <c r="C698" s="195" t="str">
        <f>IFERROR(INDEX('Journée FdS'!$A$3:$V$151,MATCH('FdS Hebdo'!$B698,'Journée FdS'!$U$3:$U$151,0),C$3),"")</f>
        <v/>
      </c>
      <c r="D698" s="195" t="str">
        <f>IFERROR(INDEX('Liste Personnel'!$A$3:$I$151,MATCH($E698,'Liste Personnel'!$G$3:$G$151,0),8),"")</f>
        <v/>
      </c>
      <c r="E698" s="195" t="str">
        <f>IFERROR(INDEX('Journée FdS'!$E$5:$V$151,MATCH('FdS Hebdo'!$B698,'Journée FdS'!$U$5:$U$151,0),E$3),"")</f>
        <v/>
      </c>
      <c r="F698" s="196" t="str">
        <f>IF(H698="","",INDEX(Base!$L$2:$N$153,MATCH('FdS Hebdo'!$H698,Base!$L$2:$L$153,0),MATCH('FdS Hebdo'!F$3,Base!$L$1:$N$1,0)))</f>
        <v/>
      </c>
      <c r="G698" s="196" t="str">
        <f>IF(H698="","",INDEX(Base!$L$2:$N$153,MATCH('FdS Hebdo'!$H698,Base!$L$2:$L$153,0),MATCH('FdS Hebdo'!G$3,Base!$L$1:$N$1,0)))</f>
        <v/>
      </c>
      <c r="H698" s="197" t="str">
        <f t="shared" si="100"/>
        <v/>
      </c>
      <c r="I698" s="198"/>
    </row>
    <row r="699" spans="1:9">
      <c r="A699" s="191" t="str">
        <f t="shared" si="96"/>
        <v/>
      </c>
      <c r="B699" s="428" t="s">
        <v>36</v>
      </c>
      <c r="C699" s="195" t="str">
        <f>IFERROR(INDEX('Journée FdS'!$A$3:$V$151,MATCH('FdS Hebdo'!$B699,'Journée FdS'!$U$3:$U$151,0),C$3),"")</f>
        <v/>
      </c>
      <c r="D699" s="195" t="str">
        <f>IFERROR(INDEX('Liste Personnel'!$A$3:$I$151,MATCH($E699,'Liste Personnel'!$G$3:$G$151,0),8),"")</f>
        <v/>
      </c>
      <c r="E699" s="195" t="str">
        <f>IFERROR(INDEX('Journée FdS'!$E$5:$V$151,MATCH('FdS Hebdo'!$B699,'Journée FdS'!$U$5:$U$151,0),E$3),"")</f>
        <v/>
      </c>
      <c r="F699" s="196" t="str">
        <f>IF(H699="","",INDEX(Base!$L$2:$N$153,MATCH('FdS Hebdo'!$H699,Base!$L$2:$L$153,0),MATCH('FdS Hebdo'!F$3,Base!$L$1:$N$1,0)))</f>
        <v/>
      </c>
      <c r="G699" s="196" t="str">
        <f>IF(H699="","",INDEX(Base!$L$2:$N$153,MATCH('FdS Hebdo'!$H699,Base!$L$2:$L$153,0),MATCH('FdS Hebdo'!G$3,Base!$L$1:$N$1,0)))</f>
        <v/>
      </c>
      <c r="H699" s="197" t="str">
        <f t="shared" si="100"/>
        <v/>
      </c>
      <c r="I699" s="198"/>
    </row>
    <row r="700" spans="1:9">
      <c r="A700" s="191" t="str">
        <f t="shared" si="96"/>
        <v/>
      </c>
      <c r="B700" s="428" t="s">
        <v>67</v>
      </c>
      <c r="C700" s="195" t="str">
        <f>IFERROR(INDEX('Journée FdS'!$A$3:$V$151,MATCH('FdS Hebdo'!$B700,'Journée FdS'!$U$3:$U$151,0),C$3),"")</f>
        <v/>
      </c>
      <c r="D700" s="195" t="str">
        <f>IFERROR(INDEX('Liste Personnel'!$A$3:$I$151,MATCH($E700,'Liste Personnel'!$G$3:$G$151,0),8),"")</f>
        <v/>
      </c>
      <c r="E700" s="195" t="str">
        <f>IFERROR(INDEX('Journée FdS'!$E$5:$V$151,MATCH('FdS Hebdo'!$B700,'Journée FdS'!$U$5:$U$151,0),E$3),"")</f>
        <v/>
      </c>
      <c r="F700" s="196" t="str">
        <f>IF(H700="","",INDEX(Base!$L$2:$N$153,MATCH('FdS Hebdo'!$H700,Base!$L$2:$L$153,0),MATCH('FdS Hebdo'!F$3,Base!$L$1:$N$1,0)))</f>
        <v/>
      </c>
      <c r="G700" s="196" t="str">
        <f>IF(H700="","",INDEX(Base!$L$2:$N$153,MATCH('FdS Hebdo'!$H700,Base!$L$2:$L$153,0),MATCH('FdS Hebdo'!G$3,Base!$L$1:$N$1,0)))</f>
        <v/>
      </c>
      <c r="H700" s="197" t="str">
        <f t="shared" si="100"/>
        <v/>
      </c>
      <c r="I700" s="198"/>
    </row>
    <row r="701" spans="1:9">
      <c r="A701" s="191" t="str">
        <f t="shared" si="96"/>
        <v/>
      </c>
      <c r="B701" s="428" t="s">
        <v>65</v>
      </c>
      <c r="C701" s="195" t="str">
        <f>IFERROR(INDEX('Journée FdS'!$A$3:$V$151,MATCH('FdS Hebdo'!$B701,'Journée FdS'!$U$3:$U$151,0),C$3),"")</f>
        <v/>
      </c>
      <c r="D701" s="195" t="str">
        <f>IFERROR(INDEX('Liste Personnel'!$A$3:$I$151,MATCH($E701,'Liste Personnel'!$G$3:$G$151,0),8),"")</f>
        <v/>
      </c>
      <c r="E701" s="195" t="str">
        <f>IFERROR(INDEX('Journée FdS'!$E$5:$V$151,MATCH('FdS Hebdo'!$B701,'Journée FdS'!$U$5:$U$151,0),E$3),"")</f>
        <v/>
      </c>
      <c r="F701" s="196" t="str">
        <f>IF(H701="","",INDEX(Base!$L$2:$N$153,MATCH('FdS Hebdo'!$H701,Base!$L$2:$L$153,0),MATCH('FdS Hebdo'!F$3,Base!$L$1:$N$1,0)))</f>
        <v/>
      </c>
      <c r="G701" s="196" t="str">
        <f>IF(H701="","",INDEX(Base!$L$2:$N$153,MATCH('FdS Hebdo'!$H701,Base!$L$2:$L$153,0),MATCH('FdS Hebdo'!G$3,Base!$L$1:$N$1,0)))</f>
        <v/>
      </c>
      <c r="H701" s="197" t="str">
        <f t="shared" si="100"/>
        <v/>
      </c>
    </row>
    <row r="702" spans="1:9">
      <c r="A702" s="191" t="str">
        <f t="shared" si="96"/>
        <v/>
      </c>
      <c r="B702" s="428" t="s">
        <v>71</v>
      </c>
      <c r="C702" s="195" t="str">
        <f>IFERROR(INDEX('Journée FdS'!$A$3:$V$151,MATCH('FdS Hebdo'!$B702,'Journée FdS'!$U$3:$U$151,0),C$3),"")</f>
        <v/>
      </c>
      <c r="D702" s="195" t="str">
        <f>IFERROR(INDEX('Liste Personnel'!$A$3:$I$151,MATCH($E702,'Liste Personnel'!$G$3:$G$151,0),8),"")</f>
        <v/>
      </c>
      <c r="E702" s="195" t="str">
        <f>IFERROR(INDEX('Journée FdS'!$E$5:$V$151,MATCH('FdS Hebdo'!$B702,'Journée FdS'!$U$5:$U$151,0),E$3),"")</f>
        <v/>
      </c>
      <c r="F702" s="196" t="str">
        <f>IF(H702="","",INDEX(Base!$L$2:$N$153,MATCH('FdS Hebdo'!$H702,Base!$L$2:$L$153,0),MATCH('FdS Hebdo'!F$3,Base!$L$1:$N$1,0)))</f>
        <v/>
      </c>
      <c r="G702" s="196" t="str">
        <f>IF(H702="","",INDEX(Base!$L$2:$N$153,MATCH('FdS Hebdo'!$H702,Base!$L$2:$L$153,0),MATCH('FdS Hebdo'!G$3,Base!$L$1:$N$1,0)))</f>
        <v/>
      </c>
      <c r="H702" s="197" t="str">
        <f t="shared" si="100"/>
        <v/>
      </c>
    </row>
    <row r="703" spans="1:9">
      <c r="A703" s="191" t="str">
        <f t="shared" si="96"/>
        <v/>
      </c>
      <c r="B703" s="428" t="s">
        <v>73</v>
      </c>
      <c r="C703" s="195" t="str">
        <f>IFERROR(INDEX('Journée FdS'!$A$3:$V$151,MATCH('FdS Hebdo'!$B703,'Journée FdS'!$U$3:$U$151,0),C$3),"")</f>
        <v/>
      </c>
      <c r="D703" s="195" t="str">
        <f>IFERROR(INDEX('Liste Personnel'!$A$3:$I$151,MATCH($E703,'Liste Personnel'!$G$3:$G$151,0),8),"")</f>
        <v/>
      </c>
      <c r="E703" s="195" t="str">
        <f>IFERROR(INDEX('Journée FdS'!$E$5:$V$151,MATCH('FdS Hebdo'!$B703,'Journée FdS'!$U$5:$U$151,0),E$3),"")</f>
        <v/>
      </c>
      <c r="F703" s="196" t="str">
        <f>IF(H703="","",INDEX(Base!$L$2:$N$153,MATCH('FdS Hebdo'!$H703,Base!$L$2:$L$153,0),MATCH('FdS Hebdo'!F$3,Base!$L$1:$N$1,0)))</f>
        <v/>
      </c>
      <c r="G703" s="196" t="str">
        <f>IF(H703="","",INDEX(Base!$L$2:$N$153,MATCH('FdS Hebdo'!$H703,Base!$L$2:$L$153,0),MATCH('FdS Hebdo'!G$3,Base!$L$1:$N$1,0)))</f>
        <v/>
      </c>
      <c r="H703" s="197" t="str">
        <f t="shared" si="100"/>
        <v/>
      </c>
    </row>
    <row r="704" spans="1:9">
      <c r="A704" s="191" t="str">
        <f t="shared" si="96"/>
        <v/>
      </c>
      <c r="B704" s="428" t="s">
        <v>64</v>
      </c>
      <c r="C704" s="195" t="str">
        <f>IFERROR(INDEX('Journée FdS'!$A$3:$V$151,MATCH('FdS Hebdo'!$B704,'Journée FdS'!$U$3:$U$151,0),C$3),"")</f>
        <v/>
      </c>
      <c r="D704" s="195" t="str">
        <f>IFERROR(INDEX('Liste Personnel'!$A$3:$I$151,MATCH($E704,'Liste Personnel'!$G$3:$G$151,0),8),"")</f>
        <v/>
      </c>
      <c r="E704" s="195" t="str">
        <f>IFERROR(INDEX('Journée FdS'!$E$5:$V$151,MATCH('FdS Hebdo'!$B704,'Journée FdS'!$U$5:$U$151,0),E$3),"")</f>
        <v/>
      </c>
      <c r="F704" s="196" t="str">
        <f>IF(H704="","",INDEX(Base!$L$2:$N$153,MATCH('FdS Hebdo'!$H704,Base!$L$2:$L$153,0),MATCH('FdS Hebdo'!F$3,Base!$L$1:$N$1,0)))</f>
        <v/>
      </c>
      <c r="G704" s="196" t="str">
        <f>IF(H704="","",INDEX(Base!$L$2:$N$153,MATCH('FdS Hebdo'!$H704,Base!$L$2:$L$153,0),MATCH('FdS Hebdo'!G$3,Base!$L$1:$N$1,0)))</f>
        <v/>
      </c>
      <c r="H704" s="197" t="str">
        <f t="shared" si="100"/>
        <v/>
      </c>
    </row>
    <row r="705" spans="1:9">
      <c r="A705" s="191" t="str">
        <f t="shared" si="96"/>
        <v/>
      </c>
      <c r="B705" s="428" t="s">
        <v>70</v>
      </c>
      <c r="C705" s="195" t="str">
        <f>IFERROR(INDEX('Journée FdS'!$A$3:$V$151,MATCH('FdS Hebdo'!$B705,'Journée FdS'!$U$3:$U$151,0),C$3),"")</f>
        <v/>
      </c>
      <c r="D705" s="195" t="str">
        <f>IFERROR(INDEX('Liste Personnel'!$A$3:$I$151,MATCH($E705,'Liste Personnel'!$G$3:$G$151,0),8),"")</f>
        <v/>
      </c>
      <c r="E705" s="195" t="str">
        <f>IFERROR(INDEX('Journée FdS'!$E$5:$V$151,MATCH('FdS Hebdo'!$B705,'Journée FdS'!$U$5:$U$151,0),E$3),"")</f>
        <v/>
      </c>
      <c r="F705" s="196" t="str">
        <f>IF(H705="","",INDEX(Base!$L$2:$N$153,MATCH('FdS Hebdo'!$H705,Base!$L$2:$L$153,0),MATCH('FdS Hebdo'!F$3,Base!$L$1:$N$1,0)))</f>
        <v/>
      </c>
      <c r="G705" s="196" t="str">
        <f>IF(H705="","",INDEX(Base!$L$2:$N$153,MATCH('FdS Hebdo'!$H705,Base!$L$2:$L$153,0),MATCH('FdS Hebdo'!G$3,Base!$L$1:$N$1,0)))</f>
        <v/>
      </c>
      <c r="H705" s="197" t="str">
        <f t="shared" si="100"/>
        <v/>
      </c>
      <c r="I705" s="198"/>
    </row>
    <row r="706" spans="1:9">
      <c r="A706" s="191" t="str">
        <f t="shared" si="96"/>
        <v/>
      </c>
      <c r="B706" s="429" t="s">
        <v>316</v>
      </c>
      <c r="C706" s="195" t="str">
        <f>IFERROR(INDEX('Journée FdS'!$A$3:$V$151,MATCH('FdS Hebdo'!$B706,'Journée FdS'!$U$3:$U$151,0),C$3),"")</f>
        <v/>
      </c>
      <c r="D706" s="195" t="str">
        <f>IFERROR(INDEX('Liste Personnel'!$A$3:$I$151,MATCH($E706,'Liste Personnel'!$G$3:$G$151,0),8),"")</f>
        <v/>
      </c>
      <c r="E706" s="195" t="str">
        <f>IFERROR(INDEX('Journée FdS'!$E$5:$V$151,MATCH('FdS Hebdo'!$B706,'Journée FdS'!$U$5:$U$151,0),E$3),"")</f>
        <v/>
      </c>
      <c r="F706" s="196" t="str">
        <f>IF(H706="","",INDEX(Base!$L$2:$N$153,MATCH('FdS Hebdo'!$H706,Base!$L$2:$L$153,0),MATCH('FdS Hebdo'!F$3,Base!$L$1:$N$1,0)))</f>
        <v/>
      </c>
      <c r="G706" s="196" t="str">
        <f>IF(H706="","",INDEX(Base!$L$2:$N$153,MATCH('FdS Hebdo'!$H706,Base!$L$2:$L$153,0),MATCH('FdS Hebdo'!G$3,Base!$L$1:$N$1,0)))</f>
        <v/>
      </c>
      <c r="H706" s="197" t="str">
        <f t="shared" si="100"/>
        <v/>
      </c>
      <c r="I706" s="198" t="str">
        <f>IF(E706="","","RENFORT")</f>
        <v/>
      </c>
    </row>
    <row r="707" spans="1:9">
      <c r="A707" s="191" t="str">
        <f t="shared" si="96"/>
        <v/>
      </c>
      <c r="B707" s="429" t="s">
        <v>317</v>
      </c>
      <c r="C707" s="195"/>
      <c r="D707" s="195" t="str">
        <f>IFERROR(INDEX('Liste Personnel'!$A$3:$I$151,MATCH($E707,'Liste Personnel'!$G$3:$G$151,0),8),"")</f>
        <v/>
      </c>
      <c r="E707" s="195"/>
      <c r="F707" s="196" t="str">
        <f>IF(H707="","",INDEX(Base!$L$2:$N$153,MATCH('FdS Hebdo'!$H707,Base!$L$2:$L$153,0),MATCH('FdS Hebdo'!F$3,Base!$L$1:$N$1,0)))</f>
        <v/>
      </c>
      <c r="G707" s="196" t="str">
        <f>IF(H707="","",INDEX(Base!$L$2:$N$153,MATCH('FdS Hebdo'!$H707,Base!$L$2:$L$153,0),MATCH('FdS Hebdo'!G$3,Base!$L$1:$N$1,0)))</f>
        <v/>
      </c>
      <c r="H707" s="197"/>
      <c r="I707" s="198" t="str">
        <f t="shared" ref="I707:I713" si="101">IF(E707="","","RENFORT")</f>
        <v/>
      </c>
    </row>
    <row r="708" spans="1:9">
      <c r="A708" s="191" t="str">
        <f t="shared" si="96"/>
        <v/>
      </c>
      <c r="B708" s="429" t="s">
        <v>318</v>
      </c>
      <c r="C708" s="195"/>
      <c r="D708" s="195" t="str">
        <f>IFERROR(INDEX('Liste Personnel'!$A$3:$I$151,MATCH($E708,'Liste Personnel'!$G$3:$G$151,0),8),"")</f>
        <v/>
      </c>
      <c r="E708" s="195"/>
      <c r="F708" s="196" t="str">
        <f>IF(H708="","",INDEX(Base!$L$2:$N$153,MATCH('FdS Hebdo'!$H708,Base!$L$2:$L$153,0),MATCH('FdS Hebdo'!F$3,Base!$L$1:$N$1,0)))</f>
        <v/>
      </c>
      <c r="G708" s="196" t="str">
        <f>IF(H708="","",INDEX(Base!$L$2:$N$153,MATCH('FdS Hebdo'!$H708,Base!$L$2:$L$153,0),MATCH('FdS Hebdo'!G$3,Base!$L$1:$N$1,0)))</f>
        <v/>
      </c>
      <c r="H708" s="197"/>
      <c r="I708" s="198" t="str">
        <f t="shared" si="101"/>
        <v/>
      </c>
    </row>
    <row r="709" spans="1:9">
      <c r="A709" s="191" t="str">
        <f t="shared" si="96"/>
        <v/>
      </c>
      <c r="B709" s="429" t="s">
        <v>319</v>
      </c>
      <c r="C709" s="195"/>
      <c r="D709" s="195" t="str">
        <f>IFERROR(INDEX('Liste Personnel'!$A$3:$I$151,MATCH($E709,'Liste Personnel'!$G$3:$G$151,0),8),"")</f>
        <v/>
      </c>
      <c r="E709" s="195"/>
      <c r="F709" s="196" t="str">
        <f>IF(H709="","",INDEX(Base!$L$2:$N$153,MATCH('FdS Hebdo'!$H709,Base!$L$2:$L$153,0),MATCH('FdS Hebdo'!F$3,Base!$L$1:$N$1,0)))</f>
        <v/>
      </c>
      <c r="G709" s="196" t="str">
        <f>IF(H709="","",INDEX(Base!$L$2:$N$153,MATCH('FdS Hebdo'!$H709,Base!$L$2:$L$153,0),MATCH('FdS Hebdo'!G$3,Base!$L$1:$N$1,0)))</f>
        <v/>
      </c>
      <c r="H709" s="197"/>
      <c r="I709" s="198" t="str">
        <f t="shared" si="101"/>
        <v/>
      </c>
    </row>
    <row r="710" spans="1:9">
      <c r="A710" s="191" t="str">
        <f t="shared" si="96"/>
        <v/>
      </c>
      <c r="B710" s="429" t="s">
        <v>320</v>
      </c>
      <c r="C710" s="195"/>
      <c r="D710" s="195" t="str">
        <f>IFERROR(INDEX('Liste Personnel'!$A$3:$I$151,MATCH($E710,'Liste Personnel'!$G$3:$G$151,0),8),"")</f>
        <v/>
      </c>
      <c r="E710" s="195"/>
      <c r="F710" s="196" t="str">
        <f>IF(H710="","",INDEX(Base!$L$2:$N$153,MATCH('FdS Hebdo'!$H710,Base!$L$2:$L$153,0),MATCH('FdS Hebdo'!F$3,Base!$L$1:$N$1,0)))</f>
        <v/>
      </c>
      <c r="G710" s="196" t="str">
        <f>IF(H710="","",INDEX(Base!$L$2:$N$153,MATCH('FdS Hebdo'!$H710,Base!$L$2:$L$153,0),MATCH('FdS Hebdo'!G$3,Base!$L$1:$N$1,0)))</f>
        <v/>
      </c>
      <c r="H710" s="197"/>
      <c r="I710" s="198" t="str">
        <f t="shared" si="101"/>
        <v/>
      </c>
    </row>
    <row r="711" spans="1:9">
      <c r="A711" s="191" t="str">
        <f t="shared" si="96"/>
        <v/>
      </c>
      <c r="B711" s="429" t="s">
        <v>321</v>
      </c>
      <c r="C711" s="195" t="str">
        <f>IFERROR(INDEX('Journée FdS'!$A$3:$V$151,MATCH('FdS Hebdo'!$B711,'Journée FdS'!$U$3:$U$151,0),C$3),"")</f>
        <v/>
      </c>
      <c r="D711" s="195" t="str">
        <f>IFERROR(INDEX('Liste Personnel'!$A$3:$I$151,MATCH($E711,'Liste Personnel'!$G$3:$G$151,0),8),"")</f>
        <v/>
      </c>
      <c r="E711" s="195" t="str">
        <f>IFERROR(INDEX('Journée FdS'!$E$5:$V$151,MATCH('FdS Hebdo'!$B711,'Journée FdS'!$U$5:$U$151,0),E$3),"")</f>
        <v/>
      </c>
      <c r="F711" s="196" t="str">
        <f>IF(H711="","",INDEX(Base!$L$2:$N$153,MATCH('FdS Hebdo'!$H711,Base!$L$2:$L$153,0),MATCH('FdS Hebdo'!F$3,Base!$L$1:$N$1,0)))</f>
        <v/>
      </c>
      <c r="G711" s="196" t="str">
        <f>IF(H711="","",INDEX(Base!$L$2:$N$153,MATCH('FdS Hebdo'!$H711,Base!$L$2:$L$153,0),MATCH('FdS Hebdo'!G$3,Base!$L$1:$N$1,0)))</f>
        <v/>
      </c>
      <c r="H711" s="197" t="str">
        <f t="shared" si="100"/>
        <v/>
      </c>
      <c r="I711" s="198" t="str">
        <f t="shared" si="101"/>
        <v/>
      </c>
    </row>
    <row r="712" spans="1:9">
      <c r="A712" s="191" t="str">
        <f t="shared" si="96"/>
        <v/>
      </c>
      <c r="B712" s="429" t="s">
        <v>322</v>
      </c>
      <c r="C712" s="195" t="str">
        <f>IFERROR(INDEX('Journée FdS'!$A$3:$V$151,MATCH('FdS Hebdo'!$B712,'Journée FdS'!$U$3:$U$151,0),C$3),"")</f>
        <v/>
      </c>
      <c r="D712" s="195" t="str">
        <f>IFERROR(INDEX('Liste Personnel'!$A$3:$I$151,MATCH($E712,'Liste Personnel'!$G$3:$G$151,0),8),"")</f>
        <v/>
      </c>
      <c r="E712" s="195" t="str">
        <f>IFERROR(INDEX('Journée FdS'!$E$5:$V$151,MATCH('FdS Hebdo'!$B712,'Journée FdS'!$U$5:$U$151,0),E$3),"")</f>
        <v/>
      </c>
      <c r="F712" s="196" t="str">
        <f>IF(H712="","",INDEX(Base!$L$2:$N$153,MATCH('FdS Hebdo'!$H712,Base!$L$2:$L$153,0),MATCH('FdS Hebdo'!F$3,Base!$L$1:$N$1,0)))</f>
        <v/>
      </c>
      <c r="G712" s="196" t="str">
        <f>IF(H712="","",INDEX(Base!$L$2:$N$153,MATCH('FdS Hebdo'!$H712,Base!$L$2:$L$153,0),MATCH('FdS Hebdo'!G$3,Base!$L$1:$N$1,0)))</f>
        <v/>
      </c>
      <c r="H712" s="197" t="str">
        <f t="shared" si="100"/>
        <v/>
      </c>
      <c r="I712" s="198" t="str">
        <f t="shared" si="101"/>
        <v/>
      </c>
    </row>
    <row r="713" spans="1:9">
      <c r="A713" s="191" t="str">
        <f t="shared" si="96"/>
        <v/>
      </c>
      <c r="B713" s="429" t="s">
        <v>323</v>
      </c>
      <c r="C713" s="195" t="str">
        <f>IFERROR(INDEX('Journée FdS'!$A$3:$V$151,MATCH('FdS Hebdo'!$B713,'Journée FdS'!$U$3:$U$151,0),C$3),"")</f>
        <v/>
      </c>
      <c r="D713" s="195" t="str">
        <f>IFERROR(INDEX('Liste Personnel'!$A$3:$I$151,MATCH($E713,'Liste Personnel'!$G$3:$G$151,0),8),"")</f>
        <v/>
      </c>
      <c r="E713" s="195" t="str">
        <f>IFERROR(INDEX('Journée FdS'!$E$5:$V$151,MATCH('FdS Hebdo'!$B713,'Journée FdS'!$U$5:$U$151,0),E$3),"")</f>
        <v/>
      </c>
      <c r="F713" s="196" t="str">
        <f>IF(H713="","",INDEX(Base!$L$2:$N$153,MATCH('FdS Hebdo'!$H713,Base!$L$2:$L$153,0),MATCH('FdS Hebdo'!F$3,Base!$L$1:$N$1,0)))</f>
        <v/>
      </c>
      <c r="G713" s="196" t="str">
        <f>IF(H713="","",INDEX(Base!$L$2:$N$153,MATCH('FdS Hebdo'!$H713,Base!$L$2:$L$153,0),MATCH('FdS Hebdo'!G$3,Base!$L$1:$N$1,0)))</f>
        <v/>
      </c>
      <c r="H713" s="197" t="str">
        <f t="shared" si="100"/>
        <v/>
      </c>
      <c r="I713" s="198" t="str">
        <f t="shared" si="101"/>
        <v/>
      </c>
    </row>
    <row r="714" spans="1:9">
      <c r="A714" s="191" t="s">
        <v>222</v>
      </c>
      <c r="B714" s="203" t="s">
        <v>12</v>
      </c>
      <c r="C714" s="195"/>
      <c r="D714" s="195" t="str">
        <f>IFERROR(INDEX('Liste Personnel'!$A$3:$I$151,MATCH($E714,'Liste Personnel'!$G$3:$G$151,0),8),"")</f>
        <v/>
      </c>
      <c r="E714" s="195" t="s">
        <v>298</v>
      </c>
      <c r="F714" s="196"/>
      <c r="G714" s="196"/>
      <c r="H714" s="197" t="str">
        <f>IF(E714="","",B714)</f>
        <v/>
      </c>
      <c r="I714" s="198"/>
    </row>
    <row r="715" spans="1:9">
      <c r="A715" s="191" t="str">
        <f t="shared" ref="A715:A803" si="102">IF(C715="","","+")</f>
        <v/>
      </c>
      <c r="B715" s="428" t="s">
        <v>236</v>
      </c>
      <c r="C715" s="195" t="str">
        <f>IFERROR(INDEX('Journée FdS'!$A$3:$V$151,MATCH('FdS Hebdo'!$B715,'Journée FdS'!$U$3:$U$151,0),C$3),"")</f>
        <v/>
      </c>
      <c r="D715" s="195" t="str">
        <f>IFERROR(INDEX('Liste Personnel'!$A$3:$I$151,MATCH($E715,'Liste Personnel'!$G$3:$G$151,0),8),"")</f>
        <v/>
      </c>
      <c r="E715" s="195" t="str">
        <f>IFERROR(INDEX('Journée FdS'!$E$5:$V$151,MATCH('FdS Hebdo'!$B715,'Journée FdS'!$U$5:$U$151,0),E$3),"")</f>
        <v/>
      </c>
      <c r="F715" s="196"/>
      <c r="G715" s="196"/>
      <c r="H715" s="197" t="str">
        <f>IF(E715="","",B715)</f>
        <v/>
      </c>
      <c r="I715" s="198"/>
    </row>
    <row r="716" spans="1:9">
      <c r="A716" s="191" t="str">
        <f t="shared" si="102"/>
        <v/>
      </c>
      <c r="B716" s="428" t="s">
        <v>237</v>
      </c>
      <c r="C716" s="195" t="str">
        <f>IFERROR(INDEX('Journée FdS'!$A$3:$V$151,MATCH('FdS Hebdo'!$B716,'Journée FdS'!$U$3:$U$151,0),C$3),"")</f>
        <v/>
      </c>
      <c r="D716" s="195" t="str">
        <f>IFERROR(INDEX('Liste Personnel'!$A$3:$I$151,MATCH($E716,'Liste Personnel'!$G$3:$G$151,0),8),"")</f>
        <v/>
      </c>
      <c r="E716" s="195" t="str">
        <f>IFERROR(INDEX('Journée FdS'!$E$5:$V$151,MATCH('FdS Hebdo'!$B716,'Journée FdS'!$U$5:$U$151,0),E$3),"")</f>
        <v/>
      </c>
      <c r="F716" s="196"/>
      <c r="G716" s="196"/>
      <c r="H716" s="197" t="str">
        <f t="shared" ref="H716:H733" si="103">IF(E716="","",B716)</f>
        <v/>
      </c>
      <c r="I716" s="198"/>
    </row>
    <row r="717" spans="1:9">
      <c r="A717" s="191" t="str">
        <f t="shared" si="102"/>
        <v/>
      </c>
      <c r="B717" s="428" t="s">
        <v>238</v>
      </c>
      <c r="C717" s="195" t="str">
        <f>IFERROR(INDEX('Journée FdS'!$A$3:$V$151,MATCH('FdS Hebdo'!$B717,'Journée FdS'!$U$3:$U$151,0),C$3),"")</f>
        <v/>
      </c>
      <c r="D717" s="195" t="str">
        <f>IFERROR(INDEX('Liste Personnel'!$A$3:$I$151,MATCH($E717,'Liste Personnel'!$G$3:$G$151,0),8),"")</f>
        <v/>
      </c>
      <c r="E717" s="195" t="str">
        <f>IFERROR(INDEX('Journée FdS'!$E$5:$V$151,MATCH('FdS Hebdo'!$B717,'Journée FdS'!$U$5:$U$151,0),E$3),"")</f>
        <v/>
      </c>
      <c r="F717" s="196"/>
      <c r="G717" s="196"/>
      <c r="H717" s="197" t="str">
        <f t="shared" si="103"/>
        <v/>
      </c>
      <c r="I717" s="198"/>
    </row>
    <row r="718" spans="1:9">
      <c r="A718" s="191" t="str">
        <f t="shared" si="102"/>
        <v/>
      </c>
      <c r="B718" s="428" t="s">
        <v>239</v>
      </c>
      <c r="C718" s="195" t="str">
        <f>IFERROR(INDEX('Journée FdS'!$A$3:$V$151,MATCH('FdS Hebdo'!$B718,'Journée FdS'!$U$3:$U$151,0),C$3),"")</f>
        <v/>
      </c>
      <c r="D718" s="195" t="str">
        <f>IFERROR(INDEX('Liste Personnel'!$A$3:$I$151,MATCH($E718,'Liste Personnel'!$G$3:$G$151,0),8),"")</f>
        <v/>
      </c>
      <c r="E718" s="195" t="str">
        <f>IFERROR(INDEX('Journée FdS'!$E$5:$V$151,MATCH('FdS Hebdo'!$B718,'Journée FdS'!$U$5:$U$151,0),E$3),"")</f>
        <v/>
      </c>
      <c r="F718" s="196"/>
      <c r="G718" s="196"/>
      <c r="H718" s="197" t="str">
        <f t="shared" si="103"/>
        <v/>
      </c>
      <c r="I718" s="198"/>
    </row>
    <row r="719" spans="1:9">
      <c r="A719" s="191" t="str">
        <f t="shared" si="102"/>
        <v/>
      </c>
      <c r="B719" s="428" t="s">
        <v>240</v>
      </c>
      <c r="C719" s="195" t="str">
        <f>IFERROR(INDEX('Journée FdS'!$A$3:$V$151,MATCH('FdS Hebdo'!$B719,'Journée FdS'!$U$3:$U$151,0),C$3),"")</f>
        <v/>
      </c>
      <c r="D719" s="195" t="str">
        <f>IFERROR(INDEX('Liste Personnel'!$A$3:$I$151,MATCH($E719,'Liste Personnel'!$G$3:$G$151,0),8),"")</f>
        <v/>
      </c>
      <c r="E719" s="195" t="str">
        <f>IFERROR(INDEX('Journée FdS'!$E$5:$V$151,MATCH('FdS Hebdo'!$B719,'Journée FdS'!$U$5:$U$151,0),E$3),"")</f>
        <v/>
      </c>
      <c r="F719" s="196"/>
      <c r="G719" s="196"/>
      <c r="H719" s="197" t="str">
        <f t="shared" si="103"/>
        <v/>
      </c>
      <c r="I719" s="198"/>
    </row>
    <row r="720" spans="1:9">
      <c r="A720" s="191" t="str">
        <f t="shared" si="102"/>
        <v/>
      </c>
      <c r="B720" s="428" t="s">
        <v>241</v>
      </c>
      <c r="C720" s="195" t="str">
        <f>IFERROR(INDEX('Journée FdS'!$A$3:$V$151,MATCH('FdS Hebdo'!$B720,'Journée FdS'!$U$3:$U$151,0),C$3),"")</f>
        <v/>
      </c>
      <c r="D720" s="195" t="str">
        <f>IFERROR(INDEX('Liste Personnel'!$A$3:$I$151,MATCH($E720,'Liste Personnel'!$G$3:$G$151,0),8),"")</f>
        <v/>
      </c>
      <c r="E720" s="195" t="str">
        <f>IFERROR(INDEX('Journée FdS'!$E$5:$V$151,MATCH('FdS Hebdo'!$B720,'Journée FdS'!$U$5:$U$151,0),E$3),"")</f>
        <v/>
      </c>
      <c r="F720" s="196"/>
      <c r="G720" s="196"/>
      <c r="H720" s="197" t="str">
        <f t="shared" si="103"/>
        <v/>
      </c>
      <c r="I720" s="198"/>
    </row>
    <row r="721" spans="1:9">
      <c r="A721" s="191" t="str">
        <f t="shared" si="102"/>
        <v/>
      </c>
      <c r="B721" s="428" t="s">
        <v>242</v>
      </c>
      <c r="C721" s="195" t="str">
        <f>IFERROR(INDEX('Journée FdS'!$A$3:$V$151,MATCH('FdS Hebdo'!$B721,'Journée FdS'!$U$3:$U$151,0),C$3),"")</f>
        <v/>
      </c>
      <c r="D721" s="195" t="str">
        <f>IFERROR(INDEX('Liste Personnel'!$A$3:$I$151,MATCH($E721,'Liste Personnel'!$G$3:$G$151,0),8),"")</f>
        <v/>
      </c>
      <c r="E721" s="195" t="str">
        <f>IFERROR(INDEX('Journée FdS'!$E$5:$V$151,MATCH('FdS Hebdo'!$B721,'Journée FdS'!$U$5:$U$151,0),E$3),"")</f>
        <v/>
      </c>
      <c r="F721" s="196"/>
      <c r="G721" s="196"/>
      <c r="H721" s="197" t="str">
        <f t="shared" si="103"/>
        <v/>
      </c>
      <c r="I721" s="198"/>
    </row>
    <row r="722" spans="1:9">
      <c r="A722" s="191" t="str">
        <f t="shared" si="102"/>
        <v/>
      </c>
      <c r="B722" s="428" t="s">
        <v>243</v>
      </c>
      <c r="C722" s="195" t="str">
        <f>IFERROR(INDEX('Journée FdS'!$A$3:$V$151,MATCH('FdS Hebdo'!$B722,'Journée FdS'!$U$3:$U$151,0),C$3),"")</f>
        <v/>
      </c>
      <c r="D722" s="195" t="str">
        <f>IFERROR(INDEX('Liste Personnel'!$A$3:$I$151,MATCH($E722,'Liste Personnel'!$G$3:$G$151,0),8),"")</f>
        <v/>
      </c>
      <c r="E722" s="195" t="str">
        <f>IFERROR(INDEX('Journée FdS'!$E$5:$V$151,MATCH('FdS Hebdo'!$B722,'Journée FdS'!$U$5:$U$151,0),E$3),"")</f>
        <v/>
      </c>
      <c r="F722" s="196"/>
      <c r="G722" s="196"/>
      <c r="H722" s="197" t="str">
        <f t="shared" si="103"/>
        <v/>
      </c>
      <c r="I722" s="198"/>
    </row>
    <row r="723" spans="1:9">
      <c r="A723" s="191" t="str">
        <f t="shared" si="102"/>
        <v/>
      </c>
      <c r="B723" s="428" t="s">
        <v>244</v>
      </c>
      <c r="C723" s="195" t="str">
        <f>IFERROR(INDEX('Journée FdS'!$A$3:$V$151,MATCH('FdS Hebdo'!$B723,'Journée FdS'!$U$3:$U$151,0),C$3),"")</f>
        <v/>
      </c>
      <c r="D723" s="195" t="str">
        <f>IFERROR(INDEX('Liste Personnel'!$A$3:$I$151,MATCH($E723,'Liste Personnel'!$G$3:$G$151,0),8),"")</f>
        <v/>
      </c>
      <c r="E723" s="195" t="str">
        <f>IFERROR(INDEX('Journée FdS'!$E$5:$V$151,MATCH('FdS Hebdo'!$B723,'Journée FdS'!$U$5:$U$151,0),E$3),"")</f>
        <v/>
      </c>
      <c r="F723" s="196"/>
      <c r="G723" s="196"/>
      <c r="H723" s="197" t="str">
        <f t="shared" si="103"/>
        <v/>
      </c>
      <c r="I723" s="198"/>
    </row>
    <row r="724" spans="1:9">
      <c r="A724" s="191" t="str">
        <f t="shared" si="102"/>
        <v/>
      </c>
      <c r="B724" s="428" t="s">
        <v>245</v>
      </c>
      <c r="C724" s="195" t="str">
        <f>IFERROR(INDEX('Journée FdS'!$A$3:$V$151,MATCH('FdS Hebdo'!$B724,'Journée FdS'!$U$3:$U$151,0),C$3),"")</f>
        <v/>
      </c>
      <c r="D724" s="195" t="str">
        <f>IFERROR(INDEX('Liste Personnel'!$A$3:$I$151,MATCH($E724,'Liste Personnel'!$G$3:$G$151,0),8),"")</f>
        <v/>
      </c>
      <c r="E724" s="195" t="str">
        <f>IFERROR(INDEX('Journée FdS'!$E$5:$V$151,MATCH('FdS Hebdo'!$B724,'Journée FdS'!$U$5:$U$151,0),E$3),"")</f>
        <v/>
      </c>
      <c r="F724" s="196"/>
      <c r="G724" s="196"/>
      <c r="H724" s="197" t="str">
        <f t="shared" si="103"/>
        <v/>
      </c>
      <c r="I724" s="198"/>
    </row>
    <row r="725" spans="1:9">
      <c r="A725" s="191" t="str">
        <f t="shared" si="102"/>
        <v/>
      </c>
      <c r="B725" s="428" t="s">
        <v>246</v>
      </c>
      <c r="C725" s="195" t="str">
        <f>IFERROR(INDEX('Journée FdS'!$A$3:$V$151,MATCH('FdS Hebdo'!$B725,'Journée FdS'!$U$3:$U$151,0),C$3),"")</f>
        <v/>
      </c>
      <c r="D725" s="195" t="str">
        <f>IFERROR(INDEX('Liste Personnel'!$A$3:$I$151,MATCH($E725,'Liste Personnel'!$G$3:$G$151,0),8),"")</f>
        <v/>
      </c>
      <c r="E725" s="195" t="str">
        <f>IFERROR(INDEX('Journée FdS'!$E$5:$V$151,MATCH('FdS Hebdo'!$B725,'Journée FdS'!$U$5:$U$151,0),E$3),"")</f>
        <v/>
      </c>
      <c r="F725" s="196"/>
      <c r="G725" s="196"/>
      <c r="H725" s="197" t="str">
        <f t="shared" si="103"/>
        <v/>
      </c>
      <c r="I725" s="198"/>
    </row>
    <row r="726" spans="1:9">
      <c r="A726" s="191" t="str">
        <f t="shared" si="102"/>
        <v/>
      </c>
      <c r="B726" s="428" t="s">
        <v>247</v>
      </c>
      <c r="C726" s="195" t="str">
        <f>IFERROR(INDEX('Journée FdS'!$A$3:$V$151,MATCH('FdS Hebdo'!$B726,'Journée FdS'!$U$3:$U$151,0),C$3),"")</f>
        <v/>
      </c>
      <c r="D726" s="195" t="str">
        <f>IFERROR(INDEX('Liste Personnel'!$A$3:$I$151,MATCH($E726,'Liste Personnel'!$G$3:$G$151,0),8),"")</f>
        <v/>
      </c>
      <c r="E726" s="195" t="str">
        <f>IFERROR(INDEX('Journée FdS'!$E$5:$V$151,MATCH('FdS Hebdo'!$B726,'Journée FdS'!$U$5:$U$151,0),E$3),"")</f>
        <v/>
      </c>
      <c r="F726" s="196"/>
      <c r="G726" s="196"/>
      <c r="H726" s="197" t="str">
        <f t="shared" si="103"/>
        <v/>
      </c>
      <c r="I726" s="198"/>
    </row>
    <row r="727" spans="1:9">
      <c r="A727" s="191" t="str">
        <f t="shared" si="102"/>
        <v/>
      </c>
      <c r="B727" s="428" t="s">
        <v>248</v>
      </c>
      <c r="C727" s="195" t="str">
        <f>IFERROR(INDEX('Journée FdS'!$A$3:$V$151,MATCH('FdS Hebdo'!$B727,'Journée FdS'!$U$3:$U$151,0),C$3),"")</f>
        <v/>
      </c>
      <c r="D727" s="195" t="str">
        <f>IFERROR(INDEX('Liste Personnel'!$A$3:$I$151,MATCH($E727,'Liste Personnel'!$G$3:$G$151,0),8),"")</f>
        <v/>
      </c>
      <c r="E727" s="195" t="str">
        <f>IFERROR(INDEX('Journée FdS'!$E$5:$V$151,MATCH('FdS Hebdo'!$B727,'Journée FdS'!$U$5:$U$151,0),E$3),"")</f>
        <v/>
      </c>
      <c r="F727" s="196"/>
      <c r="G727" s="196"/>
      <c r="H727" s="197" t="str">
        <f t="shared" si="103"/>
        <v/>
      </c>
      <c r="I727" s="198"/>
    </row>
    <row r="728" spans="1:9">
      <c r="A728" s="191" t="str">
        <f t="shared" si="102"/>
        <v/>
      </c>
      <c r="B728" s="428" t="s">
        <v>249</v>
      </c>
      <c r="C728" s="195" t="str">
        <f>IFERROR(INDEX('Journée FdS'!$A$3:$V$151,MATCH('FdS Hebdo'!$B728,'Journée FdS'!$U$3:$U$151,0),C$3),"")</f>
        <v/>
      </c>
      <c r="D728" s="195" t="str">
        <f>IFERROR(INDEX('Liste Personnel'!$A$3:$I$151,MATCH($E728,'Liste Personnel'!$G$3:$G$151,0),8),"")</f>
        <v/>
      </c>
      <c r="E728" s="195" t="str">
        <f>IFERROR(INDEX('Journée FdS'!$E$5:$V$151,MATCH('FdS Hebdo'!$B728,'Journée FdS'!$U$5:$U$151,0),E$3),"")</f>
        <v/>
      </c>
      <c r="F728" s="196"/>
      <c r="G728" s="196"/>
      <c r="H728" s="197" t="str">
        <f t="shared" si="103"/>
        <v/>
      </c>
      <c r="I728" s="198"/>
    </row>
    <row r="729" spans="1:9">
      <c r="A729" s="191" t="str">
        <f t="shared" si="102"/>
        <v/>
      </c>
      <c r="B729" s="428" t="s">
        <v>250</v>
      </c>
      <c r="C729" s="195" t="str">
        <f>IFERROR(INDEX('Journée FdS'!$A$3:$V$151,MATCH('FdS Hebdo'!$B729,'Journée FdS'!$U$3:$U$151,0),C$3),"")</f>
        <v/>
      </c>
      <c r="D729" s="195" t="str">
        <f>IFERROR(INDEX('Liste Personnel'!$A$3:$I$151,MATCH($E729,'Liste Personnel'!$G$3:$G$151,0),8),"")</f>
        <v/>
      </c>
      <c r="E729" s="195" t="str">
        <f>IFERROR(INDEX('Journée FdS'!$E$5:$V$151,MATCH('FdS Hebdo'!$B729,'Journée FdS'!$U$5:$U$151,0),E$3),"")</f>
        <v/>
      </c>
      <c r="F729" s="196"/>
      <c r="G729" s="196"/>
      <c r="H729" s="197" t="str">
        <f t="shared" si="103"/>
        <v/>
      </c>
      <c r="I729" s="198"/>
    </row>
    <row r="730" spans="1:9">
      <c r="A730" s="191" t="str">
        <f t="shared" si="102"/>
        <v/>
      </c>
      <c r="B730" s="428" t="s">
        <v>251</v>
      </c>
      <c r="C730" s="195" t="str">
        <f>IFERROR(INDEX('Journée FdS'!$A$3:$V$151,MATCH('FdS Hebdo'!$B730,'Journée FdS'!$U$3:$U$151,0),C$3),"")</f>
        <v/>
      </c>
      <c r="D730" s="195" t="str">
        <f>IFERROR(INDEX('Liste Personnel'!$A$3:$I$151,MATCH($E730,'Liste Personnel'!$G$3:$G$151,0),8),"")</f>
        <v/>
      </c>
      <c r="E730" s="195" t="str">
        <f>IFERROR(INDEX('Journée FdS'!$E$5:$V$151,MATCH('FdS Hebdo'!$B730,'Journée FdS'!$U$5:$U$151,0),E$3),"")</f>
        <v/>
      </c>
      <c r="F730" s="196"/>
      <c r="G730" s="196"/>
      <c r="H730" s="197" t="str">
        <f t="shared" si="103"/>
        <v/>
      </c>
      <c r="I730" s="198"/>
    </row>
    <row r="731" spans="1:9">
      <c r="A731" s="191" t="str">
        <f t="shared" si="102"/>
        <v/>
      </c>
      <c r="B731" s="428" t="s">
        <v>252</v>
      </c>
      <c r="C731" s="195" t="str">
        <f>IFERROR(INDEX('Journée FdS'!$A$3:$V$151,MATCH('FdS Hebdo'!$B731,'Journée FdS'!$U$3:$U$151,0),C$3),"")</f>
        <v/>
      </c>
      <c r="D731" s="195" t="str">
        <f>IFERROR(INDEX('Liste Personnel'!$A$3:$I$151,MATCH($E731,'Liste Personnel'!$G$3:$G$151,0),8),"")</f>
        <v/>
      </c>
      <c r="E731" s="195" t="str">
        <f>IFERROR(INDEX('Journée FdS'!$E$5:$V$151,MATCH('FdS Hebdo'!$B731,'Journée FdS'!$U$5:$U$151,0),E$3),"")</f>
        <v/>
      </c>
      <c r="F731" s="196"/>
      <c r="G731" s="196"/>
      <c r="H731" s="197" t="str">
        <f t="shared" si="103"/>
        <v/>
      </c>
      <c r="I731" s="198"/>
    </row>
    <row r="732" spans="1:9">
      <c r="A732" s="191" t="str">
        <f t="shared" si="102"/>
        <v/>
      </c>
      <c r="B732" s="428" t="s">
        <v>253</v>
      </c>
      <c r="C732" s="195" t="str">
        <f>IFERROR(INDEX('Journée FdS'!$A$3:$V$151,MATCH('FdS Hebdo'!$B732,'Journée FdS'!$U$3:$U$151,0),C$3),"")</f>
        <v/>
      </c>
      <c r="D732" s="195" t="str">
        <f>IFERROR(INDEX('Liste Personnel'!$A$3:$I$151,MATCH($E732,'Liste Personnel'!$G$3:$G$151,0),8),"")</f>
        <v/>
      </c>
      <c r="E732" s="195" t="str">
        <f>IFERROR(INDEX('Journée FdS'!$E$5:$V$151,MATCH('FdS Hebdo'!$B732,'Journée FdS'!$U$5:$U$151,0),E$3),"")</f>
        <v/>
      </c>
      <c r="F732" s="196"/>
      <c r="G732" s="196"/>
      <c r="H732" s="197" t="str">
        <f t="shared" si="103"/>
        <v/>
      </c>
      <c r="I732" s="198"/>
    </row>
    <row r="733" spans="1:9">
      <c r="A733" s="191" t="str">
        <f t="shared" si="102"/>
        <v/>
      </c>
      <c r="B733" s="428" t="s">
        <v>254</v>
      </c>
      <c r="C733" s="195" t="str">
        <f>IFERROR(INDEX('Journée FdS'!$A$3:$V$151,MATCH('FdS Hebdo'!$B733,'Journée FdS'!$U$3:$U$151,0),C$3),"")</f>
        <v/>
      </c>
      <c r="D733" s="195" t="str">
        <f>IFERROR(INDEX('Liste Personnel'!$A$3:$I$151,MATCH($E733,'Liste Personnel'!$G$3:$G$151,0),8),"")</f>
        <v/>
      </c>
      <c r="E733" s="195" t="str">
        <f>IFERROR(INDEX('Journée FdS'!$E$5:$V$151,MATCH('FdS Hebdo'!$B733,'Journée FdS'!$U$5:$U$151,0),E$3),"")</f>
        <v/>
      </c>
      <c r="F733" s="196"/>
      <c r="G733" s="196"/>
      <c r="H733" s="197" t="str">
        <f t="shared" si="103"/>
        <v/>
      </c>
      <c r="I733" s="198"/>
    </row>
    <row r="734" spans="1:9">
      <c r="A734" s="191" t="str">
        <f t="shared" si="102"/>
        <v/>
      </c>
      <c r="B734" s="428" t="s">
        <v>255</v>
      </c>
      <c r="C734" s="195" t="str">
        <f>IFERROR(INDEX('Journée FdS'!$A$3:$V$151,MATCH('FdS Hebdo'!$B734,'Journée FdS'!$U$3:$U$151,0),C$3),"")</f>
        <v/>
      </c>
      <c r="D734" s="195" t="str">
        <f>IFERROR(INDEX('Liste Personnel'!$A$3:$I$151,MATCH($E734,'Liste Personnel'!$G$3:$G$151,0),8),"")</f>
        <v/>
      </c>
      <c r="E734" s="195" t="str">
        <f>IFERROR(INDEX('Journée FdS'!$E$5:$V$151,MATCH('FdS Hebdo'!$B734,'Journée FdS'!$U$5:$U$151,0),E$3),"")</f>
        <v/>
      </c>
      <c r="F734" s="196"/>
      <c r="G734" s="196"/>
      <c r="H734" s="197" t="str">
        <f t="shared" ref="H734:H740" si="104">IF(E734="","",B734)</f>
        <v/>
      </c>
      <c r="I734" s="198"/>
    </row>
    <row r="735" spans="1:9">
      <c r="A735" s="191" t="str">
        <f t="shared" si="102"/>
        <v/>
      </c>
      <c r="B735" s="428" t="s">
        <v>303</v>
      </c>
      <c r="C735" s="195" t="str">
        <f>IFERROR(INDEX('Journée FdS'!$A$3:$V$151,MATCH('FdS Hebdo'!$B735,'Journée FdS'!$U$3:$U$151,0),C$3),"")</f>
        <v/>
      </c>
      <c r="D735" s="195" t="str">
        <f>IFERROR(INDEX('Liste Personnel'!$A$3:$I$151,MATCH($E735,'Liste Personnel'!$G$3:$G$151,0),8),"")</f>
        <v/>
      </c>
      <c r="E735" s="195" t="str">
        <f>IFERROR(INDEX('Journée FdS'!$E$5:$V$151,MATCH('FdS Hebdo'!$B735,'Journée FdS'!$U$5:$U$151,0),E$3),"")</f>
        <v/>
      </c>
      <c r="F735" s="196"/>
      <c r="G735" s="196"/>
      <c r="H735" s="197" t="str">
        <f t="shared" si="104"/>
        <v/>
      </c>
      <c r="I735" s="198"/>
    </row>
    <row r="736" spans="1:9">
      <c r="A736" s="191" t="str">
        <f t="shared" si="102"/>
        <v/>
      </c>
      <c r="B736" s="428" t="s">
        <v>304</v>
      </c>
      <c r="C736" s="195" t="str">
        <f>IFERROR(INDEX('Journée FdS'!$A$3:$V$151,MATCH('FdS Hebdo'!$B736,'Journée FdS'!$U$3:$U$151,0),C$3),"")</f>
        <v/>
      </c>
      <c r="D736" s="195" t="str">
        <f>IFERROR(INDEX('Liste Personnel'!$A$3:$I$151,MATCH($E736,'Liste Personnel'!$G$3:$G$151,0),8),"")</f>
        <v/>
      </c>
      <c r="E736" s="195" t="str">
        <f>IFERROR(INDEX('Journée FdS'!$E$5:$V$151,MATCH('FdS Hebdo'!$B736,'Journée FdS'!$U$5:$U$151,0),E$3),"")</f>
        <v/>
      </c>
      <c r="F736" s="196"/>
      <c r="G736" s="196"/>
      <c r="H736" s="197" t="str">
        <f t="shared" si="104"/>
        <v/>
      </c>
      <c r="I736" s="198"/>
    </row>
    <row r="737" spans="1:9">
      <c r="A737" s="191" t="str">
        <f t="shared" si="102"/>
        <v/>
      </c>
      <c r="B737" s="428" t="s">
        <v>305</v>
      </c>
      <c r="C737" s="195" t="str">
        <f>IFERROR(INDEX('Journée FdS'!$A$3:$V$151,MATCH('FdS Hebdo'!$B737,'Journée FdS'!$U$3:$U$151,0),C$3),"")</f>
        <v/>
      </c>
      <c r="D737" s="195" t="str">
        <f>IFERROR(INDEX('Liste Personnel'!$A$3:$I$151,MATCH($E737,'Liste Personnel'!$G$3:$G$151,0),8),"")</f>
        <v/>
      </c>
      <c r="E737" s="195" t="str">
        <f>IFERROR(INDEX('Journée FdS'!$E$5:$V$151,MATCH('FdS Hebdo'!$B737,'Journée FdS'!$U$5:$U$151,0),E$3),"")</f>
        <v/>
      </c>
      <c r="F737" s="196"/>
      <c r="G737" s="196"/>
      <c r="H737" s="197" t="str">
        <f t="shared" si="104"/>
        <v/>
      </c>
      <c r="I737" s="198"/>
    </row>
    <row r="738" spans="1:9">
      <c r="A738" s="191" t="str">
        <f t="shared" si="102"/>
        <v/>
      </c>
      <c r="B738" s="428" t="s">
        <v>306</v>
      </c>
      <c r="C738" s="195" t="str">
        <f>IFERROR(INDEX('Journée FdS'!$A$3:$V$151,MATCH('FdS Hebdo'!$B738,'Journée FdS'!$U$3:$U$151,0),C$3),"")</f>
        <v/>
      </c>
      <c r="D738" s="195" t="str">
        <f>IFERROR(INDEX('Liste Personnel'!$A$3:$I$151,MATCH($E738,'Liste Personnel'!$G$3:$G$151,0),8),"")</f>
        <v/>
      </c>
      <c r="E738" s="195" t="str">
        <f>IFERROR(INDEX('Journée FdS'!$E$5:$V$151,MATCH('FdS Hebdo'!$B738,'Journée FdS'!$U$5:$U$151,0),E$3),"")</f>
        <v/>
      </c>
      <c r="F738" s="196"/>
      <c r="G738" s="196"/>
      <c r="H738" s="197" t="str">
        <f t="shared" si="104"/>
        <v/>
      </c>
      <c r="I738" s="198"/>
    </row>
    <row r="739" spans="1:9">
      <c r="A739" s="191" t="s">
        <v>222</v>
      </c>
      <c r="B739" s="203" t="s">
        <v>10</v>
      </c>
      <c r="C739" s="195"/>
      <c r="D739" s="195" t="str">
        <f>IFERROR(INDEX('Liste Personnel'!$A$3:$I$151,MATCH($E739,'Liste Personnel'!$G$3:$G$151,0),8),"")</f>
        <v/>
      </c>
      <c r="E739" s="195"/>
      <c r="F739" s="196" t="s">
        <v>298</v>
      </c>
      <c r="G739" s="196" t="s">
        <v>298</v>
      </c>
      <c r="H739" s="197" t="str">
        <f t="shared" si="104"/>
        <v/>
      </c>
      <c r="I739" s="198"/>
    </row>
    <row r="740" spans="1:9">
      <c r="A740" s="191" t="str">
        <f t="shared" si="102"/>
        <v/>
      </c>
      <c r="B740" s="428" t="s">
        <v>10</v>
      </c>
      <c r="C740" s="195" t="str">
        <f>IFERROR(INDEX('Journée FdS'!$A$3:$V$151,MATCH('FdS Hebdo'!$B740,'Journée FdS'!$U$3:$U$151,0),C$3),"")</f>
        <v/>
      </c>
      <c r="D740" s="195" t="str">
        <f>IFERROR(INDEX('Liste Personnel'!$A$3:$I$151,MATCH($E740,'Liste Personnel'!$G$3:$G$151,0),8),"")</f>
        <v/>
      </c>
      <c r="E740" s="195" t="str">
        <f>IFERROR(INDEX('Journée FdS'!$E$5:$V$151,MATCH('FdS Hebdo'!$B740,'Journée FdS'!$U$5:$U$151,0),E$3),"")</f>
        <v/>
      </c>
      <c r="F740" s="196" t="str">
        <f>IF(H740="","",INDEX(Base!$L$2:$N$153,MATCH('FdS Hebdo'!$H740,Base!$L$2:$L$153,0),MATCH('FdS Hebdo'!F$3,Base!$L$1:$N$1,0)))</f>
        <v/>
      </c>
      <c r="G740" s="196" t="str">
        <f>IF(H740="","",INDEX(Base!$L$2:$N$153,MATCH('FdS Hebdo'!$H740,Base!$L$2:$L$153,0),MATCH('FdS Hebdo'!G$3,Base!$L$1:$N$1,0)))</f>
        <v/>
      </c>
      <c r="H740" s="197" t="str">
        <f t="shared" si="104"/>
        <v/>
      </c>
      <c r="I740" s="198"/>
    </row>
    <row r="741" spans="1:9">
      <c r="A741" s="191" t="str">
        <f t="shared" si="102"/>
        <v/>
      </c>
      <c r="B741" s="428" t="s">
        <v>256</v>
      </c>
      <c r="C741" s="195" t="str">
        <f>IFERROR(INDEX('Journée FdS'!$A$3:$V$151,MATCH('FdS Hebdo'!$B741,'Journée FdS'!$U$3:$U$151,0),C$3),"")</f>
        <v/>
      </c>
      <c r="D741" s="195" t="str">
        <f>IFERROR(INDEX('Liste Personnel'!$A$3:$I$151,MATCH($E741,'Liste Personnel'!$G$3:$G$151,0),8),"")</f>
        <v/>
      </c>
      <c r="E741" s="195" t="str">
        <f>IFERROR(INDEX('Journée FdS'!$E$5:$V$151,MATCH('FdS Hebdo'!$B741,'Journée FdS'!$U$5:$U$151,0),E$3),"")</f>
        <v/>
      </c>
      <c r="F741" s="196" t="str">
        <f>IF(H741="","",INDEX(Base!$L$2:$N$153,MATCH('FdS Hebdo'!$H741,Base!$L$2:$L$153,0),MATCH('FdS Hebdo'!F$3,Base!$L$1:$N$1,0)))</f>
        <v/>
      </c>
      <c r="G741" s="196" t="str">
        <f>IF(H741="","",INDEX(Base!$L$2:$N$153,MATCH('FdS Hebdo'!$H741,Base!$L$2:$L$153,0),MATCH('FdS Hebdo'!G$3,Base!$L$1:$N$1,0)))</f>
        <v/>
      </c>
      <c r="H741" s="197" t="str">
        <f t="shared" ref="H741:H756" si="105">IF(E741="","",B741)</f>
        <v/>
      </c>
      <c r="I741" s="198" t="str">
        <f>IF(E741="","","DISPO")</f>
        <v/>
      </c>
    </row>
    <row r="742" spans="1:9">
      <c r="A742" s="191" t="str">
        <f t="shared" si="102"/>
        <v/>
      </c>
      <c r="B742" s="428" t="s">
        <v>257</v>
      </c>
      <c r="C742" s="195" t="str">
        <f>IFERROR(INDEX('Journée FdS'!$A$3:$V$151,MATCH('FdS Hebdo'!$B742,'Journée FdS'!$U$3:$U$151,0),C$3),"")</f>
        <v/>
      </c>
      <c r="D742" s="195" t="str">
        <f>IFERROR(INDEX('Liste Personnel'!$A$3:$I$151,MATCH($E742,'Liste Personnel'!$G$3:$G$151,0),8),"")</f>
        <v/>
      </c>
      <c r="E742" s="195" t="str">
        <f>IFERROR(INDEX('Journée FdS'!$E$5:$V$151,MATCH('FdS Hebdo'!$B742,'Journée FdS'!$U$5:$U$151,0),E$3),"")</f>
        <v/>
      </c>
      <c r="F742" s="196" t="str">
        <f>IF(H742="","",INDEX(Base!$L$2:$N$153,MATCH('FdS Hebdo'!$H742,Base!$L$2:$L$153,0),MATCH('FdS Hebdo'!F$3,Base!$L$1:$N$1,0)))</f>
        <v/>
      </c>
      <c r="G742" s="196" t="str">
        <f>IF(H742="","",INDEX(Base!$L$2:$N$153,MATCH('FdS Hebdo'!$H742,Base!$L$2:$L$153,0),MATCH('FdS Hebdo'!G$3,Base!$L$1:$N$1,0)))</f>
        <v/>
      </c>
      <c r="H742" s="197" t="str">
        <f t="shared" si="105"/>
        <v/>
      </c>
      <c r="I742" s="198" t="str">
        <f t="shared" ref="I742:I750" si="106">IF(E742="","","DISPO")</f>
        <v/>
      </c>
    </row>
    <row r="743" spans="1:9">
      <c r="A743" s="191" t="str">
        <f t="shared" si="102"/>
        <v/>
      </c>
      <c r="B743" s="428" t="s">
        <v>258</v>
      </c>
      <c r="C743" s="195" t="str">
        <f>IFERROR(INDEX('Journée FdS'!$A$3:$V$151,MATCH('FdS Hebdo'!$B743,'Journée FdS'!$U$3:$U$151,0),C$3),"")</f>
        <v/>
      </c>
      <c r="D743" s="195" t="str">
        <f>IFERROR(INDEX('Liste Personnel'!$A$3:$I$151,MATCH($E743,'Liste Personnel'!$G$3:$G$151,0),8),"")</f>
        <v/>
      </c>
      <c r="E743" s="195" t="str">
        <f>IFERROR(INDEX('Journée FdS'!$E$5:$V$151,MATCH('FdS Hebdo'!$B743,'Journée FdS'!$U$5:$U$151,0),E$3),"")</f>
        <v/>
      </c>
      <c r="F743" s="196" t="str">
        <f>IF(H743="","",INDEX(Base!$L$2:$N$153,MATCH('FdS Hebdo'!$H743,Base!$L$2:$L$153,0),MATCH('FdS Hebdo'!F$3,Base!$L$1:$N$1,0)))</f>
        <v/>
      </c>
      <c r="G743" s="196" t="str">
        <f>IF(H743="","",INDEX(Base!$L$2:$N$153,MATCH('FdS Hebdo'!$H743,Base!$L$2:$L$153,0),MATCH('FdS Hebdo'!G$3,Base!$L$1:$N$1,0)))</f>
        <v/>
      </c>
      <c r="H743" s="197" t="str">
        <f t="shared" si="105"/>
        <v/>
      </c>
      <c r="I743" s="198" t="str">
        <f t="shared" si="106"/>
        <v/>
      </c>
    </row>
    <row r="744" spans="1:9">
      <c r="A744" s="191" t="str">
        <f t="shared" si="102"/>
        <v/>
      </c>
      <c r="B744" s="428" t="s">
        <v>259</v>
      </c>
      <c r="C744" s="195" t="str">
        <f>IFERROR(INDEX('Journée FdS'!$A$3:$V$151,MATCH('FdS Hebdo'!$B744,'Journée FdS'!$U$3:$U$151,0),C$3),"")</f>
        <v/>
      </c>
      <c r="D744" s="195" t="str">
        <f>IFERROR(INDEX('Liste Personnel'!$A$3:$I$151,MATCH($E744,'Liste Personnel'!$G$3:$G$151,0),8),"")</f>
        <v/>
      </c>
      <c r="E744" s="195" t="str">
        <f>IFERROR(INDEX('Journée FdS'!$E$5:$V$151,MATCH('FdS Hebdo'!$B744,'Journée FdS'!$U$5:$U$151,0),E$3),"")</f>
        <v/>
      </c>
      <c r="F744" s="196" t="str">
        <f>IF(H744="","",INDEX(Base!$L$2:$N$153,MATCH('FdS Hebdo'!$H744,Base!$L$2:$L$153,0),MATCH('FdS Hebdo'!F$3,Base!$L$1:$N$1,0)))</f>
        <v/>
      </c>
      <c r="G744" s="196" t="str">
        <f>IF(H744="","",INDEX(Base!$L$2:$N$153,MATCH('FdS Hebdo'!$H744,Base!$L$2:$L$153,0),MATCH('FdS Hebdo'!G$3,Base!$L$1:$N$1,0)))</f>
        <v/>
      </c>
      <c r="H744" s="197" t="str">
        <f t="shared" si="105"/>
        <v/>
      </c>
      <c r="I744" s="198" t="str">
        <f t="shared" si="106"/>
        <v/>
      </c>
    </row>
    <row r="745" spans="1:9">
      <c r="A745" s="191" t="str">
        <f t="shared" si="102"/>
        <v/>
      </c>
      <c r="B745" s="428" t="s">
        <v>260</v>
      </c>
      <c r="C745" s="195" t="str">
        <f>IFERROR(INDEX('Journée FdS'!$A$3:$V$151,MATCH('FdS Hebdo'!$B745,'Journée FdS'!$U$3:$U$151,0),C$3),"")</f>
        <v/>
      </c>
      <c r="D745" s="195" t="str">
        <f>IFERROR(INDEX('Liste Personnel'!$A$3:$I$151,MATCH($E745,'Liste Personnel'!$G$3:$G$151,0),8),"")</f>
        <v/>
      </c>
      <c r="E745" s="195" t="str">
        <f>IFERROR(INDEX('Journée FdS'!$E$5:$V$151,MATCH('FdS Hebdo'!$B745,'Journée FdS'!$U$5:$U$151,0),E$3),"")</f>
        <v/>
      </c>
      <c r="F745" s="196" t="str">
        <f>IF(H745="","",INDEX(Base!$L$2:$N$153,MATCH('FdS Hebdo'!$H745,Base!$L$2:$L$153,0),MATCH('FdS Hebdo'!F$3,Base!$L$1:$N$1,0)))</f>
        <v/>
      </c>
      <c r="G745" s="196" t="str">
        <f>IF(H745="","",INDEX(Base!$L$2:$N$153,MATCH('FdS Hebdo'!$H745,Base!$L$2:$L$153,0),MATCH('FdS Hebdo'!G$3,Base!$L$1:$N$1,0)))</f>
        <v/>
      </c>
      <c r="H745" s="197" t="str">
        <f t="shared" si="105"/>
        <v/>
      </c>
      <c r="I745" s="198" t="str">
        <f t="shared" si="106"/>
        <v/>
      </c>
    </row>
    <row r="746" spans="1:9">
      <c r="A746" s="191" t="str">
        <f t="shared" si="102"/>
        <v/>
      </c>
      <c r="B746" s="428" t="s">
        <v>261</v>
      </c>
      <c r="C746" s="195" t="str">
        <f>IFERROR(INDEX('Journée FdS'!$A$3:$V$151,MATCH('FdS Hebdo'!$B746,'Journée FdS'!$U$3:$U$151,0),C$3),"")</f>
        <v/>
      </c>
      <c r="D746" s="195" t="str">
        <f>IFERROR(INDEX('Liste Personnel'!$A$3:$I$151,MATCH($E746,'Liste Personnel'!$G$3:$G$151,0),8),"")</f>
        <v/>
      </c>
      <c r="E746" s="195" t="str">
        <f>IFERROR(INDEX('Journée FdS'!$E$5:$V$151,MATCH('FdS Hebdo'!$B746,'Journée FdS'!$U$5:$U$151,0),E$3),"")</f>
        <v/>
      </c>
      <c r="F746" s="196" t="str">
        <f>IF(H746="","",INDEX(Base!$L$2:$N$153,MATCH('FdS Hebdo'!$H746,Base!$L$2:$L$153,0),MATCH('FdS Hebdo'!F$3,Base!$L$1:$N$1,0)))</f>
        <v/>
      </c>
      <c r="G746" s="196" t="str">
        <f>IF(H746="","",INDEX(Base!$L$2:$N$153,MATCH('FdS Hebdo'!$H746,Base!$L$2:$L$153,0),MATCH('FdS Hebdo'!G$3,Base!$L$1:$N$1,0)))</f>
        <v/>
      </c>
      <c r="H746" s="197" t="str">
        <f t="shared" si="105"/>
        <v/>
      </c>
      <c r="I746" s="198" t="str">
        <f t="shared" si="106"/>
        <v/>
      </c>
    </row>
    <row r="747" spans="1:9">
      <c r="A747" s="191" t="str">
        <f t="shared" si="102"/>
        <v/>
      </c>
      <c r="B747" s="428" t="s">
        <v>262</v>
      </c>
      <c r="C747" s="195" t="str">
        <f>IFERROR(INDEX('Journée FdS'!$A$3:$V$151,MATCH('FdS Hebdo'!$B747,'Journée FdS'!$U$3:$U$151,0),C$3),"")</f>
        <v/>
      </c>
      <c r="D747" s="195" t="str">
        <f>IFERROR(INDEX('Liste Personnel'!$A$3:$I$151,MATCH($E747,'Liste Personnel'!$G$3:$G$151,0),8),"")</f>
        <v/>
      </c>
      <c r="E747" s="195" t="str">
        <f>IFERROR(INDEX('Journée FdS'!$E$5:$V$151,MATCH('FdS Hebdo'!$B747,'Journée FdS'!$U$5:$U$151,0),E$3),"")</f>
        <v/>
      </c>
      <c r="F747" s="196" t="str">
        <f>IF(H747="","",INDEX(Base!$L$2:$N$153,MATCH('FdS Hebdo'!$H747,Base!$L$2:$L$153,0),MATCH('FdS Hebdo'!F$3,Base!$L$1:$N$1,0)))</f>
        <v/>
      </c>
      <c r="G747" s="196" t="str">
        <f>IF(H747="","",INDEX(Base!$L$2:$N$153,MATCH('FdS Hebdo'!$H747,Base!$L$2:$L$153,0),MATCH('FdS Hebdo'!G$3,Base!$L$1:$N$1,0)))</f>
        <v/>
      </c>
      <c r="H747" s="197" t="str">
        <f t="shared" si="105"/>
        <v/>
      </c>
      <c r="I747" s="198" t="str">
        <f t="shared" si="106"/>
        <v/>
      </c>
    </row>
    <row r="748" spans="1:9">
      <c r="A748" s="191" t="str">
        <f t="shared" si="102"/>
        <v/>
      </c>
      <c r="B748" s="428" t="s">
        <v>263</v>
      </c>
      <c r="C748" s="195" t="str">
        <f>IFERROR(INDEX('Journée FdS'!$A$3:$V$151,MATCH('FdS Hebdo'!$B748,'Journée FdS'!$U$3:$U$151,0),C$3),"")</f>
        <v/>
      </c>
      <c r="D748" s="195" t="str">
        <f>IFERROR(INDEX('Liste Personnel'!$A$3:$I$151,MATCH($E748,'Liste Personnel'!$G$3:$G$151,0),8),"")</f>
        <v/>
      </c>
      <c r="E748" s="195" t="str">
        <f>IFERROR(INDEX('Journée FdS'!$E$5:$V$151,MATCH('FdS Hebdo'!$B748,'Journée FdS'!$U$5:$U$151,0),E$3),"")</f>
        <v/>
      </c>
      <c r="F748" s="196" t="str">
        <f>IF(H748="","",INDEX(Base!$L$2:$N$153,MATCH('FdS Hebdo'!$H748,Base!$L$2:$L$153,0),MATCH('FdS Hebdo'!F$3,Base!$L$1:$N$1,0)))</f>
        <v/>
      </c>
      <c r="G748" s="196" t="str">
        <f>IF(H748="","",INDEX(Base!$L$2:$N$153,MATCH('FdS Hebdo'!$H748,Base!$L$2:$L$153,0),MATCH('FdS Hebdo'!G$3,Base!$L$1:$N$1,0)))</f>
        <v/>
      </c>
      <c r="H748" s="197" t="str">
        <f t="shared" si="105"/>
        <v/>
      </c>
      <c r="I748" s="198" t="str">
        <f t="shared" si="106"/>
        <v/>
      </c>
    </row>
    <row r="749" spans="1:9">
      <c r="A749" s="191" t="str">
        <f t="shared" si="102"/>
        <v/>
      </c>
      <c r="B749" s="428" t="s">
        <v>301</v>
      </c>
      <c r="C749" s="195" t="str">
        <f>IFERROR(INDEX('Journée FdS'!$A$3:$V$151,MATCH('FdS Hebdo'!$B749,'Journée FdS'!$U$3:$U$151,0),C$3),"")</f>
        <v/>
      </c>
      <c r="D749" s="195" t="str">
        <f>IFERROR(INDEX('Liste Personnel'!$A$3:$I$151,MATCH($E749,'Liste Personnel'!$G$3:$G$151,0),8),"")</f>
        <v/>
      </c>
      <c r="E749" s="195" t="str">
        <f>IFERROR(INDEX('Journée FdS'!$E$5:$V$151,MATCH('FdS Hebdo'!$B749,'Journée FdS'!$U$5:$U$151,0),E$3),"")</f>
        <v/>
      </c>
      <c r="F749" s="196" t="str">
        <f>IF(H749="","",INDEX(Base!$L$2:$N$153,MATCH('FdS Hebdo'!$H749,Base!$L$2:$L$153,0),MATCH('FdS Hebdo'!F$3,Base!$L$1:$N$1,0)))</f>
        <v/>
      </c>
      <c r="G749" s="196" t="str">
        <f>IF(H749="","",INDEX(Base!$L$2:$N$153,MATCH('FdS Hebdo'!$H749,Base!$L$2:$L$153,0),MATCH('FdS Hebdo'!G$3,Base!$L$1:$N$1,0)))</f>
        <v/>
      </c>
      <c r="H749" s="197" t="str">
        <f t="shared" si="105"/>
        <v/>
      </c>
      <c r="I749" s="198" t="str">
        <f t="shared" si="106"/>
        <v/>
      </c>
    </row>
    <row r="750" spans="1:9">
      <c r="A750" s="191" t="str">
        <f t="shared" si="102"/>
        <v/>
      </c>
      <c r="B750" s="428" t="s">
        <v>302</v>
      </c>
      <c r="C750" s="195" t="str">
        <f>IFERROR(INDEX('Journée FdS'!$A$3:$V$151,MATCH('FdS Hebdo'!$B750,'Journée FdS'!$U$3:$U$151,0),C$3),"")</f>
        <v/>
      </c>
      <c r="D750" s="195" t="str">
        <f>IFERROR(INDEX('Liste Personnel'!$A$3:$I$151,MATCH($E750,'Liste Personnel'!$G$3:$G$151,0),8),"")</f>
        <v/>
      </c>
      <c r="E750" s="195" t="str">
        <f>IFERROR(INDEX('Journée FdS'!$E$5:$V$151,MATCH('FdS Hebdo'!$B750,'Journée FdS'!$U$5:$U$151,0),E$3),"")</f>
        <v/>
      </c>
      <c r="F750" s="196" t="str">
        <f>IF(H750="","",INDEX(Base!$L$2:$N$153,MATCH('FdS Hebdo'!$H750,Base!$L$2:$L$153,0),MATCH('FdS Hebdo'!F$3,Base!$L$1:$N$1,0)))</f>
        <v/>
      </c>
      <c r="G750" s="196" t="str">
        <f>IF(H750="","",INDEX(Base!$L$2:$N$153,MATCH('FdS Hebdo'!$H750,Base!$L$2:$L$153,0),MATCH('FdS Hebdo'!G$3,Base!$L$1:$N$1,0)))</f>
        <v/>
      </c>
      <c r="H750" s="197" t="str">
        <f t="shared" si="105"/>
        <v/>
      </c>
      <c r="I750" s="198" t="str">
        <f t="shared" si="106"/>
        <v/>
      </c>
    </row>
    <row r="751" spans="1:9">
      <c r="A751" s="191" t="str">
        <f t="shared" si="102"/>
        <v/>
      </c>
      <c r="B751" s="428" t="s">
        <v>324</v>
      </c>
      <c r="C751" s="195" t="str">
        <f>IFERROR(INDEX('Journée FdS'!$A$3:$V$151,MATCH('FdS Hebdo'!$B751,'Journée FdS'!$U$3:$U$151,0),C$3),"")</f>
        <v/>
      </c>
      <c r="D751" s="195" t="str">
        <f>IFERROR(INDEX('Liste Personnel'!$A$3:$I$151,MATCH($E751,'Liste Personnel'!$G$3:$G$151,0),8),"")</f>
        <v/>
      </c>
      <c r="E751" s="195" t="str">
        <f>IFERROR(INDEX('Journée FdS'!$E$5:$V$151,MATCH('FdS Hebdo'!$B751,'Journée FdS'!$U$5:$U$151,0),E$3),"")</f>
        <v/>
      </c>
      <c r="F751" s="196" t="str">
        <f>IF(H751="","",INDEX(Base!$L$2:$N$153,MATCH('FdS Hebdo'!$H751,Base!$L$2:$L$153,0),MATCH('FdS Hebdo'!F$3,Base!$L$1:$N$1,0)))</f>
        <v/>
      </c>
      <c r="G751" s="196" t="str">
        <f>IF(H751="","",INDEX(Base!$L$2:$N$153,MATCH('FdS Hebdo'!$H751,Base!$L$2:$L$153,0),MATCH('FdS Hebdo'!G$3,Base!$L$1:$N$1,0)))</f>
        <v/>
      </c>
      <c r="H751" s="197" t="str">
        <f t="shared" si="105"/>
        <v/>
      </c>
      <c r="I751" s="198" t="str">
        <f t="shared" ref="I751:I756" si="107">IF(E751="","","DOUBLAGE")</f>
        <v/>
      </c>
    </row>
    <row r="752" spans="1:9">
      <c r="A752" s="191" t="str">
        <f t="shared" si="102"/>
        <v/>
      </c>
      <c r="B752" s="428" t="s">
        <v>325</v>
      </c>
      <c r="C752" s="195" t="str">
        <f>IFERROR(INDEX('Journée FdS'!$A$3:$V$151,MATCH('FdS Hebdo'!$B752,'Journée FdS'!$U$3:$U$151,0),C$3),"")</f>
        <v/>
      </c>
      <c r="D752" s="195" t="str">
        <f>IFERROR(INDEX('Liste Personnel'!$A$3:$I$151,MATCH($E752,'Liste Personnel'!$G$3:$G$151,0),8),"")</f>
        <v/>
      </c>
      <c r="E752" s="195" t="str">
        <f>IFERROR(INDEX('Journée FdS'!$E$5:$V$151,MATCH('FdS Hebdo'!$B752,'Journée FdS'!$U$5:$U$151,0),E$3),"")</f>
        <v/>
      </c>
      <c r="F752" s="196" t="str">
        <f>IF(H752="","",INDEX(Base!$L$2:$N$153,MATCH('FdS Hebdo'!$H752,Base!$L$2:$L$153,0),MATCH('FdS Hebdo'!F$3,Base!$L$1:$N$1,0)))</f>
        <v/>
      </c>
      <c r="G752" s="196" t="str">
        <f>IF(H752="","",INDEX(Base!$L$2:$N$153,MATCH('FdS Hebdo'!$H752,Base!$L$2:$L$153,0),MATCH('FdS Hebdo'!G$3,Base!$L$1:$N$1,0)))</f>
        <v/>
      </c>
      <c r="H752" s="197" t="str">
        <f t="shared" si="105"/>
        <v/>
      </c>
      <c r="I752" s="198" t="str">
        <f t="shared" si="107"/>
        <v/>
      </c>
    </row>
    <row r="753" spans="1:9">
      <c r="A753" s="191" t="str">
        <f t="shared" si="102"/>
        <v/>
      </c>
      <c r="B753" s="428" t="s">
        <v>326</v>
      </c>
      <c r="C753" s="195" t="str">
        <f>IFERROR(INDEX('Journée FdS'!$A$3:$V$151,MATCH('FdS Hebdo'!$B753,'Journée FdS'!$U$3:$U$151,0),C$3),"")</f>
        <v/>
      </c>
      <c r="D753" s="195" t="str">
        <f>IFERROR(INDEX('Liste Personnel'!$A$3:$I$151,MATCH($E753,'Liste Personnel'!$G$3:$G$151,0),8),"")</f>
        <v/>
      </c>
      <c r="E753" s="195" t="str">
        <f>IFERROR(INDEX('Journée FdS'!$E$5:$V$151,MATCH('FdS Hebdo'!$B753,'Journée FdS'!$U$5:$U$151,0),E$3),"")</f>
        <v/>
      </c>
      <c r="F753" s="196" t="str">
        <f>IF(H753="","",INDEX(Base!$L$2:$N$153,MATCH('FdS Hebdo'!$H753,Base!$L$2:$L$153,0),MATCH('FdS Hebdo'!F$3,Base!$L$1:$N$1,0)))</f>
        <v/>
      </c>
      <c r="G753" s="196" t="str">
        <f>IF(H753="","",INDEX(Base!$L$2:$N$153,MATCH('FdS Hebdo'!$H753,Base!$L$2:$L$153,0),MATCH('FdS Hebdo'!G$3,Base!$L$1:$N$1,0)))</f>
        <v/>
      </c>
      <c r="H753" s="197" t="str">
        <f t="shared" si="105"/>
        <v/>
      </c>
      <c r="I753" s="198" t="str">
        <f t="shared" si="107"/>
        <v/>
      </c>
    </row>
    <row r="754" spans="1:9">
      <c r="A754" s="191" t="str">
        <f t="shared" si="102"/>
        <v/>
      </c>
      <c r="B754" s="428" t="s">
        <v>327</v>
      </c>
      <c r="C754" s="195" t="str">
        <f>IFERROR(INDEX('Journée FdS'!$A$3:$V$151,MATCH('FdS Hebdo'!$B754,'Journée FdS'!$U$3:$U$151,0),C$3),"")</f>
        <v/>
      </c>
      <c r="D754" s="195" t="str">
        <f>IFERROR(INDEX('Liste Personnel'!$A$3:$I$151,MATCH($E754,'Liste Personnel'!$G$3:$G$151,0),8),"")</f>
        <v/>
      </c>
      <c r="E754" s="195" t="str">
        <f>IFERROR(INDEX('Journée FdS'!$E$5:$V$151,MATCH('FdS Hebdo'!$B754,'Journée FdS'!$U$5:$U$151,0),E$3),"")</f>
        <v/>
      </c>
      <c r="F754" s="196" t="str">
        <f>IF(H754="","",INDEX(Base!$L$2:$N$153,MATCH('FdS Hebdo'!$H754,Base!$L$2:$L$153,0),MATCH('FdS Hebdo'!F$3,Base!$L$1:$N$1,0)))</f>
        <v/>
      </c>
      <c r="G754" s="196" t="str">
        <f>IF(H754="","",INDEX(Base!$L$2:$N$153,MATCH('FdS Hebdo'!$H754,Base!$L$2:$L$153,0),MATCH('FdS Hebdo'!G$3,Base!$L$1:$N$1,0)))</f>
        <v/>
      </c>
      <c r="H754" s="197" t="str">
        <f t="shared" si="105"/>
        <v/>
      </c>
      <c r="I754" s="198" t="str">
        <f t="shared" si="107"/>
        <v/>
      </c>
    </row>
    <row r="755" spans="1:9">
      <c r="A755" s="191" t="str">
        <f t="shared" si="102"/>
        <v/>
      </c>
      <c r="B755" s="428" t="s">
        <v>328</v>
      </c>
      <c r="C755" s="195" t="str">
        <f>IFERROR(INDEX('Journée FdS'!$A$3:$V$151,MATCH('FdS Hebdo'!$B755,'Journée FdS'!$U$3:$U$151,0),C$3),"")</f>
        <v/>
      </c>
      <c r="D755" s="195" t="str">
        <f>IFERROR(INDEX('Liste Personnel'!$A$3:$I$151,MATCH($E755,'Liste Personnel'!$G$3:$G$151,0),8),"")</f>
        <v/>
      </c>
      <c r="E755" s="195" t="str">
        <f>IFERROR(INDEX('Journée FdS'!$E$5:$V$151,MATCH('FdS Hebdo'!$B755,'Journée FdS'!$U$5:$U$151,0),E$3),"")</f>
        <v/>
      </c>
      <c r="F755" s="196" t="str">
        <f>IF(H755="","",INDEX(Base!$L$2:$N$153,MATCH('FdS Hebdo'!$H755,Base!$L$2:$L$153,0),MATCH('FdS Hebdo'!F$3,Base!$L$1:$N$1,0)))</f>
        <v/>
      </c>
      <c r="G755" s="196" t="str">
        <f>IF(H755="","",INDEX(Base!$L$2:$N$153,MATCH('FdS Hebdo'!$H755,Base!$L$2:$L$153,0),MATCH('FdS Hebdo'!G$3,Base!$L$1:$N$1,0)))</f>
        <v/>
      </c>
      <c r="H755" s="197" t="str">
        <f t="shared" si="105"/>
        <v/>
      </c>
      <c r="I755" s="198" t="str">
        <f t="shared" si="107"/>
        <v/>
      </c>
    </row>
    <row r="756" spans="1:9">
      <c r="A756" s="191" t="str">
        <f t="shared" si="102"/>
        <v/>
      </c>
      <c r="B756" s="428" t="s">
        <v>329</v>
      </c>
      <c r="C756" s="195" t="str">
        <f>IFERROR(INDEX('Journée FdS'!$A$3:$V$151,MATCH('FdS Hebdo'!$B756,'Journée FdS'!$U$3:$U$151,0),C$3),"")</f>
        <v/>
      </c>
      <c r="D756" s="195" t="str">
        <f>IFERROR(INDEX('Liste Personnel'!$A$3:$I$151,MATCH($E756,'Liste Personnel'!$G$3:$G$151,0),8),"")</f>
        <v/>
      </c>
      <c r="E756" s="195" t="str">
        <f>IFERROR(INDEX('Journée FdS'!$E$5:$V$151,MATCH('FdS Hebdo'!$B756,'Journée FdS'!$U$5:$U$151,0),E$3),"")</f>
        <v/>
      </c>
      <c r="F756" s="196" t="str">
        <f>IF(H756="","",INDEX(Base!$L$2:$N$153,MATCH('FdS Hebdo'!$H756,Base!$L$2:$L$153,0),MATCH('FdS Hebdo'!F$3,Base!$L$1:$N$1,0)))</f>
        <v/>
      </c>
      <c r="G756" s="196" t="str">
        <f>IF(H756="","",INDEX(Base!$L$2:$N$153,MATCH('FdS Hebdo'!$H756,Base!$L$2:$L$153,0),MATCH('FdS Hebdo'!G$3,Base!$L$1:$N$1,0)))</f>
        <v/>
      </c>
      <c r="H756" s="197" t="str">
        <f t="shared" si="105"/>
        <v/>
      </c>
      <c r="I756" s="198" t="str">
        <f t="shared" si="107"/>
        <v/>
      </c>
    </row>
    <row r="757" spans="1:9">
      <c r="A757" s="191" t="str">
        <f t="shared" si="102"/>
        <v/>
      </c>
      <c r="B757" s="428" t="s">
        <v>19</v>
      </c>
      <c r="C757" s="195" t="str">
        <f>IFERROR(INDEX('Journée FdS'!$A$3:$V$151,MATCH('FdS Hebdo'!$B757,'Journée FdS'!$U$3:$U$151,0),C$3),"")</f>
        <v/>
      </c>
      <c r="D757" s="195" t="str">
        <f>IFERROR(INDEX('Liste Personnel'!$A$3:$I$151,MATCH($E757,'Liste Personnel'!$G$3:$G$151,0),8),"")</f>
        <v/>
      </c>
      <c r="E757" s="195" t="str">
        <f>IFERROR(INDEX('Journée FdS'!$E$5:$V$151,MATCH('FdS Hebdo'!$B757,'Journée FdS'!$U$5:$U$151,0),E$3),"")</f>
        <v/>
      </c>
      <c r="F757" s="196" t="str">
        <f>IF(H757="","",INDEX(Base!$L$2:$N$153,MATCH('FdS Hebdo'!$H757,Base!$L$2:$L$153,0),MATCH('FdS Hebdo'!F$3,Base!$L$1:$N$1,0)))</f>
        <v/>
      </c>
      <c r="G757" s="196" t="str">
        <f>IF(H757="","",INDEX(Base!$L$2:$N$153,MATCH('FdS Hebdo'!$H757,Base!$L$2:$L$153,0),MATCH('FdS Hebdo'!G$3,Base!$L$1:$N$1,0)))</f>
        <v/>
      </c>
      <c r="H757" s="197" t="str">
        <f t="shared" ref="H757:H771" si="108">IF(E757="","",B757)</f>
        <v/>
      </c>
      <c r="I757" s="198"/>
    </row>
    <row r="758" spans="1:9">
      <c r="A758" s="191" t="str">
        <f t="shared" si="102"/>
        <v/>
      </c>
      <c r="B758" s="428" t="s">
        <v>22</v>
      </c>
      <c r="C758" s="195" t="str">
        <f>IFERROR(INDEX('Journée FdS'!$A$3:$V$151,MATCH('FdS Hebdo'!$B758,'Journée FdS'!$U$3:$U$151,0),C$3),"")</f>
        <v/>
      </c>
      <c r="D758" s="195" t="str">
        <f>IFERROR(INDEX('Liste Personnel'!$A$3:$I$151,MATCH($E758,'Liste Personnel'!$G$3:$G$151,0),8),"")</f>
        <v/>
      </c>
      <c r="E758" s="195" t="str">
        <f>IFERROR(INDEX('Journée FdS'!$E$5:$V$151,MATCH('FdS Hebdo'!$B758,'Journée FdS'!$U$5:$U$151,0),E$3),"")</f>
        <v/>
      </c>
      <c r="F758" s="196" t="str">
        <f>IF(H758="","",INDEX(Base!$L$2:$N$153,MATCH('FdS Hebdo'!$H758,Base!$L$2:$L$153,0),MATCH('FdS Hebdo'!F$3,Base!$L$1:$N$1,0)))</f>
        <v/>
      </c>
      <c r="G758" s="196" t="str">
        <f>IF(H758="","",INDEX(Base!$L$2:$N$153,MATCH('FdS Hebdo'!$H758,Base!$L$2:$L$153,0),MATCH('FdS Hebdo'!G$3,Base!$L$1:$N$1,0)))</f>
        <v/>
      </c>
      <c r="H758" s="197" t="str">
        <f t="shared" si="108"/>
        <v/>
      </c>
      <c r="I758" s="198"/>
    </row>
    <row r="759" spans="1:9">
      <c r="A759" s="191" t="str">
        <f t="shared" si="102"/>
        <v/>
      </c>
      <c r="B759" s="428" t="s">
        <v>25</v>
      </c>
      <c r="C759" s="195" t="str">
        <f>IFERROR(INDEX('Journée FdS'!$A$3:$V$151,MATCH('FdS Hebdo'!$B759,'Journée FdS'!$U$3:$U$151,0),C$3),"")</f>
        <v/>
      </c>
      <c r="D759" s="195" t="str">
        <f>IFERROR(INDEX('Liste Personnel'!$A$3:$I$151,MATCH($E759,'Liste Personnel'!$G$3:$G$151,0),8),"")</f>
        <v/>
      </c>
      <c r="E759" s="195" t="str">
        <f>IFERROR(INDEX('Journée FdS'!$E$5:$V$151,MATCH('FdS Hebdo'!$B759,'Journée FdS'!$U$5:$U$151,0),E$3),"")</f>
        <v/>
      </c>
      <c r="F759" s="196" t="str">
        <f>IF(H759="","",INDEX(Base!$L$2:$N$153,MATCH('FdS Hebdo'!$H759,Base!$L$2:$L$153,0),MATCH('FdS Hebdo'!F$3,Base!$L$1:$N$1,0)))</f>
        <v/>
      </c>
      <c r="G759" s="196" t="str">
        <f>IF(H759="","",INDEX(Base!$L$2:$N$153,MATCH('FdS Hebdo'!$H759,Base!$L$2:$L$153,0),MATCH('FdS Hebdo'!G$3,Base!$L$1:$N$1,0)))</f>
        <v/>
      </c>
      <c r="H759" s="197" t="str">
        <f t="shared" si="108"/>
        <v/>
      </c>
      <c r="I759" s="198"/>
    </row>
    <row r="760" spans="1:9">
      <c r="A760" s="191" t="str">
        <f t="shared" si="102"/>
        <v/>
      </c>
      <c r="B760" s="428" t="s">
        <v>30</v>
      </c>
      <c r="C760" s="195" t="str">
        <f>IFERROR(INDEX('Journée FdS'!$A$3:$V$151,MATCH('FdS Hebdo'!$B760,'Journée FdS'!$U$3:$U$151,0),C$3),"")</f>
        <v/>
      </c>
      <c r="D760" s="195" t="str">
        <f>IFERROR(INDEX('Liste Personnel'!$A$3:$I$151,MATCH($E760,'Liste Personnel'!$G$3:$G$151,0),8),"")</f>
        <v/>
      </c>
      <c r="E760" s="195" t="str">
        <f>IFERROR(INDEX('Journée FdS'!$E$5:$V$151,MATCH('FdS Hebdo'!$B760,'Journée FdS'!$U$5:$U$151,0),E$3),"")</f>
        <v/>
      </c>
      <c r="F760" s="196" t="str">
        <f>IF(H760="","",INDEX(Base!$L$2:$N$153,MATCH('FdS Hebdo'!$H760,Base!$L$2:$L$153,0),MATCH('FdS Hebdo'!F$3,Base!$L$1:$N$1,0)))</f>
        <v/>
      </c>
      <c r="G760" s="196" t="str">
        <f>IF(H760="","",INDEX(Base!$L$2:$N$153,MATCH('FdS Hebdo'!$H760,Base!$L$2:$L$153,0),MATCH('FdS Hebdo'!G$3,Base!$L$1:$N$1,0)))</f>
        <v/>
      </c>
      <c r="H760" s="197" t="str">
        <f t="shared" si="108"/>
        <v/>
      </c>
      <c r="I760" s="198"/>
    </row>
    <row r="761" spans="1:9">
      <c r="A761" s="191" t="str">
        <f t="shared" si="102"/>
        <v/>
      </c>
      <c r="B761" s="428" t="s">
        <v>61</v>
      </c>
      <c r="C761" s="195" t="str">
        <f>IFERROR(INDEX('Journée FdS'!$A$3:$V$151,MATCH('FdS Hebdo'!$B761,'Journée FdS'!$U$3:$U$151,0),C$3),"")</f>
        <v/>
      </c>
      <c r="D761" s="195" t="str">
        <f>IFERROR(INDEX('Liste Personnel'!$A$3:$I$151,MATCH($E761,'Liste Personnel'!$G$3:$G$151,0),8),"")</f>
        <v/>
      </c>
      <c r="E761" s="195" t="str">
        <f>IFERROR(INDEX('Journée FdS'!$E$5:$V$151,MATCH('FdS Hebdo'!$B761,'Journée FdS'!$U$5:$U$151,0),E$3),"")</f>
        <v/>
      </c>
      <c r="F761" s="196" t="str">
        <f>IF(H761="","",INDEX(Base!$L$2:$N$153,MATCH('FdS Hebdo'!$H761,Base!$L$2:$L$153,0),MATCH('FdS Hebdo'!F$3,Base!$L$1:$N$1,0)))</f>
        <v/>
      </c>
      <c r="G761" s="196" t="str">
        <f>IF(H761="","",INDEX(Base!$L$2:$N$153,MATCH('FdS Hebdo'!$H761,Base!$L$2:$L$153,0),MATCH('FdS Hebdo'!G$3,Base!$L$1:$N$1,0)))</f>
        <v/>
      </c>
      <c r="H761" s="197" t="str">
        <f t="shared" si="108"/>
        <v/>
      </c>
      <c r="I761" s="198"/>
    </row>
    <row r="762" spans="1:9">
      <c r="A762" s="191" t="str">
        <f t="shared" si="102"/>
        <v/>
      </c>
      <c r="B762" s="428" t="s">
        <v>40</v>
      </c>
      <c r="C762" s="195" t="str">
        <f>IFERROR(INDEX('Journée FdS'!$A$3:$V$151,MATCH('FdS Hebdo'!$B762,'Journée FdS'!$U$3:$U$151,0),C$3),"")</f>
        <v/>
      </c>
      <c r="D762" s="195" t="str">
        <f>IFERROR(INDEX('Liste Personnel'!$A$3:$I$151,MATCH($E762,'Liste Personnel'!$G$3:$G$151,0),8),"")</f>
        <v/>
      </c>
      <c r="E762" s="195" t="str">
        <f>IFERROR(INDEX('Journée FdS'!$E$5:$V$151,MATCH('FdS Hebdo'!$B762,'Journée FdS'!$U$5:$U$151,0),E$3),"")</f>
        <v/>
      </c>
      <c r="F762" s="196" t="str">
        <f>IF(H762="","",INDEX(Base!$L$2:$N$153,MATCH('FdS Hebdo'!$H762,Base!$L$2:$L$153,0),MATCH('FdS Hebdo'!F$3,Base!$L$1:$N$1,0)))</f>
        <v/>
      </c>
      <c r="G762" s="196" t="str">
        <f>IF(H762="","",INDEX(Base!$L$2:$N$153,MATCH('FdS Hebdo'!$H762,Base!$L$2:$L$153,0),MATCH('FdS Hebdo'!G$3,Base!$L$1:$N$1,0)))</f>
        <v/>
      </c>
      <c r="H762" s="197" t="str">
        <f t="shared" si="108"/>
        <v/>
      </c>
      <c r="I762" s="198"/>
    </row>
    <row r="763" spans="1:9">
      <c r="A763" s="191" t="str">
        <f t="shared" si="102"/>
        <v/>
      </c>
      <c r="B763" s="428" t="s">
        <v>41</v>
      </c>
      <c r="C763" s="195" t="str">
        <f>IFERROR(INDEX('Journée FdS'!$A$3:$V$151,MATCH('FdS Hebdo'!$B763,'Journée FdS'!$U$3:$U$151,0),C$3),"")</f>
        <v/>
      </c>
      <c r="D763" s="195" t="str">
        <f>IFERROR(INDEX('Liste Personnel'!$A$3:$I$151,MATCH($E763,'Liste Personnel'!$G$3:$G$151,0),8),"")</f>
        <v/>
      </c>
      <c r="E763" s="195" t="str">
        <f>IFERROR(INDEX('Journée FdS'!$E$5:$V$151,MATCH('FdS Hebdo'!$B763,'Journée FdS'!$U$5:$U$151,0),E$3),"")</f>
        <v/>
      </c>
      <c r="F763" s="196" t="str">
        <f>IF(H763="","",INDEX(Base!$L$2:$N$153,MATCH('FdS Hebdo'!$H763,Base!$L$2:$L$153,0),MATCH('FdS Hebdo'!F$3,Base!$L$1:$N$1,0)))</f>
        <v/>
      </c>
      <c r="G763" s="196" t="str">
        <f>IF(H763="","",INDEX(Base!$L$2:$N$153,MATCH('FdS Hebdo'!$H763,Base!$L$2:$L$153,0),MATCH('FdS Hebdo'!G$3,Base!$L$1:$N$1,0)))</f>
        <v/>
      </c>
      <c r="H763" s="197" t="str">
        <f t="shared" si="108"/>
        <v/>
      </c>
      <c r="I763" s="198"/>
    </row>
    <row r="764" spans="1:9">
      <c r="A764" s="191" t="str">
        <f t="shared" si="102"/>
        <v/>
      </c>
      <c r="B764" s="428" t="s">
        <v>42</v>
      </c>
      <c r="C764" s="195" t="str">
        <f>IFERROR(INDEX('Journée FdS'!$A$3:$V$151,MATCH('FdS Hebdo'!$B764,'Journée FdS'!$U$3:$U$151,0),C$3),"")</f>
        <v/>
      </c>
      <c r="D764" s="195" t="str">
        <f>IFERROR(INDEX('Liste Personnel'!$A$3:$I$151,MATCH($E764,'Liste Personnel'!$G$3:$G$151,0),8),"")</f>
        <v/>
      </c>
      <c r="E764" s="195" t="str">
        <f>IFERROR(INDEX('Journée FdS'!$E$5:$V$151,MATCH('FdS Hebdo'!$B764,'Journée FdS'!$U$5:$U$151,0),E$3),"")</f>
        <v/>
      </c>
      <c r="F764" s="196" t="str">
        <f>IF(H764="","",INDEX(Base!$L$2:$N$153,MATCH('FdS Hebdo'!$H764,Base!$L$2:$L$153,0),MATCH('FdS Hebdo'!F$3,Base!$L$1:$N$1,0)))</f>
        <v/>
      </c>
      <c r="G764" s="196" t="str">
        <f>IF(H764="","",INDEX(Base!$L$2:$N$153,MATCH('FdS Hebdo'!$H764,Base!$L$2:$L$153,0),MATCH('FdS Hebdo'!G$3,Base!$L$1:$N$1,0)))</f>
        <v/>
      </c>
      <c r="H764" s="197" t="str">
        <f t="shared" si="108"/>
        <v/>
      </c>
      <c r="I764" s="198"/>
    </row>
    <row r="765" spans="1:9">
      <c r="A765" s="191" t="str">
        <f t="shared" si="102"/>
        <v/>
      </c>
      <c r="B765" s="428" t="s">
        <v>43</v>
      </c>
      <c r="C765" s="195" t="str">
        <f>IFERROR(INDEX('Journée FdS'!$A$3:$V$151,MATCH('FdS Hebdo'!$B765,'Journée FdS'!$U$3:$U$151,0),C$3),"")</f>
        <v/>
      </c>
      <c r="D765" s="195" t="str">
        <f>IFERROR(INDEX('Liste Personnel'!$A$3:$I$151,MATCH($E765,'Liste Personnel'!$G$3:$G$151,0),8),"")</f>
        <v/>
      </c>
      <c r="E765" s="195" t="str">
        <f>IFERROR(INDEX('Journée FdS'!$E$5:$V$151,MATCH('FdS Hebdo'!$B765,'Journée FdS'!$U$5:$U$151,0),E$3),"")</f>
        <v/>
      </c>
      <c r="F765" s="196" t="str">
        <f>IF(H765="","",INDEX(Base!$L$2:$N$153,MATCH('FdS Hebdo'!$H765,Base!$L$2:$L$153,0),MATCH('FdS Hebdo'!F$3,Base!$L$1:$N$1,0)))</f>
        <v/>
      </c>
      <c r="G765" s="196" t="str">
        <f>IF(H765="","",INDEX(Base!$L$2:$N$153,MATCH('FdS Hebdo'!$H765,Base!$L$2:$L$153,0),MATCH('FdS Hebdo'!G$3,Base!$L$1:$N$1,0)))</f>
        <v/>
      </c>
      <c r="H765" s="197" t="str">
        <f t="shared" si="108"/>
        <v/>
      </c>
      <c r="I765" s="198"/>
    </row>
    <row r="766" spans="1:9">
      <c r="A766" s="191" t="str">
        <f t="shared" si="102"/>
        <v/>
      </c>
      <c r="B766" s="428" t="s">
        <v>68</v>
      </c>
      <c r="C766" s="195" t="str">
        <f>IFERROR(INDEX('Journée FdS'!$A$3:$V$151,MATCH('FdS Hebdo'!$B766,'Journée FdS'!$U$3:$U$151,0),C$3),"")</f>
        <v/>
      </c>
      <c r="D766" s="195" t="str">
        <f>IFERROR(INDEX('Liste Personnel'!$A$3:$I$151,MATCH($E766,'Liste Personnel'!$G$3:$G$151,0),8),"")</f>
        <v/>
      </c>
      <c r="E766" s="195" t="str">
        <f>IFERROR(INDEX('Journée FdS'!$E$5:$V$151,MATCH('FdS Hebdo'!$B766,'Journée FdS'!$U$5:$U$151,0),E$3),"")</f>
        <v/>
      </c>
      <c r="F766" s="196" t="str">
        <f>IF(H766="","",INDEX(Base!$L$2:$N$153,MATCH('FdS Hebdo'!$H766,Base!$L$2:$L$153,0),MATCH('FdS Hebdo'!F$3,Base!$L$1:$N$1,0)))</f>
        <v/>
      </c>
      <c r="G766" s="196" t="str">
        <f>IF(H766="","",INDEX(Base!$L$2:$N$153,MATCH('FdS Hebdo'!$H766,Base!$L$2:$L$153,0),MATCH('FdS Hebdo'!G$3,Base!$L$1:$N$1,0)))</f>
        <v/>
      </c>
      <c r="H766" s="197" t="str">
        <f t="shared" si="108"/>
        <v/>
      </c>
      <c r="I766" s="198"/>
    </row>
    <row r="767" spans="1:9">
      <c r="A767" s="191" t="str">
        <f t="shared" si="102"/>
        <v/>
      </c>
      <c r="B767" s="428" t="s">
        <v>66</v>
      </c>
      <c r="C767" s="195" t="str">
        <f>IFERROR(INDEX('Journée FdS'!$A$3:$V$151,MATCH('FdS Hebdo'!$B767,'Journée FdS'!$U$3:$U$151,0),C$3),"")</f>
        <v/>
      </c>
      <c r="D767" s="195" t="str">
        <f>IFERROR(INDEX('Liste Personnel'!$A$3:$I$151,MATCH($E767,'Liste Personnel'!$G$3:$G$151,0),8),"")</f>
        <v/>
      </c>
      <c r="E767" s="195" t="str">
        <f>IFERROR(INDEX('Journée FdS'!$E$5:$V$151,MATCH('FdS Hebdo'!$B767,'Journée FdS'!$U$5:$U$151,0),E$3),"")</f>
        <v/>
      </c>
      <c r="F767" s="196" t="str">
        <f>IF(H767="","",INDEX(Base!$L$2:$N$153,MATCH('FdS Hebdo'!$H767,Base!$L$2:$L$153,0),MATCH('FdS Hebdo'!F$3,Base!$L$1:$N$1,0)))</f>
        <v/>
      </c>
      <c r="G767" s="196" t="str">
        <f>IF(H767="","",INDEX(Base!$L$2:$N$153,MATCH('FdS Hebdo'!$H767,Base!$L$2:$L$153,0),MATCH('FdS Hebdo'!G$3,Base!$L$1:$N$1,0)))</f>
        <v/>
      </c>
      <c r="H767" s="197" t="str">
        <f t="shared" si="108"/>
        <v/>
      </c>
      <c r="I767" s="198"/>
    </row>
    <row r="768" spans="1:9">
      <c r="A768" s="191" t="str">
        <f t="shared" si="102"/>
        <v/>
      </c>
      <c r="B768" s="428" t="s">
        <v>63</v>
      </c>
      <c r="C768" s="195" t="str">
        <f>IFERROR(INDEX('Journée FdS'!$A$3:$V$151,MATCH('FdS Hebdo'!$B768,'Journée FdS'!$U$3:$U$151,0),C$3),"")</f>
        <v/>
      </c>
      <c r="D768" s="195" t="str">
        <f>IFERROR(INDEX('Liste Personnel'!$A$3:$I$151,MATCH($E768,'Liste Personnel'!$G$3:$G$151,0),8),"")</f>
        <v/>
      </c>
      <c r="E768" s="195" t="str">
        <f>IFERROR(INDEX('Journée FdS'!$E$5:$V$151,MATCH('FdS Hebdo'!$B768,'Journée FdS'!$U$5:$U$151,0),E$3),"")</f>
        <v/>
      </c>
      <c r="F768" s="196" t="str">
        <f>IF(H768="","",INDEX(Base!$L$2:$N$153,MATCH('FdS Hebdo'!$H768,Base!$L$2:$L$153,0),MATCH('FdS Hebdo'!F$3,Base!$L$1:$N$1,0)))</f>
        <v/>
      </c>
      <c r="G768" s="196" t="str">
        <f>IF(H768="","",INDEX(Base!$L$2:$N$153,MATCH('FdS Hebdo'!$H768,Base!$L$2:$L$153,0),MATCH('FdS Hebdo'!G$3,Base!$L$1:$N$1,0)))</f>
        <v/>
      </c>
      <c r="H768" s="197" t="str">
        <f t="shared" si="108"/>
        <v/>
      </c>
      <c r="I768" s="198"/>
    </row>
    <row r="769" spans="1:9">
      <c r="A769" s="191" t="str">
        <f t="shared" si="102"/>
        <v/>
      </c>
      <c r="B769" s="428" t="s">
        <v>60</v>
      </c>
      <c r="C769" s="195" t="str">
        <f>IFERROR(INDEX('Journée FdS'!$A$3:$V$151,MATCH('FdS Hebdo'!$B769,'Journée FdS'!$U$3:$U$151,0),C$3),"")</f>
        <v/>
      </c>
      <c r="D769" s="195" t="str">
        <f>IFERROR(INDEX('Liste Personnel'!$A$3:$I$151,MATCH($E769,'Liste Personnel'!$G$3:$G$151,0),8),"")</f>
        <v/>
      </c>
      <c r="E769" s="195" t="str">
        <f>IFERROR(INDEX('Journée FdS'!$E$5:$V$151,MATCH('FdS Hebdo'!$B769,'Journée FdS'!$U$5:$U$151,0),E$3),"")</f>
        <v/>
      </c>
      <c r="F769" s="196" t="str">
        <f>IF(H769="","",INDEX(Base!$L$2:$N$153,MATCH('FdS Hebdo'!$H769,Base!$L$2:$L$153,0),MATCH('FdS Hebdo'!F$3,Base!$L$1:$N$1,0)))</f>
        <v/>
      </c>
      <c r="G769" s="196" t="str">
        <f>IF(H769="","",INDEX(Base!$L$2:$N$153,MATCH('FdS Hebdo'!$H769,Base!$L$2:$L$153,0),MATCH('FdS Hebdo'!G$3,Base!$L$1:$N$1,0)))</f>
        <v/>
      </c>
      <c r="H769" s="197" t="str">
        <f t="shared" si="108"/>
        <v/>
      </c>
      <c r="I769" s="198"/>
    </row>
    <row r="770" spans="1:9">
      <c r="A770" s="191" t="str">
        <f t="shared" si="102"/>
        <v/>
      </c>
      <c r="B770" s="428" t="s">
        <v>69</v>
      </c>
      <c r="C770" s="195" t="str">
        <f>IFERROR(INDEX('Journée FdS'!$A$3:$V$151,MATCH('FdS Hebdo'!$B770,'Journée FdS'!$U$3:$U$151,0),C$3),"")</f>
        <v/>
      </c>
      <c r="D770" s="195" t="str">
        <f>IFERROR(INDEX('Liste Personnel'!$A$3:$I$151,MATCH($E770,'Liste Personnel'!$G$3:$G$151,0),8),"")</f>
        <v/>
      </c>
      <c r="E770" s="195" t="str">
        <f>IFERROR(INDEX('Journée FdS'!$E$5:$V$151,MATCH('FdS Hebdo'!$B770,'Journée FdS'!$U$5:$U$151,0),E$3),"")</f>
        <v/>
      </c>
      <c r="F770" s="196" t="str">
        <f>IF(H770="","",INDEX(Base!$L$2:$N$153,MATCH('FdS Hebdo'!$H770,Base!$L$2:$L$153,0),MATCH('FdS Hebdo'!F$3,Base!$L$1:$N$1,0)))</f>
        <v/>
      </c>
      <c r="G770" s="196" t="str">
        <f>IF(H770="","",INDEX(Base!$L$2:$N$153,MATCH('FdS Hebdo'!$H770,Base!$L$2:$L$153,0),MATCH('FdS Hebdo'!G$3,Base!$L$1:$N$1,0)))</f>
        <v/>
      </c>
      <c r="H770" s="197" t="str">
        <f t="shared" si="108"/>
        <v/>
      </c>
      <c r="I770" s="198"/>
    </row>
    <row r="771" spans="1:9">
      <c r="A771" s="191" t="str">
        <f t="shared" si="102"/>
        <v/>
      </c>
      <c r="B771" s="428" t="s">
        <v>59</v>
      </c>
      <c r="C771" s="195" t="str">
        <f>IFERROR(INDEX('Journée FdS'!$A$3:$V$151,MATCH('FdS Hebdo'!$B771,'Journée FdS'!$U$3:$U$151,0),C$3),"")</f>
        <v/>
      </c>
      <c r="D771" s="195" t="str">
        <f>IFERROR(INDEX('Liste Personnel'!$A$3:$I$151,MATCH($E771,'Liste Personnel'!$G$3:$G$151,0),8),"")</f>
        <v/>
      </c>
      <c r="E771" s="195" t="str">
        <f>IFERROR(INDEX('Journée FdS'!$E$5:$V$151,MATCH('FdS Hebdo'!$B771,'Journée FdS'!$U$5:$U$151,0),E$3),"")</f>
        <v/>
      </c>
      <c r="F771" s="196" t="str">
        <f>IF(H771="","",INDEX(Base!$L$2:$N$153,MATCH('FdS Hebdo'!$H771,Base!$L$2:$L$153,0),MATCH('FdS Hebdo'!F$3,Base!$L$1:$N$1,0)))</f>
        <v/>
      </c>
      <c r="G771" s="196" t="str">
        <f>IF(H771="","",INDEX(Base!$L$2:$N$153,MATCH('FdS Hebdo'!$H771,Base!$L$2:$L$153,0),MATCH('FdS Hebdo'!G$3,Base!$L$1:$N$1,0)))</f>
        <v/>
      </c>
      <c r="H771" s="197" t="str">
        <f t="shared" si="108"/>
        <v/>
      </c>
      <c r="I771" s="198"/>
    </row>
    <row r="772" spans="1:9">
      <c r="A772" s="191" t="str">
        <f t="shared" si="102"/>
        <v/>
      </c>
      <c r="B772" s="429" t="s">
        <v>332</v>
      </c>
      <c r="C772" s="195" t="str">
        <f>IFERROR(INDEX('Journée FdS'!$A$3:$V$151,MATCH('FdS Hebdo'!$B772,'Journée FdS'!$U$3:$U$151,0),C$3),"")</f>
        <v/>
      </c>
      <c r="D772" s="195" t="str">
        <f>IFERROR(INDEX('Liste Personnel'!$A$3:$I$151,MATCH($E772,'Liste Personnel'!$G$3:$G$151,0),8),"")</f>
        <v/>
      </c>
      <c r="E772" s="195" t="str">
        <f>IFERROR(INDEX('Journée FdS'!$E$5:$V$151,MATCH('FdS Hebdo'!$B772,'Journée FdS'!$U$5:$U$151,0),E$3),"")</f>
        <v/>
      </c>
      <c r="F772" s="196" t="str">
        <f>IF(H772="","",INDEX(Base!$L$2:$N$153,MATCH('FdS Hebdo'!$H772,Base!$L$2:$L$153,0),MATCH('FdS Hebdo'!F$3,Base!$L$1:$N$1,0)))</f>
        <v/>
      </c>
      <c r="G772" s="196" t="str">
        <f>IF(H772="","",INDEX(Base!$L$2:$N$153,MATCH('FdS Hebdo'!$H772,Base!$L$2:$L$153,0),MATCH('FdS Hebdo'!G$3,Base!$L$1:$N$1,0)))</f>
        <v/>
      </c>
      <c r="H772" s="197" t="str">
        <f t="shared" ref="H772:H779" si="109">IF(E772="","",B772)</f>
        <v/>
      </c>
      <c r="I772" s="198" t="str">
        <f>IF(E772="","","RENFORT")</f>
        <v/>
      </c>
    </row>
    <row r="773" spans="1:9">
      <c r="A773" s="191" t="str">
        <f t="shared" si="102"/>
        <v/>
      </c>
      <c r="B773" s="429" t="s">
        <v>333</v>
      </c>
      <c r="C773" s="195" t="str">
        <f>IFERROR(INDEX('Journée FdS'!$A$3:$V$151,MATCH('FdS Hebdo'!$B773,'Journée FdS'!$U$3:$U$151,0),C$3),"")</f>
        <v/>
      </c>
      <c r="D773" s="195" t="str">
        <f>IFERROR(INDEX('Liste Personnel'!$A$3:$I$151,MATCH($E773,'Liste Personnel'!$G$3:$G$151,0),8),"")</f>
        <v/>
      </c>
      <c r="E773" s="195" t="str">
        <f>IFERROR(INDEX('Journée FdS'!$E$5:$V$151,MATCH('FdS Hebdo'!$B773,'Journée FdS'!$U$5:$U$151,0),E$3),"")</f>
        <v/>
      </c>
      <c r="F773" s="196" t="str">
        <f>IF(H773="","",INDEX(Base!$L$2:$N$153,MATCH('FdS Hebdo'!$H773,Base!$L$2:$L$153,0),MATCH('FdS Hebdo'!F$3,Base!$L$1:$N$1,0)))</f>
        <v/>
      </c>
      <c r="G773" s="196" t="str">
        <f>IF(H773="","",INDEX(Base!$L$2:$N$153,MATCH('FdS Hebdo'!$H773,Base!$L$2:$L$153,0),MATCH('FdS Hebdo'!G$3,Base!$L$1:$N$1,0)))</f>
        <v/>
      </c>
      <c r="H773" s="197" t="str">
        <f t="shared" si="109"/>
        <v/>
      </c>
      <c r="I773" s="198" t="str">
        <f t="shared" ref="I773:I779" si="110">IF(E773="","","RENFORT")</f>
        <v/>
      </c>
    </row>
    <row r="774" spans="1:9">
      <c r="A774" s="191" t="str">
        <f t="shared" si="102"/>
        <v/>
      </c>
      <c r="B774" s="429" t="s">
        <v>334</v>
      </c>
      <c r="C774" s="195" t="str">
        <f>IFERROR(INDEX('Journée FdS'!$A$3:$V$151,MATCH('FdS Hebdo'!$B774,'Journée FdS'!$U$3:$U$151,0),C$3),"")</f>
        <v/>
      </c>
      <c r="D774" s="195" t="str">
        <f>IFERROR(INDEX('Liste Personnel'!$A$3:$I$151,MATCH($E774,'Liste Personnel'!$G$3:$G$151,0),8),"")</f>
        <v/>
      </c>
      <c r="E774" s="195" t="str">
        <f>IFERROR(INDEX('Journée FdS'!$E$5:$V$151,MATCH('FdS Hebdo'!$B774,'Journée FdS'!$U$5:$U$151,0),E$3),"")</f>
        <v/>
      </c>
      <c r="F774" s="196" t="str">
        <f>IF(H774="","",INDEX(Base!$L$2:$N$153,MATCH('FdS Hebdo'!$H774,Base!$L$2:$L$153,0),MATCH('FdS Hebdo'!F$3,Base!$L$1:$N$1,0)))</f>
        <v/>
      </c>
      <c r="G774" s="196" t="str">
        <f>IF(H774="","",INDEX(Base!$L$2:$N$153,MATCH('FdS Hebdo'!$H774,Base!$L$2:$L$153,0),MATCH('FdS Hebdo'!G$3,Base!$L$1:$N$1,0)))</f>
        <v/>
      </c>
      <c r="H774" s="197" t="str">
        <f t="shared" si="109"/>
        <v/>
      </c>
      <c r="I774" s="198" t="str">
        <f t="shared" si="110"/>
        <v/>
      </c>
    </row>
    <row r="775" spans="1:9">
      <c r="A775" s="191" t="str">
        <f t="shared" si="102"/>
        <v/>
      </c>
      <c r="B775" s="429" t="s">
        <v>335</v>
      </c>
      <c r="C775" s="195" t="str">
        <f>IFERROR(INDEX('Journée FdS'!$A$3:$V$151,MATCH('FdS Hebdo'!$B775,'Journée FdS'!$U$3:$U$151,0),C$3),"")</f>
        <v/>
      </c>
      <c r="D775" s="195" t="str">
        <f>IFERROR(INDEX('Liste Personnel'!$A$3:$I$151,MATCH($E775,'Liste Personnel'!$G$3:$G$151,0),8),"")</f>
        <v/>
      </c>
      <c r="E775" s="195" t="str">
        <f>IFERROR(INDEX('Journée FdS'!$E$5:$V$151,MATCH('FdS Hebdo'!$B775,'Journée FdS'!$U$5:$U$151,0),E$3),"")</f>
        <v/>
      </c>
      <c r="F775" s="196" t="str">
        <f>IF(H775="","",INDEX(Base!$L$2:$N$153,MATCH('FdS Hebdo'!$H775,Base!$L$2:$L$153,0),MATCH('FdS Hebdo'!F$3,Base!$L$1:$N$1,0)))</f>
        <v/>
      </c>
      <c r="G775" s="196" t="str">
        <f>IF(H775="","",INDEX(Base!$L$2:$N$153,MATCH('FdS Hebdo'!$H775,Base!$L$2:$L$153,0),MATCH('FdS Hebdo'!G$3,Base!$L$1:$N$1,0)))</f>
        <v/>
      </c>
      <c r="H775" s="197" t="str">
        <f t="shared" si="109"/>
        <v/>
      </c>
      <c r="I775" s="198" t="str">
        <f t="shared" si="110"/>
        <v/>
      </c>
    </row>
    <row r="776" spans="1:9">
      <c r="A776" s="191" t="str">
        <f t="shared" si="102"/>
        <v/>
      </c>
      <c r="B776" s="429" t="s">
        <v>336</v>
      </c>
      <c r="C776" s="195" t="str">
        <f>IFERROR(INDEX('Journée FdS'!$A$3:$V$151,MATCH('FdS Hebdo'!$B776,'Journée FdS'!$U$3:$U$151,0),C$3),"")</f>
        <v/>
      </c>
      <c r="D776" s="195" t="str">
        <f>IFERROR(INDEX('Liste Personnel'!$A$3:$I$151,MATCH($E776,'Liste Personnel'!$G$3:$G$151,0),8),"")</f>
        <v/>
      </c>
      <c r="E776" s="195" t="str">
        <f>IFERROR(INDEX('Journée FdS'!$E$5:$V$151,MATCH('FdS Hebdo'!$B776,'Journée FdS'!$U$5:$U$151,0),E$3),"")</f>
        <v/>
      </c>
      <c r="F776" s="196" t="str">
        <f>IF(H776="","",INDEX(Base!$L$2:$N$153,MATCH('FdS Hebdo'!$H776,Base!$L$2:$L$153,0),MATCH('FdS Hebdo'!F$3,Base!$L$1:$N$1,0)))</f>
        <v/>
      </c>
      <c r="G776" s="196" t="str">
        <f>IF(H776="","",INDEX(Base!$L$2:$N$153,MATCH('FdS Hebdo'!$H776,Base!$L$2:$L$153,0),MATCH('FdS Hebdo'!G$3,Base!$L$1:$N$1,0)))</f>
        <v/>
      </c>
      <c r="H776" s="197" t="str">
        <f t="shared" si="109"/>
        <v/>
      </c>
      <c r="I776" s="198" t="str">
        <f t="shared" si="110"/>
        <v/>
      </c>
    </row>
    <row r="777" spans="1:9">
      <c r="A777" s="191" t="str">
        <f t="shared" si="102"/>
        <v/>
      </c>
      <c r="B777" s="429" t="s">
        <v>337</v>
      </c>
      <c r="C777" s="195" t="str">
        <f>IFERROR(INDEX('Journée FdS'!$A$3:$V$151,MATCH('FdS Hebdo'!$B777,'Journée FdS'!$U$3:$U$151,0),C$3),"")</f>
        <v/>
      </c>
      <c r="D777" s="195" t="str">
        <f>IFERROR(INDEX('Liste Personnel'!$A$3:$I$151,MATCH($E777,'Liste Personnel'!$G$3:$G$151,0),8),"")</f>
        <v/>
      </c>
      <c r="E777" s="195" t="str">
        <f>IFERROR(INDEX('Journée FdS'!$E$5:$V$151,MATCH('FdS Hebdo'!$B777,'Journée FdS'!$U$5:$U$151,0),E$3),"")</f>
        <v/>
      </c>
      <c r="F777" s="196" t="str">
        <f>IF(H777="","",INDEX(Base!$L$2:$N$153,MATCH('FdS Hebdo'!$H777,Base!$L$2:$L$153,0),MATCH('FdS Hebdo'!F$3,Base!$L$1:$N$1,0)))</f>
        <v/>
      </c>
      <c r="G777" s="196" t="str">
        <f>IF(H777="","",INDEX(Base!$L$2:$N$153,MATCH('FdS Hebdo'!$H777,Base!$L$2:$L$153,0),MATCH('FdS Hebdo'!G$3,Base!$L$1:$N$1,0)))</f>
        <v/>
      </c>
      <c r="H777" s="197" t="str">
        <f t="shared" si="109"/>
        <v/>
      </c>
      <c r="I777" s="198" t="str">
        <f t="shared" si="110"/>
        <v/>
      </c>
    </row>
    <row r="778" spans="1:9">
      <c r="A778" s="191" t="str">
        <f t="shared" si="102"/>
        <v/>
      </c>
      <c r="B778" s="429" t="s">
        <v>338</v>
      </c>
      <c r="C778" s="195" t="str">
        <f>IFERROR(INDEX('Journée FdS'!$A$3:$V$151,MATCH('FdS Hebdo'!$B778,'Journée FdS'!$U$3:$U$151,0),C$3),"")</f>
        <v/>
      </c>
      <c r="D778" s="195" t="str">
        <f>IFERROR(INDEX('Liste Personnel'!$A$3:$I$151,MATCH($E778,'Liste Personnel'!$G$3:$G$151,0),8),"")</f>
        <v/>
      </c>
      <c r="E778" s="195" t="str">
        <f>IFERROR(INDEX('Journée FdS'!$E$5:$V$151,MATCH('FdS Hebdo'!$B778,'Journée FdS'!$U$5:$U$151,0),E$3),"")</f>
        <v/>
      </c>
      <c r="F778" s="196" t="str">
        <f>IF(H778="","",INDEX(Base!$L$2:$N$153,MATCH('FdS Hebdo'!$H778,Base!$L$2:$L$153,0),MATCH('FdS Hebdo'!F$3,Base!$L$1:$N$1,0)))</f>
        <v/>
      </c>
      <c r="G778" s="196" t="str">
        <f>IF(H778="","",INDEX(Base!$L$2:$N$153,MATCH('FdS Hebdo'!$H778,Base!$L$2:$L$153,0),MATCH('FdS Hebdo'!G$3,Base!$L$1:$N$1,0)))</f>
        <v/>
      </c>
      <c r="H778" s="197" t="str">
        <f t="shared" si="109"/>
        <v/>
      </c>
      <c r="I778" s="198" t="str">
        <f t="shared" si="110"/>
        <v/>
      </c>
    </row>
    <row r="779" spans="1:9">
      <c r="A779" s="191" t="str">
        <f t="shared" si="102"/>
        <v/>
      </c>
      <c r="B779" s="429" t="s">
        <v>339</v>
      </c>
      <c r="C779" s="195" t="str">
        <f>IFERROR(INDEX('Journée FdS'!$A$3:$V$151,MATCH('FdS Hebdo'!$B779,'Journée FdS'!$U$3:$U$151,0),C$3),"")</f>
        <v/>
      </c>
      <c r="D779" s="195" t="str">
        <f>IFERROR(INDEX('Liste Personnel'!$A$3:$I$151,MATCH($E779,'Liste Personnel'!$G$3:$G$151,0),8),"")</f>
        <v/>
      </c>
      <c r="E779" s="195" t="str">
        <f>IFERROR(INDEX('Journée FdS'!$E$5:$V$151,MATCH('FdS Hebdo'!$B779,'Journée FdS'!$U$5:$U$151,0),E$3),"")</f>
        <v/>
      </c>
      <c r="F779" s="196" t="str">
        <f>IF(H779="","",INDEX(Base!$L$2:$N$153,MATCH('FdS Hebdo'!$H779,Base!$L$2:$L$153,0),MATCH('FdS Hebdo'!F$3,Base!$L$1:$N$1,0)))</f>
        <v/>
      </c>
      <c r="G779" s="196" t="str">
        <f>IF(H779="","",INDEX(Base!$L$2:$N$153,MATCH('FdS Hebdo'!$H779,Base!$L$2:$L$153,0),MATCH('FdS Hebdo'!G$3,Base!$L$1:$N$1,0)))</f>
        <v/>
      </c>
      <c r="H779" s="197" t="str">
        <f t="shared" si="109"/>
        <v/>
      </c>
      <c r="I779" s="198" t="str">
        <f t="shared" si="110"/>
        <v/>
      </c>
    </row>
    <row r="780" spans="1:9">
      <c r="A780" s="191" t="s">
        <v>222</v>
      </c>
      <c r="B780" s="190" t="s">
        <v>11</v>
      </c>
      <c r="C780" s="195"/>
      <c r="D780" s="195" t="str">
        <f>IFERROR(INDEX('Liste Personnel'!$A$3:$I$151,MATCH($E780,'Liste Personnel'!$G$3:$G$151,0),8),"")</f>
        <v/>
      </c>
      <c r="E780" s="195"/>
      <c r="F780" s="196" t="str">
        <f>IF(H780="","",INDEX(Base!$L$2:$N$49,MATCH('FdS Hebdo'!$H780,Base!$L$2:$L$49,0),MATCH('FdS Hebdo'!F$3,Base!$L$1:$N$1,0)))</f>
        <v/>
      </c>
      <c r="G780" s="196" t="str">
        <f>IF(H780="","",INDEX(Base!$L$2:$N$49,MATCH('FdS Hebdo'!$H780,Base!$L$2:$L$49,0),MATCH('FdS Hebdo'!G$3,Base!$L$1:$N$1,0)))</f>
        <v/>
      </c>
      <c r="H780" s="197" t="str">
        <f>IF(E780="","",B780)</f>
        <v/>
      </c>
      <c r="I780" s="198"/>
    </row>
    <row r="781" spans="1:9">
      <c r="A781" s="191" t="str">
        <f t="shared" si="102"/>
        <v/>
      </c>
      <c r="B781" s="428" t="s">
        <v>11</v>
      </c>
      <c r="C781" s="195" t="str">
        <f>IFERROR(INDEX('Journée FdS'!$A$3:$V$151,MATCH('FdS Hebdo'!$B781,'Journée FdS'!$U$3:$U$151,0),C$3),"")</f>
        <v/>
      </c>
      <c r="D781" s="195" t="str">
        <f>IFERROR(INDEX('Liste Personnel'!$A$3:$I$151,MATCH($E781,'Liste Personnel'!$G$3:$G$151,0),8),"")</f>
        <v/>
      </c>
      <c r="E781" s="195" t="str">
        <f>IFERROR(INDEX('Journée FdS'!$E$5:$V$151,MATCH('FdS Hebdo'!$B781,'Journée FdS'!$U$5:$U$151,0),E$3),"")</f>
        <v/>
      </c>
      <c r="F781" s="196" t="str">
        <f>IF(H781="","",INDEX(Base!$L$2:$N$153,MATCH('FdS Hebdo'!$H781,Base!$L$2:$L$153,0),MATCH('FdS Hebdo'!F$3,Base!$L$1:$N$1,0)))</f>
        <v/>
      </c>
      <c r="G781" s="196" t="str">
        <f>IF(H781="","",INDEX(Base!$L$2:$N$153,MATCH('FdS Hebdo'!$H781,Base!$L$2:$L$153,0),MATCH('FdS Hebdo'!G$3,Base!$L$1:$N$1,0)))</f>
        <v/>
      </c>
      <c r="H781" s="197" t="str">
        <f>IF(E781="","",B781)</f>
        <v/>
      </c>
      <c r="I781" s="198"/>
    </row>
    <row r="782" spans="1:9" ht="15" customHeight="1">
      <c r="A782" s="191" t="str">
        <f t="shared" si="102"/>
        <v/>
      </c>
      <c r="B782" s="429" t="s">
        <v>340</v>
      </c>
      <c r="C782" s="195" t="str">
        <f>IFERROR(INDEX('Journée FdS'!$A$3:$V$151,MATCH('FdS Hebdo'!$B782,'Journée FdS'!$U$3:$U$151,0),C$3),"")</f>
        <v/>
      </c>
      <c r="D782" s="195" t="str">
        <f>IFERROR(INDEX('Liste Personnel'!$A$3:$I$151,MATCH($E782,'Liste Personnel'!$G$3:$G$151,0),8),"")</f>
        <v/>
      </c>
      <c r="E782" s="195" t="str">
        <f>IFERROR(INDEX('Journée FdS'!$E$5:$V$151,MATCH('FdS Hebdo'!$B782,'Journée FdS'!$U$5:$U$151,0),E$3),"")</f>
        <v/>
      </c>
      <c r="F782" s="196" t="str">
        <f>IF(H782="","",INDEX(Base!$L$2:$N$153,MATCH('FdS Hebdo'!$H782,Base!$L$2:$L$153,0),MATCH('FdS Hebdo'!F$3,Base!$L$1:$N$1,0)))</f>
        <v/>
      </c>
      <c r="G782" s="196" t="str">
        <f>IF(H782="","",INDEX(Base!$L$2:$N$153,MATCH('FdS Hebdo'!$H782,Base!$L$2:$L$153,0),MATCH('FdS Hebdo'!G$3,Base!$L$1:$N$1,0)))</f>
        <v/>
      </c>
      <c r="H782" s="197" t="str">
        <f t="shared" ref="H782:H795" si="111">IF(E782="","",B782)</f>
        <v/>
      </c>
      <c r="I782" s="198" t="str">
        <f>IF(E782="","","DOUBLAGE")</f>
        <v/>
      </c>
    </row>
    <row r="783" spans="1:9" ht="15" customHeight="1">
      <c r="A783" s="191" t="str">
        <f t="shared" si="102"/>
        <v/>
      </c>
      <c r="B783" s="429" t="s">
        <v>341</v>
      </c>
      <c r="C783" s="195" t="str">
        <f>IFERROR(INDEX('Journée FdS'!$A$3:$V$151,MATCH('FdS Hebdo'!$B783,'Journée FdS'!$U$3:$U$151,0),C$3),"")</f>
        <v/>
      </c>
      <c r="D783" s="195" t="str">
        <f>IFERROR(INDEX('Liste Personnel'!$A$3:$I$151,MATCH($E783,'Liste Personnel'!$G$3:$G$151,0),8),"")</f>
        <v/>
      </c>
      <c r="E783" s="195" t="str">
        <f>IFERROR(INDEX('Journée FdS'!$E$5:$V$151,MATCH('FdS Hebdo'!$B783,'Journée FdS'!$U$5:$U$151,0),E$3),"")</f>
        <v/>
      </c>
      <c r="F783" s="196" t="str">
        <f>IF(H783="","",INDEX(Base!$L$2:$N$153,MATCH('FdS Hebdo'!$H783,Base!$L$2:$L$153,0),MATCH('FdS Hebdo'!F$3,Base!$L$1:$N$1,0)))</f>
        <v/>
      </c>
      <c r="G783" s="196" t="str">
        <f>IF(H783="","",INDEX(Base!$L$2:$N$153,MATCH('FdS Hebdo'!$H783,Base!$L$2:$L$153,0),MATCH('FdS Hebdo'!G$3,Base!$L$1:$N$1,0)))</f>
        <v/>
      </c>
      <c r="H783" s="197" t="str">
        <f t="shared" si="111"/>
        <v/>
      </c>
      <c r="I783" s="198" t="str">
        <f>IF(E783="","","DOUBLAGE")</f>
        <v/>
      </c>
    </row>
    <row r="784" spans="1:9">
      <c r="A784" s="191" t="str">
        <f t="shared" si="102"/>
        <v/>
      </c>
      <c r="B784" s="429" t="s">
        <v>342</v>
      </c>
      <c r="C784" s="195" t="str">
        <f>IFERROR(INDEX('Journée FdS'!$A$3:$V$151,MATCH('FdS Hebdo'!$B784,'Journée FdS'!$U$3:$U$151,0),C$3),"")</f>
        <v/>
      </c>
      <c r="D784" s="195" t="str">
        <f>IFERROR(INDEX('Liste Personnel'!$A$3:$I$151,MATCH($E784,'Liste Personnel'!$G$3:$G$151,0),8),"")</f>
        <v/>
      </c>
      <c r="E784" s="195" t="str">
        <f>IFERROR(INDEX('Journée FdS'!$E$5:$V$151,MATCH('FdS Hebdo'!$B784,'Journée FdS'!$U$5:$U$151,0),E$3),"")</f>
        <v/>
      </c>
      <c r="F784" s="196" t="str">
        <f>IF(H784="","",INDEX(Base!$L$2:$N$153,MATCH('FdS Hebdo'!$H784,Base!$L$2:$L$153,0),MATCH('FdS Hebdo'!F$3,Base!$L$1:$N$1,0)))</f>
        <v/>
      </c>
      <c r="G784" s="196" t="str">
        <f>IF(H784="","",INDEX(Base!$L$2:$N$153,MATCH('FdS Hebdo'!$H784,Base!$L$2:$L$153,0),MATCH('FdS Hebdo'!G$3,Base!$L$1:$N$1,0)))</f>
        <v/>
      </c>
      <c r="H784" s="197" t="str">
        <f t="shared" si="111"/>
        <v/>
      </c>
      <c r="I784" s="198" t="str">
        <f>IF(E784="","","DOUBLAGE")</f>
        <v/>
      </c>
    </row>
    <row r="785" spans="1:9">
      <c r="A785" s="191" t="str">
        <f t="shared" si="102"/>
        <v/>
      </c>
      <c r="B785" s="429" t="s">
        <v>343</v>
      </c>
      <c r="C785" s="195" t="str">
        <f>IFERROR(INDEX('Journée FdS'!$A$3:$V$151,MATCH('FdS Hebdo'!$B785,'Journée FdS'!$U$3:$U$151,0),C$3),"")</f>
        <v/>
      </c>
      <c r="D785" s="195" t="str">
        <f>IFERROR(INDEX('Liste Personnel'!$A$3:$I$151,MATCH($E785,'Liste Personnel'!$G$3:$G$151,0),8),"")</f>
        <v/>
      </c>
      <c r="E785" s="195" t="str">
        <f>IFERROR(INDEX('Journée FdS'!$E$5:$V$151,MATCH('FdS Hebdo'!$B785,'Journée FdS'!$U$5:$U$151,0),E$3),"")</f>
        <v/>
      </c>
      <c r="F785" s="196" t="str">
        <f>IF(H785="","",INDEX(Base!$L$2:$N$153,MATCH('FdS Hebdo'!$H785,Base!$L$2:$L$153,0),MATCH('FdS Hebdo'!F$3,Base!$L$1:$N$1,0)))</f>
        <v/>
      </c>
      <c r="G785" s="196" t="str">
        <f>IF(H785="","",INDEX(Base!$L$2:$N$153,MATCH('FdS Hebdo'!$H785,Base!$L$2:$L$153,0),MATCH('FdS Hebdo'!G$3,Base!$L$1:$N$1,0)))</f>
        <v/>
      </c>
      <c r="H785" s="197" t="str">
        <f t="shared" si="111"/>
        <v/>
      </c>
      <c r="I785" s="198" t="str">
        <f>IF(E785="","","DOUBLAGE")</f>
        <v/>
      </c>
    </row>
    <row r="786" spans="1:9">
      <c r="A786" s="191" t="str">
        <f t="shared" si="102"/>
        <v/>
      </c>
      <c r="B786" s="428" t="s">
        <v>20</v>
      </c>
      <c r="C786" s="195" t="str">
        <f>IFERROR(INDEX('Journée FdS'!$A$3:$V$151,MATCH('FdS Hebdo'!$B786,'Journée FdS'!$U$3:$U$151,0),C$3),"")</f>
        <v/>
      </c>
      <c r="D786" s="195" t="str">
        <f>IFERROR(INDEX('Liste Personnel'!$A$3:$I$151,MATCH($E786,'Liste Personnel'!$G$3:$G$151,0),8),"")</f>
        <v/>
      </c>
      <c r="E786" s="195" t="str">
        <f>IFERROR(INDEX('Journée FdS'!$E$5:$V$151,MATCH('FdS Hebdo'!$B786,'Journée FdS'!$U$5:$U$151,0),E$3),"")</f>
        <v/>
      </c>
      <c r="F786" s="196" t="str">
        <f>IF(H786="","",INDEX(Base!$L$2:$N$153,MATCH('FdS Hebdo'!$H786,Base!$L$2:$L$153,0),MATCH('FdS Hebdo'!F$3,Base!$L$1:$N$1,0)))</f>
        <v/>
      </c>
      <c r="G786" s="196" t="str">
        <f>IF(H786="","",INDEX(Base!$L$2:$N$153,MATCH('FdS Hebdo'!$H786,Base!$L$2:$L$153,0),MATCH('FdS Hebdo'!G$3,Base!$L$1:$N$1,0)))</f>
        <v/>
      </c>
      <c r="H786" s="197" t="str">
        <f t="shared" si="111"/>
        <v/>
      </c>
      <c r="I786" s="198"/>
    </row>
    <row r="787" spans="1:9">
      <c r="A787" s="191" t="str">
        <f t="shared" si="102"/>
        <v/>
      </c>
      <c r="B787" s="428" t="s">
        <v>23</v>
      </c>
      <c r="C787" s="195" t="str">
        <f>IFERROR(INDEX('Journée FdS'!$A$3:$V$151,MATCH('FdS Hebdo'!$B787,'Journée FdS'!$U$3:$U$151,0),C$3),"")</f>
        <v/>
      </c>
      <c r="D787" s="195" t="str">
        <f>IFERROR(INDEX('Liste Personnel'!$A$3:$I$151,MATCH($E787,'Liste Personnel'!$G$3:$G$151,0),8),"")</f>
        <v/>
      </c>
      <c r="E787" s="195" t="str">
        <f>IFERROR(INDEX('Journée FdS'!$E$5:$V$151,MATCH('FdS Hebdo'!$B787,'Journée FdS'!$U$5:$U$151,0),E$3),"")</f>
        <v/>
      </c>
      <c r="F787" s="196" t="str">
        <f>IF(H787="","",INDEX(Base!$L$2:$N$153,MATCH('FdS Hebdo'!$H787,Base!$L$2:$L$153,0),MATCH('FdS Hebdo'!F$3,Base!$L$1:$N$1,0)))</f>
        <v/>
      </c>
      <c r="G787" s="196" t="str">
        <f>IF(H787="","",INDEX(Base!$L$2:$N$153,MATCH('FdS Hebdo'!$H787,Base!$L$2:$L$153,0),MATCH('FdS Hebdo'!G$3,Base!$L$1:$N$1,0)))</f>
        <v/>
      </c>
      <c r="H787" s="197" t="str">
        <f t="shared" si="111"/>
        <v/>
      </c>
      <c r="I787" s="198"/>
    </row>
    <row r="788" spans="1:9">
      <c r="A788" s="191" t="str">
        <f t="shared" si="102"/>
        <v/>
      </c>
      <c r="B788" s="428" t="s">
        <v>26</v>
      </c>
      <c r="C788" s="195" t="str">
        <f>IFERROR(INDEX('Journée FdS'!$A$3:$V$151,MATCH('FdS Hebdo'!$B788,'Journée FdS'!$U$3:$U$151,0),C$3),"")</f>
        <v/>
      </c>
      <c r="D788" s="195" t="str">
        <f>IFERROR(INDEX('Liste Personnel'!$A$3:$I$151,MATCH($E788,'Liste Personnel'!$G$3:$G$151,0),8),"")</f>
        <v/>
      </c>
      <c r="E788" s="195" t="str">
        <f>IFERROR(INDEX('Journée FdS'!$E$5:$V$151,MATCH('FdS Hebdo'!$B788,'Journée FdS'!$U$5:$U$151,0),E$3),"")</f>
        <v/>
      </c>
      <c r="F788" s="196" t="str">
        <f>IF(H788="","",INDEX(Base!$L$2:$N$153,MATCH('FdS Hebdo'!$H788,Base!$L$2:$L$153,0),MATCH('FdS Hebdo'!F$3,Base!$L$1:$N$1,0)))</f>
        <v/>
      </c>
      <c r="G788" s="196" t="str">
        <f>IF(H788="","",INDEX(Base!$L$2:$N$153,MATCH('FdS Hebdo'!$H788,Base!$L$2:$L$153,0),MATCH('FdS Hebdo'!G$3,Base!$L$1:$N$1,0)))</f>
        <v/>
      </c>
      <c r="H788" s="197" t="str">
        <f t="shared" si="111"/>
        <v/>
      </c>
      <c r="I788" s="198"/>
    </row>
    <row r="789" spans="1:9">
      <c r="A789" s="191" t="str">
        <f t="shared" si="102"/>
        <v/>
      </c>
      <c r="B789" s="428" t="s">
        <v>31</v>
      </c>
      <c r="C789" s="195" t="str">
        <f>IFERROR(INDEX('Journée FdS'!$A$3:$V$151,MATCH('FdS Hebdo'!$B789,'Journée FdS'!$U$3:$U$151,0),C$3),"")</f>
        <v/>
      </c>
      <c r="D789" s="195" t="str">
        <f>IFERROR(INDEX('Liste Personnel'!$A$3:$I$151,MATCH($E789,'Liste Personnel'!$G$3:$G$151,0),8),"")</f>
        <v/>
      </c>
      <c r="E789" s="195" t="str">
        <f>IFERROR(INDEX('Journée FdS'!$E$5:$V$151,MATCH('FdS Hebdo'!$B789,'Journée FdS'!$U$5:$U$151,0),E$3),"")</f>
        <v/>
      </c>
      <c r="F789" s="196" t="str">
        <f>IF(H789="","",INDEX(Base!$L$2:$N$153,MATCH('FdS Hebdo'!$H789,Base!$L$2:$L$153,0),MATCH('FdS Hebdo'!F$3,Base!$L$1:$N$1,0)))</f>
        <v/>
      </c>
      <c r="G789" s="196" t="str">
        <f>IF(H789="","",INDEX(Base!$L$2:$N$153,MATCH('FdS Hebdo'!$H789,Base!$L$2:$L$153,0),MATCH('FdS Hebdo'!G$3,Base!$L$1:$N$1,0)))</f>
        <v/>
      </c>
      <c r="H789" s="197" t="str">
        <f t="shared" si="111"/>
        <v/>
      </c>
      <c r="I789" s="198"/>
    </row>
    <row r="790" spans="1:9">
      <c r="A790" s="191" t="str">
        <f t="shared" si="102"/>
        <v/>
      </c>
      <c r="B790" s="428" t="s">
        <v>62</v>
      </c>
      <c r="C790" s="195" t="str">
        <f>IFERROR(INDEX('Journée FdS'!$A$3:$V$151,MATCH('FdS Hebdo'!$B790,'Journée FdS'!$U$3:$U$151,0),C$3),"")</f>
        <v/>
      </c>
      <c r="D790" s="195" t="str">
        <f>IFERROR(INDEX('Liste Personnel'!$A$3:$I$151,MATCH($E790,'Liste Personnel'!$G$3:$G$151,0),8),"")</f>
        <v/>
      </c>
      <c r="E790" s="195" t="str">
        <f>IFERROR(INDEX('Journée FdS'!$E$5:$V$151,MATCH('FdS Hebdo'!$B790,'Journée FdS'!$U$5:$U$151,0),E$3),"")</f>
        <v/>
      </c>
      <c r="F790" s="196" t="str">
        <f>IF(H790="","",INDEX(Base!$L$2:$N$153,MATCH('FdS Hebdo'!$H790,Base!$L$2:$L$153,0),MATCH('FdS Hebdo'!F$3,Base!$L$1:$N$1,0)))</f>
        <v/>
      </c>
      <c r="G790" s="196" t="str">
        <f>IF(H790="","",INDEX(Base!$L$2:$N$153,MATCH('FdS Hebdo'!$H790,Base!$L$2:$L$153,0),MATCH('FdS Hebdo'!G$3,Base!$L$1:$N$1,0)))</f>
        <v/>
      </c>
      <c r="H790" s="197" t="str">
        <f t="shared" si="111"/>
        <v/>
      </c>
      <c r="I790" s="198"/>
    </row>
    <row r="791" spans="1:9">
      <c r="A791" s="191" t="str">
        <f t="shared" si="102"/>
        <v/>
      </c>
      <c r="B791" s="428" t="s">
        <v>44</v>
      </c>
      <c r="C791" s="195" t="str">
        <f>IFERROR(INDEX('Journée FdS'!$A$3:$V$151,MATCH('FdS Hebdo'!$B791,'Journée FdS'!$U$3:$U$151,0),C$3),"")</f>
        <v/>
      </c>
      <c r="D791" s="195" t="str">
        <f>IFERROR(INDEX('Liste Personnel'!$A$3:$I$151,MATCH($E791,'Liste Personnel'!$G$3:$G$151,0),8),"")</f>
        <v/>
      </c>
      <c r="E791" s="195" t="str">
        <f>IFERROR(INDEX('Journée FdS'!$E$5:$V$151,MATCH('FdS Hebdo'!$B791,'Journée FdS'!$U$5:$U$151,0),E$3),"")</f>
        <v/>
      </c>
      <c r="F791" s="196" t="str">
        <f>IF(H791="","",INDEX(Base!$L$2:$N$153,MATCH('FdS Hebdo'!$H791,Base!$L$2:$L$153,0),MATCH('FdS Hebdo'!F$3,Base!$L$1:$N$1,0)))</f>
        <v/>
      </c>
      <c r="G791" s="196" t="str">
        <f>IF(H791="","",INDEX(Base!$L$2:$N$153,MATCH('FdS Hebdo'!$H791,Base!$L$2:$L$153,0),MATCH('FdS Hebdo'!G$3,Base!$L$1:$N$1,0)))</f>
        <v/>
      </c>
      <c r="H791" s="197" t="str">
        <f t="shared" si="111"/>
        <v/>
      </c>
      <c r="I791" s="198"/>
    </row>
    <row r="792" spans="1:9">
      <c r="A792" s="191" t="str">
        <f t="shared" si="102"/>
        <v/>
      </c>
      <c r="B792" s="428" t="s">
        <v>45</v>
      </c>
      <c r="C792" s="195" t="str">
        <f>IFERROR(INDEX('Journée FdS'!$A$3:$V$151,MATCH('FdS Hebdo'!$B792,'Journée FdS'!$U$3:$U$151,0),C$3),"")</f>
        <v/>
      </c>
      <c r="D792" s="195" t="str">
        <f>IFERROR(INDEX('Liste Personnel'!$A$3:$I$151,MATCH($E792,'Liste Personnel'!$G$3:$G$151,0),8),"")</f>
        <v/>
      </c>
      <c r="E792" s="195" t="str">
        <f>IFERROR(INDEX('Journée FdS'!$E$5:$V$151,MATCH('FdS Hebdo'!$B792,'Journée FdS'!$U$5:$U$151,0),E$3),"")</f>
        <v/>
      </c>
      <c r="F792" s="196" t="str">
        <f>IF(H792="","",INDEX(Base!$L$2:$N$153,MATCH('FdS Hebdo'!$H792,Base!$L$2:$L$153,0),MATCH('FdS Hebdo'!F$3,Base!$L$1:$N$1,0)))</f>
        <v/>
      </c>
      <c r="G792" s="196" t="str">
        <f>IF(H792="","",INDEX(Base!$L$2:$N$153,MATCH('FdS Hebdo'!$H792,Base!$L$2:$L$153,0),MATCH('FdS Hebdo'!G$3,Base!$L$1:$N$1,0)))</f>
        <v/>
      </c>
      <c r="H792" s="197" t="str">
        <f t="shared" si="111"/>
        <v/>
      </c>
      <c r="I792" s="198"/>
    </row>
    <row r="793" spans="1:9">
      <c r="A793" s="191" t="str">
        <f t="shared" si="102"/>
        <v/>
      </c>
      <c r="B793" s="428" t="s">
        <v>46</v>
      </c>
      <c r="C793" s="195" t="str">
        <f>IFERROR(INDEX('Journée FdS'!$A$3:$V$151,MATCH('FdS Hebdo'!$B793,'Journée FdS'!$U$3:$U$151,0),C$3),"")</f>
        <v/>
      </c>
      <c r="D793" s="195" t="str">
        <f>IFERROR(INDEX('Liste Personnel'!$A$3:$I$151,MATCH($E793,'Liste Personnel'!$G$3:$G$151,0),8),"")</f>
        <v/>
      </c>
      <c r="E793" s="195" t="str">
        <f>IFERROR(INDEX('Journée FdS'!$E$5:$V$151,MATCH('FdS Hebdo'!$B793,'Journée FdS'!$U$5:$U$151,0),E$3),"")</f>
        <v/>
      </c>
      <c r="F793" s="196" t="str">
        <f>IF(H793="","",INDEX(Base!$L$2:$N$153,MATCH('FdS Hebdo'!$H793,Base!$L$2:$L$153,0),MATCH('FdS Hebdo'!F$3,Base!$L$1:$N$1,0)))</f>
        <v/>
      </c>
      <c r="G793" s="196" t="str">
        <f>IF(H793="","",INDEX(Base!$L$2:$N$153,MATCH('FdS Hebdo'!$H793,Base!$L$2:$L$153,0),MATCH('FdS Hebdo'!G$3,Base!$L$1:$N$1,0)))</f>
        <v/>
      </c>
      <c r="H793" s="197" t="str">
        <f t="shared" si="111"/>
        <v/>
      </c>
      <c r="I793" s="198"/>
    </row>
    <row r="794" spans="1:9">
      <c r="A794" s="191" t="str">
        <f t="shared" si="102"/>
        <v/>
      </c>
      <c r="B794" s="428" t="s">
        <v>47</v>
      </c>
      <c r="C794" s="195" t="str">
        <f>IFERROR(INDEX('Journée FdS'!$A$3:$V$151,MATCH('FdS Hebdo'!$B794,'Journée FdS'!$U$3:$U$151,0),C$3),"")</f>
        <v/>
      </c>
      <c r="D794" s="195" t="str">
        <f>IFERROR(INDEX('Liste Personnel'!$A$3:$I$151,MATCH($E794,'Liste Personnel'!$G$3:$G$151,0),8),"")</f>
        <v/>
      </c>
      <c r="E794" s="195" t="str">
        <f>IFERROR(INDEX('Journée FdS'!$E$5:$V$151,MATCH('FdS Hebdo'!$B794,'Journée FdS'!$U$5:$U$151,0),E$3),"")</f>
        <v/>
      </c>
      <c r="F794" s="196" t="str">
        <f>IF(H794="","",INDEX(Base!$L$2:$N$153,MATCH('FdS Hebdo'!$H794,Base!$L$2:$L$153,0),MATCH('FdS Hebdo'!F$3,Base!$L$1:$N$1,0)))</f>
        <v/>
      </c>
      <c r="G794" s="196" t="str">
        <f>IF(H794="","",INDEX(Base!$L$2:$N$153,MATCH('FdS Hebdo'!$H794,Base!$L$2:$L$153,0),MATCH('FdS Hebdo'!G$3,Base!$L$1:$N$1,0)))</f>
        <v/>
      </c>
      <c r="H794" s="197" t="str">
        <f t="shared" si="111"/>
        <v/>
      </c>
      <c r="I794" s="198"/>
    </row>
    <row r="795" spans="1:9">
      <c r="A795" s="191" t="str">
        <f t="shared" si="102"/>
        <v/>
      </c>
      <c r="B795" s="428" t="s">
        <v>72</v>
      </c>
      <c r="C795" s="195" t="str">
        <f>IFERROR(INDEX('Journée FdS'!$A$3:$V$151,MATCH('FdS Hebdo'!$B795,'Journée FdS'!$U$3:$U$151,0),C$3),"")</f>
        <v/>
      </c>
      <c r="D795" s="195" t="str">
        <f>IFERROR(INDEX('Liste Personnel'!$A$3:$I$151,MATCH($E795,'Liste Personnel'!$G$3:$G$151,0),8),"")</f>
        <v/>
      </c>
      <c r="E795" s="195" t="str">
        <f>IFERROR(INDEX('Journée FdS'!$E$5:$V$151,MATCH('FdS Hebdo'!$B795,'Journée FdS'!$U$5:$U$151,0),E$3),"")</f>
        <v/>
      </c>
      <c r="F795" s="196" t="str">
        <f>IF(H795="","",INDEX(Base!$L$2:$N$153,MATCH('FdS Hebdo'!$H795,Base!$L$2:$L$153,0),MATCH('FdS Hebdo'!F$3,Base!$L$1:$N$1,0)))</f>
        <v/>
      </c>
      <c r="G795" s="196" t="str">
        <f>IF(H795="","",INDEX(Base!$L$2:$N$153,MATCH('FdS Hebdo'!$H795,Base!$L$2:$L$153,0),MATCH('FdS Hebdo'!G$3,Base!$L$1:$N$1,0)))</f>
        <v/>
      </c>
      <c r="H795" s="197" t="str">
        <f t="shared" si="111"/>
        <v/>
      </c>
      <c r="I795" s="198"/>
    </row>
    <row r="796" spans="1:9">
      <c r="A796" s="191" t="str">
        <f t="shared" si="102"/>
        <v/>
      </c>
      <c r="B796" s="429" t="s">
        <v>348</v>
      </c>
      <c r="C796" s="195" t="str">
        <f>IFERROR(INDEX('Journée FdS'!$A$3:$V$151,MATCH('FdS Hebdo'!$B796,'Journée FdS'!$U$3:$U$151,0),C$3),"")</f>
        <v/>
      </c>
      <c r="D796" s="195" t="str">
        <f>IFERROR(INDEX('Liste Personnel'!$A$3:$I$151,MATCH($E796,'Liste Personnel'!$G$3:$G$151,0),8),"")</f>
        <v/>
      </c>
      <c r="E796" s="195" t="str">
        <f>IFERROR(INDEX('Journée FdS'!$E$5:$V$151,MATCH('FdS Hebdo'!$B796,'Journée FdS'!$U$5:$U$151,0),E$3),"")</f>
        <v/>
      </c>
      <c r="F796" s="196" t="str">
        <f>IF(H796="","",INDEX(Base!$L$2:$N$153,MATCH('FdS Hebdo'!$H796,Base!$L$2:$L$153,0),MATCH('FdS Hebdo'!F$3,Base!$L$1:$N$1,0)))</f>
        <v/>
      </c>
      <c r="G796" s="196" t="str">
        <f>IF(H796="","",INDEX(Base!$L$2:$N$153,MATCH('FdS Hebdo'!$H796,Base!$L$2:$L$153,0),MATCH('FdS Hebdo'!G$3,Base!$L$1:$N$1,0)))</f>
        <v/>
      </c>
      <c r="H796" s="197" t="str">
        <f t="shared" ref="H796:H803" si="112">IF(E796="","",B796)</f>
        <v/>
      </c>
      <c r="I796" s="198" t="str">
        <f>IF(E796="","","RENFORT")</f>
        <v/>
      </c>
    </row>
    <row r="797" spans="1:9">
      <c r="A797" s="191" t="str">
        <f t="shared" si="102"/>
        <v/>
      </c>
      <c r="B797" s="429" t="s">
        <v>349</v>
      </c>
      <c r="C797" s="195" t="str">
        <f>IFERROR(INDEX('Journée FdS'!$A$3:$V$151,MATCH('FdS Hebdo'!$B797,'Journée FdS'!$U$3:$U$151,0),C$3),"")</f>
        <v/>
      </c>
      <c r="D797" s="195" t="str">
        <f>IFERROR(INDEX('Liste Personnel'!$A$3:$I$151,MATCH($E797,'Liste Personnel'!$G$3:$G$151,0),8),"")</f>
        <v/>
      </c>
      <c r="E797" s="195" t="str">
        <f>IFERROR(INDEX('Journée FdS'!$E$5:$V$151,MATCH('FdS Hebdo'!$B797,'Journée FdS'!$U$5:$U$151,0),E$3),"")</f>
        <v/>
      </c>
      <c r="F797" s="196" t="str">
        <f>IF(H797="","",INDEX(Base!$L$2:$N$153,MATCH('FdS Hebdo'!$H797,Base!$L$2:$L$153,0),MATCH('FdS Hebdo'!F$3,Base!$L$1:$N$1,0)))</f>
        <v/>
      </c>
      <c r="G797" s="196" t="str">
        <f>IF(H797="","",INDEX(Base!$L$2:$N$153,MATCH('FdS Hebdo'!$H797,Base!$L$2:$L$153,0),MATCH('FdS Hebdo'!G$3,Base!$L$1:$N$1,0)))</f>
        <v/>
      </c>
      <c r="H797" s="197" t="str">
        <f t="shared" si="112"/>
        <v/>
      </c>
      <c r="I797" s="198" t="str">
        <f t="shared" ref="I797:I803" si="113">IF(E797="","","RENFORT")</f>
        <v/>
      </c>
    </row>
    <row r="798" spans="1:9">
      <c r="A798" s="191" t="str">
        <f t="shared" si="102"/>
        <v/>
      </c>
      <c r="B798" s="429" t="s">
        <v>350</v>
      </c>
      <c r="C798" s="195" t="str">
        <f>IFERROR(INDEX('Journée FdS'!$A$3:$V$151,MATCH('FdS Hebdo'!$B798,'Journée FdS'!$U$3:$U$151,0),C$3),"")</f>
        <v/>
      </c>
      <c r="D798" s="195" t="str">
        <f>IFERROR(INDEX('Liste Personnel'!$A$3:$I$151,MATCH($E798,'Liste Personnel'!$G$3:$G$151,0),8),"")</f>
        <v/>
      </c>
      <c r="E798" s="195" t="str">
        <f>IFERROR(INDEX('Journée FdS'!$E$5:$V$151,MATCH('FdS Hebdo'!$B798,'Journée FdS'!$U$5:$U$151,0),E$3),"")</f>
        <v/>
      </c>
      <c r="F798" s="196" t="str">
        <f>IF(H798="","",INDEX(Base!$L$2:$N$153,MATCH('FdS Hebdo'!$H798,Base!$L$2:$L$153,0),MATCH('FdS Hebdo'!F$3,Base!$L$1:$N$1,0)))</f>
        <v/>
      </c>
      <c r="G798" s="196" t="str">
        <f>IF(H798="","",INDEX(Base!$L$2:$N$153,MATCH('FdS Hebdo'!$H798,Base!$L$2:$L$153,0),MATCH('FdS Hebdo'!G$3,Base!$L$1:$N$1,0)))</f>
        <v/>
      </c>
      <c r="H798" s="197" t="str">
        <f t="shared" si="112"/>
        <v/>
      </c>
      <c r="I798" s="198" t="str">
        <f t="shared" si="113"/>
        <v/>
      </c>
    </row>
    <row r="799" spans="1:9">
      <c r="A799" s="191" t="str">
        <f t="shared" si="102"/>
        <v/>
      </c>
      <c r="B799" s="429" t="s">
        <v>351</v>
      </c>
      <c r="C799" s="195" t="str">
        <f>IFERROR(INDEX('Journée FdS'!$A$3:$V$151,MATCH('FdS Hebdo'!$B799,'Journée FdS'!$U$3:$U$151,0),C$3),"")</f>
        <v/>
      </c>
      <c r="D799" s="195" t="str">
        <f>IFERROR(INDEX('Liste Personnel'!$A$3:$I$151,MATCH($E799,'Liste Personnel'!$G$3:$G$151,0),8),"")</f>
        <v/>
      </c>
      <c r="E799" s="195" t="str">
        <f>IFERROR(INDEX('Journée FdS'!$E$5:$V$151,MATCH('FdS Hebdo'!$B799,'Journée FdS'!$U$5:$U$151,0),E$3),"")</f>
        <v/>
      </c>
      <c r="F799" s="196" t="str">
        <f>IF(H799="","",INDEX(Base!$L$2:$N$153,MATCH('FdS Hebdo'!$H799,Base!$L$2:$L$153,0),MATCH('FdS Hebdo'!F$3,Base!$L$1:$N$1,0)))</f>
        <v/>
      </c>
      <c r="G799" s="196" t="str">
        <f>IF(H799="","",INDEX(Base!$L$2:$N$153,MATCH('FdS Hebdo'!$H799,Base!$L$2:$L$153,0),MATCH('FdS Hebdo'!G$3,Base!$L$1:$N$1,0)))</f>
        <v/>
      </c>
      <c r="H799" s="197" t="str">
        <f t="shared" si="112"/>
        <v/>
      </c>
      <c r="I799" s="198" t="str">
        <f t="shared" si="113"/>
        <v/>
      </c>
    </row>
    <row r="800" spans="1:9">
      <c r="A800" s="191" t="str">
        <f t="shared" si="102"/>
        <v/>
      </c>
      <c r="B800" s="429" t="s">
        <v>352</v>
      </c>
      <c r="C800" s="195" t="str">
        <f>IFERROR(INDEX('Journée FdS'!$A$3:$V$151,MATCH('FdS Hebdo'!$B800,'Journée FdS'!$U$3:$U$151,0),C$3),"")</f>
        <v/>
      </c>
      <c r="D800" s="195" t="str">
        <f>IFERROR(INDEX('Liste Personnel'!$A$3:$I$151,MATCH($E800,'Liste Personnel'!$G$3:$G$151,0),8),"")</f>
        <v/>
      </c>
      <c r="E800" s="195" t="str">
        <f>IFERROR(INDEX('Journée FdS'!$E$5:$V$151,MATCH('FdS Hebdo'!$B800,'Journée FdS'!$U$5:$U$151,0),E$3),"")</f>
        <v/>
      </c>
      <c r="F800" s="196" t="str">
        <f>IF(H800="","",INDEX(Base!$L$2:$N$153,MATCH('FdS Hebdo'!$H800,Base!$L$2:$L$153,0),MATCH('FdS Hebdo'!F$3,Base!$L$1:$N$1,0)))</f>
        <v/>
      </c>
      <c r="G800" s="196" t="str">
        <f>IF(H800="","",INDEX(Base!$L$2:$N$153,MATCH('FdS Hebdo'!$H800,Base!$L$2:$L$153,0),MATCH('FdS Hebdo'!G$3,Base!$L$1:$N$1,0)))</f>
        <v/>
      </c>
      <c r="H800" s="197" t="str">
        <f t="shared" si="112"/>
        <v/>
      </c>
      <c r="I800" s="198" t="str">
        <f t="shared" si="113"/>
        <v/>
      </c>
    </row>
    <row r="801" spans="1:11">
      <c r="A801" s="191" t="str">
        <f t="shared" si="102"/>
        <v/>
      </c>
      <c r="B801" s="429" t="s">
        <v>353</v>
      </c>
      <c r="C801" s="195" t="str">
        <f>IFERROR(INDEX('Journée FdS'!$A$3:$V$151,MATCH('FdS Hebdo'!$B801,'Journée FdS'!$U$3:$U$151,0),C$3),"")</f>
        <v/>
      </c>
      <c r="D801" s="195" t="str">
        <f>IFERROR(INDEX('Liste Personnel'!$A$3:$I$151,MATCH($E801,'Liste Personnel'!$G$3:$G$151,0),8),"")</f>
        <v/>
      </c>
      <c r="E801" s="195" t="str">
        <f>IFERROR(INDEX('Journée FdS'!$E$5:$V$151,MATCH('FdS Hebdo'!$B801,'Journée FdS'!$U$5:$U$151,0),E$3),"")</f>
        <v/>
      </c>
      <c r="F801" s="196" t="str">
        <f>IF(H801="","",INDEX(Base!$L$2:$N$153,MATCH('FdS Hebdo'!$H801,Base!$L$2:$L$153,0),MATCH('FdS Hebdo'!F$3,Base!$L$1:$N$1,0)))</f>
        <v/>
      </c>
      <c r="G801" s="196" t="str">
        <f>IF(H801="","",INDEX(Base!$L$2:$N$153,MATCH('FdS Hebdo'!$H801,Base!$L$2:$L$153,0),MATCH('FdS Hebdo'!G$3,Base!$L$1:$N$1,0)))</f>
        <v/>
      </c>
      <c r="H801" s="197" t="str">
        <f t="shared" si="112"/>
        <v/>
      </c>
      <c r="I801" s="198" t="str">
        <f t="shared" si="113"/>
        <v/>
      </c>
    </row>
    <row r="802" spans="1:11">
      <c r="A802" s="191" t="str">
        <f t="shared" si="102"/>
        <v/>
      </c>
      <c r="B802" s="429" t="s">
        <v>354</v>
      </c>
      <c r="C802" s="195" t="str">
        <f>IFERROR(INDEX('Journée FdS'!$A$3:$V$151,MATCH('FdS Hebdo'!$B802,'Journée FdS'!$U$3:$U$151,0),C$3),"")</f>
        <v/>
      </c>
      <c r="D802" s="195" t="str">
        <f>IFERROR(INDEX('Liste Personnel'!$A$3:$I$151,MATCH($E802,'Liste Personnel'!$G$3:$G$151,0),8),"")</f>
        <v/>
      </c>
      <c r="E802" s="195" t="str">
        <f>IFERROR(INDEX('Journée FdS'!$E$5:$V$151,MATCH('FdS Hebdo'!$B802,'Journée FdS'!$U$5:$U$151,0),E$3),"")</f>
        <v/>
      </c>
      <c r="F802" s="196" t="str">
        <f>IF(H802="","",INDEX(Base!$L$2:$N$153,MATCH('FdS Hebdo'!$H802,Base!$L$2:$L$153,0),MATCH('FdS Hebdo'!F$3,Base!$L$1:$N$1,0)))</f>
        <v/>
      </c>
      <c r="G802" s="196" t="str">
        <f>IF(H802="","",INDEX(Base!$L$2:$N$153,MATCH('FdS Hebdo'!$H802,Base!$L$2:$L$153,0),MATCH('FdS Hebdo'!G$3,Base!$L$1:$N$1,0)))</f>
        <v/>
      </c>
      <c r="H802" s="197" t="str">
        <f t="shared" si="112"/>
        <v/>
      </c>
      <c r="I802" s="198" t="str">
        <f t="shared" si="113"/>
        <v/>
      </c>
    </row>
    <row r="803" spans="1:11">
      <c r="A803" s="191" t="str">
        <f t="shared" si="102"/>
        <v/>
      </c>
      <c r="B803" s="429" t="s">
        <v>355</v>
      </c>
      <c r="C803" s="195" t="str">
        <f>IFERROR(INDEX('Journée FdS'!$A$3:$V$151,MATCH('FdS Hebdo'!$B803,'Journée FdS'!$U$3:$U$151,0),C$3),"")</f>
        <v/>
      </c>
      <c r="D803" s="195" t="str">
        <f>IFERROR(INDEX('Liste Personnel'!$A$3:$I$151,MATCH($E803,'Liste Personnel'!$G$3:$G$151,0),8),"")</f>
        <v/>
      </c>
      <c r="E803" s="195" t="str">
        <f>IFERROR(INDEX('Journée FdS'!$E$5:$V$151,MATCH('FdS Hebdo'!$B803,'Journée FdS'!$U$5:$U$151,0),E$3),"")</f>
        <v/>
      </c>
      <c r="F803" s="196" t="str">
        <f>IF(H803="","",INDEX(Base!$L$2:$N$153,MATCH('FdS Hebdo'!$H803,Base!$L$2:$L$153,0),MATCH('FdS Hebdo'!F$3,Base!$L$1:$N$1,0)))</f>
        <v/>
      </c>
      <c r="G803" s="196" t="str">
        <f>IF(H803="","",INDEX(Base!$L$2:$N$153,MATCH('FdS Hebdo'!$H803,Base!$L$2:$L$153,0),MATCH('FdS Hebdo'!G$3,Base!$L$1:$N$1,0)))</f>
        <v/>
      </c>
      <c r="H803" s="197" t="str">
        <f t="shared" si="112"/>
        <v/>
      </c>
      <c r="I803" s="198" t="str">
        <f t="shared" si="113"/>
        <v/>
      </c>
    </row>
    <row r="804" spans="1:11">
      <c r="A804" s="191" t="str">
        <f>IF(C804="","","+")</f>
        <v/>
      </c>
      <c r="D804" s="195" t="str">
        <f>IFERROR(INDEX('Liste Personnel'!$A$3:$I$151,MATCH($E804,'Liste Personnel'!$G$3:$G$151,0),8),"")</f>
        <v/>
      </c>
      <c r="I804" s="200"/>
    </row>
    <row r="805" spans="1:11" ht="24.5">
      <c r="A805" s="745">
        <f>B2+6</f>
        <v>43863</v>
      </c>
      <c r="B805" s="773" t="s">
        <v>223</v>
      </c>
      <c r="C805" s="773"/>
      <c r="D805" s="773"/>
      <c r="E805" s="773"/>
      <c r="F805" s="773"/>
      <c r="G805" s="773"/>
      <c r="H805" s="773"/>
      <c r="I805" s="773"/>
    </row>
    <row r="806" spans="1:11" ht="17.5">
      <c r="A806" s="744" t="str">
        <f>TEXT(B806,"jjmmaa")</f>
        <v>020220</v>
      </c>
      <c r="B806" s="774">
        <f>B672+1</f>
        <v>43863</v>
      </c>
      <c r="C806" s="774"/>
      <c r="D806" s="774"/>
      <c r="E806" s="774"/>
      <c r="F806" s="774"/>
      <c r="G806" s="774"/>
      <c r="H806" s="774"/>
      <c r="I806" s="774"/>
      <c r="K806" s="743"/>
    </row>
    <row r="807" spans="1:11">
      <c r="A807" s="191" t="s">
        <v>222</v>
      </c>
      <c r="B807" s="190" t="s">
        <v>1</v>
      </c>
      <c r="C807" s="191">
        <v>2</v>
      </c>
      <c r="D807" s="191"/>
      <c r="E807" s="191">
        <v>1</v>
      </c>
      <c r="F807" s="192" t="s">
        <v>224</v>
      </c>
      <c r="G807" s="192" t="s">
        <v>225</v>
      </c>
      <c r="H807" s="202" t="s">
        <v>226</v>
      </c>
      <c r="I807" s="194" t="s">
        <v>227</v>
      </c>
    </row>
    <row r="808" spans="1:11">
      <c r="A808" s="191" t="str">
        <f>IF(C808="","","+")</f>
        <v/>
      </c>
      <c r="B808" s="428" t="s">
        <v>1</v>
      </c>
      <c r="C808" s="195" t="str">
        <f>IFERROR(INDEX('Journée FdS'!$A$3:$V$151,MATCH('FdS Hebdo'!$B808,'Journée FdS'!$V$3:$V$151,0),C$3),"")</f>
        <v/>
      </c>
      <c r="D808" s="195" t="str">
        <f>IFERROR(INDEX('Liste Personnel'!$A$3:$I$151,MATCH($E808,'Liste Personnel'!$G$3:$G$151,0),8),"")</f>
        <v/>
      </c>
      <c r="E808" s="195" t="str">
        <f>IFERROR(INDEX('Journée FdS'!$E$5:$V$151,MATCH('FdS Hebdo'!$B808,'Journée FdS'!$V$5:$V$151,0),E$3),"")</f>
        <v/>
      </c>
      <c r="F808" s="196" t="str">
        <f>IF(H808="","",INDEX(Base!$L$2:$N$153,MATCH('FdS Hebdo'!$H808,Base!$L$2:$L$153,0),MATCH('FdS Hebdo'!F$3,Base!$L$1:$N$1,0)))</f>
        <v/>
      </c>
      <c r="G808" s="196" t="str">
        <f>IF(H808="","",INDEX(Base!$L$2:$N$153,MATCH('FdS Hebdo'!$H808,Base!$L$2:$L$153,0),MATCH('FdS Hebdo'!G$3,Base!$L$1:$N$1,0)))</f>
        <v/>
      </c>
      <c r="H808" s="197" t="str">
        <f>IF(E808="","",B808)</f>
        <v/>
      </c>
      <c r="I808" s="198"/>
    </row>
    <row r="809" spans="1:11">
      <c r="A809" s="191" t="str">
        <f t="shared" ref="A809:A847" si="114">IF(C809="","","+")</f>
        <v/>
      </c>
      <c r="B809" s="428" t="s">
        <v>228</v>
      </c>
      <c r="C809" s="195" t="str">
        <f>IFERROR(INDEX('Journée FdS'!$A$3:$V$151,MATCH('FdS Hebdo'!$B809,'Journée FdS'!$V$3:$V$151,0),C$3),"")</f>
        <v/>
      </c>
      <c r="D809" s="195" t="str">
        <f>IFERROR(INDEX('Liste Personnel'!$A$3:$I$151,MATCH($E809,'Liste Personnel'!$G$3:$G$151,0),8),"")</f>
        <v/>
      </c>
      <c r="E809" s="195" t="str">
        <f>IFERROR(INDEX('Journée FdS'!$E$5:$V$151,MATCH('FdS Hebdo'!$B809,'Journée FdS'!$V$5:$V$151,0),E$3),"")</f>
        <v/>
      </c>
      <c r="F809" s="196" t="str">
        <f>IF(H809="","",INDEX(Base!$L$2:$N$153,MATCH('FdS Hebdo'!$H809,Base!$L$2:$L$153,0),MATCH('FdS Hebdo'!F$3,Base!$L$1:$N$1,0)))</f>
        <v/>
      </c>
      <c r="G809" s="196" t="str">
        <f>IF(H809="","",INDEX(Base!$L$2:$N$153,MATCH('FdS Hebdo'!$H809,Base!$L$2:$L$153,0),MATCH('FdS Hebdo'!G$3,Base!$L$1:$N$1,0)))</f>
        <v/>
      </c>
      <c r="H809" s="197" t="str">
        <f t="shared" ref="H809:H824" si="115">IF(E809="","",B809)</f>
        <v/>
      </c>
      <c r="I809" s="198" t="str">
        <f>IF(E809="","","DISPO")</f>
        <v/>
      </c>
    </row>
    <row r="810" spans="1:11">
      <c r="A810" s="191" t="str">
        <f t="shared" si="114"/>
        <v/>
      </c>
      <c r="B810" s="428" t="s">
        <v>229</v>
      </c>
      <c r="C810" s="195" t="str">
        <f>IFERROR(INDEX('Journée FdS'!$A$3:$V$151,MATCH('FdS Hebdo'!$B810,'Journée FdS'!$V$3:$V$151,0),C$3),"")</f>
        <v/>
      </c>
      <c r="D810" s="195" t="str">
        <f>IFERROR(INDEX('Liste Personnel'!$A$3:$I$151,MATCH($E810,'Liste Personnel'!$G$3:$G$151,0),8),"")</f>
        <v/>
      </c>
      <c r="E810" s="195" t="str">
        <f>IFERROR(INDEX('Journée FdS'!$E$5:$V$151,MATCH('FdS Hebdo'!$B810,'Journée FdS'!$V$5:$V$151,0),E$3),"")</f>
        <v/>
      </c>
      <c r="F810" s="196" t="str">
        <f>IF(H810="","",INDEX(Base!$L$2:$N$153,MATCH('FdS Hebdo'!$H810,Base!$L$2:$L$153,0),MATCH('FdS Hebdo'!F$3,Base!$L$1:$N$1,0)))</f>
        <v/>
      </c>
      <c r="G810" s="196" t="str">
        <f>IF(H810="","",INDEX(Base!$L$2:$N$153,MATCH('FdS Hebdo'!$H810,Base!$L$2:$L$153,0),MATCH('FdS Hebdo'!G$3,Base!$L$1:$N$1,0)))</f>
        <v/>
      </c>
      <c r="H810" s="197" t="str">
        <f t="shared" si="115"/>
        <v/>
      </c>
      <c r="I810" s="198" t="str">
        <f t="shared" ref="I810:I818" si="116">IF(E810="","","DISPO")</f>
        <v/>
      </c>
    </row>
    <row r="811" spans="1:11">
      <c r="A811" s="191" t="str">
        <f t="shared" si="114"/>
        <v/>
      </c>
      <c r="B811" s="428" t="s">
        <v>230</v>
      </c>
      <c r="C811" s="195" t="str">
        <f>IFERROR(INDEX('Journée FdS'!$A$3:$V$151,MATCH('FdS Hebdo'!$B811,'Journée FdS'!$V$3:$V$151,0),C$3),"")</f>
        <v/>
      </c>
      <c r="D811" s="195" t="str">
        <f>IFERROR(INDEX('Liste Personnel'!$A$3:$I$151,MATCH($E811,'Liste Personnel'!$G$3:$G$151,0),8),"")</f>
        <v/>
      </c>
      <c r="E811" s="195" t="str">
        <f>IFERROR(INDEX('Journée FdS'!$E$5:$V$151,MATCH('FdS Hebdo'!$B811,'Journée FdS'!$V$5:$V$151,0),E$3),"")</f>
        <v/>
      </c>
      <c r="F811" s="196" t="str">
        <f>IF(H811="","",INDEX(Base!$L$2:$N$153,MATCH('FdS Hebdo'!$H811,Base!$L$2:$L$153,0),MATCH('FdS Hebdo'!F$3,Base!$L$1:$N$1,0)))</f>
        <v/>
      </c>
      <c r="G811" s="196" t="str">
        <f>IF(H811="","",INDEX(Base!$L$2:$N$153,MATCH('FdS Hebdo'!$H811,Base!$L$2:$L$153,0),MATCH('FdS Hebdo'!G$3,Base!$L$1:$N$1,0)))</f>
        <v/>
      </c>
      <c r="H811" s="197" t="str">
        <f t="shared" si="115"/>
        <v/>
      </c>
      <c r="I811" s="198" t="str">
        <f t="shared" si="116"/>
        <v/>
      </c>
    </row>
    <row r="812" spans="1:11" ht="15" customHeight="1">
      <c r="A812" s="191" t="str">
        <f t="shared" si="114"/>
        <v/>
      </c>
      <c r="B812" s="428" t="s">
        <v>231</v>
      </c>
      <c r="C812" s="195" t="str">
        <f>IFERROR(INDEX('Journée FdS'!$A$3:$V$151,MATCH('FdS Hebdo'!$B812,'Journée FdS'!$V$3:$V$151,0),C$3),"")</f>
        <v/>
      </c>
      <c r="D812" s="195" t="str">
        <f>IFERROR(INDEX('Liste Personnel'!$A$3:$I$151,MATCH($E812,'Liste Personnel'!$G$3:$G$151,0),8),"")</f>
        <v/>
      </c>
      <c r="E812" s="195" t="str">
        <f>IFERROR(INDEX('Journée FdS'!$E$5:$V$151,MATCH('FdS Hebdo'!$B812,'Journée FdS'!$V$5:$V$151,0),E$3),"")</f>
        <v/>
      </c>
      <c r="F812" s="196" t="str">
        <f>IF(H812="","",INDEX(Base!$L$2:$N$153,MATCH('FdS Hebdo'!$H812,Base!$L$2:$L$153,0),MATCH('FdS Hebdo'!F$3,Base!$L$1:$N$1,0)))</f>
        <v/>
      </c>
      <c r="G812" s="196" t="str">
        <f>IF(H812="","",INDEX(Base!$L$2:$N$153,MATCH('FdS Hebdo'!$H812,Base!$L$2:$L$153,0),MATCH('FdS Hebdo'!G$3,Base!$L$1:$N$1,0)))</f>
        <v/>
      </c>
      <c r="H812" s="197" t="str">
        <f t="shared" si="115"/>
        <v/>
      </c>
      <c r="I812" s="198" t="str">
        <f t="shared" si="116"/>
        <v/>
      </c>
    </row>
    <row r="813" spans="1:11" ht="15" customHeight="1">
      <c r="A813" s="191" t="str">
        <f t="shared" si="114"/>
        <v/>
      </c>
      <c r="B813" s="428" t="s">
        <v>232</v>
      </c>
      <c r="C813" s="195" t="str">
        <f>IFERROR(INDEX('Journée FdS'!$A$3:$V$151,MATCH('FdS Hebdo'!$B813,'Journée FdS'!$V$3:$V$151,0),C$3),"")</f>
        <v/>
      </c>
      <c r="D813" s="195" t="str">
        <f>IFERROR(INDEX('Liste Personnel'!$A$3:$I$151,MATCH($E813,'Liste Personnel'!$G$3:$G$151,0),8),"")</f>
        <v/>
      </c>
      <c r="E813" s="195" t="str">
        <f>IFERROR(INDEX('Journée FdS'!$E$5:$V$151,MATCH('FdS Hebdo'!$B813,'Journée FdS'!$V$5:$V$151,0),E$3),"")</f>
        <v/>
      </c>
      <c r="F813" s="196" t="str">
        <f>IF(H813="","",INDEX(Base!$L$2:$N$153,MATCH('FdS Hebdo'!$H813,Base!$L$2:$L$153,0),MATCH('FdS Hebdo'!F$3,Base!$L$1:$N$1,0)))</f>
        <v/>
      </c>
      <c r="G813" s="196" t="str">
        <f>IF(H813="","",INDEX(Base!$L$2:$N$153,MATCH('FdS Hebdo'!$H813,Base!$L$2:$L$153,0),MATCH('FdS Hebdo'!G$3,Base!$L$1:$N$1,0)))</f>
        <v/>
      </c>
      <c r="H813" s="197" t="str">
        <f t="shared" si="115"/>
        <v/>
      </c>
      <c r="I813" s="198" t="str">
        <f t="shared" si="116"/>
        <v/>
      </c>
    </row>
    <row r="814" spans="1:11" ht="15" customHeight="1">
      <c r="A814" s="191" t="str">
        <f t="shared" si="114"/>
        <v/>
      </c>
      <c r="B814" s="428" t="s">
        <v>233</v>
      </c>
      <c r="C814" s="195" t="str">
        <f>IFERROR(INDEX('Journée FdS'!$A$3:$V$151,MATCH('FdS Hebdo'!$B814,'Journée FdS'!$V$3:$V$151,0),C$3),"")</f>
        <v/>
      </c>
      <c r="D814" s="195" t="str">
        <f>IFERROR(INDEX('Liste Personnel'!$A$3:$I$151,MATCH($E814,'Liste Personnel'!$G$3:$G$151,0),8),"")</f>
        <v/>
      </c>
      <c r="E814" s="195" t="str">
        <f>IFERROR(INDEX('Journée FdS'!$E$5:$V$151,MATCH('FdS Hebdo'!$B814,'Journée FdS'!$V$5:$V$151,0),E$3),"")</f>
        <v/>
      </c>
      <c r="F814" s="196" t="str">
        <f>IF(H814="","",INDEX(Base!$L$2:$N$153,MATCH('FdS Hebdo'!$H814,Base!$L$2:$L$153,0),MATCH('FdS Hebdo'!F$3,Base!$L$1:$N$1,0)))</f>
        <v/>
      </c>
      <c r="G814" s="196" t="str">
        <f>IF(H814="","",INDEX(Base!$L$2:$N$153,MATCH('FdS Hebdo'!$H814,Base!$L$2:$L$153,0),MATCH('FdS Hebdo'!G$3,Base!$L$1:$N$1,0)))</f>
        <v/>
      </c>
      <c r="H814" s="197" t="str">
        <f t="shared" si="115"/>
        <v/>
      </c>
      <c r="I814" s="198" t="str">
        <f t="shared" si="116"/>
        <v/>
      </c>
    </row>
    <row r="815" spans="1:11" ht="15" customHeight="1">
      <c r="A815" s="191" t="str">
        <f t="shared" si="114"/>
        <v/>
      </c>
      <c r="B815" s="428" t="s">
        <v>234</v>
      </c>
      <c r="C815" s="195" t="str">
        <f>IFERROR(INDEX('Journée FdS'!$A$3:$V$151,MATCH('FdS Hebdo'!$B815,'Journée FdS'!$V$3:$V$151,0),C$3),"")</f>
        <v/>
      </c>
      <c r="D815" s="195" t="str">
        <f>IFERROR(INDEX('Liste Personnel'!$A$3:$I$151,MATCH($E815,'Liste Personnel'!$G$3:$G$151,0),8),"")</f>
        <v/>
      </c>
      <c r="E815" s="195" t="str">
        <f>IFERROR(INDEX('Journée FdS'!$E$5:$V$151,MATCH('FdS Hebdo'!$B815,'Journée FdS'!$V$5:$V$151,0),E$3),"")</f>
        <v/>
      </c>
      <c r="F815" s="196" t="str">
        <f>IF(H815="","",INDEX(Base!$L$2:$N$153,MATCH('FdS Hebdo'!$H815,Base!$L$2:$L$153,0),MATCH('FdS Hebdo'!F$3,Base!$L$1:$N$1,0)))</f>
        <v/>
      </c>
      <c r="G815" s="196" t="str">
        <f>IF(H815="","",INDEX(Base!$L$2:$N$153,MATCH('FdS Hebdo'!$H815,Base!$L$2:$L$153,0),MATCH('FdS Hebdo'!G$3,Base!$L$1:$N$1,0)))</f>
        <v/>
      </c>
      <c r="H815" s="197" t="str">
        <f t="shared" si="115"/>
        <v/>
      </c>
      <c r="I815" s="198" t="str">
        <f t="shared" si="116"/>
        <v/>
      </c>
    </row>
    <row r="816" spans="1:11" ht="15" customHeight="1">
      <c r="A816" s="191" t="str">
        <f t="shared" si="114"/>
        <v/>
      </c>
      <c r="B816" s="428" t="s">
        <v>235</v>
      </c>
      <c r="C816" s="195" t="str">
        <f>IFERROR(INDEX('Journée FdS'!$A$3:$V$151,MATCH('FdS Hebdo'!$B816,'Journée FdS'!$V$3:$V$151,0),C$3),"")</f>
        <v/>
      </c>
      <c r="D816" s="195" t="str">
        <f>IFERROR(INDEX('Liste Personnel'!$A$3:$I$151,MATCH($E816,'Liste Personnel'!$G$3:$G$151,0),8),"")</f>
        <v/>
      </c>
      <c r="E816" s="195" t="str">
        <f>IFERROR(INDEX('Journée FdS'!$E$5:$V$151,MATCH('FdS Hebdo'!$B816,'Journée FdS'!$V$5:$V$151,0),E$3),"")</f>
        <v/>
      </c>
      <c r="F816" s="196" t="str">
        <f>IF(H816="","",INDEX(Base!$L$2:$N$153,MATCH('FdS Hebdo'!$H816,Base!$L$2:$L$153,0),MATCH('FdS Hebdo'!F$3,Base!$L$1:$N$1,0)))</f>
        <v/>
      </c>
      <c r="G816" s="196" t="str">
        <f>IF(H816="","",INDEX(Base!$L$2:$N$153,MATCH('FdS Hebdo'!$H816,Base!$L$2:$L$153,0),MATCH('FdS Hebdo'!G$3,Base!$L$1:$N$1,0)))</f>
        <v/>
      </c>
      <c r="H816" s="197" t="str">
        <f t="shared" si="115"/>
        <v/>
      </c>
      <c r="I816" s="198" t="str">
        <f t="shared" si="116"/>
        <v/>
      </c>
    </row>
    <row r="817" spans="1:9" ht="15" customHeight="1">
      <c r="A817" s="191" t="str">
        <f t="shared" si="114"/>
        <v/>
      </c>
      <c r="B817" s="428" t="s">
        <v>299</v>
      </c>
      <c r="C817" s="195" t="str">
        <f>IFERROR(INDEX('Journée FdS'!$A$3:$V$151,MATCH('FdS Hebdo'!$B817,'Journée FdS'!$V$3:$V$151,0),C$3),"")</f>
        <v/>
      </c>
      <c r="D817" s="195" t="str">
        <f>IFERROR(INDEX('Liste Personnel'!$A$3:$I$151,MATCH($E817,'Liste Personnel'!$G$3:$G$151,0),8),"")</f>
        <v/>
      </c>
      <c r="E817" s="195" t="str">
        <f>IFERROR(INDEX('Journée FdS'!$E$5:$V$151,MATCH('FdS Hebdo'!$B817,'Journée FdS'!$V$5:$V$151,0),E$3),"")</f>
        <v/>
      </c>
      <c r="F817" s="196" t="str">
        <f>IF(H817="","",INDEX(Base!$L$2:$N$153,MATCH('FdS Hebdo'!$H817,Base!$L$2:$L$153,0),MATCH('FdS Hebdo'!F$3,Base!$L$1:$N$1,0)))</f>
        <v/>
      </c>
      <c r="G817" s="196" t="str">
        <f>IF(H817="","",INDEX(Base!$L$2:$N$153,MATCH('FdS Hebdo'!$H817,Base!$L$2:$L$153,0),MATCH('FdS Hebdo'!G$3,Base!$L$1:$N$1,0)))</f>
        <v/>
      </c>
      <c r="H817" s="197" t="str">
        <f t="shared" si="115"/>
        <v/>
      </c>
      <c r="I817" s="198" t="str">
        <f t="shared" si="116"/>
        <v/>
      </c>
    </row>
    <row r="818" spans="1:9" ht="15" customHeight="1">
      <c r="A818" s="191" t="str">
        <f t="shared" si="114"/>
        <v/>
      </c>
      <c r="B818" s="428" t="s">
        <v>300</v>
      </c>
      <c r="C818" s="195" t="str">
        <f>IFERROR(INDEX('Journée FdS'!$A$3:$V$151,MATCH('FdS Hebdo'!$B818,'Journée FdS'!$V$3:$V$151,0),C$3),"")</f>
        <v/>
      </c>
      <c r="D818" s="195" t="str">
        <f>IFERROR(INDEX('Liste Personnel'!$A$3:$I$151,MATCH($E818,'Liste Personnel'!$G$3:$G$151,0),8),"")</f>
        <v/>
      </c>
      <c r="E818" s="195" t="str">
        <f>IFERROR(INDEX('Journée FdS'!$E$5:$V$151,MATCH('FdS Hebdo'!$B818,'Journée FdS'!$V$5:$V$151,0),E$3),"")</f>
        <v/>
      </c>
      <c r="F818" s="196" t="str">
        <f>IF(H818="","",INDEX(Base!$L$2:$N$153,MATCH('FdS Hebdo'!$H818,Base!$L$2:$L$153,0),MATCH('FdS Hebdo'!F$3,Base!$L$1:$N$1,0)))</f>
        <v/>
      </c>
      <c r="G818" s="196" t="str">
        <f>IF(H818="","",INDEX(Base!$L$2:$N$153,MATCH('FdS Hebdo'!$H818,Base!$L$2:$L$153,0),MATCH('FdS Hebdo'!G$3,Base!$L$1:$N$1,0)))</f>
        <v/>
      </c>
      <c r="H818" s="197" t="str">
        <f t="shared" si="115"/>
        <v/>
      </c>
      <c r="I818" s="198" t="str">
        <f t="shared" si="116"/>
        <v/>
      </c>
    </row>
    <row r="819" spans="1:9" ht="15" customHeight="1">
      <c r="A819" s="191" t="str">
        <f t="shared" si="114"/>
        <v/>
      </c>
      <c r="B819" s="428" t="s">
        <v>308</v>
      </c>
      <c r="C819" s="195" t="str">
        <f>IFERROR(INDEX('Journée FdS'!$A$3:$V$151,MATCH('FdS Hebdo'!$B819,'Journée FdS'!$V$3:$V$151,0),C$3),"")</f>
        <v/>
      </c>
      <c r="D819" s="195" t="str">
        <f>IFERROR(INDEX('Liste Personnel'!$A$3:$I$151,MATCH($E819,'Liste Personnel'!$G$3:$G$151,0),8),"")</f>
        <v/>
      </c>
      <c r="E819" s="195" t="str">
        <f>IFERROR(INDEX('Journée FdS'!$E$5:$V$151,MATCH('FdS Hebdo'!$B819,'Journée FdS'!$V$5:$V$151,0),E$3),"")</f>
        <v/>
      </c>
      <c r="F819" s="196" t="str">
        <f>IF(H819="","",INDEX(Base!$L$2:$N$153,MATCH('FdS Hebdo'!$H819,Base!$L$2:$L$153,0),MATCH('FdS Hebdo'!F$3,Base!$L$1:$N$1,0)))</f>
        <v/>
      </c>
      <c r="G819" s="196" t="str">
        <f>IF(H819="","",INDEX(Base!$L$2:$N$153,MATCH('FdS Hebdo'!$H819,Base!$L$2:$L$153,0),MATCH('FdS Hebdo'!G$3,Base!$L$1:$N$1,0)))</f>
        <v/>
      </c>
      <c r="H819" s="197" t="str">
        <f t="shared" si="115"/>
        <v/>
      </c>
      <c r="I819" s="198" t="str">
        <f t="shared" ref="I819:I824" si="117">IF(E819="","","DOUBLAGE")</f>
        <v/>
      </c>
    </row>
    <row r="820" spans="1:9" ht="15" customHeight="1">
      <c r="A820" s="191" t="str">
        <f t="shared" si="114"/>
        <v/>
      </c>
      <c r="B820" s="428" t="s">
        <v>309</v>
      </c>
      <c r="C820" s="195" t="str">
        <f>IFERROR(INDEX('Journée FdS'!$A$3:$V$151,MATCH('FdS Hebdo'!$B820,'Journée FdS'!$V$3:$V$151,0),C$3),"")</f>
        <v/>
      </c>
      <c r="D820" s="195" t="str">
        <f>IFERROR(INDEX('Liste Personnel'!$A$3:$I$151,MATCH($E820,'Liste Personnel'!$G$3:$G$151,0),8),"")</f>
        <v/>
      </c>
      <c r="E820" s="195" t="str">
        <f>IFERROR(INDEX('Journée FdS'!$E$5:$V$151,MATCH('FdS Hebdo'!$B820,'Journée FdS'!$V$5:$V$151,0),E$3),"")</f>
        <v/>
      </c>
      <c r="F820" s="196" t="str">
        <f>IF(H820="","",INDEX(Base!$L$2:$N$153,MATCH('FdS Hebdo'!$H820,Base!$L$2:$L$153,0),MATCH('FdS Hebdo'!F$3,Base!$L$1:$N$1,0)))</f>
        <v/>
      </c>
      <c r="G820" s="196" t="str">
        <f>IF(H820="","",INDEX(Base!$L$2:$N$153,MATCH('FdS Hebdo'!$H820,Base!$L$2:$L$153,0),MATCH('FdS Hebdo'!G$3,Base!$L$1:$N$1,0)))</f>
        <v/>
      </c>
      <c r="H820" s="197" t="str">
        <f t="shared" si="115"/>
        <v/>
      </c>
      <c r="I820" s="198" t="str">
        <f t="shared" si="117"/>
        <v/>
      </c>
    </row>
    <row r="821" spans="1:9" ht="15" customHeight="1">
      <c r="A821" s="191" t="str">
        <f t="shared" si="114"/>
        <v/>
      </c>
      <c r="B821" s="428" t="s">
        <v>310</v>
      </c>
      <c r="C821" s="195" t="str">
        <f>IFERROR(INDEX('Journée FdS'!$A$3:$V$151,MATCH('FdS Hebdo'!$B821,'Journée FdS'!$V$3:$V$151,0),C$3),"")</f>
        <v/>
      </c>
      <c r="D821" s="195" t="str">
        <f>IFERROR(INDEX('Liste Personnel'!$A$3:$I$151,MATCH($E821,'Liste Personnel'!$G$3:$G$151,0),8),"")</f>
        <v/>
      </c>
      <c r="E821" s="195" t="str">
        <f>IFERROR(INDEX('Journée FdS'!$E$5:$V$151,MATCH('FdS Hebdo'!$B821,'Journée FdS'!$V$5:$V$151,0),E$3),"")</f>
        <v/>
      </c>
      <c r="F821" s="196" t="str">
        <f>IF(H821="","",INDEX(Base!$L$2:$N$153,MATCH('FdS Hebdo'!$H821,Base!$L$2:$L$153,0),MATCH('FdS Hebdo'!F$3,Base!$L$1:$N$1,0)))</f>
        <v/>
      </c>
      <c r="G821" s="196" t="str">
        <f>IF(H821="","",INDEX(Base!$L$2:$N$153,MATCH('FdS Hebdo'!$H821,Base!$L$2:$L$153,0),MATCH('FdS Hebdo'!G$3,Base!$L$1:$N$1,0)))</f>
        <v/>
      </c>
      <c r="H821" s="197" t="str">
        <f t="shared" si="115"/>
        <v/>
      </c>
      <c r="I821" s="198" t="str">
        <f t="shared" si="117"/>
        <v/>
      </c>
    </row>
    <row r="822" spans="1:9" ht="15" customHeight="1">
      <c r="A822" s="191" t="str">
        <f t="shared" si="114"/>
        <v/>
      </c>
      <c r="B822" s="428" t="s">
        <v>311</v>
      </c>
      <c r="C822" s="195" t="str">
        <f>IFERROR(INDEX('Journée FdS'!$A$3:$V$151,MATCH('FdS Hebdo'!$B822,'Journée FdS'!$V$3:$V$151,0),C$3),"")</f>
        <v/>
      </c>
      <c r="D822" s="195" t="str">
        <f>IFERROR(INDEX('Liste Personnel'!$A$3:$I$151,MATCH($E822,'Liste Personnel'!$G$3:$G$151,0),8),"")</f>
        <v/>
      </c>
      <c r="E822" s="195" t="str">
        <f>IFERROR(INDEX('Journée FdS'!$E$5:$V$151,MATCH('FdS Hebdo'!$B822,'Journée FdS'!$V$5:$V$151,0),E$3),"")</f>
        <v/>
      </c>
      <c r="F822" s="196" t="str">
        <f>IF(H822="","",INDEX(Base!$L$2:$N$153,MATCH('FdS Hebdo'!$H822,Base!$L$2:$L$153,0),MATCH('FdS Hebdo'!F$3,Base!$L$1:$N$1,0)))</f>
        <v/>
      </c>
      <c r="G822" s="196" t="str">
        <f>IF(H822="","",INDEX(Base!$L$2:$N$153,MATCH('FdS Hebdo'!$H822,Base!$L$2:$L$153,0),MATCH('FdS Hebdo'!G$3,Base!$L$1:$N$1,0)))</f>
        <v/>
      </c>
      <c r="H822" s="197" t="str">
        <f t="shared" si="115"/>
        <v/>
      </c>
      <c r="I822" s="198" t="str">
        <f t="shared" si="117"/>
        <v/>
      </c>
    </row>
    <row r="823" spans="1:9" ht="15" customHeight="1">
      <c r="A823" s="191" t="str">
        <f t="shared" si="114"/>
        <v/>
      </c>
      <c r="B823" s="428" t="s">
        <v>312</v>
      </c>
      <c r="C823" s="195" t="str">
        <f>IFERROR(INDEX('Journée FdS'!$A$3:$V$151,MATCH('FdS Hebdo'!$B823,'Journée FdS'!$V$3:$V$151,0),C$3),"")</f>
        <v/>
      </c>
      <c r="D823" s="195" t="str">
        <f>IFERROR(INDEX('Liste Personnel'!$A$3:$I$151,MATCH($E823,'Liste Personnel'!$G$3:$G$151,0),8),"")</f>
        <v/>
      </c>
      <c r="E823" s="195" t="str">
        <f>IFERROR(INDEX('Journée FdS'!$E$5:$V$151,MATCH('FdS Hebdo'!$B823,'Journée FdS'!$V$5:$V$151,0),E$3),"")</f>
        <v/>
      </c>
      <c r="F823" s="196" t="str">
        <f>IF(H823="","",INDEX(Base!$L$2:$N$153,MATCH('FdS Hebdo'!$H823,Base!$L$2:$L$153,0),MATCH('FdS Hebdo'!F$3,Base!$L$1:$N$1,0)))</f>
        <v/>
      </c>
      <c r="G823" s="196" t="str">
        <f>IF(H823="","",INDEX(Base!$L$2:$N$153,MATCH('FdS Hebdo'!$H823,Base!$L$2:$L$153,0),MATCH('FdS Hebdo'!G$3,Base!$L$1:$N$1,0)))</f>
        <v/>
      </c>
      <c r="H823" s="197" t="str">
        <f t="shared" si="115"/>
        <v/>
      </c>
      <c r="I823" s="198" t="str">
        <f t="shared" si="117"/>
        <v/>
      </c>
    </row>
    <row r="824" spans="1:9" ht="15" customHeight="1">
      <c r="A824" s="191" t="str">
        <f t="shared" si="114"/>
        <v/>
      </c>
      <c r="B824" s="428" t="s">
        <v>313</v>
      </c>
      <c r="C824" s="195" t="str">
        <f>IFERROR(INDEX('Journée FdS'!$A$3:$V$151,MATCH('FdS Hebdo'!$B824,'Journée FdS'!$V$3:$V$151,0),C$3),"")</f>
        <v/>
      </c>
      <c r="D824" s="195" t="str">
        <f>IFERROR(INDEX('Liste Personnel'!$A$3:$I$151,MATCH($E824,'Liste Personnel'!$G$3:$G$151,0),8),"")</f>
        <v/>
      </c>
      <c r="E824" s="195" t="str">
        <f>IFERROR(INDEX('Journée FdS'!$E$5:$V$151,MATCH('FdS Hebdo'!$B824,'Journée FdS'!$V$5:$V$151,0),E$3),"")</f>
        <v/>
      </c>
      <c r="F824" s="196" t="str">
        <f>IF(H824="","",INDEX(Base!$L$2:$N$153,MATCH('FdS Hebdo'!$H824,Base!$L$2:$L$153,0),MATCH('FdS Hebdo'!F$3,Base!$L$1:$N$1,0)))</f>
        <v/>
      </c>
      <c r="G824" s="196" t="str">
        <f>IF(H824="","",INDEX(Base!$L$2:$N$153,MATCH('FdS Hebdo'!$H824,Base!$L$2:$L$153,0),MATCH('FdS Hebdo'!G$3,Base!$L$1:$N$1,0)))</f>
        <v/>
      </c>
      <c r="H824" s="197" t="str">
        <f t="shared" si="115"/>
        <v/>
      </c>
      <c r="I824" s="198" t="str">
        <f t="shared" si="117"/>
        <v/>
      </c>
    </row>
    <row r="825" spans="1:9">
      <c r="A825" s="191" t="str">
        <f t="shared" si="114"/>
        <v/>
      </c>
      <c r="B825" s="428" t="s">
        <v>27</v>
      </c>
      <c r="C825" s="195" t="str">
        <f>IFERROR(INDEX('Journée FdS'!$A$3:$V$151,MATCH('FdS Hebdo'!$B825,'Journée FdS'!$V$3:$V$151,0),C$3),"")</f>
        <v/>
      </c>
      <c r="D825" s="195" t="str">
        <f>IFERROR(INDEX('Liste Personnel'!$A$3:$I$151,MATCH($E825,'Liste Personnel'!$G$3:$G$151,0),8),"")</f>
        <v/>
      </c>
      <c r="E825" s="195" t="str">
        <f>IFERROR(INDEX('Journée FdS'!$E$5:$V$151,MATCH('FdS Hebdo'!$B825,'Journée FdS'!$V$5:$V$151,0),E$3),"")</f>
        <v/>
      </c>
      <c r="F825" s="196" t="str">
        <f>IF(H825="","",INDEX(Base!$L$2:$N$153,MATCH('FdS Hebdo'!$H825,Base!$L$2:$L$153,0),MATCH('FdS Hebdo'!F$3,Base!$L$1:$N$1,0)))</f>
        <v/>
      </c>
      <c r="G825" s="196" t="str">
        <f>IF(H825="","",INDEX(Base!$L$2:$N$153,MATCH('FdS Hebdo'!$H825,Base!$L$2:$L$153,0),MATCH('FdS Hebdo'!G$3,Base!$L$1:$N$1,0)))</f>
        <v/>
      </c>
      <c r="H825" s="197" t="str">
        <f t="shared" ref="H825:H837" si="118">IF(E825="","",B825)</f>
        <v/>
      </c>
      <c r="I825" s="198"/>
    </row>
    <row r="826" spans="1:9">
      <c r="A826" s="191" t="str">
        <f t="shared" si="114"/>
        <v/>
      </c>
      <c r="B826" s="428" t="s">
        <v>21</v>
      </c>
      <c r="C826" s="195" t="str">
        <f>IFERROR(INDEX('Journée FdS'!$A$3:$V$151,MATCH('FdS Hebdo'!$B826,'Journée FdS'!$V$3:$V$151,0),C$3),"")</f>
        <v/>
      </c>
      <c r="D826" s="195" t="str">
        <f>IFERROR(INDEX('Liste Personnel'!$A$3:$I$151,MATCH($E826,'Liste Personnel'!$G$3:$G$151,0),8),"")</f>
        <v/>
      </c>
      <c r="E826" s="195" t="str">
        <f>IFERROR(INDEX('Journée FdS'!$E$5:$V$151,MATCH('FdS Hebdo'!$B826,'Journée FdS'!$V$5:$V$151,0),E$3),"")</f>
        <v/>
      </c>
      <c r="F826" s="196" t="str">
        <f>IF(H826="","",INDEX(Base!$L$2:$N$153,MATCH('FdS Hebdo'!$H826,Base!$L$2:$L$153,0),MATCH('FdS Hebdo'!F$3,Base!$L$1:$N$1,0)))</f>
        <v/>
      </c>
      <c r="G826" s="196" t="str">
        <f>IF(H826="","",INDEX(Base!$L$2:$N$153,MATCH('FdS Hebdo'!$H826,Base!$L$2:$L$153,0),MATCH('FdS Hebdo'!G$3,Base!$L$1:$N$1,0)))</f>
        <v/>
      </c>
      <c r="H826" s="197" t="str">
        <f t="shared" si="118"/>
        <v/>
      </c>
      <c r="I826" s="198"/>
    </row>
    <row r="827" spans="1:9">
      <c r="A827" s="191" t="str">
        <f t="shared" si="114"/>
        <v/>
      </c>
      <c r="B827" s="428" t="s">
        <v>24</v>
      </c>
      <c r="C827" s="195" t="str">
        <f>IFERROR(INDEX('Journée FdS'!$A$3:$V$151,MATCH('FdS Hebdo'!$B827,'Journée FdS'!$V$3:$V$151,0),C$3),"")</f>
        <v/>
      </c>
      <c r="D827" s="195" t="str">
        <f>IFERROR(INDEX('Liste Personnel'!$A$3:$I$151,MATCH($E827,'Liste Personnel'!$G$3:$G$151,0),8),"")</f>
        <v/>
      </c>
      <c r="E827" s="195" t="str">
        <f>IFERROR(INDEX('Journée FdS'!$E$5:$V$151,MATCH('FdS Hebdo'!$B827,'Journée FdS'!$V$5:$V$151,0),E$3),"")</f>
        <v/>
      </c>
      <c r="F827" s="196" t="str">
        <f>IF(H827="","",INDEX(Base!$L$2:$N$153,MATCH('FdS Hebdo'!$H827,Base!$L$2:$L$153,0),MATCH('FdS Hebdo'!F$3,Base!$L$1:$N$1,0)))</f>
        <v/>
      </c>
      <c r="G827" s="196" t="str">
        <f>IF(H827="","",INDEX(Base!$L$2:$N$153,MATCH('FdS Hebdo'!$H827,Base!$L$2:$L$153,0),MATCH('FdS Hebdo'!G$3,Base!$L$1:$N$1,0)))</f>
        <v/>
      </c>
      <c r="H827" s="197" t="str">
        <f t="shared" si="118"/>
        <v/>
      </c>
      <c r="I827" s="198"/>
    </row>
    <row r="828" spans="1:9">
      <c r="A828" s="191" t="str">
        <f t="shared" si="114"/>
        <v/>
      </c>
      <c r="B828" s="428" t="s">
        <v>29</v>
      </c>
      <c r="C828" s="195" t="str">
        <f>IFERROR(INDEX('Journée FdS'!$A$3:$V$151,MATCH('FdS Hebdo'!$B828,'Journée FdS'!$V$3:$V$151,0),C$3),"")</f>
        <v/>
      </c>
      <c r="D828" s="195" t="str">
        <f>IFERROR(INDEX('Liste Personnel'!$A$3:$I$151,MATCH($E828,'Liste Personnel'!$G$3:$G$151,0),8),"")</f>
        <v/>
      </c>
      <c r="E828" s="195" t="str">
        <f>IFERROR(INDEX('Journée FdS'!$E$5:$V$151,MATCH('FdS Hebdo'!$B828,'Journée FdS'!$V$5:$V$151,0),E$3),"")</f>
        <v/>
      </c>
      <c r="F828" s="196" t="str">
        <f>IF(H828="","",INDEX(Base!$L$2:$N$153,MATCH('FdS Hebdo'!$H828,Base!$L$2:$L$153,0),MATCH('FdS Hebdo'!F$3,Base!$L$1:$N$1,0)))</f>
        <v/>
      </c>
      <c r="G828" s="196" t="str">
        <f>IF(H828="","",INDEX(Base!$L$2:$N$153,MATCH('FdS Hebdo'!$H828,Base!$L$2:$L$153,0),MATCH('FdS Hebdo'!G$3,Base!$L$1:$N$1,0)))</f>
        <v/>
      </c>
      <c r="H828" s="197" t="str">
        <f t="shared" si="118"/>
        <v/>
      </c>
      <c r="I828" s="198"/>
    </row>
    <row r="829" spans="1:9">
      <c r="A829" s="191" t="str">
        <f t="shared" si="114"/>
        <v/>
      </c>
      <c r="B829" s="428" t="s">
        <v>74</v>
      </c>
      <c r="C829" s="195" t="str">
        <f>IFERROR(INDEX('Journée FdS'!$A$3:$V$151,MATCH('FdS Hebdo'!$B829,'Journée FdS'!$V$3:$V$151,0),C$3),"")</f>
        <v/>
      </c>
      <c r="D829" s="195" t="str">
        <f>IFERROR(INDEX('Liste Personnel'!$A$3:$I$151,MATCH($E829,'Liste Personnel'!$G$3:$G$151,0),8),"")</f>
        <v/>
      </c>
      <c r="E829" s="195" t="str">
        <f>IFERROR(INDEX('Journée FdS'!$E$5:$V$151,MATCH('FdS Hebdo'!$B829,'Journée FdS'!$V$5:$V$151,0),E$3),"")</f>
        <v/>
      </c>
      <c r="F829" s="196" t="str">
        <f>IF(H829="","",INDEX(Base!$L$2:$N$153,MATCH('FdS Hebdo'!$H829,Base!$L$2:$L$153,0),MATCH('FdS Hebdo'!F$3,Base!$L$1:$N$1,0)))</f>
        <v/>
      </c>
      <c r="G829" s="196" t="str">
        <f>IF(H829="","",INDEX(Base!$L$2:$N$153,MATCH('FdS Hebdo'!$H829,Base!$L$2:$L$153,0),MATCH('FdS Hebdo'!G$3,Base!$L$1:$N$1,0)))</f>
        <v/>
      </c>
      <c r="H829" s="197" t="str">
        <f t="shared" si="118"/>
        <v/>
      </c>
      <c r="I829" s="198"/>
    </row>
    <row r="830" spans="1:9">
      <c r="A830" s="191" t="str">
        <f t="shared" si="114"/>
        <v/>
      </c>
      <c r="B830" s="428" t="s">
        <v>33</v>
      </c>
      <c r="C830" s="195" t="str">
        <f>IFERROR(INDEX('Journée FdS'!$A$3:$V$151,MATCH('FdS Hebdo'!$B830,'Journée FdS'!$V$3:$V$151,0),C$3),"")</f>
        <v/>
      </c>
      <c r="D830" s="195" t="str">
        <f>IFERROR(INDEX('Liste Personnel'!$A$3:$I$151,MATCH($E830,'Liste Personnel'!$G$3:$G$151,0),8),"")</f>
        <v/>
      </c>
      <c r="E830" s="195" t="str">
        <f>IFERROR(INDEX('Journée FdS'!$E$5:$V$151,MATCH('FdS Hebdo'!$B830,'Journée FdS'!$V$5:$V$151,0),E$3),"")</f>
        <v/>
      </c>
      <c r="F830" s="196" t="str">
        <f>IF(H830="","",INDEX(Base!$L$2:$N$153,MATCH('FdS Hebdo'!$H830,Base!$L$2:$L$153,0),MATCH('FdS Hebdo'!F$3,Base!$L$1:$N$1,0)))</f>
        <v/>
      </c>
      <c r="G830" s="196" t="str">
        <f>IF(H830="","",INDEX(Base!$L$2:$N$153,MATCH('FdS Hebdo'!$H830,Base!$L$2:$L$153,0),MATCH('FdS Hebdo'!G$3,Base!$L$1:$N$1,0)))</f>
        <v/>
      </c>
      <c r="H830" s="197" t="str">
        <f t="shared" si="118"/>
        <v/>
      </c>
      <c r="I830" s="198"/>
    </row>
    <row r="831" spans="1:9">
      <c r="A831" s="191" t="str">
        <f t="shared" si="114"/>
        <v/>
      </c>
      <c r="B831" s="428" t="s">
        <v>34</v>
      </c>
      <c r="C831" s="195" t="str">
        <f>IFERROR(INDEX('Journée FdS'!$A$3:$V$151,MATCH('FdS Hebdo'!$B831,'Journée FdS'!$V$3:$V$151,0),C$3),"")</f>
        <v/>
      </c>
      <c r="D831" s="195" t="str">
        <f>IFERROR(INDEX('Liste Personnel'!$A$3:$I$151,MATCH($E831,'Liste Personnel'!$G$3:$G$151,0),8),"")</f>
        <v/>
      </c>
      <c r="E831" s="195" t="str">
        <f>IFERROR(INDEX('Journée FdS'!$E$5:$V$151,MATCH('FdS Hebdo'!$B831,'Journée FdS'!$V$5:$V$151,0),E$3),"")</f>
        <v/>
      </c>
      <c r="F831" s="196" t="str">
        <f>IF(H831="","",INDEX(Base!$L$2:$N$153,MATCH('FdS Hebdo'!$H831,Base!$L$2:$L$153,0),MATCH('FdS Hebdo'!F$3,Base!$L$1:$N$1,0)))</f>
        <v/>
      </c>
      <c r="G831" s="196" t="str">
        <f>IF(H831="","",INDEX(Base!$L$2:$N$153,MATCH('FdS Hebdo'!$H831,Base!$L$2:$L$153,0),MATCH('FdS Hebdo'!G$3,Base!$L$1:$N$1,0)))</f>
        <v/>
      </c>
      <c r="H831" s="197" t="str">
        <f t="shared" si="118"/>
        <v/>
      </c>
      <c r="I831" s="198"/>
    </row>
    <row r="832" spans="1:9">
      <c r="A832" s="191" t="str">
        <f t="shared" si="114"/>
        <v/>
      </c>
      <c r="B832" s="428" t="s">
        <v>35</v>
      </c>
      <c r="C832" s="195" t="str">
        <f>IFERROR(INDEX('Journée FdS'!$A$3:$V$151,MATCH('FdS Hebdo'!$B832,'Journée FdS'!$V$3:$V$151,0),C$3),"")</f>
        <v/>
      </c>
      <c r="D832" s="195" t="str">
        <f>IFERROR(INDEX('Liste Personnel'!$A$3:$I$151,MATCH($E832,'Liste Personnel'!$G$3:$G$151,0),8),"")</f>
        <v/>
      </c>
      <c r="E832" s="195" t="str">
        <f>IFERROR(INDEX('Journée FdS'!$E$5:$V$151,MATCH('FdS Hebdo'!$B832,'Journée FdS'!$V$5:$V$151,0),E$3),"")</f>
        <v/>
      </c>
      <c r="F832" s="196" t="str">
        <f>IF(H832="","",INDEX(Base!$L$2:$N$153,MATCH('FdS Hebdo'!$H832,Base!$L$2:$L$153,0),MATCH('FdS Hebdo'!F$3,Base!$L$1:$N$1,0)))</f>
        <v/>
      </c>
      <c r="G832" s="196" t="str">
        <f>IF(H832="","",INDEX(Base!$L$2:$N$153,MATCH('FdS Hebdo'!$H832,Base!$L$2:$L$153,0),MATCH('FdS Hebdo'!G$3,Base!$L$1:$N$1,0)))</f>
        <v/>
      </c>
      <c r="H832" s="197" t="str">
        <f t="shared" si="118"/>
        <v/>
      </c>
      <c r="I832" s="198"/>
    </row>
    <row r="833" spans="1:9">
      <c r="A833" s="191" t="str">
        <f t="shared" si="114"/>
        <v/>
      </c>
      <c r="B833" s="428" t="s">
        <v>36</v>
      </c>
      <c r="C833" s="195" t="str">
        <f>IFERROR(INDEX('Journée FdS'!$A$3:$V$151,MATCH('FdS Hebdo'!$B833,'Journée FdS'!$V$3:$V$151,0),C$3),"")</f>
        <v/>
      </c>
      <c r="D833" s="195" t="str">
        <f>IFERROR(INDEX('Liste Personnel'!$A$3:$I$151,MATCH($E833,'Liste Personnel'!$G$3:$G$151,0),8),"")</f>
        <v/>
      </c>
      <c r="E833" s="195" t="str">
        <f>IFERROR(INDEX('Journée FdS'!$E$5:$V$151,MATCH('FdS Hebdo'!$B833,'Journée FdS'!$V$5:$V$151,0),E$3),"")</f>
        <v/>
      </c>
      <c r="F833" s="196" t="str">
        <f>IF(H833="","",INDEX(Base!$L$2:$N$153,MATCH('FdS Hebdo'!$H833,Base!$L$2:$L$153,0),MATCH('FdS Hebdo'!F$3,Base!$L$1:$N$1,0)))</f>
        <v/>
      </c>
      <c r="G833" s="196" t="str">
        <f>IF(H833="","",INDEX(Base!$L$2:$N$153,MATCH('FdS Hebdo'!$H833,Base!$L$2:$L$153,0),MATCH('FdS Hebdo'!G$3,Base!$L$1:$N$1,0)))</f>
        <v/>
      </c>
      <c r="H833" s="197" t="str">
        <f t="shared" si="118"/>
        <v/>
      </c>
      <c r="I833" s="198"/>
    </row>
    <row r="834" spans="1:9">
      <c r="A834" s="191" t="str">
        <f t="shared" si="114"/>
        <v/>
      </c>
      <c r="B834" s="428" t="s">
        <v>67</v>
      </c>
      <c r="C834" s="195" t="str">
        <f>IFERROR(INDEX('Journée FdS'!$A$3:$V$151,MATCH('FdS Hebdo'!$B834,'Journée FdS'!$V$3:$V$151,0),C$3),"")</f>
        <v/>
      </c>
      <c r="D834" s="195" t="str">
        <f>IFERROR(INDEX('Liste Personnel'!$A$3:$I$151,MATCH($E834,'Liste Personnel'!$G$3:$G$151,0),8),"")</f>
        <v/>
      </c>
      <c r="E834" s="195" t="str">
        <f>IFERROR(INDEX('Journée FdS'!$E$5:$V$151,MATCH('FdS Hebdo'!$B834,'Journée FdS'!$V$5:$V$151,0),E$3),"")</f>
        <v/>
      </c>
      <c r="F834" s="196" t="str">
        <f>IF(H834="","",INDEX(Base!$L$2:$N$153,MATCH('FdS Hebdo'!$H834,Base!$L$2:$L$153,0),MATCH('FdS Hebdo'!F$3,Base!$L$1:$N$1,0)))</f>
        <v/>
      </c>
      <c r="G834" s="196" t="str">
        <f>IF(H834="","",INDEX(Base!$L$2:$N$153,MATCH('FdS Hebdo'!$H834,Base!$L$2:$L$153,0),MATCH('FdS Hebdo'!G$3,Base!$L$1:$N$1,0)))</f>
        <v/>
      </c>
      <c r="H834" s="197" t="str">
        <f t="shared" si="118"/>
        <v/>
      </c>
      <c r="I834" s="198"/>
    </row>
    <row r="835" spans="1:9">
      <c r="A835" s="191" t="str">
        <f t="shared" si="114"/>
        <v/>
      </c>
      <c r="B835" s="428" t="s">
        <v>65</v>
      </c>
      <c r="C835" s="195" t="str">
        <f>IFERROR(INDEX('Journée FdS'!$A$3:$V$151,MATCH('FdS Hebdo'!$B835,'Journée FdS'!$V$3:$V$151,0),C$3),"")</f>
        <v/>
      </c>
      <c r="D835" s="195" t="str">
        <f>IFERROR(INDEX('Liste Personnel'!$A$3:$I$151,MATCH($E835,'Liste Personnel'!$G$3:$G$151,0),8),"")</f>
        <v/>
      </c>
      <c r="E835" s="195" t="str">
        <f>IFERROR(INDEX('Journée FdS'!$E$5:$V$151,MATCH('FdS Hebdo'!$B835,'Journée FdS'!$V$5:$V$151,0),E$3),"")</f>
        <v/>
      </c>
      <c r="F835" s="196" t="str">
        <f>IF(H835="","",INDEX(Base!$L$2:$N$153,MATCH('FdS Hebdo'!$H835,Base!$L$2:$L$153,0),MATCH('FdS Hebdo'!F$3,Base!$L$1:$N$1,0)))</f>
        <v/>
      </c>
      <c r="G835" s="196" t="str">
        <f>IF(H835="","",INDEX(Base!$L$2:$N$153,MATCH('FdS Hebdo'!$H835,Base!$L$2:$L$153,0),MATCH('FdS Hebdo'!G$3,Base!$L$1:$N$1,0)))</f>
        <v/>
      </c>
      <c r="H835" s="197" t="str">
        <f t="shared" si="118"/>
        <v/>
      </c>
    </row>
    <row r="836" spans="1:9">
      <c r="A836" s="191" t="str">
        <f t="shared" si="114"/>
        <v/>
      </c>
      <c r="B836" s="428" t="s">
        <v>71</v>
      </c>
      <c r="C836" s="195" t="str">
        <f>IFERROR(INDEX('Journée FdS'!$A$3:$V$151,MATCH('FdS Hebdo'!$B836,'Journée FdS'!$V$3:$V$151,0),C$3),"")</f>
        <v/>
      </c>
      <c r="D836" s="195" t="str">
        <f>IFERROR(INDEX('Liste Personnel'!$A$3:$I$151,MATCH($E836,'Liste Personnel'!$G$3:$G$151,0),8),"")</f>
        <v/>
      </c>
      <c r="E836" s="195" t="str">
        <f>IFERROR(INDEX('Journée FdS'!$E$5:$V$151,MATCH('FdS Hebdo'!$B836,'Journée FdS'!$V$5:$V$151,0),E$3),"")</f>
        <v/>
      </c>
      <c r="F836" s="196" t="str">
        <f>IF(H836="","",INDEX(Base!$L$2:$N$153,MATCH('FdS Hebdo'!$H836,Base!$L$2:$L$153,0),MATCH('FdS Hebdo'!F$3,Base!$L$1:$N$1,0)))</f>
        <v/>
      </c>
      <c r="G836" s="196" t="str">
        <f>IF(H836="","",INDEX(Base!$L$2:$N$153,MATCH('FdS Hebdo'!$H836,Base!$L$2:$L$153,0),MATCH('FdS Hebdo'!G$3,Base!$L$1:$N$1,0)))</f>
        <v/>
      </c>
      <c r="H836" s="197" t="str">
        <f t="shared" si="118"/>
        <v/>
      </c>
    </row>
    <row r="837" spans="1:9">
      <c r="A837" s="191" t="str">
        <f t="shared" si="114"/>
        <v/>
      </c>
      <c r="B837" s="428" t="s">
        <v>73</v>
      </c>
      <c r="C837" s="195" t="str">
        <f>IFERROR(INDEX('Journée FdS'!$A$3:$V$151,MATCH('FdS Hebdo'!$B837,'Journée FdS'!$V$3:$V$151,0),C$3),"")</f>
        <v/>
      </c>
      <c r="D837" s="195" t="str">
        <f>IFERROR(INDEX('Liste Personnel'!$A$3:$I$151,MATCH($E837,'Liste Personnel'!$G$3:$G$151,0),8),"")</f>
        <v/>
      </c>
      <c r="E837" s="195" t="str">
        <f>IFERROR(INDEX('Journée FdS'!$E$5:$V$151,MATCH('FdS Hebdo'!$B837,'Journée FdS'!$V$5:$V$151,0),E$3),"")</f>
        <v/>
      </c>
      <c r="F837" s="196" t="str">
        <f>IF(H837="","",INDEX(Base!$L$2:$N$153,MATCH('FdS Hebdo'!$H837,Base!$L$2:$L$153,0),MATCH('FdS Hebdo'!F$3,Base!$L$1:$N$1,0)))</f>
        <v/>
      </c>
      <c r="G837" s="196" t="str">
        <f>IF(H837="","",INDEX(Base!$L$2:$N$153,MATCH('FdS Hebdo'!$H837,Base!$L$2:$L$153,0),MATCH('FdS Hebdo'!G$3,Base!$L$1:$N$1,0)))</f>
        <v/>
      </c>
      <c r="H837" s="197" t="str">
        <f t="shared" si="118"/>
        <v/>
      </c>
    </row>
    <row r="838" spans="1:9">
      <c r="A838" s="191" t="str">
        <f t="shared" si="114"/>
        <v/>
      </c>
      <c r="B838" s="428" t="s">
        <v>64</v>
      </c>
      <c r="C838" s="195" t="str">
        <f>IFERROR(INDEX('Journée FdS'!$A$3:$V$151,MATCH('FdS Hebdo'!$B838,'Journée FdS'!$V$3:$V$151,0),C$3),"")</f>
        <v/>
      </c>
      <c r="D838" s="195" t="str">
        <f>IFERROR(INDEX('Liste Personnel'!$A$3:$I$151,MATCH($E838,'Liste Personnel'!$G$3:$G$151,0),8),"")</f>
        <v/>
      </c>
      <c r="E838" s="195" t="str">
        <f>IFERROR(INDEX('Journée FdS'!$E$5:$V$151,MATCH('FdS Hebdo'!$B838,'Journée FdS'!$V$5:$V$151,0),E$3),"")</f>
        <v/>
      </c>
      <c r="F838" s="196" t="str">
        <f>IF(H838="","",INDEX(Base!$L$2:$N$153,MATCH('FdS Hebdo'!$H838,Base!$L$2:$L$153,0),MATCH('FdS Hebdo'!F$3,Base!$L$1:$N$1,0)))</f>
        <v/>
      </c>
      <c r="G838" s="196" t="str">
        <f>IF(H838="","",INDEX(Base!$L$2:$N$153,MATCH('FdS Hebdo'!$H838,Base!$L$2:$L$153,0),MATCH('FdS Hebdo'!G$3,Base!$L$1:$N$1,0)))</f>
        <v/>
      </c>
      <c r="H838" s="197" t="str">
        <f t="shared" ref="H838:H847" si="119">IF(E838="","",B838)</f>
        <v/>
      </c>
    </row>
    <row r="839" spans="1:9">
      <c r="A839" s="191" t="str">
        <f t="shared" si="114"/>
        <v/>
      </c>
      <c r="B839" s="428" t="s">
        <v>70</v>
      </c>
      <c r="C839" s="195" t="str">
        <f>IFERROR(INDEX('Journée FdS'!$A$3:$V$151,MATCH('FdS Hebdo'!$B839,'Journée FdS'!$V$3:$V$151,0),C$3),"")</f>
        <v/>
      </c>
      <c r="D839" s="195" t="str">
        <f>IFERROR(INDEX('Liste Personnel'!$A$3:$I$151,MATCH($E839,'Liste Personnel'!$G$3:$G$151,0),8),"")</f>
        <v/>
      </c>
      <c r="E839" s="195" t="str">
        <f>IFERROR(INDEX('Journée FdS'!$E$5:$V$151,MATCH('FdS Hebdo'!$B839,'Journée FdS'!$V$5:$V$151,0),E$3),"")</f>
        <v/>
      </c>
      <c r="F839" s="196" t="str">
        <f>IF(H839="","",INDEX(Base!$L$2:$N$153,MATCH('FdS Hebdo'!$H839,Base!$L$2:$L$153,0),MATCH('FdS Hebdo'!F$3,Base!$L$1:$N$1,0)))</f>
        <v/>
      </c>
      <c r="G839" s="196" t="str">
        <f>IF(H839="","",INDEX(Base!$L$2:$N$153,MATCH('FdS Hebdo'!$H839,Base!$L$2:$L$153,0),MATCH('FdS Hebdo'!G$3,Base!$L$1:$N$1,0)))</f>
        <v/>
      </c>
      <c r="H839" s="197" t="str">
        <f t="shared" si="119"/>
        <v/>
      </c>
      <c r="I839" s="198"/>
    </row>
    <row r="840" spans="1:9">
      <c r="A840" s="191" t="str">
        <f t="shared" si="114"/>
        <v/>
      </c>
      <c r="B840" s="429" t="s">
        <v>316</v>
      </c>
      <c r="C840" s="195" t="str">
        <f>IFERROR(INDEX('Journée FdS'!$A$3:$V$151,MATCH('FdS Hebdo'!$B840,'Journée FdS'!$V$3:$V$151,0),C$3),"")</f>
        <v/>
      </c>
      <c r="D840" s="195" t="str">
        <f>IFERROR(INDEX('Liste Personnel'!$A$3:$I$151,MATCH($E840,'Liste Personnel'!$G$3:$G$151,0),8),"")</f>
        <v/>
      </c>
      <c r="E840" s="195" t="str">
        <f>IFERROR(INDEX('Journée FdS'!$E$5:$V$151,MATCH('FdS Hebdo'!$B840,'Journée FdS'!$V$5:$V$151,0),E$3),"")</f>
        <v/>
      </c>
      <c r="F840" s="196" t="str">
        <f>IF(H840="","",INDEX(Base!$L$2:$N$153,MATCH('FdS Hebdo'!$H840,Base!$L$2:$L$153,0),MATCH('FdS Hebdo'!F$3,Base!$L$1:$N$1,0)))</f>
        <v/>
      </c>
      <c r="G840" s="196" t="str">
        <f>IF(H840="","",INDEX(Base!$L$2:$N$153,MATCH('FdS Hebdo'!$H840,Base!$L$2:$L$153,0),MATCH('FdS Hebdo'!G$3,Base!$L$1:$N$1,0)))</f>
        <v/>
      </c>
      <c r="H840" s="197" t="str">
        <f t="shared" si="119"/>
        <v/>
      </c>
      <c r="I840" s="198" t="str">
        <f>IF(E840="","","RENFORT")</f>
        <v/>
      </c>
    </row>
    <row r="841" spans="1:9">
      <c r="A841" s="191" t="str">
        <f t="shared" si="114"/>
        <v/>
      </c>
      <c r="B841" s="429" t="s">
        <v>317</v>
      </c>
      <c r="C841" s="195" t="str">
        <f>IFERROR(INDEX('Journée FdS'!$A$3:$V$151,MATCH('FdS Hebdo'!$B841,'Journée FdS'!$V$3:$V$151,0),C$3),"")</f>
        <v/>
      </c>
      <c r="D841" s="195" t="str">
        <f>IFERROR(INDEX('Liste Personnel'!$A$3:$I$151,MATCH($E841,'Liste Personnel'!$G$3:$G$151,0),8),"")</f>
        <v/>
      </c>
      <c r="E841" s="195" t="str">
        <f>IFERROR(INDEX('Journée FdS'!$E$5:$V$151,MATCH('FdS Hebdo'!$B841,'Journée FdS'!$V$5:$V$151,0),E$3),"")</f>
        <v/>
      </c>
      <c r="F841" s="196" t="str">
        <f>IF(H841="","",INDEX(Base!$L$2:$N$153,MATCH('FdS Hebdo'!$H841,Base!$L$2:$L$153,0),MATCH('FdS Hebdo'!F$3,Base!$L$1:$N$1,0)))</f>
        <v/>
      </c>
      <c r="G841" s="196" t="str">
        <f>IF(H841="","",INDEX(Base!$L$2:$N$153,MATCH('FdS Hebdo'!$H841,Base!$L$2:$L$153,0),MATCH('FdS Hebdo'!G$3,Base!$L$1:$N$1,0)))</f>
        <v/>
      </c>
      <c r="H841" s="197" t="str">
        <f t="shared" si="119"/>
        <v/>
      </c>
      <c r="I841" s="198" t="str">
        <f t="shared" ref="I841:I847" si="120">IF(E841="","","RENFORT")</f>
        <v/>
      </c>
    </row>
    <row r="842" spans="1:9">
      <c r="A842" s="191" t="str">
        <f t="shared" si="114"/>
        <v/>
      </c>
      <c r="B842" s="429" t="s">
        <v>318</v>
      </c>
      <c r="C842" s="195" t="str">
        <f>IFERROR(INDEX('Journée FdS'!$A$3:$V$151,MATCH('FdS Hebdo'!$B842,'Journée FdS'!$V$3:$V$151,0),C$3),"")</f>
        <v/>
      </c>
      <c r="D842" s="195" t="str">
        <f>IFERROR(INDEX('Liste Personnel'!$A$3:$I$151,MATCH($E842,'Liste Personnel'!$G$3:$G$151,0),8),"")</f>
        <v/>
      </c>
      <c r="E842" s="195" t="str">
        <f>IFERROR(INDEX('Journée FdS'!$E$5:$V$151,MATCH('FdS Hebdo'!$B842,'Journée FdS'!$V$5:$V$151,0),E$3),"")</f>
        <v/>
      </c>
      <c r="F842" s="196" t="str">
        <f>IF(H842="","",INDEX(Base!$L$2:$N$153,MATCH('FdS Hebdo'!$H842,Base!$L$2:$L$153,0),MATCH('FdS Hebdo'!F$3,Base!$L$1:$N$1,0)))</f>
        <v/>
      </c>
      <c r="G842" s="196" t="str">
        <f>IF(H842="","",INDEX(Base!$L$2:$N$153,MATCH('FdS Hebdo'!$H842,Base!$L$2:$L$153,0),MATCH('FdS Hebdo'!G$3,Base!$L$1:$N$1,0)))</f>
        <v/>
      </c>
      <c r="H842" s="197" t="str">
        <f t="shared" si="119"/>
        <v/>
      </c>
      <c r="I842" s="198" t="str">
        <f t="shared" si="120"/>
        <v/>
      </c>
    </row>
    <row r="843" spans="1:9">
      <c r="A843" s="191" t="str">
        <f t="shared" si="114"/>
        <v/>
      </c>
      <c r="B843" s="429" t="s">
        <v>319</v>
      </c>
      <c r="C843" s="195" t="str">
        <f>IFERROR(INDEX('Journée FdS'!$A$3:$V$151,MATCH('FdS Hebdo'!$B843,'Journée FdS'!$V$3:$V$151,0),C$3),"")</f>
        <v/>
      </c>
      <c r="D843" s="195" t="str">
        <f>IFERROR(INDEX('Liste Personnel'!$A$3:$I$151,MATCH($E843,'Liste Personnel'!$G$3:$G$151,0),8),"")</f>
        <v/>
      </c>
      <c r="E843" s="195" t="str">
        <f>IFERROR(INDEX('Journée FdS'!$E$5:$V$151,MATCH('FdS Hebdo'!$B843,'Journée FdS'!$V$5:$V$151,0),E$3),"")</f>
        <v/>
      </c>
      <c r="F843" s="196" t="str">
        <f>IF(H843="","",INDEX(Base!$L$2:$N$153,MATCH('FdS Hebdo'!$H843,Base!$L$2:$L$153,0),MATCH('FdS Hebdo'!F$3,Base!$L$1:$N$1,0)))</f>
        <v/>
      </c>
      <c r="G843" s="196" t="str">
        <f>IF(H843="","",INDEX(Base!$L$2:$N$153,MATCH('FdS Hebdo'!$H843,Base!$L$2:$L$153,0),MATCH('FdS Hebdo'!G$3,Base!$L$1:$N$1,0)))</f>
        <v/>
      </c>
      <c r="H843" s="197" t="str">
        <f t="shared" si="119"/>
        <v/>
      </c>
      <c r="I843" s="198" t="str">
        <f t="shared" si="120"/>
        <v/>
      </c>
    </row>
    <row r="844" spans="1:9">
      <c r="A844" s="191" t="str">
        <f t="shared" si="114"/>
        <v/>
      </c>
      <c r="B844" s="429" t="s">
        <v>320</v>
      </c>
      <c r="C844" s="195" t="str">
        <f>IFERROR(INDEX('Journée FdS'!$A$3:$V$151,MATCH('FdS Hebdo'!$B844,'Journée FdS'!$V$3:$V$151,0),C$3),"")</f>
        <v/>
      </c>
      <c r="D844" s="195" t="str">
        <f>IFERROR(INDEX('Liste Personnel'!$A$3:$I$151,MATCH($E844,'Liste Personnel'!$G$3:$G$151,0),8),"")</f>
        <v/>
      </c>
      <c r="E844" s="195" t="str">
        <f>IFERROR(INDEX('Journée FdS'!$E$5:$V$151,MATCH('FdS Hebdo'!$B844,'Journée FdS'!$V$5:$V$151,0),E$3),"")</f>
        <v/>
      </c>
      <c r="F844" s="196" t="str">
        <f>IF(H844="","",INDEX(Base!$L$2:$N$153,MATCH('FdS Hebdo'!$H844,Base!$L$2:$L$153,0),MATCH('FdS Hebdo'!F$3,Base!$L$1:$N$1,0)))</f>
        <v/>
      </c>
      <c r="G844" s="196" t="str">
        <f>IF(H844="","",INDEX(Base!$L$2:$N$153,MATCH('FdS Hebdo'!$H844,Base!$L$2:$L$153,0),MATCH('FdS Hebdo'!G$3,Base!$L$1:$N$1,0)))</f>
        <v/>
      </c>
      <c r="H844" s="197" t="str">
        <f t="shared" si="119"/>
        <v/>
      </c>
      <c r="I844" s="198" t="str">
        <f t="shared" si="120"/>
        <v/>
      </c>
    </row>
    <row r="845" spans="1:9">
      <c r="A845" s="191" t="str">
        <f t="shared" si="114"/>
        <v/>
      </c>
      <c r="B845" s="429" t="s">
        <v>321</v>
      </c>
      <c r="C845" s="195" t="str">
        <f>IFERROR(INDEX('Journée FdS'!$A$3:$V$151,MATCH('FdS Hebdo'!$B845,'Journée FdS'!$V$3:$V$151,0),C$3),"")</f>
        <v/>
      </c>
      <c r="D845" s="195" t="str">
        <f>IFERROR(INDEX('Liste Personnel'!$A$3:$I$151,MATCH($E845,'Liste Personnel'!$G$3:$G$151,0),8),"")</f>
        <v/>
      </c>
      <c r="E845" s="195" t="str">
        <f>IFERROR(INDEX('Journée FdS'!$E$5:$V$151,MATCH('FdS Hebdo'!$B845,'Journée FdS'!$V$5:$V$151,0),E$3),"")</f>
        <v/>
      </c>
      <c r="F845" s="196" t="str">
        <f>IF(H845="","",INDEX(Base!$L$2:$N$153,MATCH('FdS Hebdo'!$H845,Base!$L$2:$L$153,0),MATCH('FdS Hebdo'!F$3,Base!$L$1:$N$1,0)))</f>
        <v/>
      </c>
      <c r="G845" s="196" t="str">
        <f>IF(H845="","",INDEX(Base!$L$2:$N$153,MATCH('FdS Hebdo'!$H845,Base!$L$2:$L$153,0),MATCH('FdS Hebdo'!G$3,Base!$L$1:$N$1,0)))</f>
        <v/>
      </c>
      <c r="H845" s="197" t="str">
        <f t="shared" si="119"/>
        <v/>
      </c>
      <c r="I845" s="198" t="str">
        <f t="shared" si="120"/>
        <v/>
      </c>
    </row>
    <row r="846" spans="1:9">
      <c r="A846" s="191" t="str">
        <f t="shared" si="114"/>
        <v/>
      </c>
      <c r="B846" s="429" t="s">
        <v>322</v>
      </c>
      <c r="C846" s="195" t="str">
        <f>IFERROR(INDEX('Journée FdS'!$A$3:$V$151,MATCH('FdS Hebdo'!$B846,'Journée FdS'!$V$3:$V$151,0),C$3),"")</f>
        <v/>
      </c>
      <c r="D846" s="195" t="str">
        <f>IFERROR(INDEX('Liste Personnel'!$A$3:$I$151,MATCH($E846,'Liste Personnel'!$G$3:$G$151,0),8),"")</f>
        <v/>
      </c>
      <c r="E846" s="195" t="str">
        <f>IFERROR(INDEX('Journée FdS'!$E$5:$V$151,MATCH('FdS Hebdo'!$B846,'Journée FdS'!$V$5:$V$151,0),E$3),"")</f>
        <v/>
      </c>
      <c r="F846" s="196" t="str">
        <f>IF(H846="","",INDEX(Base!$L$2:$N$153,MATCH('FdS Hebdo'!$H846,Base!$L$2:$L$153,0),MATCH('FdS Hebdo'!F$3,Base!$L$1:$N$1,0)))</f>
        <v/>
      </c>
      <c r="G846" s="196" t="str">
        <f>IF(H846="","",INDEX(Base!$L$2:$N$153,MATCH('FdS Hebdo'!$H846,Base!$L$2:$L$153,0),MATCH('FdS Hebdo'!G$3,Base!$L$1:$N$1,0)))</f>
        <v/>
      </c>
      <c r="H846" s="197" t="str">
        <f t="shared" si="119"/>
        <v/>
      </c>
      <c r="I846" s="198" t="str">
        <f t="shared" si="120"/>
        <v/>
      </c>
    </row>
    <row r="847" spans="1:9">
      <c r="A847" s="191" t="str">
        <f t="shared" si="114"/>
        <v/>
      </c>
      <c r="B847" s="429" t="s">
        <v>323</v>
      </c>
      <c r="C847" s="195" t="str">
        <f>IFERROR(INDEX('Journée FdS'!$A$3:$V$151,MATCH('FdS Hebdo'!$B847,'Journée FdS'!$V$3:$V$151,0),C$3),"")</f>
        <v/>
      </c>
      <c r="D847" s="195" t="str">
        <f>IFERROR(INDEX('Liste Personnel'!$A$3:$I$151,MATCH($E847,'Liste Personnel'!$G$3:$G$151,0),8),"")</f>
        <v/>
      </c>
      <c r="E847" s="195" t="str">
        <f>IFERROR(INDEX('Journée FdS'!$E$5:$V$151,MATCH('FdS Hebdo'!$B847,'Journée FdS'!$V$5:$V$151,0),E$3),"")</f>
        <v/>
      </c>
      <c r="F847" s="196" t="str">
        <f>IF(H847="","",INDEX(Base!$L$2:$N$153,MATCH('FdS Hebdo'!$H847,Base!$L$2:$L$153,0),MATCH('FdS Hebdo'!F$3,Base!$L$1:$N$1,0)))</f>
        <v/>
      </c>
      <c r="G847" s="196" t="str">
        <f>IF(H847="","",INDEX(Base!$L$2:$N$153,MATCH('FdS Hebdo'!$H847,Base!$L$2:$L$153,0),MATCH('FdS Hebdo'!G$3,Base!$L$1:$N$1,0)))</f>
        <v/>
      </c>
      <c r="H847" s="197" t="str">
        <f t="shared" si="119"/>
        <v/>
      </c>
      <c r="I847" s="198" t="str">
        <f t="shared" si="120"/>
        <v/>
      </c>
    </row>
    <row r="848" spans="1:9">
      <c r="A848" s="191" t="s">
        <v>222</v>
      </c>
      <c r="B848" s="203" t="s">
        <v>12</v>
      </c>
      <c r="C848" s="195"/>
      <c r="D848" s="195" t="str">
        <f>IFERROR(INDEX('Liste Personnel'!$A$3:$I$151,MATCH($E848,'Liste Personnel'!$G$3:$G$151,0),8),"")</f>
        <v/>
      </c>
      <c r="E848" s="195" t="s">
        <v>298</v>
      </c>
      <c r="F848" s="196"/>
      <c r="G848" s="196"/>
      <c r="H848" s="197" t="str">
        <f>IF(E848="","",B848)</f>
        <v/>
      </c>
      <c r="I848" s="198"/>
    </row>
    <row r="849" spans="1:9">
      <c r="A849" s="191" t="str">
        <f t="shared" ref="A849:A933" si="121">IF(C849="","","+")</f>
        <v/>
      </c>
      <c r="B849" s="428" t="s">
        <v>236</v>
      </c>
      <c r="C849" s="195" t="str">
        <f>IFERROR(INDEX('Journée FdS'!$A$3:$V$151,MATCH('FdS Hebdo'!$B849,'Journée FdS'!$V$3:$V$151,0),C$3),"")</f>
        <v/>
      </c>
      <c r="D849" s="195" t="str">
        <f>IFERROR(INDEX('Liste Personnel'!$A$3:$I$151,MATCH($E849,'Liste Personnel'!$G$3:$G$151,0),8),"")</f>
        <v/>
      </c>
      <c r="E849" s="195" t="str">
        <f>IFERROR(INDEX('Journée FdS'!$E$5:$V$151,MATCH('FdS Hebdo'!$B849,'Journée FdS'!$V$5:$V$151,0),E$3),"")</f>
        <v/>
      </c>
      <c r="F849" s="196"/>
      <c r="G849" s="196"/>
      <c r="H849" s="197" t="str">
        <f>IF(E849="","",B849)</f>
        <v/>
      </c>
      <c r="I849" s="198"/>
    </row>
    <row r="850" spans="1:9">
      <c r="A850" s="191" t="str">
        <f t="shared" si="121"/>
        <v/>
      </c>
      <c r="B850" s="428" t="s">
        <v>237</v>
      </c>
      <c r="C850" s="195" t="str">
        <f>IFERROR(INDEX('Journée FdS'!$A$3:$V$151,MATCH('FdS Hebdo'!$B850,'Journée FdS'!$V$3:$V$151,0),C$3),"")</f>
        <v/>
      </c>
      <c r="D850" s="195" t="str">
        <f>IFERROR(INDEX('Liste Personnel'!$A$3:$I$151,MATCH($E850,'Liste Personnel'!$G$3:$G$151,0),8),"")</f>
        <v/>
      </c>
      <c r="E850" s="195" t="str">
        <f>IFERROR(INDEX('Journée FdS'!$E$5:$V$151,MATCH('FdS Hebdo'!$B850,'Journée FdS'!$V$5:$V$151,0),E$3),"")</f>
        <v/>
      </c>
      <c r="F850" s="196"/>
      <c r="G850" s="196"/>
      <c r="H850" s="197" t="str">
        <f t="shared" ref="H850:H864" si="122">IF(E850="","",B850)</f>
        <v/>
      </c>
      <c r="I850" s="198"/>
    </row>
    <row r="851" spans="1:9">
      <c r="A851" s="191" t="str">
        <f t="shared" si="121"/>
        <v/>
      </c>
      <c r="B851" s="428" t="s">
        <v>238</v>
      </c>
      <c r="C851" s="195" t="str">
        <f>IFERROR(INDEX('Journée FdS'!$A$3:$V$151,MATCH('FdS Hebdo'!$B851,'Journée FdS'!$V$3:$V$151,0),C$3),"")</f>
        <v/>
      </c>
      <c r="D851" s="195" t="str">
        <f>IFERROR(INDEX('Liste Personnel'!$A$3:$I$151,MATCH($E851,'Liste Personnel'!$G$3:$G$151,0),8),"")</f>
        <v/>
      </c>
      <c r="E851" s="195" t="str">
        <f>IFERROR(INDEX('Journée FdS'!$E$5:$V$151,MATCH('FdS Hebdo'!$B851,'Journée FdS'!$V$5:$V$151,0),E$3),"")</f>
        <v/>
      </c>
      <c r="F851" s="196"/>
      <c r="G851" s="196"/>
      <c r="H851" s="197" t="str">
        <f t="shared" si="122"/>
        <v/>
      </c>
      <c r="I851" s="198"/>
    </row>
    <row r="852" spans="1:9">
      <c r="A852" s="191" t="str">
        <f t="shared" si="121"/>
        <v/>
      </c>
      <c r="B852" s="428" t="s">
        <v>239</v>
      </c>
      <c r="C852" s="195" t="str">
        <f>IFERROR(INDEX('Journée FdS'!$A$3:$V$151,MATCH('FdS Hebdo'!$B852,'Journée FdS'!$V$3:$V$151,0),C$3),"")</f>
        <v/>
      </c>
      <c r="D852" s="195" t="str">
        <f>IFERROR(INDEX('Liste Personnel'!$A$3:$I$151,MATCH($E852,'Liste Personnel'!$G$3:$G$151,0),8),"")</f>
        <v/>
      </c>
      <c r="E852" s="195" t="str">
        <f>IFERROR(INDEX('Journée FdS'!$E$5:$V$151,MATCH('FdS Hebdo'!$B852,'Journée FdS'!$V$5:$V$151,0),E$3),"")</f>
        <v/>
      </c>
      <c r="F852" s="196"/>
      <c r="G852" s="196"/>
      <c r="H852" s="197" t="str">
        <f t="shared" si="122"/>
        <v/>
      </c>
      <c r="I852" s="198"/>
    </row>
    <row r="853" spans="1:9">
      <c r="A853" s="191" t="str">
        <f t="shared" si="121"/>
        <v/>
      </c>
      <c r="B853" s="428" t="s">
        <v>240</v>
      </c>
      <c r="C853" s="195" t="str">
        <f>IFERROR(INDEX('Journée FdS'!$A$3:$V$151,MATCH('FdS Hebdo'!$B853,'Journée FdS'!$V$3:$V$151,0),C$3),"")</f>
        <v/>
      </c>
      <c r="D853" s="195" t="str">
        <f>IFERROR(INDEX('Liste Personnel'!$A$3:$I$151,MATCH($E853,'Liste Personnel'!$G$3:$G$151,0),8),"")</f>
        <v/>
      </c>
      <c r="E853" s="195" t="str">
        <f>IFERROR(INDEX('Journée FdS'!$E$5:$V$151,MATCH('FdS Hebdo'!$B853,'Journée FdS'!$V$5:$V$151,0),E$3),"")</f>
        <v/>
      </c>
      <c r="F853" s="196"/>
      <c r="G853" s="196"/>
      <c r="H853" s="197" t="str">
        <f t="shared" si="122"/>
        <v/>
      </c>
      <c r="I853" s="198"/>
    </row>
    <row r="854" spans="1:9">
      <c r="A854" s="191" t="str">
        <f t="shared" si="121"/>
        <v/>
      </c>
      <c r="B854" s="428" t="s">
        <v>241</v>
      </c>
      <c r="C854" s="195" t="str">
        <f>IFERROR(INDEX('Journée FdS'!$A$3:$V$151,MATCH('FdS Hebdo'!$B854,'Journée FdS'!$V$3:$V$151,0),C$3),"")</f>
        <v/>
      </c>
      <c r="D854" s="195" t="str">
        <f>IFERROR(INDEX('Liste Personnel'!$A$3:$I$151,MATCH($E854,'Liste Personnel'!$G$3:$G$151,0),8),"")</f>
        <v/>
      </c>
      <c r="E854" s="195" t="str">
        <f>IFERROR(INDEX('Journée FdS'!$E$5:$V$151,MATCH('FdS Hebdo'!$B854,'Journée FdS'!$V$5:$V$151,0),E$3),"")</f>
        <v/>
      </c>
      <c r="F854" s="196"/>
      <c r="G854" s="196"/>
      <c r="H854" s="197" t="str">
        <f t="shared" si="122"/>
        <v/>
      </c>
      <c r="I854" s="198"/>
    </row>
    <row r="855" spans="1:9">
      <c r="A855" s="191" t="str">
        <f t="shared" si="121"/>
        <v/>
      </c>
      <c r="B855" s="428" t="s">
        <v>242</v>
      </c>
      <c r="C855" s="195" t="str">
        <f>IFERROR(INDEX('Journée FdS'!$A$3:$V$151,MATCH('FdS Hebdo'!$B855,'Journée FdS'!$V$3:$V$151,0),C$3),"")</f>
        <v/>
      </c>
      <c r="D855" s="195" t="str">
        <f>IFERROR(INDEX('Liste Personnel'!$A$3:$I$151,MATCH($E855,'Liste Personnel'!$G$3:$G$151,0),8),"")</f>
        <v/>
      </c>
      <c r="E855" s="195" t="str">
        <f>IFERROR(INDEX('Journée FdS'!$E$5:$V$151,MATCH('FdS Hebdo'!$B855,'Journée FdS'!$V$5:$V$151,0),E$3),"")</f>
        <v/>
      </c>
      <c r="F855" s="196"/>
      <c r="G855" s="196"/>
      <c r="H855" s="197" t="str">
        <f t="shared" si="122"/>
        <v/>
      </c>
      <c r="I855" s="198"/>
    </row>
    <row r="856" spans="1:9">
      <c r="A856" s="191" t="str">
        <f t="shared" si="121"/>
        <v/>
      </c>
      <c r="B856" s="428" t="s">
        <v>243</v>
      </c>
      <c r="C856" s="195" t="str">
        <f>IFERROR(INDEX('Journée FdS'!$A$3:$V$151,MATCH('FdS Hebdo'!$B856,'Journée FdS'!$V$3:$V$151,0),C$3),"")</f>
        <v/>
      </c>
      <c r="D856" s="195" t="str">
        <f>IFERROR(INDEX('Liste Personnel'!$A$3:$I$151,MATCH($E856,'Liste Personnel'!$G$3:$G$151,0),8),"")</f>
        <v/>
      </c>
      <c r="E856" s="195" t="str">
        <f>IFERROR(INDEX('Journée FdS'!$E$5:$V$151,MATCH('FdS Hebdo'!$B856,'Journée FdS'!$V$5:$V$151,0),E$3),"")</f>
        <v/>
      </c>
      <c r="F856" s="196"/>
      <c r="G856" s="196"/>
      <c r="H856" s="197" t="str">
        <f t="shared" si="122"/>
        <v/>
      </c>
      <c r="I856" s="198"/>
    </row>
    <row r="857" spans="1:9">
      <c r="A857" s="191" t="str">
        <f t="shared" si="121"/>
        <v/>
      </c>
      <c r="B857" s="428" t="s">
        <v>244</v>
      </c>
      <c r="C857" s="195" t="str">
        <f>IFERROR(INDEX('Journée FdS'!$A$3:$V$151,MATCH('FdS Hebdo'!$B857,'Journée FdS'!$V$3:$V$151,0),C$3),"")</f>
        <v/>
      </c>
      <c r="D857" s="195" t="str">
        <f>IFERROR(INDEX('Liste Personnel'!$A$3:$I$151,MATCH($E857,'Liste Personnel'!$G$3:$G$151,0),8),"")</f>
        <v/>
      </c>
      <c r="E857" s="195" t="str">
        <f>IFERROR(INDEX('Journée FdS'!$E$5:$V$151,MATCH('FdS Hebdo'!$B857,'Journée FdS'!$V$5:$V$151,0),E$3),"")</f>
        <v/>
      </c>
      <c r="F857" s="196"/>
      <c r="G857" s="196"/>
      <c r="H857" s="197" t="str">
        <f t="shared" si="122"/>
        <v/>
      </c>
      <c r="I857" s="198"/>
    </row>
    <row r="858" spans="1:9">
      <c r="A858" s="191" t="str">
        <f t="shared" si="121"/>
        <v/>
      </c>
      <c r="B858" s="428" t="s">
        <v>245</v>
      </c>
      <c r="C858" s="195" t="str">
        <f>IFERROR(INDEX('Journée FdS'!$A$3:$V$151,MATCH('FdS Hebdo'!$B858,'Journée FdS'!$V$3:$V$151,0),C$3),"")</f>
        <v/>
      </c>
      <c r="D858" s="195" t="str">
        <f>IFERROR(INDEX('Liste Personnel'!$A$3:$I$151,MATCH($E858,'Liste Personnel'!$G$3:$G$151,0),8),"")</f>
        <v/>
      </c>
      <c r="E858" s="195" t="str">
        <f>IFERROR(INDEX('Journée FdS'!$E$5:$V$151,MATCH('FdS Hebdo'!$B858,'Journée FdS'!$V$5:$V$151,0),E$3),"")</f>
        <v/>
      </c>
      <c r="F858" s="196"/>
      <c r="G858" s="196"/>
      <c r="H858" s="197" t="str">
        <f t="shared" si="122"/>
        <v/>
      </c>
      <c r="I858" s="198"/>
    </row>
    <row r="859" spans="1:9">
      <c r="A859" s="191" t="str">
        <f t="shared" si="121"/>
        <v/>
      </c>
      <c r="B859" s="428" t="s">
        <v>246</v>
      </c>
      <c r="C859" s="195" t="str">
        <f>IFERROR(INDEX('Journée FdS'!$A$3:$V$151,MATCH('FdS Hebdo'!$B859,'Journée FdS'!$V$3:$V$151,0),C$3),"")</f>
        <v/>
      </c>
      <c r="D859" s="195" t="str">
        <f>IFERROR(INDEX('Liste Personnel'!$A$3:$I$151,MATCH($E859,'Liste Personnel'!$G$3:$G$151,0),8),"")</f>
        <v/>
      </c>
      <c r="E859" s="195" t="str">
        <f>IFERROR(INDEX('Journée FdS'!$E$5:$V$151,MATCH('FdS Hebdo'!$B859,'Journée FdS'!$V$5:$V$151,0),E$3),"")</f>
        <v/>
      </c>
      <c r="F859" s="196"/>
      <c r="G859" s="196"/>
      <c r="H859" s="197" t="str">
        <f t="shared" si="122"/>
        <v/>
      </c>
      <c r="I859" s="198"/>
    </row>
    <row r="860" spans="1:9">
      <c r="A860" s="191" t="str">
        <f t="shared" si="121"/>
        <v/>
      </c>
      <c r="B860" s="428" t="s">
        <v>247</v>
      </c>
      <c r="C860" s="195" t="str">
        <f>IFERROR(INDEX('Journée FdS'!$A$3:$V$151,MATCH('FdS Hebdo'!$B860,'Journée FdS'!$V$3:$V$151,0),C$3),"")</f>
        <v/>
      </c>
      <c r="D860" s="195" t="str">
        <f>IFERROR(INDEX('Liste Personnel'!$A$3:$I$151,MATCH($E860,'Liste Personnel'!$G$3:$G$151,0),8),"")</f>
        <v/>
      </c>
      <c r="E860" s="195" t="str">
        <f>IFERROR(INDEX('Journée FdS'!$E$5:$V$151,MATCH('FdS Hebdo'!$B860,'Journée FdS'!$V$5:$V$151,0),E$3),"")</f>
        <v/>
      </c>
      <c r="F860" s="196"/>
      <c r="G860" s="196"/>
      <c r="H860" s="197" t="str">
        <f t="shared" si="122"/>
        <v/>
      </c>
      <c r="I860" s="198"/>
    </row>
    <row r="861" spans="1:9">
      <c r="A861" s="191" t="str">
        <f t="shared" si="121"/>
        <v/>
      </c>
      <c r="B861" s="428" t="s">
        <v>248</v>
      </c>
      <c r="C861" s="195" t="str">
        <f>IFERROR(INDEX('Journée FdS'!$A$3:$V$151,MATCH('FdS Hebdo'!$B861,'Journée FdS'!$V$3:$V$151,0),C$3),"")</f>
        <v/>
      </c>
      <c r="D861" s="195" t="str">
        <f>IFERROR(INDEX('Liste Personnel'!$A$3:$I$151,MATCH($E861,'Liste Personnel'!$G$3:$G$151,0),8),"")</f>
        <v/>
      </c>
      <c r="E861" s="195" t="str">
        <f>IFERROR(INDEX('Journée FdS'!$E$5:$V$151,MATCH('FdS Hebdo'!$B861,'Journée FdS'!$V$5:$V$151,0),E$3),"")</f>
        <v/>
      </c>
      <c r="F861" s="196"/>
      <c r="G861" s="196"/>
      <c r="H861" s="197" t="str">
        <f t="shared" si="122"/>
        <v/>
      </c>
      <c r="I861" s="198"/>
    </row>
    <row r="862" spans="1:9">
      <c r="A862" s="191" t="str">
        <f t="shared" si="121"/>
        <v/>
      </c>
      <c r="B862" s="428" t="s">
        <v>249</v>
      </c>
      <c r="C862" s="195" t="str">
        <f>IFERROR(INDEX('Journée FdS'!$A$3:$V$151,MATCH('FdS Hebdo'!$B862,'Journée FdS'!$V$3:$V$151,0),C$3),"")</f>
        <v/>
      </c>
      <c r="D862" s="195" t="str">
        <f>IFERROR(INDEX('Liste Personnel'!$A$3:$I$151,MATCH($E862,'Liste Personnel'!$G$3:$G$151,0),8),"")</f>
        <v/>
      </c>
      <c r="E862" s="195" t="str">
        <f>IFERROR(INDEX('Journée FdS'!$E$5:$V$151,MATCH('FdS Hebdo'!$B862,'Journée FdS'!$V$5:$V$151,0),E$3),"")</f>
        <v/>
      </c>
      <c r="F862" s="196"/>
      <c r="G862" s="196"/>
      <c r="H862" s="197" t="str">
        <f t="shared" si="122"/>
        <v/>
      </c>
      <c r="I862" s="198"/>
    </row>
    <row r="863" spans="1:9">
      <c r="A863" s="191" t="str">
        <f t="shared" si="121"/>
        <v/>
      </c>
      <c r="B863" s="428" t="s">
        <v>250</v>
      </c>
      <c r="C863" s="195" t="str">
        <f>IFERROR(INDEX('Journée FdS'!$A$3:$V$151,MATCH('FdS Hebdo'!$B863,'Journée FdS'!$V$3:$V$151,0),C$3),"")</f>
        <v/>
      </c>
      <c r="D863" s="195" t="str">
        <f>IFERROR(INDEX('Liste Personnel'!$A$3:$I$151,MATCH($E863,'Liste Personnel'!$G$3:$G$151,0),8),"")</f>
        <v/>
      </c>
      <c r="E863" s="195" t="str">
        <f>IFERROR(INDEX('Journée FdS'!$E$5:$V$151,MATCH('FdS Hebdo'!$B863,'Journée FdS'!$V$5:$V$151,0),E$3),"")</f>
        <v/>
      </c>
      <c r="F863" s="196"/>
      <c r="G863" s="196"/>
      <c r="H863" s="197" t="str">
        <f t="shared" si="122"/>
        <v/>
      </c>
      <c r="I863" s="198"/>
    </row>
    <row r="864" spans="1:9">
      <c r="A864" s="191" t="str">
        <f t="shared" si="121"/>
        <v/>
      </c>
      <c r="B864" s="428" t="s">
        <v>251</v>
      </c>
      <c r="C864" s="195" t="str">
        <f>IFERROR(INDEX('Journée FdS'!$A$3:$V$151,MATCH('FdS Hebdo'!$B864,'Journée FdS'!$V$3:$V$151,0),C$3),"")</f>
        <v/>
      </c>
      <c r="D864" s="195" t="str">
        <f>IFERROR(INDEX('Liste Personnel'!$A$3:$I$151,MATCH($E864,'Liste Personnel'!$G$3:$G$151,0),8),"")</f>
        <v/>
      </c>
      <c r="E864" s="195" t="str">
        <f>IFERROR(INDEX('Journée FdS'!$E$5:$V$151,MATCH('FdS Hebdo'!$B864,'Journée FdS'!$V$5:$V$151,0),E$3),"")</f>
        <v/>
      </c>
      <c r="F864" s="196"/>
      <c r="G864" s="196"/>
      <c r="H864" s="197" t="str">
        <f t="shared" si="122"/>
        <v/>
      </c>
      <c r="I864" s="198"/>
    </row>
    <row r="865" spans="1:9">
      <c r="A865" s="191" t="str">
        <f t="shared" si="121"/>
        <v/>
      </c>
      <c r="B865" s="428" t="s">
        <v>252</v>
      </c>
      <c r="C865" s="195" t="str">
        <f>IFERROR(INDEX('Journée FdS'!$A$3:$V$151,MATCH('FdS Hebdo'!$B865,'Journée FdS'!$V$3:$V$151,0),C$3),"")</f>
        <v/>
      </c>
      <c r="D865" s="195" t="str">
        <f>IFERROR(INDEX('Liste Personnel'!$A$3:$I$151,MATCH($E865,'Liste Personnel'!$G$3:$G$151,0),8),"")</f>
        <v/>
      </c>
      <c r="E865" s="195" t="str">
        <f>IFERROR(INDEX('Journée FdS'!$E$5:$V$151,MATCH('FdS Hebdo'!$B865,'Journée FdS'!$V$5:$V$151,0),E$3),"")</f>
        <v/>
      </c>
      <c r="F865" s="196"/>
      <c r="G865" s="196"/>
      <c r="H865" s="197" t="str">
        <f t="shared" ref="H865:H872" si="123">IF(E865="","",B865)</f>
        <v/>
      </c>
      <c r="I865" s="198"/>
    </row>
    <row r="866" spans="1:9">
      <c r="A866" s="191" t="str">
        <f t="shared" si="121"/>
        <v/>
      </c>
      <c r="B866" s="428" t="s">
        <v>253</v>
      </c>
      <c r="C866" s="195" t="str">
        <f>IFERROR(INDEX('Journée FdS'!$A$3:$V$151,MATCH('FdS Hebdo'!$B866,'Journée FdS'!$V$3:$V$151,0),C$3),"")</f>
        <v/>
      </c>
      <c r="D866" s="195" t="str">
        <f>IFERROR(INDEX('Liste Personnel'!$A$3:$I$151,MATCH($E866,'Liste Personnel'!$G$3:$G$151,0),8),"")</f>
        <v/>
      </c>
      <c r="E866" s="195" t="str">
        <f>IFERROR(INDEX('Journée FdS'!$E$5:$V$151,MATCH('FdS Hebdo'!$B866,'Journée FdS'!$V$5:$V$151,0),E$3),"")</f>
        <v/>
      </c>
      <c r="F866" s="196"/>
      <c r="G866" s="196"/>
      <c r="H866" s="197" t="str">
        <f t="shared" si="123"/>
        <v/>
      </c>
      <c r="I866" s="198"/>
    </row>
    <row r="867" spans="1:9">
      <c r="A867" s="191" t="str">
        <f t="shared" si="121"/>
        <v/>
      </c>
      <c r="B867" s="428" t="s">
        <v>254</v>
      </c>
      <c r="C867" s="195" t="str">
        <f>IFERROR(INDEX('Journée FdS'!$A$3:$V$151,MATCH('FdS Hebdo'!$B867,'Journée FdS'!$V$3:$V$151,0),C$3),"")</f>
        <v/>
      </c>
      <c r="D867" s="195" t="str">
        <f>IFERROR(INDEX('Liste Personnel'!$A$3:$I$151,MATCH($E867,'Liste Personnel'!$G$3:$G$151,0),8),"")</f>
        <v/>
      </c>
      <c r="E867" s="195" t="str">
        <f>IFERROR(INDEX('Journée FdS'!$E$5:$V$151,MATCH('FdS Hebdo'!$B867,'Journée FdS'!$V$5:$V$151,0),E$3),"")</f>
        <v/>
      </c>
      <c r="F867" s="196"/>
      <c r="G867" s="196"/>
      <c r="H867" s="197" t="str">
        <f t="shared" si="123"/>
        <v/>
      </c>
      <c r="I867" s="198"/>
    </row>
    <row r="868" spans="1:9">
      <c r="A868" s="191" t="str">
        <f t="shared" si="121"/>
        <v/>
      </c>
      <c r="B868" s="428" t="s">
        <v>255</v>
      </c>
      <c r="C868" s="195" t="str">
        <f>IFERROR(INDEX('Journée FdS'!$A$3:$V$151,MATCH('FdS Hebdo'!$B868,'Journée FdS'!$V$3:$V$151,0),C$3),"")</f>
        <v/>
      </c>
      <c r="D868" s="195" t="str">
        <f>IFERROR(INDEX('Liste Personnel'!$A$3:$I$151,MATCH($E868,'Liste Personnel'!$G$3:$G$151,0),8),"")</f>
        <v/>
      </c>
      <c r="E868" s="195" t="str">
        <f>IFERROR(INDEX('Journée FdS'!$E$5:$V$151,MATCH('FdS Hebdo'!$B868,'Journée FdS'!$V$5:$V$151,0),E$3),"")</f>
        <v/>
      </c>
      <c r="F868" s="196"/>
      <c r="G868" s="196"/>
      <c r="H868" s="197" t="str">
        <f t="shared" si="123"/>
        <v/>
      </c>
      <c r="I868" s="198"/>
    </row>
    <row r="869" spans="1:9">
      <c r="A869" s="191" t="str">
        <f t="shared" si="121"/>
        <v/>
      </c>
      <c r="B869" s="428" t="s">
        <v>303</v>
      </c>
      <c r="C869" s="195" t="str">
        <f>IFERROR(INDEX('Journée FdS'!$A$3:$V$151,MATCH('FdS Hebdo'!$B869,'Journée FdS'!$V$3:$V$151,0),C$3),"")</f>
        <v/>
      </c>
      <c r="D869" s="195" t="str">
        <f>IFERROR(INDEX('Liste Personnel'!$A$3:$I$151,MATCH($E869,'Liste Personnel'!$G$3:$G$151,0),8),"")</f>
        <v/>
      </c>
      <c r="E869" s="195" t="str">
        <f>IFERROR(INDEX('Journée FdS'!$E$5:$V$151,MATCH('FdS Hebdo'!$B869,'Journée FdS'!$V$5:$V$151,0),E$3),"")</f>
        <v/>
      </c>
      <c r="F869" s="196"/>
      <c r="G869" s="196"/>
      <c r="H869" s="197" t="str">
        <f t="shared" si="123"/>
        <v/>
      </c>
      <c r="I869" s="198"/>
    </row>
    <row r="870" spans="1:9">
      <c r="A870" s="191" t="str">
        <f t="shared" si="121"/>
        <v/>
      </c>
      <c r="B870" s="428" t="s">
        <v>304</v>
      </c>
      <c r="C870" s="195" t="str">
        <f>IFERROR(INDEX('Journée FdS'!$A$3:$V$151,MATCH('FdS Hebdo'!$B870,'Journée FdS'!$V$3:$V$151,0),C$3),"")</f>
        <v/>
      </c>
      <c r="D870" s="195" t="str">
        <f>IFERROR(INDEX('Liste Personnel'!$A$3:$I$151,MATCH($E870,'Liste Personnel'!$G$3:$G$151,0),8),"")</f>
        <v/>
      </c>
      <c r="E870" s="195" t="str">
        <f>IFERROR(INDEX('Journée FdS'!$E$5:$V$151,MATCH('FdS Hebdo'!$B870,'Journée FdS'!$V$5:$V$151,0),E$3),"")</f>
        <v/>
      </c>
      <c r="F870" s="196"/>
      <c r="G870" s="196"/>
      <c r="H870" s="197" t="str">
        <f t="shared" si="123"/>
        <v/>
      </c>
      <c r="I870" s="198"/>
    </row>
    <row r="871" spans="1:9">
      <c r="A871" s="191" t="str">
        <f t="shared" si="121"/>
        <v/>
      </c>
      <c r="B871" s="428" t="s">
        <v>305</v>
      </c>
      <c r="C871" s="195" t="str">
        <f>IFERROR(INDEX('Journée FdS'!$A$3:$V$151,MATCH('FdS Hebdo'!$B871,'Journée FdS'!$V$3:$V$151,0),C$3),"")</f>
        <v/>
      </c>
      <c r="D871" s="195" t="str">
        <f>IFERROR(INDEX('Liste Personnel'!$A$3:$I$151,MATCH($E871,'Liste Personnel'!$G$3:$G$151,0),8),"")</f>
        <v/>
      </c>
      <c r="E871" s="195" t="str">
        <f>IFERROR(INDEX('Journée FdS'!$E$5:$V$151,MATCH('FdS Hebdo'!$B871,'Journée FdS'!$V$5:$V$151,0),E$3),"")</f>
        <v/>
      </c>
      <c r="F871" s="196"/>
      <c r="G871" s="196"/>
      <c r="H871" s="197" t="str">
        <f t="shared" si="123"/>
        <v/>
      </c>
      <c r="I871" s="198"/>
    </row>
    <row r="872" spans="1:9">
      <c r="A872" s="191" t="str">
        <f t="shared" si="121"/>
        <v/>
      </c>
      <c r="B872" s="428" t="s">
        <v>306</v>
      </c>
      <c r="C872" s="195" t="str">
        <f>IFERROR(INDEX('Journée FdS'!$A$3:$V$151,MATCH('FdS Hebdo'!$B872,'Journée FdS'!$V$3:$V$151,0),C$3),"")</f>
        <v/>
      </c>
      <c r="D872" s="195" t="str">
        <f>IFERROR(INDEX('Liste Personnel'!$A$3:$I$151,MATCH($E872,'Liste Personnel'!$G$3:$G$151,0),8),"")</f>
        <v/>
      </c>
      <c r="E872" s="195" t="str">
        <f>IFERROR(INDEX('Journée FdS'!$E$5:$V$151,MATCH('FdS Hebdo'!$B872,'Journée FdS'!$V$5:$V$151,0),E$3),"")</f>
        <v/>
      </c>
      <c r="F872" s="196"/>
      <c r="G872" s="196"/>
      <c r="H872" s="197" t="str">
        <f t="shared" si="123"/>
        <v/>
      </c>
      <c r="I872" s="198"/>
    </row>
    <row r="873" spans="1:9">
      <c r="A873" s="191" t="s">
        <v>222</v>
      </c>
      <c r="B873" s="203" t="s">
        <v>10</v>
      </c>
      <c r="C873" s="195"/>
      <c r="D873" s="195" t="str">
        <f>IFERROR(INDEX('Liste Personnel'!$A$3:$I$151,MATCH($E873,'Liste Personnel'!$G$3:$G$151,0),8),"")</f>
        <v/>
      </c>
      <c r="E873" s="195"/>
      <c r="F873" s="196" t="s">
        <v>298</v>
      </c>
      <c r="G873" s="196" t="s">
        <v>298</v>
      </c>
      <c r="H873" s="197" t="str">
        <f>IF(E873="","",B873)</f>
        <v/>
      </c>
      <c r="I873" s="198"/>
    </row>
    <row r="874" spans="1:9">
      <c r="A874" s="191" t="str">
        <f t="shared" si="121"/>
        <v/>
      </c>
      <c r="B874" s="428" t="s">
        <v>10</v>
      </c>
      <c r="C874" s="195" t="str">
        <f>IFERROR(INDEX('Journée FdS'!$A$3:$V$151,MATCH('FdS Hebdo'!$B874,'Journée FdS'!$V$3:$V$151,0),C$3),"")</f>
        <v/>
      </c>
      <c r="D874" s="195" t="str">
        <f>IFERROR(INDEX('Liste Personnel'!$A$3:$I$151,MATCH($E874,'Liste Personnel'!$G$3:$G$151,0),8),"")</f>
        <v/>
      </c>
      <c r="E874" s="195" t="str">
        <f>IFERROR(INDEX('Journée FdS'!$E$5:$V$151,MATCH('FdS Hebdo'!$B874,'Journée FdS'!$V$5:$V$151,0),E$3),"")</f>
        <v/>
      </c>
      <c r="F874" s="196" t="str">
        <f>IF(H874="","",INDEX(Base!$L$2:$N$153,MATCH('FdS Hebdo'!$H874,Base!$L$2:$L$153,0),MATCH('FdS Hebdo'!F$3,Base!$L$1:$N$1,0)))</f>
        <v/>
      </c>
      <c r="G874" s="196" t="str">
        <f>IF(H874="","",INDEX(Base!$L$2:$N$153,MATCH('FdS Hebdo'!$H874,Base!$L$2:$L$153,0),MATCH('FdS Hebdo'!G$3,Base!$L$1:$N$1,0)))</f>
        <v/>
      </c>
      <c r="H874" s="197" t="str">
        <f>IF(E874="","",B874)</f>
        <v/>
      </c>
      <c r="I874" s="198"/>
    </row>
    <row r="875" spans="1:9">
      <c r="A875" s="191" t="str">
        <f t="shared" si="121"/>
        <v/>
      </c>
      <c r="B875" s="428" t="s">
        <v>256</v>
      </c>
      <c r="C875" s="195" t="str">
        <f>IFERROR(INDEX('Journée FdS'!$A$3:$V$151,MATCH('FdS Hebdo'!$B875,'Journée FdS'!$V$3:$V$151,0),C$3),"")</f>
        <v/>
      </c>
      <c r="D875" s="195" t="str">
        <f>IFERROR(INDEX('Liste Personnel'!$A$3:$I$151,MATCH($E875,'Liste Personnel'!$G$3:$G$151,0),8),"")</f>
        <v/>
      </c>
      <c r="E875" s="195" t="str">
        <f>IFERROR(INDEX('Journée FdS'!$E$5:$V$151,MATCH('FdS Hebdo'!$B875,'Journée FdS'!$V$5:$V$151,0),E$3),"")</f>
        <v/>
      </c>
      <c r="F875" s="196" t="str">
        <f>IF(H875="","",INDEX(Base!$L$2:$N$153,MATCH('FdS Hebdo'!$H875,Base!$L$2:$L$153,0),MATCH('FdS Hebdo'!F$3,Base!$L$1:$N$1,0)))</f>
        <v/>
      </c>
      <c r="G875" s="196" t="str">
        <f>IF(H875="","",INDEX(Base!$L$2:$N$153,MATCH('FdS Hebdo'!$H875,Base!$L$2:$L$153,0),MATCH('FdS Hebdo'!G$3,Base!$L$1:$N$1,0)))</f>
        <v/>
      </c>
      <c r="H875" s="197" t="str">
        <f t="shared" ref="H875:H890" si="124">IF(E875="","",B875)</f>
        <v/>
      </c>
      <c r="I875" s="198" t="str">
        <f>IF(E875="","","DISPO")</f>
        <v/>
      </c>
    </row>
    <row r="876" spans="1:9">
      <c r="A876" s="191" t="str">
        <f t="shared" si="121"/>
        <v/>
      </c>
      <c r="B876" s="428" t="s">
        <v>257</v>
      </c>
      <c r="C876" s="195" t="str">
        <f>IFERROR(INDEX('Journée FdS'!$A$3:$V$151,MATCH('FdS Hebdo'!$B876,'Journée FdS'!$V$3:$V$151,0),C$3),"")</f>
        <v/>
      </c>
      <c r="D876" s="195" t="str">
        <f>IFERROR(INDEX('Liste Personnel'!$A$3:$I$151,MATCH($E876,'Liste Personnel'!$G$3:$G$151,0),8),"")</f>
        <v/>
      </c>
      <c r="E876" s="195" t="str">
        <f>IFERROR(INDEX('Journée FdS'!$E$5:$V$151,MATCH('FdS Hebdo'!$B876,'Journée FdS'!$V$5:$V$151,0),E$3),"")</f>
        <v/>
      </c>
      <c r="F876" s="196" t="str">
        <f>IF(H876="","",INDEX(Base!$L$2:$N$153,MATCH('FdS Hebdo'!$H876,Base!$L$2:$L$153,0),MATCH('FdS Hebdo'!F$3,Base!$L$1:$N$1,0)))</f>
        <v/>
      </c>
      <c r="G876" s="196" t="str">
        <f>IF(H876="","",INDEX(Base!$L$2:$N$153,MATCH('FdS Hebdo'!$H876,Base!$L$2:$L$153,0),MATCH('FdS Hebdo'!G$3,Base!$L$1:$N$1,0)))</f>
        <v/>
      </c>
      <c r="H876" s="197" t="str">
        <f t="shared" si="124"/>
        <v/>
      </c>
      <c r="I876" s="198" t="str">
        <f t="shared" ref="I876:I884" si="125">IF(E876="","","DISPO")</f>
        <v/>
      </c>
    </row>
    <row r="877" spans="1:9">
      <c r="A877" s="191" t="str">
        <f t="shared" si="121"/>
        <v/>
      </c>
      <c r="B877" s="428" t="s">
        <v>258</v>
      </c>
      <c r="C877" s="195" t="str">
        <f>IFERROR(INDEX('Journée FdS'!$A$3:$V$151,MATCH('FdS Hebdo'!$B877,'Journée FdS'!$V$3:$V$151,0),C$3),"")</f>
        <v/>
      </c>
      <c r="D877" s="195" t="str">
        <f>IFERROR(INDEX('Liste Personnel'!$A$3:$I$151,MATCH($E877,'Liste Personnel'!$G$3:$G$151,0),8),"")</f>
        <v/>
      </c>
      <c r="E877" s="195" t="str">
        <f>IFERROR(INDEX('Journée FdS'!$E$5:$V$151,MATCH('FdS Hebdo'!$B877,'Journée FdS'!$V$5:$V$151,0),E$3),"")</f>
        <v/>
      </c>
      <c r="F877" s="196" t="str">
        <f>IF(H877="","",INDEX(Base!$L$2:$N$153,MATCH('FdS Hebdo'!$H877,Base!$L$2:$L$153,0),MATCH('FdS Hebdo'!F$3,Base!$L$1:$N$1,0)))</f>
        <v/>
      </c>
      <c r="G877" s="196" t="str">
        <f>IF(H877="","",INDEX(Base!$L$2:$N$153,MATCH('FdS Hebdo'!$H877,Base!$L$2:$L$153,0),MATCH('FdS Hebdo'!G$3,Base!$L$1:$N$1,0)))</f>
        <v/>
      </c>
      <c r="H877" s="197" t="str">
        <f t="shared" si="124"/>
        <v/>
      </c>
      <c r="I877" s="198" t="str">
        <f t="shared" si="125"/>
        <v/>
      </c>
    </row>
    <row r="878" spans="1:9">
      <c r="A878" s="191" t="str">
        <f t="shared" si="121"/>
        <v/>
      </c>
      <c r="B878" s="428" t="s">
        <v>259</v>
      </c>
      <c r="C878" s="195" t="str">
        <f>IFERROR(INDEX('Journée FdS'!$A$3:$V$151,MATCH('FdS Hebdo'!$B878,'Journée FdS'!$V$3:$V$151,0),C$3),"")</f>
        <v/>
      </c>
      <c r="D878" s="195" t="str">
        <f>IFERROR(INDEX('Liste Personnel'!$A$3:$I$151,MATCH($E878,'Liste Personnel'!$G$3:$G$151,0),8),"")</f>
        <v/>
      </c>
      <c r="E878" s="195" t="str">
        <f>IFERROR(INDEX('Journée FdS'!$E$5:$V$151,MATCH('FdS Hebdo'!$B878,'Journée FdS'!$V$5:$V$151,0),E$3),"")</f>
        <v/>
      </c>
      <c r="F878" s="196" t="str">
        <f>IF(H878="","",INDEX(Base!$L$2:$N$153,MATCH('FdS Hebdo'!$H878,Base!$L$2:$L$153,0),MATCH('FdS Hebdo'!F$3,Base!$L$1:$N$1,0)))</f>
        <v/>
      </c>
      <c r="G878" s="196" t="str">
        <f>IF(H878="","",INDEX(Base!$L$2:$N$153,MATCH('FdS Hebdo'!$H878,Base!$L$2:$L$153,0),MATCH('FdS Hebdo'!G$3,Base!$L$1:$N$1,0)))</f>
        <v/>
      </c>
      <c r="H878" s="197" t="str">
        <f t="shared" si="124"/>
        <v/>
      </c>
      <c r="I878" s="198" t="str">
        <f t="shared" si="125"/>
        <v/>
      </c>
    </row>
    <row r="879" spans="1:9">
      <c r="A879" s="191" t="str">
        <f t="shared" si="121"/>
        <v/>
      </c>
      <c r="B879" s="428" t="s">
        <v>260</v>
      </c>
      <c r="C879" s="195" t="str">
        <f>IFERROR(INDEX('Journée FdS'!$A$3:$V$151,MATCH('FdS Hebdo'!$B879,'Journée FdS'!$V$3:$V$151,0),C$3),"")</f>
        <v/>
      </c>
      <c r="D879" s="195" t="str">
        <f>IFERROR(INDEX('Liste Personnel'!$A$3:$I$151,MATCH($E879,'Liste Personnel'!$G$3:$G$151,0),8),"")</f>
        <v/>
      </c>
      <c r="E879" s="195" t="str">
        <f>IFERROR(INDEX('Journée FdS'!$E$5:$V$151,MATCH('FdS Hebdo'!$B879,'Journée FdS'!$V$5:$V$151,0),E$3),"")</f>
        <v/>
      </c>
      <c r="F879" s="196" t="str">
        <f>IF(H879="","",INDEX(Base!$L$2:$N$153,MATCH('FdS Hebdo'!$H879,Base!$L$2:$L$153,0),MATCH('FdS Hebdo'!F$3,Base!$L$1:$N$1,0)))</f>
        <v/>
      </c>
      <c r="G879" s="196" t="str">
        <f>IF(H879="","",INDEX(Base!$L$2:$N$153,MATCH('FdS Hebdo'!$H879,Base!$L$2:$L$153,0),MATCH('FdS Hebdo'!G$3,Base!$L$1:$N$1,0)))</f>
        <v/>
      </c>
      <c r="H879" s="197" t="str">
        <f t="shared" si="124"/>
        <v/>
      </c>
      <c r="I879" s="198" t="str">
        <f t="shared" si="125"/>
        <v/>
      </c>
    </row>
    <row r="880" spans="1:9">
      <c r="A880" s="191" t="str">
        <f t="shared" si="121"/>
        <v/>
      </c>
      <c r="B880" s="428" t="s">
        <v>261</v>
      </c>
      <c r="C880" s="195" t="str">
        <f>IFERROR(INDEX('Journée FdS'!$A$3:$V$151,MATCH('FdS Hebdo'!$B880,'Journée FdS'!$V$3:$V$151,0),C$3),"")</f>
        <v/>
      </c>
      <c r="D880" s="195" t="str">
        <f>IFERROR(INDEX('Liste Personnel'!$A$3:$I$151,MATCH($E880,'Liste Personnel'!$G$3:$G$151,0),8),"")</f>
        <v/>
      </c>
      <c r="E880" s="195" t="str">
        <f>IFERROR(INDEX('Journée FdS'!$E$5:$V$151,MATCH('FdS Hebdo'!$B880,'Journée FdS'!$V$5:$V$151,0),E$3),"")</f>
        <v/>
      </c>
      <c r="F880" s="196" t="str">
        <f>IF(H880="","",INDEX(Base!$L$2:$N$153,MATCH('FdS Hebdo'!$H880,Base!$L$2:$L$153,0),MATCH('FdS Hebdo'!F$3,Base!$L$1:$N$1,0)))</f>
        <v/>
      </c>
      <c r="G880" s="196" t="str">
        <f>IF(H880="","",INDEX(Base!$L$2:$N$153,MATCH('FdS Hebdo'!$H880,Base!$L$2:$L$153,0),MATCH('FdS Hebdo'!G$3,Base!$L$1:$N$1,0)))</f>
        <v/>
      </c>
      <c r="H880" s="197" t="str">
        <f t="shared" si="124"/>
        <v/>
      </c>
      <c r="I880" s="198" t="str">
        <f t="shared" si="125"/>
        <v/>
      </c>
    </row>
    <row r="881" spans="1:9">
      <c r="A881" s="191" t="str">
        <f t="shared" si="121"/>
        <v/>
      </c>
      <c r="B881" s="428" t="s">
        <v>262</v>
      </c>
      <c r="C881" s="195" t="str">
        <f>IFERROR(INDEX('Journée FdS'!$A$3:$V$151,MATCH('FdS Hebdo'!$B881,'Journée FdS'!$V$3:$V$151,0),C$3),"")</f>
        <v/>
      </c>
      <c r="D881" s="195" t="str">
        <f>IFERROR(INDEX('Liste Personnel'!$A$3:$I$151,MATCH($E881,'Liste Personnel'!$G$3:$G$151,0),8),"")</f>
        <v/>
      </c>
      <c r="E881" s="195" t="str">
        <f>IFERROR(INDEX('Journée FdS'!$E$5:$V$151,MATCH('FdS Hebdo'!$B881,'Journée FdS'!$V$5:$V$151,0),E$3),"")</f>
        <v/>
      </c>
      <c r="F881" s="196" t="str">
        <f>IF(H881="","",INDEX(Base!$L$2:$N$153,MATCH('FdS Hebdo'!$H881,Base!$L$2:$L$153,0),MATCH('FdS Hebdo'!F$3,Base!$L$1:$N$1,0)))</f>
        <v/>
      </c>
      <c r="G881" s="196" t="str">
        <f>IF(H881="","",INDEX(Base!$L$2:$N$153,MATCH('FdS Hebdo'!$H881,Base!$L$2:$L$153,0),MATCH('FdS Hebdo'!G$3,Base!$L$1:$N$1,0)))</f>
        <v/>
      </c>
      <c r="H881" s="197" t="str">
        <f t="shared" si="124"/>
        <v/>
      </c>
      <c r="I881" s="198" t="str">
        <f t="shared" si="125"/>
        <v/>
      </c>
    </row>
    <row r="882" spans="1:9">
      <c r="A882" s="191" t="str">
        <f t="shared" si="121"/>
        <v/>
      </c>
      <c r="B882" s="428" t="s">
        <v>263</v>
      </c>
      <c r="C882" s="195" t="str">
        <f>IFERROR(INDEX('Journée FdS'!$A$3:$V$151,MATCH('FdS Hebdo'!$B882,'Journée FdS'!$V$3:$V$151,0),C$3),"")</f>
        <v/>
      </c>
      <c r="D882" s="195" t="str">
        <f>IFERROR(INDEX('Liste Personnel'!$A$3:$I$151,MATCH($E882,'Liste Personnel'!$G$3:$G$151,0),8),"")</f>
        <v/>
      </c>
      <c r="E882" s="195" t="str">
        <f>IFERROR(INDEX('Journée FdS'!$E$5:$V$151,MATCH('FdS Hebdo'!$B882,'Journée FdS'!$V$5:$V$151,0),E$3),"")</f>
        <v/>
      </c>
      <c r="F882" s="196" t="str">
        <f>IF(H882="","",INDEX(Base!$L$2:$N$153,MATCH('FdS Hebdo'!$H882,Base!$L$2:$L$153,0),MATCH('FdS Hebdo'!F$3,Base!$L$1:$N$1,0)))</f>
        <v/>
      </c>
      <c r="G882" s="196" t="str">
        <f>IF(H882="","",INDEX(Base!$L$2:$N$153,MATCH('FdS Hebdo'!$H882,Base!$L$2:$L$153,0),MATCH('FdS Hebdo'!G$3,Base!$L$1:$N$1,0)))</f>
        <v/>
      </c>
      <c r="H882" s="197" t="str">
        <f t="shared" si="124"/>
        <v/>
      </c>
      <c r="I882" s="198" t="str">
        <f t="shared" si="125"/>
        <v/>
      </c>
    </row>
    <row r="883" spans="1:9">
      <c r="A883" s="191" t="str">
        <f t="shared" si="121"/>
        <v/>
      </c>
      <c r="B883" s="428" t="s">
        <v>301</v>
      </c>
      <c r="C883" s="195" t="str">
        <f>IFERROR(INDEX('Journée FdS'!$A$3:$V$151,MATCH('FdS Hebdo'!$B883,'Journée FdS'!$V$3:$V$151,0),C$3),"")</f>
        <v/>
      </c>
      <c r="D883" s="195" t="str">
        <f>IFERROR(INDEX('Liste Personnel'!$A$3:$I$151,MATCH($E883,'Liste Personnel'!$G$3:$G$151,0),8),"")</f>
        <v/>
      </c>
      <c r="E883" s="195" t="str">
        <f>IFERROR(INDEX('Journée FdS'!$E$5:$V$151,MATCH('FdS Hebdo'!$B883,'Journée FdS'!$V$5:$V$151,0),E$3),"")</f>
        <v/>
      </c>
      <c r="F883" s="196" t="str">
        <f>IF(H883="","",INDEX(Base!$L$2:$N$153,MATCH('FdS Hebdo'!$H883,Base!$L$2:$L$153,0),MATCH('FdS Hebdo'!F$3,Base!$L$1:$N$1,0)))</f>
        <v/>
      </c>
      <c r="G883" s="196" t="str">
        <f>IF(H883="","",INDEX(Base!$L$2:$N$153,MATCH('FdS Hebdo'!$H883,Base!$L$2:$L$153,0),MATCH('FdS Hebdo'!G$3,Base!$L$1:$N$1,0)))</f>
        <v/>
      </c>
      <c r="H883" s="197" t="str">
        <f t="shared" si="124"/>
        <v/>
      </c>
      <c r="I883" s="198" t="str">
        <f t="shared" si="125"/>
        <v/>
      </c>
    </row>
    <row r="884" spans="1:9">
      <c r="A884" s="191" t="str">
        <f t="shared" si="121"/>
        <v/>
      </c>
      <c r="B884" s="428" t="s">
        <v>302</v>
      </c>
      <c r="C884" s="195" t="str">
        <f>IFERROR(INDEX('Journée FdS'!$A$3:$V$151,MATCH('FdS Hebdo'!$B884,'Journée FdS'!$V$3:$V$151,0),C$3),"")</f>
        <v/>
      </c>
      <c r="D884" s="195" t="str">
        <f>IFERROR(INDEX('Liste Personnel'!$A$3:$I$151,MATCH($E884,'Liste Personnel'!$G$3:$G$151,0),8),"")</f>
        <v/>
      </c>
      <c r="E884" s="195" t="str">
        <f>IFERROR(INDEX('Journée FdS'!$E$5:$V$151,MATCH('FdS Hebdo'!$B884,'Journée FdS'!$V$5:$V$151,0),E$3),"")</f>
        <v/>
      </c>
      <c r="F884" s="196" t="str">
        <f>IF(H884="","",INDEX(Base!$L$2:$N$153,MATCH('FdS Hebdo'!$H884,Base!$L$2:$L$153,0),MATCH('FdS Hebdo'!F$3,Base!$L$1:$N$1,0)))</f>
        <v/>
      </c>
      <c r="G884" s="196" t="str">
        <f>IF(H884="","",INDEX(Base!$L$2:$N$153,MATCH('FdS Hebdo'!$H884,Base!$L$2:$L$153,0),MATCH('FdS Hebdo'!G$3,Base!$L$1:$N$1,0)))</f>
        <v/>
      </c>
      <c r="H884" s="197" t="str">
        <f t="shared" si="124"/>
        <v/>
      </c>
      <c r="I884" s="198" t="str">
        <f t="shared" si="125"/>
        <v/>
      </c>
    </row>
    <row r="885" spans="1:9">
      <c r="A885" s="191" t="str">
        <f t="shared" si="121"/>
        <v/>
      </c>
      <c r="B885" s="428" t="s">
        <v>324</v>
      </c>
      <c r="C885" s="195" t="str">
        <f>IFERROR(INDEX('Journée FdS'!$A$3:$V$151,MATCH('FdS Hebdo'!$B885,'Journée FdS'!$V$3:$V$151,0),C$3),"")</f>
        <v/>
      </c>
      <c r="D885" s="195" t="str">
        <f>IFERROR(INDEX('Liste Personnel'!$A$3:$I$151,MATCH($E885,'Liste Personnel'!$G$3:$G$151,0),8),"")</f>
        <v/>
      </c>
      <c r="E885" s="195" t="str">
        <f>IFERROR(INDEX('Journée FdS'!$E$5:$V$151,MATCH('FdS Hebdo'!$B885,'Journée FdS'!$V$5:$V$151,0),E$3),"")</f>
        <v/>
      </c>
      <c r="F885" s="196" t="str">
        <f>IF(H885="","",INDEX(Base!$L$2:$N$153,MATCH('FdS Hebdo'!$H885,Base!$L$2:$L$153,0),MATCH('FdS Hebdo'!F$3,Base!$L$1:$N$1,0)))</f>
        <v/>
      </c>
      <c r="G885" s="196" t="str">
        <f>IF(H885="","",INDEX(Base!$L$2:$N$153,MATCH('FdS Hebdo'!$H885,Base!$L$2:$L$153,0),MATCH('FdS Hebdo'!G$3,Base!$L$1:$N$1,0)))</f>
        <v/>
      </c>
      <c r="H885" s="197" t="str">
        <f t="shared" si="124"/>
        <v/>
      </c>
      <c r="I885" s="198" t="str">
        <f t="shared" ref="I885:I890" si="126">IF(E885="","","DOUBLAGE")</f>
        <v/>
      </c>
    </row>
    <row r="886" spans="1:9">
      <c r="A886" s="191" t="str">
        <f t="shared" si="121"/>
        <v/>
      </c>
      <c r="B886" s="428" t="s">
        <v>325</v>
      </c>
      <c r="C886" s="195" t="str">
        <f>IFERROR(INDEX('Journée FdS'!$A$3:$V$151,MATCH('FdS Hebdo'!$B886,'Journée FdS'!$V$3:$V$151,0),C$3),"")</f>
        <v/>
      </c>
      <c r="D886" s="195" t="str">
        <f>IFERROR(INDEX('Liste Personnel'!$A$3:$I$151,MATCH($E886,'Liste Personnel'!$G$3:$G$151,0),8),"")</f>
        <v/>
      </c>
      <c r="E886" s="195" t="str">
        <f>IFERROR(INDEX('Journée FdS'!$E$5:$V$151,MATCH('FdS Hebdo'!$B886,'Journée FdS'!$V$5:$V$151,0),E$3),"")</f>
        <v/>
      </c>
      <c r="F886" s="196" t="str">
        <f>IF(H886="","",INDEX(Base!$L$2:$N$153,MATCH('FdS Hebdo'!$H886,Base!$L$2:$L$153,0),MATCH('FdS Hebdo'!F$3,Base!$L$1:$N$1,0)))</f>
        <v/>
      </c>
      <c r="G886" s="196" t="str">
        <f>IF(H886="","",INDEX(Base!$L$2:$N$153,MATCH('FdS Hebdo'!$H886,Base!$L$2:$L$153,0),MATCH('FdS Hebdo'!G$3,Base!$L$1:$N$1,0)))</f>
        <v/>
      </c>
      <c r="H886" s="197" t="str">
        <f t="shared" si="124"/>
        <v/>
      </c>
      <c r="I886" s="198" t="str">
        <f t="shared" si="126"/>
        <v/>
      </c>
    </row>
    <row r="887" spans="1:9">
      <c r="A887" s="191" t="str">
        <f t="shared" si="121"/>
        <v/>
      </c>
      <c r="B887" s="428" t="s">
        <v>326</v>
      </c>
      <c r="C887" s="195" t="str">
        <f>IFERROR(INDEX('Journée FdS'!$A$3:$V$151,MATCH('FdS Hebdo'!$B887,'Journée FdS'!$V$3:$V$151,0),C$3),"")</f>
        <v/>
      </c>
      <c r="D887" s="195" t="str">
        <f>IFERROR(INDEX('Liste Personnel'!$A$3:$I$151,MATCH($E887,'Liste Personnel'!$G$3:$G$151,0),8),"")</f>
        <v/>
      </c>
      <c r="E887" s="195" t="str">
        <f>IFERROR(INDEX('Journée FdS'!$E$5:$V$151,MATCH('FdS Hebdo'!$B887,'Journée FdS'!$V$5:$V$151,0),E$3),"")</f>
        <v/>
      </c>
      <c r="F887" s="196" t="str">
        <f>IF(H887="","",INDEX(Base!$L$2:$N$153,MATCH('FdS Hebdo'!$H887,Base!$L$2:$L$153,0),MATCH('FdS Hebdo'!F$3,Base!$L$1:$N$1,0)))</f>
        <v/>
      </c>
      <c r="G887" s="196" t="str">
        <f>IF(H887="","",INDEX(Base!$L$2:$N$153,MATCH('FdS Hebdo'!$H887,Base!$L$2:$L$153,0),MATCH('FdS Hebdo'!G$3,Base!$L$1:$N$1,0)))</f>
        <v/>
      </c>
      <c r="H887" s="197" t="str">
        <f t="shared" si="124"/>
        <v/>
      </c>
      <c r="I887" s="198" t="str">
        <f t="shared" si="126"/>
        <v/>
      </c>
    </row>
    <row r="888" spans="1:9">
      <c r="A888" s="191" t="str">
        <f t="shared" si="121"/>
        <v/>
      </c>
      <c r="B888" s="428" t="s">
        <v>327</v>
      </c>
      <c r="C888" s="195" t="str">
        <f>IFERROR(INDEX('Journée FdS'!$A$3:$V$151,MATCH('FdS Hebdo'!$B888,'Journée FdS'!$V$3:$V$151,0),C$3),"")</f>
        <v/>
      </c>
      <c r="D888" s="195" t="str">
        <f>IFERROR(INDEX('Liste Personnel'!$A$3:$I$151,MATCH($E888,'Liste Personnel'!$G$3:$G$151,0),8),"")</f>
        <v/>
      </c>
      <c r="E888" s="195" t="str">
        <f>IFERROR(INDEX('Journée FdS'!$E$5:$V$151,MATCH('FdS Hebdo'!$B888,'Journée FdS'!$V$5:$V$151,0),E$3),"")</f>
        <v/>
      </c>
      <c r="F888" s="196" t="str">
        <f>IF(H888="","",INDEX(Base!$L$2:$N$153,MATCH('FdS Hebdo'!$H888,Base!$L$2:$L$153,0),MATCH('FdS Hebdo'!F$3,Base!$L$1:$N$1,0)))</f>
        <v/>
      </c>
      <c r="G888" s="196" t="str">
        <f>IF(H888="","",INDEX(Base!$L$2:$N$153,MATCH('FdS Hebdo'!$H888,Base!$L$2:$L$153,0),MATCH('FdS Hebdo'!G$3,Base!$L$1:$N$1,0)))</f>
        <v/>
      </c>
      <c r="H888" s="197" t="str">
        <f t="shared" si="124"/>
        <v/>
      </c>
      <c r="I888" s="198" t="str">
        <f t="shared" si="126"/>
        <v/>
      </c>
    </row>
    <row r="889" spans="1:9">
      <c r="A889" s="191" t="str">
        <f t="shared" si="121"/>
        <v/>
      </c>
      <c r="B889" s="428" t="s">
        <v>328</v>
      </c>
      <c r="C889" s="195" t="str">
        <f>IFERROR(INDEX('Journée FdS'!$A$3:$V$151,MATCH('FdS Hebdo'!$B889,'Journée FdS'!$V$3:$V$151,0),C$3),"")</f>
        <v/>
      </c>
      <c r="D889" s="195" t="str">
        <f>IFERROR(INDEX('Liste Personnel'!$A$3:$I$151,MATCH($E889,'Liste Personnel'!$G$3:$G$151,0),8),"")</f>
        <v/>
      </c>
      <c r="E889" s="195" t="str">
        <f>IFERROR(INDEX('Journée FdS'!$E$5:$V$151,MATCH('FdS Hebdo'!$B889,'Journée FdS'!$V$5:$V$151,0),E$3),"")</f>
        <v/>
      </c>
      <c r="F889" s="196" t="str">
        <f>IF(H889="","",INDEX(Base!$L$2:$N$153,MATCH('FdS Hebdo'!$H889,Base!$L$2:$L$153,0),MATCH('FdS Hebdo'!F$3,Base!$L$1:$N$1,0)))</f>
        <v/>
      </c>
      <c r="G889" s="196" t="str">
        <f>IF(H889="","",INDEX(Base!$L$2:$N$153,MATCH('FdS Hebdo'!$H889,Base!$L$2:$L$153,0),MATCH('FdS Hebdo'!G$3,Base!$L$1:$N$1,0)))</f>
        <v/>
      </c>
      <c r="H889" s="197" t="str">
        <f t="shared" si="124"/>
        <v/>
      </c>
      <c r="I889" s="198" t="str">
        <f t="shared" si="126"/>
        <v/>
      </c>
    </row>
    <row r="890" spans="1:9">
      <c r="A890" s="191" t="str">
        <f t="shared" si="121"/>
        <v/>
      </c>
      <c r="B890" s="428" t="s">
        <v>329</v>
      </c>
      <c r="C890" s="195" t="str">
        <f>IFERROR(INDEX('Journée FdS'!$A$3:$V$151,MATCH('FdS Hebdo'!$B890,'Journée FdS'!$V$3:$V$151,0),C$3),"")</f>
        <v/>
      </c>
      <c r="D890" s="195" t="str">
        <f>IFERROR(INDEX('Liste Personnel'!$A$3:$I$151,MATCH($E890,'Liste Personnel'!$G$3:$G$151,0),8),"")</f>
        <v/>
      </c>
      <c r="E890" s="195" t="str">
        <f>IFERROR(INDEX('Journée FdS'!$E$5:$V$151,MATCH('FdS Hebdo'!$B890,'Journée FdS'!$V$5:$V$151,0),E$3),"")</f>
        <v/>
      </c>
      <c r="F890" s="196" t="str">
        <f>IF(H890="","",INDEX(Base!$L$2:$N$153,MATCH('FdS Hebdo'!$H890,Base!$L$2:$L$153,0),MATCH('FdS Hebdo'!F$3,Base!$L$1:$N$1,0)))</f>
        <v/>
      </c>
      <c r="G890" s="196" t="str">
        <f>IF(H890="","",INDEX(Base!$L$2:$N$153,MATCH('FdS Hebdo'!$H890,Base!$L$2:$L$153,0),MATCH('FdS Hebdo'!G$3,Base!$L$1:$N$1,0)))</f>
        <v/>
      </c>
      <c r="H890" s="197" t="str">
        <f t="shared" si="124"/>
        <v/>
      </c>
      <c r="I890" s="198" t="str">
        <f t="shared" si="126"/>
        <v/>
      </c>
    </row>
    <row r="891" spans="1:9">
      <c r="A891" s="191" t="str">
        <f t="shared" si="121"/>
        <v/>
      </c>
      <c r="B891" s="428" t="s">
        <v>19</v>
      </c>
      <c r="C891" s="195" t="str">
        <f>IFERROR(INDEX('Journée FdS'!$A$3:$V$151,MATCH('FdS Hebdo'!$B891,'Journée FdS'!$V$3:$V$151,0),C$3),"")</f>
        <v/>
      </c>
      <c r="D891" s="195" t="str">
        <f>IFERROR(INDEX('Liste Personnel'!$A$3:$I$151,MATCH($E891,'Liste Personnel'!$G$3:$G$151,0),8),"")</f>
        <v/>
      </c>
      <c r="E891" s="195" t="str">
        <f>IFERROR(INDEX('Journée FdS'!$E$5:$V$151,MATCH('FdS Hebdo'!$B891,'Journée FdS'!$V$5:$V$151,0),E$3),"")</f>
        <v/>
      </c>
      <c r="F891" s="196" t="str">
        <f>IF(H891="","",INDEX(Base!$L$2:$N$153,MATCH('FdS Hebdo'!$H891,Base!$L$2:$L$153,0),MATCH('FdS Hebdo'!F$3,Base!$L$1:$N$1,0)))</f>
        <v/>
      </c>
      <c r="G891" s="196" t="str">
        <f>IF(H891="","",INDEX(Base!$L$2:$N$153,MATCH('FdS Hebdo'!$H891,Base!$L$2:$L$153,0),MATCH('FdS Hebdo'!G$3,Base!$L$1:$N$1,0)))</f>
        <v/>
      </c>
      <c r="H891" s="197" t="str">
        <f t="shared" ref="H891:H905" si="127">IF(E891="","",B891)</f>
        <v/>
      </c>
      <c r="I891" s="198"/>
    </row>
    <row r="892" spans="1:9">
      <c r="A892" s="191" t="str">
        <f t="shared" si="121"/>
        <v/>
      </c>
      <c r="B892" s="428" t="s">
        <v>22</v>
      </c>
      <c r="C892" s="195" t="str">
        <f>IFERROR(INDEX('Journée FdS'!$A$3:$V$151,MATCH('FdS Hebdo'!$B892,'Journée FdS'!$V$3:$V$151,0),C$3),"")</f>
        <v/>
      </c>
      <c r="D892" s="195" t="str">
        <f>IFERROR(INDEX('Liste Personnel'!$A$3:$I$151,MATCH($E892,'Liste Personnel'!$G$3:$G$151,0),8),"")</f>
        <v/>
      </c>
      <c r="E892" s="195" t="str">
        <f>IFERROR(INDEX('Journée FdS'!$E$5:$V$151,MATCH('FdS Hebdo'!$B892,'Journée FdS'!$V$5:$V$151,0),E$3),"")</f>
        <v/>
      </c>
      <c r="F892" s="196" t="str">
        <f>IF(H892="","",INDEX(Base!$L$2:$N$153,MATCH('FdS Hebdo'!$H892,Base!$L$2:$L$153,0),MATCH('FdS Hebdo'!F$3,Base!$L$1:$N$1,0)))</f>
        <v/>
      </c>
      <c r="G892" s="196" t="str">
        <f>IF(H892="","",INDEX(Base!$L$2:$N$153,MATCH('FdS Hebdo'!$H892,Base!$L$2:$L$153,0),MATCH('FdS Hebdo'!G$3,Base!$L$1:$N$1,0)))</f>
        <v/>
      </c>
      <c r="H892" s="197" t="str">
        <f t="shared" si="127"/>
        <v/>
      </c>
      <c r="I892" s="198"/>
    </row>
    <row r="893" spans="1:9">
      <c r="A893" s="191" t="str">
        <f t="shared" si="121"/>
        <v/>
      </c>
      <c r="B893" s="428" t="s">
        <v>25</v>
      </c>
      <c r="C893" s="195" t="str">
        <f>IFERROR(INDEX('Journée FdS'!$A$3:$V$151,MATCH('FdS Hebdo'!$B893,'Journée FdS'!$V$3:$V$151,0),C$3),"")</f>
        <v/>
      </c>
      <c r="D893" s="195" t="str">
        <f>IFERROR(INDEX('Liste Personnel'!$A$3:$I$151,MATCH($E893,'Liste Personnel'!$G$3:$G$151,0),8),"")</f>
        <v/>
      </c>
      <c r="E893" s="195" t="str">
        <f>IFERROR(INDEX('Journée FdS'!$E$5:$V$151,MATCH('FdS Hebdo'!$B893,'Journée FdS'!$V$5:$V$151,0),E$3),"")</f>
        <v/>
      </c>
      <c r="F893" s="196" t="str">
        <f>IF(H893="","",INDEX(Base!$L$2:$N$153,MATCH('FdS Hebdo'!$H893,Base!$L$2:$L$153,0),MATCH('FdS Hebdo'!F$3,Base!$L$1:$N$1,0)))</f>
        <v/>
      </c>
      <c r="G893" s="196" t="str">
        <f>IF(H893="","",INDEX(Base!$L$2:$N$153,MATCH('FdS Hebdo'!$H893,Base!$L$2:$L$153,0),MATCH('FdS Hebdo'!G$3,Base!$L$1:$N$1,0)))</f>
        <v/>
      </c>
      <c r="H893" s="197" t="str">
        <f t="shared" si="127"/>
        <v/>
      </c>
      <c r="I893" s="198"/>
    </row>
    <row r="894" spans="1:9">
      <c r="A894" s="191" t="str">
        <f t="shared" si="121"/>
        <v/>
      </c>
      <c r="B894" s="428" t="s">
        <v>30</v>
      </c>
      <c r="C894" s="195" t="str">
        <f>IFERROR(INDEX('Journée FdS'!$A$3:$V$151,MATCH('FdS Hebdo'!$B894,'Journée FdS'!$V$3:$V$151,0),C$3),"")</f>
        <v/>
      </c>
      <c r="D894" s="195" t="str">
        <f>IFERROR(INDEX('Liste Personnel'!$A$3:$I$151,MATCH($E894,'Liste Personnel'!$G$3:$G$151,0),8),"")</f>
        <v/>
      </c>
      <c r="E894" s="195" t="str">
        <f>IFERROR(INDEX('Journée FdS'!$E$5:$V$151,MATCH('FdS Hebdo'!$B894,'Journée FdS'!$V$5:$V$151,0),E$3),"")</f>
        <v/>
      </c>
      <c r="F894" s="196" t="str">
        <f>IF(H894="","",INDEX(Base!$L$2:$N$153,MATCH('FdS Hebdo'!$H894,Base!$L$2:$L$153,0),MATCH('FdS Hebdo'!F$3,Base!$L$1:$N$1,0)))</f>
        <v/>
      </c>
      <c r="G894" s="196" t="str">
        <f>IF(H894="","",INDEX(Base!$L$2:$N$153,MATCH('FdS Hebdo'!$H894,Base!$L$2:$L$153,0),MATCH('FdS Hebdo'!G$3,Base!$L$1:$N$1,0)))</f>
        <v/>
      </c>
      <c r="H894" s="197" t="str">
        <f t="shared" si="127"/>
        <v/>
      </c>
      <c r="I894" s="198"/>
    </row>
    <row r="895" spans="1:9">
      <c r="A895" s="191" t="str">
        <f t="shared" si="121"/>
        <v/>
      </c>
      <c r="B895" s="428" t="s">
        <v>61</v>
      </c>
      <c r="C895" s="195" t="str">
        <f>IFERROR(INDEX('Journée FdS'!$A$3:$V$151,MATCH('FdS Hebdo'!$B895,'Journée FdS'!$V$3:$V$151,0),C$3),"")</f>
        <v/>
      </c>
      <c r="D895" s="195" t="str">
        <f>IFERROR(INDEX('Liste Personnel'!$A$3:$I$151,MATCH($E895,'Liste Personnel'!$G$3:$G$151,0),8),"")</f>
        <v/>
      </c>
      <c r="E895" s="195" t="str">
        <f>IFERROR(INDEX('Journée FdS'!$E$5:$V$151,MATCH('FdS Hebdo'!$B895,'Journée FdS'!$V$5:$V$151,0),E$3),"")</f>
        <v/>
      </c>
      <c r="F895" s="196" t="str">
        <f>IF(H895="","",INDEX(Base!$L$2:$N$153,MATCH('FdS Hebdo'!$H895,Base!$L$2:$L$153,0),MATCH('FdS Hebdo'!F$3,Base!$L$1:$N$1,0)))</f>
        <v/>
      </c>
      <c r="G895" s="196" t="str">
        <f>IF(H895="","",INDEX(Base!$L$2:$N$153,MATCH('FdS Hebdo'!$H895,Base!$L$2:$L$153,0),MATCH('FdS Hebdo'!G$3,Base!$L$1:$N$1,0)))</f>
        <v/>
      </c>
      <c r="H895" s="197" t="str">
        <f t="shared" si="127"/>
        <v/>
      </c>
      <c r="I895" s="198"/>
    </row>
    <row r="896" spans="1:9">
      <c r="A896" s="191" t="str">
        <f t="shared" si="121"/>
        <v/>
      </c>
      <c r="B896" s="428" t="s">
        <v>40</v>
      </c>
      <c r="C896" s="195" t="str">
        <f>IFERROR(INDEX('Journée FdS'!$A$3:$V$151,MATCH('FdS Hebdo'!$B896,'Journée FdS'!$V$3:$V$151,0),C$3),"")</f>
        <v/>
      </c>
      <c r="D896" s="195" t="str">
        <f>IFERROR(INDEX('Liste Personnel'!$A$3:$I$151,MATCH($E896,'Liste Personnel'!$G$3:$G$151,0),8),"")</f>
        <v/>
      </c>
      <c r="E896" s="195" t="str">
        <f>IFERROR(INDEX('Journée FdS'!$E$5:$V$151,MATCH('FdS Hebdo'!$B896,'Journée FdS'!$V$5:$V$151,0),E$3),"")</f>
        <v/>
      </c>
      <c r="F896" s="196" t="str">
        <f>IF(H896="","",INDEX(Base!$L$2:$N$153,MATCH('FdS Hebdo'!$H896,Base!$L$2:$L$153,0),MATCH('FdS Hebdo'!F$3,Base!$L$1:$N$1,0)))</f>
        <v/>
      </c>
      <c r="G896" s="196" t="str">
        <f>IF(H896="","",INDEX(Base!$L$2:$N$153,MATCH('FdS Hebdo'!$H896,Base!$L$2:$L$153,0),MATCH('FdS Hebdo'!G$3,Base!$L$1:$N$1,0)))</f>
        <v/>
      </c>
      <c r="H896" s="197" t="str">
        <f t="shared" si="127"/>
        <v/>
      </c>
      <c r="I896" s="198"/>
    </row>
    <row r="897" spans="1:9">
      <c r="A897" s="191" t="str">
        <f t="shared" si="121"/>
        <v/>
      </c>
      <c r="B897" s="428" t="s">
        <v>41</v>
      </c>
      <c r="C897" s="195" t="str">
        <f>IFERROR(INDEX('Journée FdS'!$A$3:$V$151,MATCH('FdS Hebdo'!$B897,'Journée FdS'!$V$3:$V$151,0),C$3),"")</f>
        <v/>
      </c>
      <c r="D897" s="195" t="str">
        <f>IFERROR(INDEX('Liste Personnel'!$A$3:$I$151,MATCH($E897,'Liste Personnel'!$G$3:$G$151,0),8),"")</f>
        <v/>
      </c>
      <c r="E897" s="195" t="str">
        <f>IFERROR(INDEX('Journée FdS'!$E$5:$V$151,MATCH('FdS Hebdo'!$B897,'Journée FdS'!$V$5:$V$151,0),E$3),"")</f>
        <v/>
      </c>
      <c r="F897" s="196" t="str">
        <f>IF(H897="","",INDEX(Base!$L$2:$N$153,MATCH('FdS Hebdo'!$H897,Base!$L$2:$L$153,0),MATCH('FdS Hebdo'!F$3,Base!$L$1:$N$1,0)))</f>
        <v/>
      </c>
      <c r="G897" s="196" t="str">
        <f>IF(H897="","",INDEX(Base!$L$2:$N$153,MATCH('FdS Hebdo'!$H897,Base!$L$2:$L$153,0),MATCH('FdS Hebdo'!G$3,Base!$L$1:$N$1,0)))</f>
        <v/>
      </c>
      <c r="H897" s="197" t="str">
        <f t="shared" si="127"/>
        <v/>
      </c>
      <c r="I897" s="198"/>
    </row>
    <row r="898" spans="1:9">
      <c r="A898" s="191" t="str">
        <f t="shared" si="121"/>
        <v/>
      </c>
      <c r="B898" s="428" t="s">
        <v>42</v>
      </c>
      <c r="C898" s="195" t="str">
        <f>IFERROR(INDEX('Journée FdS'!$A$3:$V$151,MATCH('FdS Hebdo'!$B898,'Journée FdS'!$V$3:$V$151,0),C$3),"")</f>
        <v/>
      </c>
      <c r="D898" s="195" t="str">
        <f>IFERROR(INDEX('Liste Personnel'!$A$3:$I$151,MATCH($E898,'Liste Personnel'!$G$3:$G$151,0),8),"")</f>
        <v/>
      </c>
      <c r="E898" s="195" t="str">
        <f>IFERROR(INDEX('Journée FdS'!$E$5:$V$151,MATCH('FdS Hebdo'!$B898,'Journée FdS'!$V$5:$V$151,0),E$3),"")</f>
        <v/>
      </c>
      <c r="F898" s="196" t="str">
        <f>IF(H898="","",INDEX(Base!$L$2:$N$153,MATCH('FdS Hebdo'!$H898,Base!$L$2:$L$153,0),MATCH('FdS Hebdo'!F$3,Base!$L$1:$N$1,0)))</f>
        <v/>
      </c>
      <c r="G898" s="196" t="str">
        <f>IF(H898="","",INDEX(Base!$L$2:$N$153,MATCH('FdS Hebdo'!$H898,Base!$L$2:$L$153,0),MATCH('FdS Hebdo'!G$3,Base!$L$1:$N$1,0)))</f>
        <v/>
      </c>
      <c r="H898" s="197" t="str">
        <f t="shared" si="127"/>
        <v/>
      </c>
      <c r="I898" s="198"/>
    </row>
    <row r="899" spans="1:9">
      <c r="A899" s="191" t="str">
        <f t="shared" si="121"/>
        <v/>
      </c>
      <c r="B899" s="428" t="s">
        <v>43</v>
      </c>
      <c r="C899" s="195" t="str">
        <f>IFERROR(INDEX('Journée FdS'!$A$3:$V$151,MATCH('FdS Hebdo'!$B899,'Journée FdS'!$V$3:$V$151,0),C$3),"")</f>
        <v/>
      </c>
      <c r="D899" s="195" t="str">
        <f>IFERROR(INDEX('Liste Personnel'!$A$3:$I$151,MATCH($E899,'Liste Personnel'!$G$3:$G$151,0),8),"")</f>
        <v/>
      </c>
      <c r="E899" s="195" t="str">
        <f>IFERROR(INDEX('Journée FdS'!$E$5:$V$151,MATCH('FdS Hebdo'!$B899,'Journée FdS'!$V$5:$V$151,0),E$3),"")</f>
        <v/>
      </c>
      <c r="F899" s="196" t="str">
        <f>IF(H899="","",INDEX(Base!$L$2:$N$153,MATCH('FdS Hebdo'!$H899,Base!$L$2:$L$153,0),MATCH('FdS Hebdo'!F$3,Base!$L$1:$N$1,0)))</f>
        <v/>
      </c>
      <c r="G899" s="196" t="str">
        <f>IF(H899="","",INDEX(Base!$L$2:$N$153,MATCH('FdS Hebdo'!$H899,Base!$L$2:$L$153,0),MATCH('FdS Hebdo'!G$3,Base!$L$1:$N$1,0)))</f>
        <v/>
      </c>
      <c r="H899" s="197" t="str">
        <f t="shared" si="127"/>
        <v/>
      </c>
      <c r="I899" s="198"/>
    </row>
    <row r="900" spans="1:9">
      <c r="A900" s="191" t="str">
        <f t="shared" si="121"/>
        <v/>
      </c>
      <c r="B900" s="428" t="s">
        <v>68</v>
      </c>
      <c r="C900" s="195" t="str">
        <f>IFERROR(INDEX('Journée FdS'!$A$3:$V$151,MATCH('FdS Hebdo'!$B900,'Journée FdS'!$V$3:$V$151,0),C$3),"")</f>
        <v/>
      </c>
      <c r="D900" s="195" t="str">
        <f>IFERROR(INDEX('Liste Personnel'!$A$3:$I$151,MATCH($E900,'Liste Personnel'!$G$3:$G$151,0),8),"")</f>
        <v/>
      </c>
      <c r="E900" s="195" t="str">
        <f>IFERROR(INDEX('Journée FdS'!$E$5:$V$151,MATCH('FdS Hebdo'!$B900,'Journée FdS'!$V$5:$V$151,0),E$3),"")</f>
        <v/>
      </c>
      <c r="F900" s="196" t="str">
        <f>IF(H900="","",INDEX(Base!$L$2:$N$153,MATCH('FdS Hebdo'!$H900,Base!$L$2:$L$153,0),MATCH('FdS Hebdo'!F$3,Base!$L$1:$N$1,0)))</f>
        <v/>
      </c>
      <c r="G900" s="196" t="str">
        <f>IF(H900="","",INDEX(Base!$L$2:$N$153,MATCH('FdS Hebdo'!$H900,Base!$L$2:$L$153,0),MATCH('FdS Hebdo'!G$3,Base!$L$1:$N$1,0)))</f>
        <v/>
      </c>
      <c r="H900" s="197" t="str">
        <f t="shared" si="127"/>
        <v/>
      </c>
      <c r="I900" s="198"/>
    </row>
    <row r="901" spans="1:9">
      <c r="A901" s="191" t="str">
        <f t="shared" si="121"/>
        <v/>
      </c>
      <c r="B901" s="428" t="s">
        <v>66</v>
      </c>
      <c r="C901" s="195" t="str">
        <f>IFERROR(INDEX('Journée FdS'!$A$3:$V$151,MATCH('FdS Hebdo'!$B901,'Journée FdS'!$V$3:$V$151,0),C$3),"")</f>
        <v/>
      </c>
      <c r="D901" s="195" t="str">
        <f>IFERROR(INDEX('Liste Personnel'!$A$3:$I$151,MATCH($E901,'Liste Personnel'!$G$3:$G$151,0),8),"")</f>
        <v/>
      </c>
      <c r="E901" s="195" t="str">
        <f>IFERROR(INDEX('Journée FdS'!$E$5:$V$151,MATCH('FdS Hebdo'!$B901,'Journée FdS'!$V$5:$V$151,0),E$3),"")</f>
        <v/>
      </c>
      <c r="F901" s="196" t="str">
        <f>IF(H901="","",INDEX(Base!$L$2:$N$153,MATCH('FdS Hebdo'!$H901,Base!$L$2:$L$153,0),MATCH('FdS Hebdo'!F$3,Base!$L$1:$N$1,0)))</f>
        <v/>
      </c>
      <c r="G901" s="196" t="str">
        <f>IF(H901="","",INDEX(Base!$L$2:$N$153,MATCH('FdS Hebdo'!$H901,Base!$L$2:$L$153,0),MATCH('FdS Hebdo'!G$3,Base!$L$1:$N$1,0)))</f>
        <v/>
      </c>
      <c r="H901" s="197" t="str">
        <f t="shared" si="127"/>
        <v/>
      </c>
      <c r="I901" s="198"/>
    </row>
    <row r="902" spans="1:9">
      <c r="A902" s="191" t="str">
        <f t="shared" si="121"/>
        <v/>
      </c>
      <c r="B902" s="428" t="s">
        <v>63</v>
      </c>
      <c r="C902" s="195" t="str">
        <f>IFERROR(INDEX('Journée FdS'!$A$3:$V$151,MATCH('FdS Hebdo'!$B902,'Journée FdS'!$V$3:$V$151,0),C$3),"")</f>
        <v/>
      </c>
      <c r="D902" s="195" t="str">
        <f>IFERROR(INDEX('Liste Personnel'!$A$3:$I$151,MATCH($E902,'Liste Personnel'!$G$3:$G$151,0),8),"")</f>
        <v/>
      </c>
      <c r="E902" s="195" t="str">
        <f>IFERROR(INDEX('Journée FdS'!$E$5:$V$151,MATCH('FdS Hebdo'!$B902,'Journée FdS'!$V$5:$V$151,0),E$3),"")</f>
        <v/>
      </c>
      <c r="F902" s="196" t="str">
        <f>IF(H902="","",INDEX(Base!$L$2:$N$153,MATCH('FdS Hebdo'!$H902,Base!$L$2:$L$153,0),MATCH('FdS Hebdo'!F$3,Base!$L$1:$N$1,0)))</f>
        <v/>
      </c>
      <c r="G902" s="196" t="str">
        <f>IF(H902="","",INDEX(Base!$L$2:$N$153,MATCH('FdS Hebdo'!$H902,Base!$L$2:$L$153,0),MATCH('FdS Hebdo'!G$3,Base!$L$1:$N$1,0)))</f>
        <v/>
      </c>
      <c r="H902" s="197" t="str">
        <f t="shared" si="127"/>
        <v/>
      </c>
      <c r="I902" s="198"/>
    </row>
    <row r="903" spans="1:9">
      <c r="A903" s="191" t="str">
        <f t="shared" si="121"/>
        <v/>
      </c>
      <c r="B903" s="428" t="s">
        <v>60</v>
      </c>
      <c r="C903" s="195" t="str">
        <f>IFERROR(INDEX('Journée FdS'!$A$3:$V$151,MATCH('FdS Hebdo'!$B903,'Journée FdS'!$V$3:$V$151,0),C$3),"")</f>
        <v/>
      </c>
      <c r="D903" s="195" t="str">
        <f>IFERROR(INDEX('Liste Personnel'!$A$3:$I$151,MATCH($E903,'Liste Personnel'!$G$3:$G$151,0),8),"")</f>
        <v/>
      </c>
      <c r="E903" s="195" t="str">
        <f>IFERROR(INDEX('Journée FdS'!$E$5:$V$151,MATCH('FdS Hebdo'!$B903,'Journée FdS'!$V$5:$V$151,0),E$3),"")</f>
        <v/>
      </c>
      <c r="F903" s="196" t="str">
        <f>IF(H903="","",INDEX(Base!$L$2:$N$153,MATCH('FdS Hebdo'!$H903,Base!$L$2:$L$153,0),MATCH('FdS Hebdo'!F$3,Base!$L$1:$N$1,0)))</f>
        <v/>
      </c>
      <c r="G903" s="196" t="str">
        <f>IF(H903="","",INDEX(Base!$L$2:$N$153,MATCH('FdS Hebdo'!$H903,Base!$L$2:$L$153,0),MATCH('FdS Hebdo'!G$3,Base!$L$1:$N$1,0)))</f>
        <v/>
      </c>
      <c r="H903" s="197" t="str">
        <f t="shared" si="127"/>
        <v/>
      </c>
      <c r="I903" s="198"/>
    </row>
    <row r="904" spans="1:9">
      <c r="A904" s="191" t="str">
        <f t="shared" si="121"/>
        <v/>
      </c>
      <c r="B904" s="428" t="s">
        <v>69</v>
      </c>
      <c r="C904" s="195" t="str">
        <f>IFERROR(INDEX('Journée FdS'!$A$3:$V$151,MATCH('FdS Hebdo'!$B904,'Journée FdS'!$V$3:$V$151,0),C$3),"")</f>
        <v/>
      </c>
      <c r="D904" s="195" t="str">
        <f>IFERROR(INDEX('Liste Personnel'!$A$3:$I$151,MATCH($E904,'Liste Personnel'!$G$3:$G$151,0),8),"")</f>
        <v/>
      </c>
      <c r="E904" s="195" t="str">
        <f>IFERROR(INDEX('Journée FdS'!$E$5:$V$151,MATCH('FdS Hebdo'!$B904,'Journée FdS'!$V$5:$V$151,0),E$3),"")</f>
        <v/>
      </c>
      <c r="F904" s="196" t="str">
        <f>IF(H904="","",INDEX(Base!$L$2:$N$153,MATCH('FdS Hebdo'!$H904,Base!$L$2:$L$153,0),MATCH('FdS Hebdo'!F$3,Base!$L$1:$N$1,0)))</f>
        <v/>
      </c>
      <c r="G904" s="196" t="str">
        <f>IF(H904="","",INDEX(Base!$L$2:$N$153,MATCH('FdS Hebdo'!$H904,Base!$L$2:$L$153,0),MATCH('FdS Hebdo'!G$3,Base!$L$1:$N$1,0)))</f>
        <v/>
      </c>
      <c r="H904" s="197" t="str">
        <f t="shared" si="127"/>
        <v/>
      </c>
      <c r="I904" s="198"/>
    </row>
    <row r="905" spans="1:9">
      <c r="A905" s="191" t="str">
        <f t="shared" si="121"/>
        <v/>
      </c>
      <c r="B905" s="428" t="s">
        <v>59</v>
      </c>
      <c r="C905" s="195" t="str">
        <f>IFERROR(INDEX('Journée FdS'!$A$3:$V$151,MATCH('FdS Hebdo'!$B905,'Journée FdS'!$V$3:$V$151,0),C$3),"")</f>
        <v/>
      </c>
      <c r="D905" s="195" t="str">
        <f>IFERROR(INDEX('Liste Personnel'!$A$3:$I$151,MATCH($E905,'Liste Personnel'!$G$3:$G$151,0),8),"")</f>
        <v/>
      </c>
      <c r="E905" s="195" t="str">
        <f>IFERROR(INDEX('Journée FdS'!$E$5:$V$151,MATCH('FdS Hebdo'!$B905,'Journée FdS'!$V$5:$V$151,0),E$3),"")</f>
        <v/>
      </c>
      <c r="F905" s="196" t="str">
        <f>IF(H905="","",INDEX(Base!$L$2:$N$153,MATCH('FdS Hebdo'!$H905,Base!$L$2:$L$153,0),MATCH('FdS Hebdo'!F$3,Base!$L$1:$N$1,0)))</f>
        <v/>
      </c>
      <c r="G905" s="196" t="str">
        <f>IF(H905="","",INDEX(Base!$L$2:$N$153,MATCH('FdS Hebdo'!$H905,Base!$L$2:$L$153,0),MATCH('FdS Hebdo'!G$3,Base!$L$1:$N$1,0)))</f>
        <v/>
      </c>
      <c r="H905" s="197" t="str">
        <f t="shared" si="127"/>
        <v/>
      </c>
      <c r="I905" s="198"/>
    </row>
    <row r="906" spans="1:9">
      <c r="A906" s="191" t="str">
        <f t="shared" si="121"/>
        <v/>
      </c>
      <c r="B906" s="429" t="s">
        <v>332</v>
      </c>
      <c r="C906" s="195" t="str">
        <f>IFERROR(INDEX('Journée FdS'!$A$3:$V$151,MATCH('FdS Hebdo'!$B906,'Journée FdS'!$V$3:$V$151,0),C$3),"")</f>
        <v/>
      </c>
      <c r="D906" s="195" t="str">
        <f>IFERROR(INDEX('Liste Personnel'!$A$3:$I$151,MATCH($E906,'Liste Personnel'!$G$3:$G$151,0),8),"")</f>
        <v/>
      </c>
      <c r="E906" s="195" t="str">
        <f>IFERROR(INDEX('Journée FdS'!$E$5:$V$151,MATCH('FdS Hebdo'!$B906,'Journée FdS'!$V$5:$V$151,0),E$3),"")</f>
        <v/>
      </c>
      <c r="F906" s="196" t="str">
        <f>IF(H906="","",INDEX(Base!$L$2:$N$153,MATCH('FdS Hebdo'!$H906,Base!$L$2:$L$153,0),MATCH('FdS Hebdo'!F$3,Base!$L$1:$N$1,0)))</f>
        <v/>
      </c>
      <c r="G906" s="196" t="str">
        <f>IF(H906="","",INDEX(Base!$L$2:$N$153,MATCH('FdS Hebdo'!$H906,Base!$L$2:$L$153,0),MATCH('FdS Hebdo'!G$3,Base!$L$1:$N$1,0)))</f>
        <v/>
      </c>
      <c r="H906" s="197" t="str">
        <f t="shared" ref="H906:H913" si="128">IF(E906="","",B906)</f>
        <v/>
      </c>
      <c r="I906" s="198" t="str">
        <f>IF(E906="","","RENFORT")</f>
        <v/>
      </c>
    </row>
    <row r="907" spans="1:9">
      <c r="A907" s="191" t="str">
        <f t="shared" si="121"/>
        <v/>
      </c>
      <c r="B907" s="429" t="s">
        <v>333</v>
      </c>
      <c r="C907" s="195" t="str">
        <f>IFERROR(INDEX('Journée FdS'!$A$3:$V$151,MATCH('FdS Hebdo'!$B907,'Journée FdS'!$V$3:$V$151,0),C$3),"")</f>
        <v/>
      </c>
      <c r="D907" s="195" t="str">
        <f>IFERROR(INDEX('Liste Personnel'!$A$3:$I$151,MATCH($E907,'Liste Personnel'!$G$3:$G$151,0),8),"")</f>
        <v/>
      </c>
      <c r="E907" s="195" t="str">
        <f>IFERROR(INDEX('Journée FdS'!$E$5:$V$151,MATCH('FdS Hebdo'!$B907,'Journée FdS'!$V$5:$V$151,0),E$3),"")</f>
        <v/>
      </c>
      <c r="F907" s="196" t="str">
        <f>IF(H907="","",INDEX(Base!$L$2:$N$153,MATCH('FdS Hebdo'!$H907,Base!$L$2:$L$153,0),MATCH('FdS Hebdo'!F$3,Base!$L$1:$N$1,0)))</f>
        <v/>
      </c>
      <c r="G907" s="196" t="str">
        <f>IF(H907="","",INDEX(Base!$L$2:$N$153,MATCH('FdS Hebdo'!$H907,Base!$L$2:$L$153,0),MATCH('FdS Hebdo'!G$3,Base!$L$1:$N$1,0)))</f>
        <v/>
      </c>
      <c r="H907" s="197" t="str">
        <f t="shared" si="128"/>
        <v/>
      </c>
      <c r="I907" s="198" t="str">
        <f t="shared" ref="I907:I913" si="129">IF(E907="","","RENFORT")</f>
        <v/>
      </c>
    </row>
    <row r="908" spans="1:9">
      <c r="A908" s="191" t="str">
        <f t="shared" si="121"/>
        <v/>
      </c>
      <c r="B908" s="429" t="s">
        <v>334</v>
      </c>
      <c r="C908" s="195" t="str">
        <f>IFERROR(INDEX('Journée FdS'!$A$3:$V$151,MATCH('FdS Hebdo'!$B908,'Journée FdS'!$V$3:$V$151,0),C$3),"")</f>
        <v/>
      </c>
      <c r="D908" s="195" t="str">
        <f>IFERROR(INDEX('Liste Personnel'!$A$3:$I$151,MATCH($E908,'Liste Personnel'!$G$3:$G$151,0),8),"")</f>
        <v/>
      </c>
      <c r="E908" s="195" t="str">
        <f>IFERROR(INDEX('Journée FdS'!$E$5:$V$151,MATCH('FdS Hebdo'!$B908,'Journée FdS'!$V$5:$V$151,0),E$3),"")</f>
        <v/>
      </c>
      <c r="F908" s="196" t="str">
        <f>IF(H908="","",INDEX(Base!$L$2:$N$153,MATCH('FdS Hebdo'!$H908,Base!$L$2:$L$153,0),MATCH('FdS Hebdo'!F$3,Base!$L$1:$N$1,0)))</f>
        <v/>
      </c>
      <c r="G908" s="196" t="str">
        <f>IF(H908="","",INDEX(Base!$L$2:$N$153,MATCH('FdS Hebdo'!$H908,Base!$L$2:$L$153,0),MATCH('FdS Hebdo'!G$3,Base!$L$1:$N$1,0)))</f>
        <v/>
      </c>
      <c r="H908" s="197" t="str">
        <f t="shared" si="128"/>
        <v/>
      </c>
      <c r="I908" s="198" t="str">
        <f t="shared" si="129"/>
        <v/>
      </c>
    </row>
    <row r="909" spans="1:9">
      <c r="A909" s="191" t="str">
        <f t="shared" si="121"/>
        <v/>
      </c>
      <c r="B909" s="429" t="s">
        <v>335</v>
      </c>
      <c r="C909" s="195" t="str">
        <f>IFERROR(INDEX('Journée FdS'!$A$3:$V$151,MATCH('FdS Hebdo'!$B909,'Journée FdS'!$V$3:$V$151,0),C$3),"")</f>
        <v/>
      </c>
      <c r="D909" s="195" t="str">
        <f>IFERROR(INDEX('Liste Personnel'!$A$3:$I$151,MATCH($E909,'Liste Personnel'!$G$3:$G$151,0),8),"")</f>
        <v/>
      </c>
      <c r="E909" s="195" t="str">
        <f>IFERROR(INDEX('Journée FdS'!$E$5:$V$151,MATCH('FdS Hebdo'!$B909,'Journée FdS'!$V$5:$V$151,0),E$3),"")</f>
        <v/>
      </c>
      <c r="F909" s="196" t="str">
        <f>IF(H909="","",INDEX(Base!$L$2:$N$153,MATCH('FdS Hebdo'!$H909,Base!$L$2:$L$153,0),MATCH('FdS Hebdo'!F$3,Base!$L$1:$N$1,0)))</f>
        <v/>
      </c>
      <c r="G909" s="196" t="str">
        <f>IF(H909="","",INDEX(Base!$L$2:$N$153,MATCH('FdS Hebdo'!$H909,Base!$L$2:$L$153,0),MATCH('FdS Hebdo'!G$3,Base!$L$1:$N$1,0)))</f>
        <v/>
      </c>
      <c r="H909" s="197" t="str">
        <f t="shared" si="128"/>
        <v/>
      </c>
      <c r="I909" s="198" t="str">
        <f t="shared" si="129"/>
        <v/>
      </c>
    </row>
    <row r="910" spans="1:9">
      <c r="A910" s="191" t="str">
        <f t="shared" si="121"/>
        <v/>
      </c>
      <c r="B910" s="429" t="s">
        <v>336</v>
      </c>
      <c r="C910" s="195" t="str">
        <f>IFERROR(INDEX('Journée FdS'!$A$3:$V$151,MATCH('FdS Hebdo'!$B910,'Journée FdS'!$V$3:$V$151,0),C$3),"")</f>
        <v/>
      </c>
      <c r="D910" s="195" t="str">
        <f>IFERROR(INDEX('Liste Personnel'!$A$3:$I$151,MATCH($E910,'Liste Personnel'!$G$3:$G$151,0),8),"")</f>
        <v/>
      </c>
      <c r="E910" s="195" t="str">
        <f>IFERROR(INDEX('Journée FdS'!$E$5:$V$151,MATCH('FdS Hebdo'!$B910,'Journée FdS'!$V$5:$V$151,0),E$3),"")</f>
        <v/>
      </c>
      <c r="F910" s="196" t="str">
        <f>IF(H910="","",INDEX(Base!$L$2:$N$153,MATCH('FdS Hebdo'!$H910,Base!$L$2:$L$153,0),MATCH('FdS Hebdo'!F$3,Base!$L$1:$N$1,0)))</f>
        <v/>
      </c>
      <c r="G910" s="196" t="str">
        <f>IF(H910="","",INDEX(Base!$L$2:$N$153,MATCH('FdS Hebdo'!$H910,Base!$L$2:$L$153,0),MATCH('FdS Hebdo'!G$3,Base!$L$1:$N$1,0)))</f>
        <v/>
      </c>
      <c r="H910" s="197" t="str">
        <f t="shared" si="128"/>
        <v/>
      </c>
      <c r="I910" s="198" t="str">
        <f t="shared" si="129"/>
        <v/>
      </c>
    </row>
    <row r="911" spans="1:9">
      <c r="A911" s="191" t="str">
        <f t="shared" si="121"/>
        <v/>
      </c>
      <c r="B911" s="429" t="s">
        <v>337</v>
      </c>
      <c r="C911" s="195" t="str">
        <f>IFERROR(INDEX('Journée FdS'!$A$3:$V$151,MATCH('FdS Hebdo'!$B911,'Journée FdS'!$V$3:$V$151,0),C$3),"")</f>
        <v/>
      </c>
      <c r="D911" s="195" t="str">
        <f>IFERROR(INDEX('Liste Personnel'!$A$3:$I$151,MATCH($E911,'Liste Personnel'!$G$3:$G$151,0),8),"")</f>
        <v/>
      </c>
      <c r="E911" s="195" t="str">
        <f>IFERROR(INDEX('Journée FdS'!$E$5:$V$151,MATCH('FdS Hebdo'!$B911,'Journée FdS'!$V$5:$V$151,0),E$3),"")</f>
        <v/>
      </c>
      <c r="F911" s="196" t="str">
        <f>IF(H911="","",INDEX(Base!$L$2:$N$153,MATCH('FdS Hebdo'!$H911,Base!$L$2:$L$153,0),MATCH('FdS Hebdo'!F$3,Base!$L$1:$N$1,0)))</f>
        <v/>
      </c>
      <c r="G911" s="196" t="str">
        <f>IF(H911="","",INDEX(Base!$L$2:$N$153,MATCH('FdS Hebdo'!$H911,Base!$L$2:$L$153,0),MATCH('FdS Hebdo'!G$3,Base!$L$1:$N$1,0)))</f>
        <v/>
      </c>
      <c r="H911" s="197" t="str">
        <f t="shared" si="128"/>
        <v/>
      </c>
      <c r="I911" s="198" t="str">
        <f t="shared" si="129"/>
        <v/>
      </c>
    </row>
    <row r="912" spans="1:9">
      <c r="A912" s="191" t="str">
        <f t="shared" si="121"/>
        <v/>
      </c>
      <c r="B912" s="429" t="s">
        <v>338</v>
      </c>
      <c r="C912" s="195" t="str">
        <f>IFERROR(INDEX('Journée FdS'!$A$3:$V$151,MATCH('FdS Hebdo'!$B912,'Journée FdS'!$V$3:$V$151,0),C$3),"")</f>
        <v/>
      </c>
      <c r="D912" s="195" t="str">
        <f>IFERROR(INDEX('Liste Personnel'!$A$3:$I$151,MATCH($E912,'Liste Personnel'!$G$3:$G$151,0),8),"")</f>
        <v/>
      </c>
      <c r="E912" s="195" t="str">
        <f>IFERROR(INDEX('Journée FdS'!$E$5:$V$151,MATCH('FdS Hebdo'!$B912,'Journée FdS'!$V$5:$V$151,0),E$3),"")</f>
        <v/>
      </c>
      <c r="F912" s="196" t="str">
        <f>IF(H912="","",INDEX(Base!$L$2:$N$153,MATCH('FdS Hebdo'!$H912,Base!$L$2:$L$153,0),MATCH('FdS Hebdo'!F$3,Base!$L$1:$N$1,0)))</f>
        <v/>
      </c>
      <c r="G912" s="196" t="str">
        <f>IF(H912="","",INDEX(Base!$L$2:$N$153,MATCH('FdS Hebdo'!$H912,Base!$L$2:$L$153,0),MATCH('FdS Hebdo'!G$3,Base!$L$1:$N$1,0)))</f>
        <v/>
      </c>
      <c r="H912" s="197" t="str">
        <f t="shared" si="128"/>
        <v/>
      </c>
      <c r="I912" s="198" t="str">
        <f t="shared" si="129"/>
        <v/>
      </c>
    </row>
    <row r="913" spans="1:9">
      <c r="A913" s="191" t="str">
        <f t="shared" si="121"/>
        <v/>
      </c>
      <c r="B913" s="429" t="s">
        <v>339</v>
      </c>
      <c r="C913" s="195" t="str">
        <f>IFERROR(INDEX('Journée FdS'!$A$3:$V$151,MATCH('FdS Hebdo'!$B913,'Journée FdS'!$V$3:$V$151,0),C$3),"")</f>
        <v/>
      </c>
      <c r="D913" s="195" t="str">
        <f>IFERROR(INDEX('Liste Personnel'!$A$3:$I$151,MATCH($E913,'Liste Personnel'!$G$3:$G$151,0),8),"")</f>
        <v/>
      </c>
      <c r="E913" s="195" t="str">
        <f>IFERROR(INDEX('Journée FdS'!$E$5:$V$151,MATCH('FdS Hebdo'!$B913,'Journée FdS'!$V$5:$V$151,0),E$3),"")</f>
        <v/>
      </c>
      <c r="F913" s="196" t="str">
        <f>IF(H913="","",INDEX(Base!$L$2:$N$153,MATCH('FdS Hebdo'!$H913,Base!$L$2:$L$153,0),MATCH('FdS Hebdo'!F$3,Base!$L$1:$N$1,0)))</f>
        <v/>
      </c>
      <c r="G913" s="196" t="str">
        <f>IF(H913="","",INDEX(Base!$L$2:$N$153,MATCH('FdS Hebdo'!$H913,Base!$L$2:$L$153,0),MATCH('FdS Hebdo'!G$3,Base!$L$1:$N$1,0)))</f>
        <v/>
      </c>
      <c r="H913" s="197" t="str">
        <f t="shared" si="128"/>
        <v/>
      </c>
      <c r="I913" s="198" t="str">
        <f t="shared" si="129"/>
        <v/>
      </c>
    </row>
    <row r="914" spans="1:9">
      <c r="A914" s="191" t="s">
        <v>222</v>
      </c>
      <c r="B914" s="190" t="s">
        <v>11</v>
      </c>
      <c r="C914" s="195"/>
      <c r="D914" s="195" t="str">
        <f>IFERROR(INDEX('Liste Personnel'!$A$3:$I$151,MATCH($E914,'Liste Personnel'!$G$3:$G$151,0),8),"")</f>
        <v/>
      </c>
      <c r="E914" s="195"/>
      <c r="F914" s="196" t="str">
        <f>IF(H914="","",INDEX(Base!$L$2:$N$49,MATCH('FdS Hebdo'!$H914,Base!$L$2:$L$49,0),MATCH('FdS Hebdo'!F$3,Base!$L$1:$N$1,0)))</f>
        <v/>
      </c>
      <c r="G914" s="196" t="str">
        <f>IF(H914="","",INDEX(Base!$L$2:$N$49,MATCH('FdS Hebdo'!$H914,Base!$L$2:$L$49,0),MATCH('FdS Hebdo'!G$3,Base!$L$1:$N$1,0)))</f>
        <v/>
      </c>
      <c r="H914" s="197" t="str">
        <f>IF(E914="","",B914)</f>
        <v/>
      </c>
      <c r="I914" s="198"/>
    </row>
    <row r="915" spans="1:9">
      <c r="A915" s="191" t="str">
        <f t="shared" si="121"/>
        <v/>
      </c>
      <c r="B915" s="428" t="s">
        <v>11</v>
      </c>
      <c r="C915" s="195" t="str">
        <f>IFERROR(INDEX('Journée FdS'!$A$3:$V$151,MATCH('FdS Hebdo'!$B915,'Journée FdS'!$V$3:$V$151,0),C$3),"")</f>
        <v/>
      </c>
      <c r="D915" s="195" t="str">
        <f>IFERROR(INDEX('Liste Personnel'!$A$3:$I$151,MATCH($E915,'Liste Personnel'!$G$3:$G$151,0),8),"")</f>
        <v/>
      </c>
      <c r="E915" s="195" t="str">
        <f>IFERROR(INDEX('Journée FdS'!$E$5:$V$151,MATCH('FdS Hebdo'!$B915,'Journée FdS'!$V$5:$V$151,0),E$3),"")</f>
        <v/>
      </c>
      <c r="F915" s="196" t="str">
        <f>IF(H915="","",INDEX(Base!$L$2:$N$153,MATCH('FdS Hebdo'!$H915,Base!$L$2:$L$153,0),MATCH('FdS Hebdo'!F$3,Base!$L$1:$N$1,0)))</f>
        <v/>
      </c>
      <c r="G915" s="196" t="str">
        <f>IF(H915="","",INDEX(Base!$L$2:$N$153,MATCH('FdS Hebdo'!$H915,Base!$L$2:$L$153,0),MATCH('FdS Hebdo'!G$3,Base!$L$1:$N$1,0)))</f>
        <v/>
      </c>
      <c r="H915" s="197" t="str">
        <f>IF(E915="","",B915)</f>
        <v/>
      </c>
      <c r="I915" s="198"/>
    </row>
    <row r="916" spans="1:9" ht="15" customHeight="1">
      <c r="A916" s="191" t="str">
        <f t="shared" si="121"/>
        <v/>
      </c>
      <c r="B916" s="429" t="s">
        <v>340</v>
      </c>
      <c r="C916" s="195" t="str">
        <f>IFERROR(INDEX('Journée FdS'!$A$3:$V$151,MATCH('FdS Hebdo'!$B916,'Journée FdS'!$V$3:$V$151,0),C$3),"")</f>
        <v/>
      </c>
      <c r="D916" s="195" t="str">
        <f>IFERROR(INDEX('Liste Personnel'!$A$3:$I$151,MATCH($E916,'Liste Personnel'!$G$3:$G$151,0),8),"")</f>
        <v/>
      </c>
      <c r="E916" s="195" t="str">
        <f>IFERROR(INDEX('Journée FdS'!$E$5:$V$151,MATCH('FdS Hebdo'!$B916,'Journée FdS'!$V$5:$V$151,0),E$3),"")</f>
        <v/>
      </c>
      <c r="F916" s="196" t="str">
        <f>IF(H916="","",INDEX(Base!$L$2:$N$153,MATCH('FdS Hebdo'!$H916,Base!$L$2:$L$153,0),MATCH('FdS Hebdo'!F$3,Base!$L$1:$N$1,0)))</f>
        <v/>
      </c>
      <c r="G916" s="196" t="str">
        <f>IF(H916="","",INDEX(Base!$L$2:$N$153,MATCH('FdS Hebdo'!$H916,Base!$L$2:$L$153,0),MATCH('FdS Hebdo'!G$3,Base!$L$1:$N$1,0)))</f>
        <v/>
      </c>
      <c r="H916" s="197" t="str">
        <f t="shared" ref="H916:H929" si="130">IF(E916="","",B916)</f>
        <v/>
      </c>
      <c r="I916" s="198" t="str">
        <f>IF(E916="","","DOUBLAGE")</f>
        <v/>
      </c>
    </row>
    <row r="917" spans="1:9" ht="15" customHeight="1">
      <c r="A917" s="191" t="str">
        <f t="shared" si="121"/>
        <v/>
      </c>
      <c r="B917" s="429" t="s">
        <v>341</v>
      </c>
      <c r="C917" s="195" t="str">
        <f>IFERROR(INDEX('Journée FdS'!$A$3:$V$151,MATCH('FdS Hebdo'!$B917,'Journée FdS'!$V$3:$V$151,0),C$3),"")</f>
        <v/>
      </c>
      <c r="D917" s="195" t="str">
        <f>IFERROR(INDEX('Liste Personnel'!$A$3:$I$151,MATCH($E917,'Liste Personnel'!$G$3:$G$151,0),8),"")</f>
        <v/>
      </c>
      <c r="E917" s="195" t="str">
        <f>IFERROR(INDEX('Journée FdS'!$E$5:$V$151,MATCH('FdS Hebdo'!$B917,'Journée FdS'!$V$5:$V$151,0),E$3),"")</f>
        <v/>
      </c>
      <c r="F917" s="196" t="str">
        <f>IF(H917="","",INDEX(Base!$L$2:$N$153,MATCH('FdS Hebdo'!$H917,Base!$L$2:$L$153,0),MATCH('FdS Hebdo'!F$3,Base!$L$1:$N$1,0)))</f>
        <v/>
      </c>
      <c r="G917" s="196" t="str">
        <f>IF(H917="","",INDEX(Base!$L$2:$N$153,MATCH('FdS Hebdo'!$H917,Base!$L$2:$L$153,0),MATCH('FdS Hebdo'!G$3,Base!$L$1:$N$1,0)))</f>
        <v/>
      </c>
      <c r="H917" s="197" t="str">
        <f t="shared" si="130"/>
        <v/>
      </c>
      <c r="I917" s="198" t="str">
        <f>IF(E917="","","DOUBLAGE")</f>
        <v/>
      </c>
    </row>
    <row r="918" spans="1:9">
      <c r="A918" s="191" t="str">
        <f t="shared" si="121"/>
        <v/>
      </c>
      <c r="B918" s="429" t="s">
        <v>342</v>
      </c>
      <c r="C918" s="195" t="str">
        <f>IFERROR(INDEX('Journée FdS'!$A$3:$V$151,MATCH('FdS Hebdo'!$B918,'Journée FdS'!$V$3:$V$151,0),C$3),"")</f>
        <v/>
      </c>
      <c r="D918" s="195" t="str">
        <f>IFERROR(INDEX('Liste Personnel'!$A$3:$I$151,MATCH($E918,'Liste Personnel'!$G$3:$G$151,0),8),"")</f>
        <v/>
      </c>
      <c r="E918" s="195" t="str">
        <f>IFERROR(INDEX('Journée FdS'!$E$5:$V$151,MATCH('FdS Hebdo'!$B918,'Journée FdS'!$V$5:$V$151,0),E$3),"")</f>
        <v/>
      </c>
      <c r="F918" s="196" t="str">
        <f>IF(H918="","",INDEX(Base!$L$2:$N$153,MATCH('FdS Hebdo'!$H918,Base!$L$2:$L$153,0),MATCH('FdS Hebdo'!F$3,Base!$L$1:$N$1,0)))</f>
        <v/>
      </c>
      <c r="G918" s="196" t="str">
        <f>IF(H918="","",INDEX(Base!$L$2:$N$153,MATCH('FdS Hebdo'!$H918,Base!$L$2:$L$153,0),MATCH('FdS Hebdo'!G$3,Base!$L$1:$N$1,0)))</f>
        <v/>
      </c>
      <c r="H918" s="197" t="str">
        <f t="shared" si="130"/>
        <v/>
      </c>
      <c r="I918" s="198" t="str">
        <f>IF(E918="","","DOUBLAGE")</f>
        <v/>
      </c>
    </row>
    <row r="919" spans="1:9">
      <c r="A919" s="191" t="str">
        <f t="shared" si="121"/>
        <v/>
      </c>
      <c r="B919" s="429" t="s">
        <v>343</v>
      </c>
      <c r="C919" s="195" t="str">
        <f>IFERROR(INDEX('Journée FdS'!$A$3:$V$151,MATCH('FdS Hebdo'!$B919,'Journée FdS'!$V$3:$V$151,0),C$3),"")</f>
        <v/>
      </c>
      <c r="D919" s="195" t="str">
        <f>IFERROR(INDEX('Liste Personnel'!$A$3:$I$151,MATCH($E919,'Liste Personnel'!$G$3:$G$151,0),8),"")</f>
        <v/>
      </c>
      <c r="E919" s="195" t="str">
        <f>IFERROR(INDEX('Journée FdS'!$E$5:$V$151,MATCH('FdS Hebdo'!$B919,'Journée FdS'!$V$5:$V$151,0),E$3),"")</f>
        <v/>
      </c>
      <c r="F919" s="196" t="str">
        <f>IF(H919="","",INDEX(Base!$L$2:$N$153,MATCH('FdS Hebdo'!$H919,Base!$L$2:$L$153,0),MATCH('FdS Hebdo'!F$3,Base!$L$1:$N$1,0)))</f>
        <v/>
      </c>
      <c r="G919" s="196" t="str">
        <f>IF(H919="","",INDEX(Base!$L$2:$N$153,MATCH('FdS Hebdo'!$H919,Base!$L$2:$L$153,0),MATCH('FdS Hebdo'!G$3,Base!$L$1:$N$1,0)))</f>
        <v/>
      </c>
      <c r="H919" s="197" t="str">
        <f t="shared" si="130"/>
        <v/>
      </c>
      <c r="I919" s="198" t="str">
        <f>IF(E919="","","DOUBLAGE")</f>
        <v/>
      </c>
    </row>
    <row r="920" spans="1:9">
      <c r="A920" s="191" t="str">
        <f t="shared" si="121"/>
        <v/>
      </c>
      <c r="B920" s="428" t="s">
        <v>20</v>
      </c>
      <c r="C920" s="195" t="str">
        <f>IFERROR(INDEX('Journée FdS'!$A$3:$V$151,MATCH('FdS Hebdo'!$B920,'Journée FdS'!$V$3:$V$151,0),C$3),"")</f>
        <v/>
      </c>
      <c r="D920" s="195" t="str">
        <f>IFERROR(INDEX('Liste Personnel'!$A$3:$I$151,MATCH($E920,'Liste Personnel'!$G$3:$G$151,0),8),"")</f>
        <v/>
      </c>
      <c r="E920" s="195" t="str">
        <f>IFERROR(INDEX('Journée FdS'!$E$5:$V$151,MATCH('FdS Hebdo'!$B920,'Journée FdS'!$V$5:$V$151,0),E$3),"")</f>
        <v/>
      </c>
      <c r="F920" s="196" t="str">
        <f>IF(H920="","",INDEX(Base!$L$2:$N$153,MATCH('FdS Hebdo'!$H920,Base!$L$2:$L$153,0),MATCH('FdS Hebdo'!F$3,Base!$L$1:$N$1,0)))</f>
        <v/>
      </c>
      <c r="G920" s="196" t="str">
        <f>IF(H920="","",INDEX(Base!$L$2:$N$153,MATCH('FdS Hebdo'!$H920,Base!$L$2:$L$153,0),MATCH('FdS Hebdo'!G$3,Base!$L$1:$N$1,0)))</f>
        <v/>
      </c>
      <c r="H920" s="197" t="str">
        <f t="shared" si="130"/>
        <v/>
      </c>
      <c r="I920" s="198"/>
    </row>
    <row r="921" spans="1:9">
      <c r="A921" s="191" t="str">
        <f t="shared" si="121"/>
        <v/>
      </c>
      <c r="B921" s="428" t="s">
        <v>23</v>
      </c>
      <c r="C921" s="195" t="str">
        <f>IFERROR(INDEX('Journée FdS'!$A$3:$V$151,MATCH('FdS Hebdo'!$B921,'Journée FdS'!$V$3:$V$151,0),C$3),"")</f>
        <v/>
      </c>
      <c r="D921" s="195" t="str">
        <f>IFERROR(INDEX('Liste Personnel'!$A$3:$I$151,MATCH($E921,'Liste Personnel'!$G$3:$G$151,0),8),"")</f>
        <v/>
      </c>
      <c r="E921" s="195" t="str">
        <f>IFERROR(INDEX('Journée FdS'!$E$5:$V$151,MATCH('FdS Hebdo'!$B921,'Journée FdS'!$V$5:$V$151,0),E$3),"")</f>
        <v/>
      </c>
      <c r="F921" s="196" t="str">
        <f>IF(H921="","",INDEX(Base!$L$2:$N$153,MATCH('FdS Hebdo'!$H921,Base!$L$2:$L$153,0),MATCH('FdS Hebdo'!F$3,Base!$L$1:$N$1,0)))</f>
        <v/>
      </c>
      <c r="G921" s="196" t="str">
        <f>IF(H921="","",INDEX(Base!$L$2:$N$153,MATCH('FdS Hebdo'!$H921,Base!$L$2:$L$153,0),MATCH('FdS Hebdo'!G$3,Base!$L$1:$N$1,0)))</f>
        <v/>
      </c>
      <c r="H921" s="197" t="str">
        <f t="shared" si="130"/>
        <v/>
      </c>
      <c r="I921" s="198"/>
    </row>
    <row r="922" spans="1:9">
      <c r="A922" s="191" t="str">
        <f t="shared" si="121"/>
        <v/>
      </c>
      <c r="B922" s="428" t="s">
        <v>26</v>
      </c>
      <c r="C922" s="195" t="str">
        <f>IFERROR(INDEX('Journée FdS'!$A$3:$V$151,MATCH('FdS Hebdo'!$B922,'Journée FdS'!$V$3:$V$151,0),C$3),"")</f>
        <v/>
      </c>
      <c r="D922" s="195" t="str">
        <f>IFERROR(INDEX('Liste Personnel'!$A$3:$I$151,MATCH($E922,'Liste Personnel'!$G$3:$G$151,0),8),"")</f>
        <v/>
      </c>
      <c r="E922" s="195" t="str">
        <f>IFERROR(INDEX('Journée FdS'!$E$5:$V$151,MATCH('FdS Hebdo'!$B922,'Journée FdS'!$V$5:$V$151,0),E$3),"")</f>
        <v/>
      </c>
      <c r="F922" s="196" t="str">
        <f>IF(H922="","",INDEX(Base!$L$2:$N$153,MATCH('FdS Hebdo'!$H922,Base!$L$2:$L$153,0),MATCH('FdS Hebdo'!F$3,Base!$L$1:$N$1,0)))</f>
        <v/>
      </c>
      <c r="G922" s="196" t="str">
        <f>IF(H922="","",INDEX(Base!$L$2:$N$153,MATCH('FdS Hebdo'!$H922,Base!$L$2:$L$153,0),MATCH('FdS Hebdo'!G$3,Base!$L$1:$N$1,0)))</f>
        <v/>
      </c>
      <c r="H922" s="197" t="str">
        <f t="shared" si="130"/>
        <v/>
      </c>
      <c r="I922" s="198"/>
    </row>
    <row r="923" spans="1:9">
      <c r="A923" s="191" t="str">
        <f t="shared" si="121"/>
        <v/>
      </c>
      <c r="B923" s="428" t="s">
        <v>31</v>
      </c>
      <c r="C923" s="195" t="str">
        <f>IFERROR(INDEX('Journée FdS'!$A$3:$V$151,MATCH('FdS Hebdo'!$B923,'Journée FdS'!$V$3:$V$151,0),C$3),"")</f>
        <v/>
      </c>
      <c r="D923" s="195" t="str">
        <f>IFERROR(INDEX('Liste Personnel'!$A$3:$I$151,MATCH($E923,'Liste Personnel'!$G$3:$G$151,0),8),"")</f>
        <v/>
      </c>
      <c r="E923" s="195" t="str">
        <f>IFERROR(INDEX('Journée FdS'!$E$5:$V$151,MATCH('FdS Hebdo'!$B923,'Journée FdS'!$V$5:$V$151,0),E$3),"")</f>
        <v/>
      </c>
      <c r="F923" s="196" t="str">
        <f>IF(H923="","",INDEX(Base!$L$2:$N$153,MATCH('FdS Hebdo'!$H923,Base!$L$2:$L$153,0),MATCH('FdS Hebdo'!F$3,Base!$L$1:$N$1,0)))</f>
        <v/>
      </c>
      <c r="G923" s="196" t="str">
        <f>IF(H923="","",INDEX(Base!$L$2:$N$153,MATCH('FdS Hebdo'!$H923,Base!$L$2:$L$153,0),MATCH('FdS Hebdo'!G$3,Base!$L$1:$N$1,0)))</f>
        <v/>
      </c>
      <c r="H923" s="197" t="str">
        <f t="shared" si="130"/>
        <v/>
      </c>
      <c r="I923" s="198"/>
    </row>
    <row r="924" spans="1:9">
      <c r="A924" s="191" t="str">
        <f t="shared" si="121"/>
        <v/>
      </c>
      <c r="B924" s="428" t="s">
        <v>62</v>
      </c>
      <c r="C924" s="195" t="str">
        <f>IFERROR(INDEX('Journée FdS'!$A$3:$V$151,MATCH('FdS Hebdo'!$B924,'Journée FdS'!$V$3:$V$151,0),C$3),"")</f>
        <v/>
      </c>
      <c r="D924" s="195" t="str">
        <f>IFERROR(INDEX('Liste Personnel'!$A$3:$I$151,MATCH($E924,'Liste Personnel'!$G$3:$G$151,0),8),"")</f>
        <v/>
      </c>
      <c r="E924" s="195" t="str">
        <f>IFERROR(INDEX('Journée FdS'!$E$5:$V$151,MATCH('FdS Hebdo'!$B924,'Journée FdS'!$V$5:$V$151,0),E$3),"")</f>
        <v/>
      </c>
      <c r="F924" s="196" t="str">
        <f>IF(H924="","",INDEX(Base!$L$2:$N$153,MATCH('FdS Hebdo'!$H924,Base!$L$2:$L$153,0),MATCH('FdS Hebdo'!F$3,Base!$L$1:$N$1,0)))</f>
        <v/>
      </c>
      <c r="G924" s="196" t="str">
        <f>IF(H924="","",INDEX(Base!$L$2:$N$153,MATCH('FdS Hebdo'!$H924,Base!$L$2:$L$153,0),MATCH('FdS Hebdo'!G$3,Base!$L$1:$N$1,0)))</f>
        <v/>
      </c>
      <c r="H924" s="197" t="str">
        <f t="shared" si="130"/>
        <v/>
      </c>
      <c r="I924" s="198"/>
    </row>
    <row r="925" spans="1:9">
      <c r="A925" s="191" t="str">
        <f t="shared" si="121"/>
        <v/>
      </c>
      <c r="B925" s="428" t="s">
        <v>44</v>
      </c>
      <c r="C925" s="195" t="str">
        <f>IFERROR(INDEX('Journée FdS'!$A$3:$V$151,MATCH('FdS Hebdo'!$B925,'Journée FdS'!$V$3:$V$151,0),C$3),"")</f>
        <v/>
      </c>
      <c r="D925" s="195" t="str">
        <f>IFERROR(INDEX('Liste Personnel'!$A$3:$I$151,MATCH($E925,'Liste Personnel'!$G$3:$G$151,0),8),"")</f>
        <v/>
      </c>
      <c r="E925" s="195" t="str">
        <f>IFERROR(INDEX('Journée FdS'!$E$5:$V$151,MATCH('FdS Hebdo'!$B925,'Journée FdS'!$V$5:$V$151,0),E$3),"")</f>
        <v/>
      </c>
      <c r="F925" s="196" t="str">
        <f>IF(H925="","",INDEX(Base!$L$2:$N$153,MATCH('FdS Hebdo'!$H925,Base!$L$2:$L$153,0),MATCH('FdS Hebdo'!F$3,Base!$L$1:$N$1,0)))</f>
        <v/>
      </c>
      <c r="G925" s="196" t="str">
        <f>IF(H925="","",INDEX(Base!$L$2:$N$153,MATCH('FdS Hebdo'!$H925,Base!$L$2:$L$153,0),MATCH('FdS Hebdo'!G$3,Base!$L$1:$N$1,0)))</f>
        <v/>
      </c>
      <c r="H925" s="197" t="str">
        <f t="shared" si="130"/>
        <v/>
      </c>
      <c r="I925" s="198"/>
    </row>
    <row r="926" spans="1:9">
      <c r="A926" s="191" t="str">
        <f t="shared" si="121"/>
        <v/>
      </c>
      <c r="B926" s="428" t="s">
        <v>45</v>
      </c>
      <c r="C926" s="195" t="str">
        <f>IFERROR(INDEX('Journée FdS'!$A$3:$V$151,MATCH('FdS Hebdo'!$B926,'Journée FdS'!$V$3:$V$151,0),C$3),"")</f>
        <v/>
      </c>
      <c r="D926" s="195" t="str">
        <f>IFERROR(INDEX('Liste Personnel'!$A$3:$I$151,MATCH($E926,'Liste Personnel'!$G$3:$G$151,0),8),"")</f>
        <v/>
      </c>
      <c r="E926" s="195" t="str">
        <f>IFERROR(INDEX('Journée FdS'!$E$5:$V$151,MATCH('FdS Hebdo'!$B926,'Journée FdS'!$V$5:$V$151,0),E$3),"")</f>
        <v/>
      </c>
      <c r="F926" s="196" t="str">
        <f>IF(H926="","",INDEX(Base!$L$2:$N$153,MATCH('FdS Hebdo'!$H926,Base!$L$2:$L$153,0),MATCH('FdS Hebdo'!F$3,Base!$L$1:$N$1,0)))</f>
        <v/>
      </c>
      <c r="G926" s="196" t="str">
        <f>IF(H926="","",INDEX(Base!$L$2:$N$153,MATCH('FdS Hebdo'!$H926,Base!$L$2:$L$153,0),MATCH('FdS Hebdo'!G$3,Base!$L$1:$N$1,0)))</f>
        <v/>
      </c>
      <c r="H926" s="197" t="str">
        <f t="shared" si="130"/>
        <v/>
      </c>
      <c r="I926" s="198"/>
    </row>
    <row r="927" spans="1:9">
      <c r="A927" s="191" t="str">
        <f t="shared" si="121"/>
        <v/>
      </c>
      <c r="B927" s="428" t="s">
        <v>46</v>
      </c>
      <c r="C927" s="195" t="str">
        <f>IFERROR(INDEX('Journée FdS'!$A$3:$V$151,MATCH('FdS Hebdo'!$B927,'Journée FdS'!$V$3:$V$151,0),C$3),"")</f>
        <v/>
      </c>
      <c r="D927" s="195" t="str">
        <f>IFERROR(INDEX('Liste Personnel'!$A$3:$I$151,MATCH($E927,'Liste Personnel'!$G$3:$G$151,0),8),"")</f>
        <v/>
      </c>
      <c r="E927" s="195" t="str">
        <f>IFERROR(INDEX('Journée FdS'!$E$5:$V$151,MATCH('FdS Hebdo'!$B927,'Journée FdS'!$V$5:$V$151,0),E$3),"")</f>
        <v/>
      </c>
      <c r="F927" s="196" t="str">
        <f>IF(H927="","",INDEX(Base!$L$2:$N$153,MATCH('FdS Hebdo'!$H927,Base!$L$2:$L$153,0),MATCH('FdS Hebdo'!F$3,Base!$L$1:$N$1,0)))</f>
        <v/>
      </c>
      <c r="G927" s="196" t="str">
        <f>IF(H927="","",INDEX(Base!$L$2:$N$153,MATCH('FdS Hebdo'!$H927,Base!$L$2:$L$153,0),MATCH('FdS Hebdo'!G$3,Base!$L$1:$N$1,0)))</f>
        <v/>
      </c>
      <c r="H927" s="197" t="str">
        <f t="shared" si="130"/>
        <v/>
      </c>
      <c r="I927" s="198"/>
    </row>
    <row r="928" spans="1:9">
      <c r="A928" s="191" t="str">
        <f t="shared" si="121"/>
        <v/>
      </c>
      <c r="B928" s="428" t="s">
        <v>47</v>
      </c>
      <c r="C928" s="195" t="str">
        <f>IFERROR(INDEX('Journée FdS'!$A$3:$V$151,MATCH('FdS Hebdo'!$B928,'Journée FdS'!$V$3:$V$151,0),C$3),"")</f>
        <v/>
      </c>
      <c r="D928" s="195" t="str">
        <f>IFERROR(INDEX('Liste Personnel'!$A$3:$I$151,MATCH($E928,'Liste Personnel'!$G$3:$G$151,0),8),"")</f>
        <v/>
      </c>
      <c r="E928" s="195" t="str">
        <f>IFERROR(INDEX('Journée FdS'!$E$5:$V$151,MATCH('FdS Hebdo'!$B928,'Journée FdS'!$V$5:$V$151,0),E$3),"")</f>
        <v/>
      </c>
      <c r="F928" s="196" t="str">
        <f>IF(H928="","",INDEX(Base!$L$2:$N$153,MATCH('FdS Hebdo'!$H928,Base!$L$2:$L$153,0),MATCH('FdS Hebdo'!F$3,Base!$L$1:$N$1,0)))</f>
        <v/>
      </c>
      <c r="G928" s="196" t="str">
        <f>IF(H928="","",INDEX(Base!$L$2:$N$153,MATCH('FdS Hebdo'!$H928,Base!$L$2:$L$153,0),MATCH('FdS Hebdo'!G$3,Base!$L$1:$N$1,0)))</f>
        <v/>
      </c>
      <c r="H928" s="197" t="str">
        <f t="shared" si="130"/>
        <v/>
      </c>
      <c r="I928" s="198"/>
    </row>
    <row r="929" spans="1:9">
      <c r="A929" s="191" t="str">
        <f t="shared" si="121"/>
        <v/>
      </c>
      <c r="B929" s="428" t="s">
        <v>72</v>
      </c>
      <c r="C929" s="195" t="str">
        <f>IFERROR(INDEX('Journée FdS'!$A$3:$V$151,MATCH('FdS Hebdo'!$B929,'Journée FdS'!$V$3:$V$151,0),C$3),"")</f>
        <v/>
      </c>
      <c r="D929" s="195" t="str">
        <f>IFERROR(INDEX('Liste Personnel'!$A$3:$I$151,MATCH($E929,'Liste Personnel'!$G$3:$G$151,0),8),"")</f>
        <v/>
      </c>
      <c r="E929" s="195" t="str">
        <f>IFERROR(INDEX('Journée FdS'!$E$5:$V$151,MATCH('FdS Hebdo'!$B929,'Journée FdS'!$V$5:$V$151,0),E$3),"")</f>
        <v/>
      </c>
      <c r="F929" s="196" t="str">
        <f>IF(H929="","",INDEX(Base!$L$2:$N$153,MATCH('FdS Hebdo'!$H929,Base!$L$2:$L$153,0),MATCH('FdS Hebdo'!F$3,Base!$L$1:$N$1,0)))</f>
        <v/>
      </c>
      <c r="G929" s="196" t="str">
        <f>IF(H929="","",INDEX(Base!$L$2:$N$153,MATCH('FdS Hebdo'!$H929,Base!$L$2:$L$153,0),MATCH('FdS Hebdo'!G$3,Base!$L$1:$N$1,0)))</f>
        <v/>
      </c>
      <c r="H929" s="197" t="str">
        <f t="shared" si="130"/>
        <v/>
      </c>
      <c r="I929" s="198"/>
    </row>
    <row r="930" spans="1:9">
      <c r="A930" s="191" t="str">
        <f t="shared" si="121"/>
        <v/>
      </c>
      <c r="B930" s="429" t="s">
        <v>348</v>
      </c>
      <c r="C930" s="195" t="str">
        <f>IFERROR(INDEX('Journée FdS'!$A$3:$V$151,MATCH('FdS Hebdo'!$B930,'Journée FdS'!$V$3:$V$151,0),C$3),"")</f>
        <v/>
      </c>
      <c r="D930" s="195" t="str">
        <f>IFERROR(INDEX('Liste Personnel'!$A$3:$I$151,MATCH($E930,'Liste Personnel'!$G$3:$G$151,0),8),"")</f>
        <v/>
      </c>
      <c r="E930" s="195" t="str">
        <f>IFERROR(INDEX('Journée FdS'!$E$5:$V$151,MATCH('FdS Hebdo'!$B930,'Journée FdS'!$V$5:$V$151,0),E$3),"")</f>
        <v/>
      </c>
      <c r="F930" s="196" t="str">
        <f>IF(H930="","",INDEX(Base!$L$2:$N$153,MATCH('FdS Hebdo'!$H930,Base!$L$2:$L$153,0),MATCH('FdS Hebdo'!F$3,Base!$L$1:$N$1,0)))</f>
        <v/>
      </c>
      <c r="G930" s="196" t="str">
        <f>IF(H930="","",INDEX(Base!$L$2:$N$153,MATCH('FdS Hebdo'!$H930,Base!$L$2:$L$153,0),MATCH('FdS Hebdo'!G$3,Base!$L$1:$N$1,0)))</f>
        <v/>
      </c>
      <c r="H930" s="197" t="str">
        <f t="shared" ref="H930:H935" si="131">IF(E930="","",B930)</f>
        <v/>
      </c>
      <c r="I930" s="198" t="str">
        <f>IF(E930="","","RENFORT")</f>
        <v/>
      </c>
    </row>
    <row r="931" spans="1:9">
      <c r="A931" s="191" t="str">
        <f t="shared" si="121"/>
        <v/>
      </c>
      <c r="B931" s="429" t="s">
        <v>349</v>
      </c>
      <c r="C931" s="195" t="str">
        <f>IFERROR(INDEX('Journée FdS'!$A$3:$V$151,MATCH('FdS Hebdo'!$B931,'Journée FdS'!$V$3:$V$151,0),C$3),"")</f>
        <v/>
      </c>
      <c r="D931" s="195" t="str">
        <f>IFERROR(INDEX('Liste Personnel'!$A$3:$I$151,MATCH($E931,'Liste Personnel'!$G$3:$G$151,0),8),"")</f>
        <v/>
      </c>
      <c r="E931" s="195" t="str">
        <f>IFERROR(INDEX('Journée FdS'!$E$5:$V$151,MATCH('FdS Hebdo'!$B931,'Journée FdS'!$V$5:$V$151,0),E$3),"")</f>
        <v/>
      </c>
      <c r="F931" s="196" t="str">
        <f>IF(H931="","",INDEX(Base!$L$2:$N$153,MATCH('FdS Hebdo'!$H931,Base!$L$2:$L$153,0),MATCH('FdS Hebdo'!F$3,Base!$L$1:$N$1,0)))</f>
        <v/>
      </c>
      <c r="G931" s="196" t="str">
        <f>IF(H931="","",INDEX(Base!$L$2:$N$153,MATCH('FdS Hebdo'!$H931,Base!$L$2:$L$153,0),MATCH('FdS Hebdo'!G$3,Base!$L$1:$N$1,0)))</f>
        <v/>
      </c>
      <c r="H931" s="197" t="str">
        <f t="shared" si="131"/>
        <v/>
      </c>
      <c r="I931" s="198" t="str">
        <f t="shared" ref="I931:I937" si="132">IF(E931="","","RENFORT")</f>
        <v/>
      </c>
    </row>
    <row r="932" spans="1:9">
      <c r="A932" s="191" t="str">
        <f t="shared" si="121"/>
        <v/>
      </c>
      <c r="B932" s="429" t="s">
        <v>350</v>
      </c>
      <c r="C932" s="195" t="str">
        <f>IFERROR(INDEX('Journée FdS'!$A$3:$V$151,MATCH('FdS Hebdo'!$B932,'Journée FdS'!$V$3:$V$151,0),C$3),"")</f>
        <v/>
      </c>
      <c r="D932" s="195" t="str">
        <f>IFERROR(INDEX('Liste Personnel'!$A$3:$I$151,MATCH($E932,'Liste Personnel'!$G$3:$G$151,0),8),"")</f>
        <v/>
      </c>
      <c r="E932" s="195" t="str">
        <f>IFERROR(INDEX('Journée FdS'!$E$5:$V$151,MATCH('FdS Hebdo'!$B932,'Journée FdS'!$V$5:$V$151,0),E$3),"")</f>
        <v/>
      </c>
      <c r="F932" s="196" t="str">
        <f>IF(H932="","",INDEX(Base!$L$2:$N$153,MATCH('FdS Hebdo'!$H932,Base!$L$2:$L$153,0),MATCH('FdS Hebdo'!F$3,Base!$L$1:$N$1,0)))</f>
        <v/>
      </c>
      <c r="G932" s="196" t="str">
        <f>IF(H932="","",INDEX(Base!$L$2:$N$153,MATCH('FdS Hebdo'!$H932,Base!$L$2:$L$153,0),MATCH('FdS Hebdo'!G$3,Base!$L$1:$N$1,0)))</f>
        <v/>
      </c>
      <c r="H932" s="197" t="str">
        <f t="shared" si="131"/>
        <v/>
      </c>
      <c r="I932" s="198" t="str">
        <f t="shared" si="132"/>
        <v/>
      </c>
    </row>
    <row r="933" spans="1:9">
      <c r="A933" s="191" t="str">
        <f t="shared" si="121"/>
        <v/>
      </c>
      <c r="B933" s="429" t="s">
        <v>351</v>
      </c>
      <c r="C933" s="195" t="str">
        <f>IFERROR(INDEX('Journée FdS'!$A$3:$V$151,MATCH('FdS Hebdo'!$B933,'Journée FdS'!$V$3:$V$151,0),C$3),"")</f>
        <v/>
      </c>
      <c r="D933" s="195" t="str">
        <f>IFERROR(INDEX('Liste Personnel'!$A$3:$I$151,MATCH($E933,'Liste Personnel'!$G$3:$G$151,0),8),"")</f>
        <v/>
      </c>
      <c r="E933" s="195" t="str">
        <f>IFERROR(INDEX('Journée FdS'!$E$5:$V$151,MATCH('FdS Hebdo'!$B933,'Journée FdS'!$V$5:$V$151,0),E$3),"")</f>
        <v/>
      </c>
      <c r="F933" s="196" t="str">
        <f>IF(H933="","",INDEX(Base!$L$2:$N$153,MATCH('FdS Hebdo'!$H933,Base!$L$2:$L$153,0),MATCH('FdS Hebdo'!F$3,Base!$L$1:$N$1,0)))</f>
        <v/>
      </c>
      <c r="G933" s="196" t="str">
        <f>IF(H933="","",INDEX(Base!$L$2:$N$153,MATCH('FdS Hebdo'!$H933,Base!$L$2:$L$153,0),MATCH('FdS Hebdo'!G$3,Base!$L$1:$N$1,0)))</f>
        <v/>
      </c>
      <c r="H933" s="197" t="str">
        <f t="shared" si="131"/>
        <v/>
      </c>
      <c r="I933" s="198" t="str">
        <f t="shared" si="132"/>
        <v/>
      </c>
    </row>
    <row r="934" spans="1:9">
      <c r="A934" s="191" t="str">
        <f>IF(C934="","","+")</f>
        <v/>
      </c>
      <c r="B934" s="429" t="s">
        <v>352</v>
      </c>
      <c r="C934" s="195" t="str">
        <f>IFERROR(INDEX('Journée FdS'!$A$3:$V$151,MATCH('FdS Hebdo'!$B934,'Journée FdS'!$V$3:$V$151,0),C$3),"")</f>
        <v/>
      </c>
      <c r="D934" s="195" t="str">
        <f>IFERROR(INDEX('Liste Personnel'!$A$3:$I$151,MATCH($E934,'Liste Personnel'!$G$3:$G$151,0),8),"")</f>
        <v/>
      </c>
      <c r="E934" s="195" t="str">
        <f>IFERROR(INDEX('Journée FdS'!$E$5:$V$151,MATCH('FdS Hebdo'!$B934,'Journée FdS'!$V$5:$V$151,0),E$3),"")</f>
        <v/>
      </c>
      <c r="F934" s="196" t="str">
        <f>IF(H934="","",INDEX(Base!$L$2:$N$153,MATCH('FdS Hebdo'!$H934,Base!$L$2:$L$153,0),MATCH('FdS Hebdo'!F$3,Base!$L$1:$N$1,0)))</f>
        <v/>
      </c>
      <c r="G934" s="196" t="str">
        <f>IF(H934="","",INDEX(Base!$L$2:$N$153,MATCH('FdS Hebdo'!$H934,Base!$L$2:$L$153,0),MATCH('FdS Hebdo'!G$3,Base!$L$1:$N$1,0)))</f>
        <v/>
      </c>
      <c r="H934" s="197" t="str">
        <f t="shared" si="131"/>
        <v/>
      </c>
      <c r="I934" s="198" t="str">
        <f t="shared" si="132"/>
        <v/>
      </c>
    </row>
    <row r="935" spans="1:9">
      <c r="A935" s="191" t="str">
        <f>IF(C935="","","+")</f>
        <v/>
      </c>
      <c r="B935" s="429" t="s">
        <v>353</v>
      </c>
      <c r="C935" s="195" t="str">
        <f>IFERROR(INDEX('Journée FdS'!$A$3:$V$151,MATCH('FdS Hebdo'!$B935,'Journée FdS'!$V$3:$V$151,0),C$3),"")</f>
        <v/>
      </c>
      <c r="D935" s="195" t="str">
        <f>IFERROR(INDEX('Liste Personnel'!$A$3:$I$151,MATCH($E935,'Liste Personnel'!$G$3:$G$151,0),8),"")</f>
        <v/>
      </c>
      <c r="E935" s="195" t="str">
        <f>IFERROR(INDEX('Journée FdS'!$E$5:$V$151,MATCH('FdS Hebdo'!$B935,'Journée FdS'!$V$5:$V$151,0),E$3),"")</f>
        <v/>
      </c>
      <c r="F935" s="196" t="str">
        <f>IF(H935="","",INDEX(Base!$L$2:$N$153,MATCH('FdS Hebdo'!$H935,Base!$L$2:$L$153,0),MATCH('FdS Hebdo'!F$3,Base!$L$1:$N$1,0)))</f>
        <v/>
      </c>
      <c r="G935" s="196" t="str">
        <f>IF(H935="","",INDEX(Base!$L$2:$N$153,MATCH('FdS Hebdo'!$H935,Base!$L$2:$L$153,0),MATCH('FdS Hebdo'!G$3,Base!$L$1:$N$1,0)))</f>
        <v/>
      </c>
      <c r="H935" s="197" t="str">
        <f t="shared" si="131"/>
        <v/>
      </c>
      <c r="I935" s="198" t="str">
        <f t="shared" si="132"/>
        <v/>
      </c>
    </row>
    <row r="936" spans="1:9">
      <c r="A936" s="191" t="str">
        <f>IF(C936="","","+")</f>
        <v/>
      </c>
      <c r="B936" s="429" t="s">
        <v>354</v>
      </c>
      <c r="C936" s="195" t="str">
        <f>IFERROR(INDEX('Journée FdS'!$A$3:$V$151,MATCH('FdS Hebdo'!$B936,'Journée FdS'!$V$3:$V$151,0),C$3),"")</f>
        <v/>
      </c>
      <c r="D936" s="195" t="str">
        <f>IFERROR(INDEX('Liste Personnel'!$A$3:$I$151,MATCH($E936,'Liste Personnel'!$G$3:$G$151,0),8),"")</f>
        <v/>
      </c>
      <c r="E936" s="195" t="str">
        <f>IFERROR(INDEX('Journée FdS'!$E$5:$V$151,MATCH('FdS Hebdo'!$B936,'Journée FdS'!$V$5:$V$151,0),E$3),"")</f>
        <v/>
      </c>
      <c r="F936" s="196" t="str">
        <f>IF(H936="","",INDEX(Base!$L$2:$N$153,MATCH('FdS Hebdo'!$H936,Base!$L$2:$L$153,0),MATCH('FdS Hebdo'!F$3,Base!$L$1:$N$1,0)))</f>
        <v/>
      </c>
      <c r="G936" s="196" t="str">
        <f>IF(H936="","",INDEX(Base!$L$2:$N$153,MATCH('FdS Hebdo'!$H936,Base!$L$2:$L$153,0),MATCH('FdS Hebdo'!G$3,Base!$L$1:$N$1,0)))</f>
        <v/>
      </c>
      <c r="H936" s="197" t="str">
        <f>IF(E936="","",B936)</f>
        <v/>
      </c>
      <c r="I936" s="198" t="str">
        <f t="shared" si="132"/>
        <v/>
      </c>
    </row>
    <row r="937" spans="1:9">
      <c r="A937" s="191" t="str">
        <f>IF(C937="","","+")</f>
        <v/>
      </c>
      <c r="B937" s="429" t="s">
        <v>355</v>
      </c>
      <c r="C937" s="195" t="str">
        <f>IFERROR(INDEX('Journée FdS'!$A$3:$V$151,MATCH('FdS Hebdo'!$B937,'Journée FdS'!$V$3:$V$151,0),C$3),"")</f>
        <v/>
      </c>
      <c r="D937" s="195" t="str">
        <f>IFERROR(INDEX('Liste Personnel'!$A$3:$I$151,MATCH($E937,'Liste Personnel'!$G$3:$G$151,0),8),"")</f>
        <v/>
      </c>
      <c r="E937" s="195" t="str">
        <f>IFERROR(INDEX('Journée FdS'!$E$5:$V$151,MATCH('FdS Hebdo'!$B937,'Journée FdS'!$V$5:$V$151,0),E$3),"")</f>
        <v/>
      </c>
      <c r="F937" s="196" t="str">
        <f>IF(H937="","",INDEX(Base!$L$2:$N$153,MATCH('FdS Hebdo'!$H937,Base!$L$2:$L$153,0),MATCH('FdS Hebdo'!F$3,Base!$L$1:$N$1,0)))</f>
        <v/>
      </c>
      <c r="G937" s="196" t="str">
        <f>IF(H937="","",INDEX(Base!$L$2:$N$153,MATCH('FdS Hebdo'!$H937,Base!$L$2:$L$153,0),MATCH('FdS Hebdo'!G$3,Base!$L$1:$N$1,0)))</f>
        <v/>
      </c>
      <c r="H937" s="197" t="str">
        <f>IF(E937="","",B937)</f>
        <v/>
      </c>
      <c r="I937" s="198" t="str">
        <f t="shared" si="132"/>
        <v/>
      </c>
    </row>
    <row r="938" spans="1:9">
      <c r="I938" s="200"/>
    </row>
    <row r="939" spans="1:9">
      <c r="I939" s="200"/>
    </row>
    <row r="940" spans="1:9">
      <c r="I940" s="200"/>
    </row>
    <row r="941" spans="1:9">
      <c r="I941" s="200"/>
    </row>
    <row r="942" spans="1:9">
      <c r="I942" s="200"/>
    </row>
    <row r="943" spans="1:9">
      <c r="I943" s="200"/>
    </row>
    <row r="944" spans="1:9">
      <c r="I944" s="200"/>
    </row>
    <row r="945" spans="9:9">
      <c r="I945" s="200"/>
    </row>
    <row r="946" spans="9:9">
      <c r="I946" s="200"/>
    </row>
    <row r="947" spans="9:9">
      <c r="I947" s="200"/>
    </row>
    <row r="948" spans="9:9">
      <c r="I948" s="200"/>
    </row>
    <row r="949" spans="9:9">
      <c r="I949" s="200"/>
    </row>
    <row r="950" spans="9:9">
      <c r="I950" s="200"/>
    </row>
    <row r="951" spans="9:9">
      <c r="I951" s="200"/>
    </row>
    <row r="952" spans="9:9">
      <c r="I952" s="200"/>
    </row>
    <row r="953" spans="9:9">
      <c r="I953" s="200"/>
    </row>
    <row r="954" spans="9:9">
      <c r="I954" s="200"/>
    </row>
    <row r="955" spans="9:9">
      <c r="I955" s="200"/>
    </row>
    <row r="956" spans="9:9">
      <c r="I956" s="200"/>
    </row>
    <row r="957" spans="9:9">
      <c r="I957" s="200"/>
    </row>
    <row r="958" spans="9:9">
      <c r="I958" s="200"/>
    </row>
    <row r="959" spans="9:9">
      <c r="I959" s="200"/>
    </row>
    <row r="960" spans="9:9">
      <c r="I960" s="200"/>
    </row>
    <row r="961" spans="9:9">
      <c r="I961" s="200"/>
    </row>
    <row r="962" spans="9:9">
      <c r="I962" s="200"/>
    </row>
    <row r="963" spans="9:9">
      <c r="I963" s="200"/>
    </row>
    <row r="964" spans="9:9">
      <c r="I964" s="200"/>
    </row>
    <row r="965" spans="9:9">
      <c r="I965" s="200"/>
    </row>
    <row r="966" spans="9:9">
      <c r="I966" s="200"/>
    </row>
    <row r="967" spans="9:9">
      <c r="I967" s="200"/>
    </row>
    <row r="968" spans="9:9">
      <c r="I968" s="200"/>
    </row>
    <row r="969" spans="9:9">
      <c r="I969" s="200"/>
    </row>
    <row r="970" spans="9:9">
      <c r="I970" s="200"/>
    </row>
    <row r="971" spans="9:9">
      <c r="I971" s="200"/>
    </row>
    <row r="972" spans="9:9">
      <c r="I972" s="200"/>
    </row>
    <row r="973" spans="9:9">
      <c r="I973" s="200"/>
    </row>
    <row r="974" spans="9:9">
      <c r="I974" s="200"/>
    </row>
    <row r="975" spans="9:9">
      <c r="I975" s="200"/>
    </row>
    <row r="976" spans="9:9">
      <c r="I976" s="200"/>
    </row>
    <row r="977" spans="9:9">
      <c r="I977" s="200"/>
    </row>
    <row r="978" spans="9:9">
      <c r="I978" s="200"/>
    </row>
    <row r="979" spans="9:9">
      <c r="I979" s="200"/>
    </row>
    <row r="980" spans="9:9">
      <c r="I980" s="200"/>
    </row>
    <row r="981" spans="9:9">
      <c r="I981" s="200"/>
    </row>
    <row r="982" spans="9:9">
      <c r="I982" s="200"/>
    </row>
    <row r="983" spans="9:9">
      <c r="I983" s="200"/>
    </row>
    <row r="984" spans="9:9">
      <c r="I984" s="200"/>
    </row>
    <row r="985" spans="9:9">
      <c r="I985" s="200"/>
    </row>
    <row r="986" spans="9:9">
      <c r="I986" s="200"/>
    </row>
  </sheetData>
  <mergeCells count="14">
    <mergeCell ref="B805:I805"/>
    <mergeCell ref="B806:I806"/>
    <mergeCell ref="B1:I1"/>
    <mergeCell ref="B2:I2"/>
    <mergeCell ref="B135:I135"/>
    <mergeCell ref="B136:I136"/>
    <mergeCell ref="B269:I269"/>
    <mergeCell ref="B270:I270"/>
    <mergeCell ref="B403:I403"/>
    <mergeCell ref="B404:I404"/>
    <mergeCell ref="B537:I537"/>
    <mergeCell ref="B538:I538"/>
    <mergeCell ref="B671:I671"/>
    <mergeCell ref="B672:I672"/>
  </mergeCells>
  <conditionalFormatting sqref="B2:I2">
    <cfRule type="containsBlanks" dxfId="7" priority="1">
      <formula>LEN(TRIM(B2))=0</formula>
    </cfRule>
  </conditionalFormatting>
  <pageMargins left="0" right="0" top="0" bottom="0" header="0" footer="0"/>
  <pageSetup paperSize="9" scale="90" orientation="portrait" r:id="rId1"/>
  <rowBreaks count="6" manualBreakCount="6">
    <brk id="134" max="7" man="1"/>
    <brk id="268" max="7" man="1"/>
    <brk id="402" max="7" man="1"/>
    <brk id="536" max="7" man="1"/>
    <brk id="670" max="7" man="1"/>
    <brk id="804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10</xdr:col>
                    <xdr:colOff>590550</xdr:colOff>
                    <xdr:row>5</xdr:row>
                    <xdr:rowOff>38100</xdr:rowOff>
                  </from>
                  <to>
                    <xdr:col>13</xdr:col>
                    <xdr:colOff>114300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CommentaireFdsHebdo">
                <anchor moveWithCells="1">
                  <from>
                    <xdr:col>10</xdr:col>
                    <xdr:colOff>317500</xdr:colOff>
                    <xdr:row>1</xdr:row>
                    <xdr:rowOff>165100</xdr:rowOff>
                  </from>
                  <to>
                    <xdr:col>13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18"/>
  <sheetViews>
    <sheetView topLeftCell="A25" workbookViewId="0">
      <selection activeCell="I55" sqref="I55"/>
    </sheetView>
  </sheetViews>
  <sheetFormatPr baseColWidth="10" defaultRowHeight="14.5"/>
  <cols>
    <col min="3" max="3" width="13.26953125" bestFit="1" customWidth="1"/>
    <col min="4" max="4" width="5.54296875" bestFit="1" customWidth="1"/>
    <col min="5" max="5" width="22.1796875" bestFit="1" customWidth="1"/>
    <col min="6" max="6" width="5.54296875" bestFit="1" customWidth="1"/>
    <col min="7" max="7" width="32.453125" bestFit="1" customWidth="1"/>
    <col min="8" max="8" width="4.54296875" bestFit="1" customWidth="1"/>
    <col min="9" max="10" width="4.81640625" bestFit="1" customWidth="1"/>
    <col min="11" max="15" width="4.54296875" bestFit="1" customWidth="1"/>
    <col min="16" max="17" width="4.81640625" bestFit="1" customWidth="1"/>
    <col min="18" max="22" width="4.54296875" bestFit="1" customWidth="1"/>
    <col min="23" max="24" width="4.81640625" bestFit="1" customWidth="1"/>
    <col min="25" max="29" width="4.54296875" bestFit="1" customWidth="1"/>
    <col min="30" max="31" width="4.81640625" bestFit="1" customWidth="1"/>
    <col min="32" max="36" width="4.54296875" bestFit="1" customWidth="1"/>
    <col min="37" max="38" width="4.81640625" bestFit="1" customWidth="1"/>
    <col min="39" max="43" width="4.54296875" bestFit="1" customWidth="1"/>
    <col min="44" max="45" width="4.81640625" bestFit="1" customWidth="1"/>
    <col min="46" max="46" width="4.54296875" bestFit="1" customWidth="1"/>
    <col min="47" max="49" width="4.81640625" bestFit="1" customWidth="1"/>
    <col min="50" max="50" width="4.54296875" bestFit="1" customWidth="1"/>
    <col min="51" max="52" width="4.81640625" bestFit="1" customWidth="1"/>
    <col min="53" max="56" width="4.54296875" bestFit="1" customWidth="1"/>
  </cols>
  <sheetData>
    <row r="1" spans="1:56" ht="15" thickBot="1">
      <c r="H1" s="766" t="s">
        <v>49</v>
      </c>
      <c r="I1" s="767"/>
      <c r="J1" s="767"/>
      <c r="K1" s="767"/>
      <c r="L1" s="767"/>
      <c r="M1" s="767"/>
      <c r="N1" s="768"/>
      <c r="O1" s="766" t="s">
        <v>50</v>
      </c>
      <c r="P1" s="767"/>
      <c r="Q1" s="767"/>
      <c r="R1" s="767"/>
      <c r="S1" s="767"/>
      <c r="T1" s="767"/>
      <c r="U1" s="768"/>
      <c r="V1" s="766" t="s">
        <v>51</v>
      </c>
      <c r="W1" s="767"/>
      <c r="X1" s="767"/>
      <c r="Y1" s="767"/>
      <c r="Z1" s="767"/>
      <c r="AA1" s="767"/>
      <c r="AB1" s="768"/>
      <c r="AC1" s="766" t="s">
        <v>52</v>
      </c>
      <c r="AD1" s="767"/>
      <c r="AE1" s="767"/>
      <c r="AF1" s="767"/>
      <c r="AG1" s="767"/>
      <c r="AH1" s="767"/>
      <c r="AI1" s="768"/>
      <c r="AJ1" s="766" t="s">
        <v>53</v>
      </c>
      <c r="AK1" s="767"/>
      <c r="AL1" s="767"/>
      <c r="AM1" s="767"/>
      <c r="AN1" s="767"/>
      <c r="AO1" s="767"/>
      <c r="AP1" s="768"/>
      <c r="AQ1" s="766" t="s">
        <v>54</v>
      </c>
      <c r="AR1" s="767"/>
      <c r="AS1" s="767"/>
      <c r="AT1" s="767"/>
      <c r="AU1" s="767"/>
      <c r="AV1" s="767"/>
      <c r="AW1" s="768"/>
      <c r="AX1" s="766" t="s">
        <v>55</v>
      </c>
      <c r="AY1" s="767"/>
      <c r="AZ1" s="767"/>
      <c r="BA1" s="767"/>
      <c r="BB1" s="767"/>
      <c r="BC1" s="767"/>
      <c r="BD1" s="768"/>
    </row>
    <row r="2" spans="1:56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O2" s="82" t="s">
        <v>0</v>
      </c>
      <c r="P2" s="83" t="s">
        <v>56</v>
      </c>
      <c r="Q2" s="83" t="s">
        <v>57</v>
      </c>
      <c r="R2" s="83" t="s">
        <v>2</v>
      </c>
      <c r="S2" s="83" t="s">
        <v>3</v>
      </c>
      <c r="T2" s="83" t="s">
        <v>4</v>
      </c>
      <c r="U2" s="84" t="s">
        <v>5</v>
      </c>
      <c r="V2" s="82" t="s">
        <v>0</v>
      </c>
      <c r="W2" s="83" t="s">
        <v>56</v>
      </c>
      <c r="X2" s="83" t="s">
        <v>57</v>
      </c>
      <c r="Y2" s="83" t="s">
        <v>2</v>
      </c>
      <c r="Z2" s="83" t="s">
        <v>3</v>
      </c>
      <c r="AA2" s="83" t="s">
        <v>4</v>
      </c>
      <c r="AB2" s="84" t="s">
        <v>5</v>
      </c>
      <c r="AC2" s="82" t="s">
        <v>0</v>
      </c>
      <c r="AD2" s="83" t="s">
        <v>56</v>
      </c>
      <c r="AE2" s="83" t="s">
        <v>57</v>
      </c>
      <c r="AF2" s="83" t="s">
        <v>2</v>
      </c>
      <c r="AG2" s="83" t="s">
        <v>3</v>
      </c>
      <c r="AH2" s="83" t="s">
        <v>4</v>
      </c>
      <c r="AI2" s="84" t="s">
        <v>5</v>
      </c>
      <c r="AJ2" s="82" t="s">
        <v>0</v>
      </c>
      <c r="AK2" s="83" t="s">
        <v>56</v>
      </c>
      <c r="AL2" s="83" t="s">
        <v>57</v>
      </c>
      <c r="AM2" s="83" t="s">
        <v>2</v>
      </c>
      <c r="AN2" s="83" t="s">
        <v>3</v>
      </c>
      <c r="AO2" s="83" t="s">
        <v>4</v>
      </c>
      <c r="AP2" s="84" t="s">
        <v>5</v>
      </c>
      <c r="AQ2" s="82" t="s">
        <v>0</v>
      </c>
      <c r="AR2" s="83" t="s">
        <v>56</v>
      </c>
      <c r="AS2" s="83" t="s">
        <v>57</v>
      </c>
      <c r="AT2" s="83" t="s">
        <v>2</v>
      </c>
      <c r="AU2" s="83" t="s">
        <v>3</v>
      </c>
      <c r="AV2" s="83" t="s">
        <v>4</v>
      </c>
      <c r="AW2" s="84" t="s">
        <v>5</v>
      </c>
      <c r="AX2" s="82" t="s">
        <v>0</v>
      </c>
      <c r="AY2" s="83" t="s">
        <v>56</v>
      </c>
      <c r="AZ2" s="83" t="s">
        <v>57</v>
      </c>
      <c r="BA2" s="83" t="s">
        <v>2</v>
      </c>
      <c r="BB2" s="83" t="s">
        <v>3</v>
      </c>
      <c r="BC2" s="83" t="s">
        <v>4</v>
      </c>
      <c r="BD2" s="84" t="s">
        <v>5</v>
      </c>
    </row>
    <row r="3" spans="1:56" ht="15" thickBot="1">
      <c r="H3" s="85">
        <f>'CP-OM'!E4</f>
        <v>43948</v>
      </c>
      <c r="I3" s="86">
        <f>IF(H3="","",H3+1)</f>
        <v>43949</v>
      </c>
      <c r="J3" s="86">
        <f t="shared" ref="J3:BD3" si="0">IF(I3="","",I3+1)</f>
        <v>43950</v>
      </c>
      <c r="K3" s="86">
        <f t="shared" si="0"/>
        <v>43951</v>
      </c>
      <c r="L3" s="86">
        <f t="shared" si="0"/>
        <v>43952</v>
      </c>
      <c r="M3" s="86">
        <f t="shared" si="0"/>
        <v>43953</v>
      </c>
      <c r="N3" s="87">
        <f t="shared" si="0"/>
        <v>43954</v>
      </c>
      <c r="O3" s="88">
        <f t="shared" si="0"/>
        <v>43955</v>
      </c>
      <c r="P3" s="86">
        <f t="shared" si="0"/>
        <v>43956</v>
      </c>
      <c r="Q3" s="86">
        <f t="shared" si="0"/>
        <v>43957</v>
      </c>
      <c r="R3" s="86">
        <f t="shared" si="0"/>
        <v>43958</v>
      </c>
      <c r="S3" s="86">
        <f t="shared" si="0"/>
        <v>43959</v>
      </c>
      <c r="T3" s="86">
        <f t="shared" si="0"/>
        <v>43960</v>
      </c>
      <c r="U3" s="87">
        <f t="shared" si="0"/>
        <v>43961</v>
      </c>
      <c r="V3" s="88">
        <f t="shared" si="0"/>
        <v>43962</v>
      </c>
      <c r="W3" s="86">
        <f t="shared" si="0"/>
        <v>43963</v>
      </c>
      <c r="X3" s="86">
        <f t="shared" si="0"/>
        <v>43964</v>
      </c>
      <c r="Y3" s="86">
        <f t="shared" si="0"/>
        <v>43965</v>
      </c>
      <c r="Z3" s="86">
        <f t="shared" si="0"/>
        <v>43966</v>
      </c>
      <c r="AA3" s="86">
        <f t="shared" si="0"/>
        <v>43967</v>
      </c>
      <c r="AB3" s="87">
        <f t="shared" si="0"/>
        <v>43968</v>
      </c>
      <c r="AC3" s="88">
        <f t="shared" si="0"/>
        <v>43969</v>
      </c>
      <c r="AD3" s="86">
        <f t="shared" si="0"/>
        <v>43970</v>
      </c>
      <c r="AE3" s="86">
        <f t="shared" si="0"/>
        <v>43971</v>
      </c>
      <c r="AF3" s="86">
        <f t="shared" si="0"/>
        <v>43972</v>
      </c>
      <c r="AG3" s="86">
        <f t="shared" si="0"/>
        <v>43973</v>
      </c>
      <c r="AH3" s="86">
        <f t="shared" si="0"/>
        <v>43974</v>
      </c>
      <c r="AI3" s="89">
        <f t="shared" si="0"/>
        <v>43975</v>
      </c>
      <c r="AJ3" s="90">
        <f t="shared" si="0"/>
        <v>43976</v>
      </c>
      <c r="AK3" s="86">
        <f t="shared" si="0"/>
        <v>43977</v>
      </c>
      <c r="AL3" s="86">
        <f t="shared" si="0"/>
        <v>43978</v>
      </c>
      <c r="AM3" s="86">
        <f t="shared" si="0"/>
        <v>43979</v>
      </c>
      <c r="AN3" s="86">
        <f t="shared" si="0"/>
        <v>43980</v>
      </c>
      <c r="AO3" s="91">
        <f t="shared" si="0"/>
        <v>43981</v>
      </c>
      <c r="AP3" s="87">
        <f t="shared" si="0"/>
        <v>43982</v>
      </c>
      <c r="AQ3" s="88">
        <f t="shared" si="0"/>
        <v>43983</v>
      </c>
      <c r="AR3" s="86">
        <f t="shared" si="0"/>
        <v>43984</v>
      </c>
      <c r="AS3" s="86">
        <f t="shared" si="0"/>
        <v>43985</v>
      </c>
      <c r="AT3" s="91">
        <f t="shared" si="0"/>
        <v>43986</v>
      </c>
      <c r="AU3" s="86">
        <f t="shared" si="0"/>
        <v>43987</v>
      </c>
      <c r="AV3" s="91">
        <f t="shared" si="0"/>
        <v>43988</v>
      </c>
      <c r="AW3" s="87">
        <f t="shared" si="0"/>
        <v>43989</v>
      </c>
      <c r="AX3" s="92">
        <f t="shared" si="0"/>
        <v>43990</v>
      </c>
      <c r="AY3" s="86">
        <f t="shared" si="0"/>
        <v>43991</v>
      </c>
      <c r="AZ3" s="86">
        <f t="shared" si="0"/>
        <v>43992</v>
      </c>
      <c r="BA3" s="86">
        <f t="shared" si="0"/>
        <v>43993</v>
      </c>
      <c r="BB3" s="86">
        <f t="shared" si="0"/>
        <v>43994</v>
      </c>
      <c r="BC3" s="86">
        <f t="shared" si="0"/>
        <v>43995</v>
      </c>
      <c r="BD3" s="87">
        <f t="shared" si="0"/>
        <v>43996</v>
      </c>
    </row>
    <row r="4" spans="1:56">
      <c r="A4" t="s">
        <v>10</v>
      </c>
      <c r="B4" t="s">
        <v>13</v>
      </c>
      <c r="C4" t="s">
        <v>89</v>
      </c>
      <c r="D4">
        <v>1</v>
      </c>
      <c r="E4" s="66" t="str">
        <f>INDEX('Liste Personnel'!$A$3:$I$152,MATCH($C4,'Liste Personnel'!$E$3:$E$152,0),7)</f>
        <v>CPA1</v>
      </c>
      <c r="F4" s="66">
        <f>INDEX('Liste Personnel'!$A$3:$I$152,MATCH($C4,'Liste Personnel'!$E$3:$E$152,0),8)</f>
        <v>1390</v>
      </c>
      <c r="G4" s="66" t="str">
        <f>INDEX('Liste Personnel'!$A$3:$I$152,MATCH($C4,'Liste Personnel'!$E$3:$E$152,0),9)</f>
        <v>xxx.xxx@google.com</v>
      </c>
      <c r="H4">
        <f>IFERROR(INDEX('CP-OM'!$E$5:$BA$50,MATCH('Rlt Global'!$E4,'CP-OM'!$C$5:$C$50,0),MATCH('Rlt Global'!H$3,'CP-OM'!$E$4:$BA$4,0)),"")</f>
        <v>0</v>
      </c>
      <c r="I4">
        <f>IFERROR(INDEX('CP-OM'!$E$5:$BA$50,MATCH('Rlt Global'!$E4,'CP-OM'!$C$5:$C$50,0),MATCH('Rlt Global'!I$3,'CP-OM'!$E$4:$BA$4,0)),"")</f>
        <v>0</v>
      </c>
      <c r="J4">
        <f>IFERROR(INDEX('CP-OM'!$E$5:$BA$50,MATCH('Rlt Global'!$E4,'CP-OM'!$C$5:$C$50,0),MATCH('Rlt Global'!J$3,'CP-OM'!$E$4:$BA$4,0)),"")</f>
        <v>0</v>
      </c>
      <c r="K4">
        <f>IFERROR(INDEX('CP-OM'!$E$5:$BA$50,MATCH('Rlt Global'!$E4,'CP-OM'!$C$5:$C$50,0),MATCH('Rlt Global'!K$3,'CP-OM'!$E$4:$BA$4,0)),"")</f>
        <v>0</v>
      </c>
      <c r="L4">
        <f>IFERROR(INDEX('CP-OM'!$E$5:$BA$50,MATCH('Rlt Global'!$E4,'CP-OM'!$C$5:$C$50,0),MATCH('Rlt Global'!L$3,'CP-OM'!$E$4:$BA$4,0)),"")</f>
        <v>0</v>
      </c>
      <c r="M4">
        <f>IFERROR(INDEX('CP-OM'!$E$5:$BA$50,MATCH('Rlt Global'!$E4,'CP-OM'!$C$5:$C$50,0),MATCH('Rlt Global'!M$3,'CP-OM'!$E$4:$BA$4,0)),"")</f>
        <v>0</v>
      </c>
      <c r="N4">
        <f>IFERROR(INDEX('CP-OM'!$E$5:$BA$50,MATCH('Rlt Global'!$E4,'CP-OM'!$C$5:$C$50,0),MATCH('Rlt Global'!N$3,'CP-OM'!$E$4:$BA$4,0)),"")</f>
        <v>0</v>
      </c>
      <c r="O4">
        <f>IFERROR(INDEX('CP-OM'!$E$5:$BA$50,MATCH('Rlt Global'!$E4,'CP-OM'!$C$5:$C$50,0),MATCH('Rlt Global'!O$3,'CP-OM'!$E$4:$BA$4,0)),"")</f>
        <v>0</v>
      </c>
      <c r="P4">
        <f>IFERROR(INDEX('CP-OM'!$E$5:$BA$50,MATCH('Rlt Global'!$E4,'CP-OM'!$C$5:$C$50,0),MATCH('Rlt Global'!P$3,'CP-OM'!$E$4:$BA$4,0)),"")</f>
        <v>0</v>
      </c>
      <c r="Q4">
        <f>IFERROR(INDEX('CP-OM'!$E$5:$BA$50,MATCH('Rlt Global'!$E4,'CP-OM'!$C$5:$C$50,0),MATCH('Rlt Global'!Q$3,'CP-OM'!$E$4:$BA$4,0)),"")</f>
        <v>0</v>
      </c>
      <c r="R4">
        <f>IFERROR(INDEX('CP-OM'!$E$5:$BA$50,MATCH('Rlt Global'!$E4,'CP-OM'!$C$5:$C$50,0),MATCH('Rlt Global'!R$3,'CP-OM'!$E$4:$BA$4,0)),"")</f>
        <v>0</v>
      </c>
      <c r="S4">
        <f>IFERROR(INDEX('CP-OM'!$E$5:$BA$50,MATCH('Rlt Global'!$E4,'CP-OM'!$C$5:$C$50,0),MATCH('Rlt Global'!S$3,'CP-OM'!$E$4:$BA$4,0)),"")</f>
        <v>0</v>
      </c>
      <c r="T4">
        <f>IFERROR(INDEX('CP-OM'!$E$5:$BA$50,MATCH('Rlt Global'!$E4,'CP-OM'!$C$5:$C$50,0),MATCH('Rlt Global'!T$3,'CP-OM'!$E$4:$BA$4,0)),"")</f>
        <v>0</v>
      </c>
      <c r="U4">
        <f>IFERROR(INDEX('CP-OM'!$E$5:$BA$50,MATCH('Rlt Global'!$E4,'CP-OM'!$C$5:$C$50,0),MATCH('Rlt Global'!U$3,'CP-OM'!$E$4:$BA$4,0)),"")</f>
        <v>0</v>
      </c>
      <c r="V4">
        <f>IFERROR(INDEX('CP-OM'!$E$5:$BA$50,MATCH('Rlt Global'!$E4,'CP-OM'!$C$5:$C$50,0),MATCH('Rlt Global'!V$3,'CP-OM'!$E$4:$BA$4,0)),"")</f>
        <v>0</v>
      </c>
      <c r="W4">
        <f>IFERROR(INDEX('CP-OM'!$E$5:$BA$50,MATCH('Rlt Global'!$E4,'CP-OM'!$C$5:$C$50,0),MATCH('Rlt Global'!W$3,'CP-OM'!$E$4:$BA$4,0)),"")</f>
        <v>0</v>
      </c>
      <c r="X4">
        <f>IFERROR(INDEX('CP-OM'!$E$5:$BA$50,MATCH('Rlt Global'!$E4,'CP-OM'!$C$5:$C$50,0),MATCH('Rlt Global'!X$3,'CP-OM'!$E$4:$BA$4,0)),"")</f>
        <v>0</v>
      </c>
      <c r="Y4">
        <f>IFERROR(INDEX('CP-OM'!$E$5:$BA$50,MATCH('Rlt Global'!$E4,'CP-OM'!$C$5:$C$50,0),MATCH('Rlt Global'!Y$3,'CP-OM'!$E$4:$BA$4,0)),"")</f>
        <v>0</v>
      </c>
      <c r="Z4">
        <f>IFERROR(INDEX('CP-OM'!$E$5:$BA$50,MATCH('Rlt Global'!$E4,'CP-OM'!$C$5:$C$50,0),MATCH('Rlt Global'!Z$3,'CP-OM'!$E$4:$BA$4,0)),"")</f>
        <v>0</v>
      </c>
      <c r="AA4">
        <f>IFERROR(INDEX('CP-OM'!$E$5:$BA$50,MATCH('Rlt Global'!$E4,'CP-OM'!$C$5:$C$50,0),MATCH('Rlt Global'!AA$3,'CP-OM'!$E$4:$BA$4,0)),"")</f>
        <v>0</v>
      </c>
      <c r="AB4">
        <f>IFERROR(INDEX('CP-OM'!$E$5:$BA$50,MATCH('Rlt Global'!$E4,'CP-OM'!$C$5:$C$50,0),MATCH('Rlt Global'!AB$3,'CP-OM'!$E$4:$BA$4,0)),"")</f>
        <v>0</v>
      </c>
      <c r="AC4">
        <f>IFERROR(INDEX('CP-OM'!$E$5:$BA$50,MATCH('Rlt Global'!$E4,'CP-OM'!$C$5:$C$50,0),MATCH('Rlt Global'!AC$3,'CP-OM'!$E$4:$BA$4,0)),"")</f>
        <v>0</v>
      </c>
      <c r="AD4">
        <f>IFERROR(INDEX('CP-OM'!$E$5:$BA$50,MATCH('Rlt Global'!$E4,'CP-OM'!$C$5:$C$50,0),MATCH('Rlt Global'!AD$3,'CP-OM'!$E$4:$BA$4,0)),"")</f>
        <v>0</v>
      </c>
      <c r="AE4">
        <f>IFERROR(INDEX('CP-OM'!$E$5:$BA$50,MATCH('Rlt Global'!$E4,'CP-OM'!$C$5:$C$50,0),MATCH('Rlt Global'!AE$3,'CP-OM'!$E$4:$BA$4,0)),"")</f>
        <v>0</v>
      </c>
      <c r="AF4">
        <f>IFERROR(INDEX('CP-OM'!$E$5:$BA$50,MATCH('Rlt Global'!$E4,'CP-OM'!$C$5:$C$50,0),MATCH('Rlt Global'!AF$3,'CP-OM'!$E$4:$BA$4,0)),"")</f>
        <v>0</v>
      </c>
      <c r="AG4">
        <f>IFERROR(INDEX('CP-OM'!$E$5:$BA$50,MATCH('Rlt Global'!$E4,'CP-OM'!$C$5:$C$50,0),MATCH('Rlt Global'!AG$3,'CP-OM'!$E$4:$BA$4,0)),"")</f>
        <v>0</v>
      </c>
      <c r="AH4">
        <f>IFERROR(INDEX('CP-OM'!$E$5:$BA$50,MATCH('Rlt Global'!$E4,'CP-OM'!$C$5:$C$50,0),MATCH('Rlt Global'!AH$3,'CP-OM'!$E$4:$BA$4,0)),"")</f>
        <v>0</v>
      </c>
      <c r="AI4">
        <f>IFERROR(INDEX('CP-OM'!$E$5:$BA$50,MATCH('Rlt Global'!$E4,'CP-OM'!$C$5:$C$50,0),MATCH('Rlt Global'!AI$3,'CP-OM'!$E$4:$BA$4,0)),"")</f>
        <v>0</v>
      </c>
      <c r="AJ4">
        <f>IFERROR(INDEX('CP-OM'!$E$5:$BA$50,MATCH('Rlt Global'!$E4,'CP-OM'!$C$5:$C$50,0),MATCH('Rlt Global'!AJ$3,'CP-OM'!$E$4:$BA$4,0)),"")</f>
        <v>0</v>
      </c>
      <c r="AK4">
        <f>IFERROR(INDEX('CP-OM'!$E$5:$BA$50,MATCH('Rlt Global'!$E4,'CP-OM'!$C$5:$C$50,0),MATCH('Rlt Global'!AK$3,'CP-OM'!$E$4:$BA$4,0)),"")</f>
        <v>0</v>
      </c>
      <c r="AL4">
        <f>IFERROR(INDEX('CP-OM'!$E$5:$BA$50,MATCH('Rlt Global'!$E4,'CP-OM'!$C$5:$C$50,0),MATCH('Rlt Global'!AL$3,'CP-OM'!$E$4:$BA$4,0)),"")</f>
        <v>0</v>
      </c>
      <c r="AM4">
        <f>IFERROR(INDEX('CP-OM'!$E$5:$BA$50,MATCH('Rlt Global'!$E4,'CP-OM'!$C$5:$C$50,0),MATCH('Rlt Global'!AM$3,'CP-OM'!$E$4:$BA$4,0)),"")</f>
        <v>0</v>
      </c>
      <c r="AN4">
        <f>IFERROR(INDEX('CP-OM'!$E$5:$BA$50,MATCH('Rlt Global'!$E4,'CP-OM'!$C$5:$C$50,0),MATCH('Rlt Global'!AN$3,'CP-OM'!$E$4:$BA$4,0)),"")</f>
        <v>0</v>
      </c>
      <c r="AO4">
        <f>IFERROR(INDEX('CP-OM'!$E$5:$BA$50,MATCH('Rlt Global'!$E4,'CP-OM'!$C$5:$C$50,0),MATCH('Rlt Global'!AO$3,'CP-OM'!$E$4:$BA$4,0)),"")</f>
        <v>0</v>
      </c>
      <c r="AP4">
        <f>IFERROR(INDEX('CP-OM'!$E$5:$BA$50,MATCH('Rlt Global'!$E4,'CP-OM'!$C$5:$C$50,0),MATCH('Rlt Global'!AP$3,'CP-OM'!$E$4:$BA$4,0)),"")</f>
        <v>0</v>
      </c>
      <c r="AQ4">
        <f>IFERROR(INDEX('CP-OM'!$E$5:$BA$50,MATCH('Rlt Global'!$E4,'CP-OM'!$C$5:$C$50,0),MATCH('Rlt Global'!AQ$3,'CP-OM'!$E$4:$BA$4,0)),"")</f>
        <v>0</v>
      </c>
      <c r="AR4">
        <f>IFERROR(INDEX('CP-OM'!$E$5:$BA$50,MATCH('Rlt Global'!$E4,'CP-OM'!$C$5:$C$50,0),MATCH('Rlt Global'!AR$3,'CP-OM'!$E$4:$BA$4,0)),"")</f>
        <v>0</v>
      </c>
      <c r="AS4">
        <f>IFERROR(INDEX('CP-OM'!$E$5:$BA$50,MATCH('Rlt Global'!$E4,'CP-OM'!$C$5:$C$50,0),MATCH('Rlt Global'!AS$3,'CP-OM'!$E$4:$BA$4,0)),"")</f>
        <v>0</v>
      </c>
      <c r="AT4">
        <f>IFERROR(INDEX('CP-OM'!$E$5:$BA$50,MATCH('Rlt Global'!$E4,'CP-OM'!$C$5:$C$50,0),MATCH('Rlt Global'!AT$3,'CP-OM'!$E$4:$BA$4,0)),"")</f>
        <v>0</v>
      </c>
      <c r="AU4">
        <f>IFERROR(INDEX('CP-OM'!$E$5:$BA$50,MATCH('Rlt Global'!$E4,'CP-OM'!$C$5:$C$50,0),MATCH('Rlt Global'!AU$3,'CP-OM'!$E$4:$BA$4,0)),"")</f>
        <v>0</v>
      </c>
      <c r="AV4">
        <f>IFERROR(INDEX('CP-OM'!$E$5:$BA$50,MATCH('Rlt Global'!$E4,'CP-OM'!$C$5:$C$50,0),MATCH('Rlt Global'!AV$3,'CP-OM'!$E$4:$BA$4,0)),"")</f>
        <v>0</v>
      </c>
      <c r="AW4">
        <f>IFERROR(INDEX('CP-OM'!$E$5:$BA$50,MATCH('Rlt Global'!$E4,'CP-OM'!$C$5:$C$50,0),MATCH('Rlt Global'!AW$3,'CP-OM'!$E$4:$BA$4,0)),"")</f>
        <v>0</v>
      </c>
      <c r="AX4">
        <f>IFERROR(INDEX('CP-OM'!$E$5:$BA$50,MATCH('Rlt Global'!$E4,'CP-OM'!$C$5:$C$50,0),MATCH('Rlt Global'!AX$3,'CP-OM'!$E$4:$BA$4,0)),"")</f>
        <v>0</v>
      </c>
      <c r="AY4">
        <f>IFERROR(INDEX('CP-OM'!$E$5:$BA$50,MATCH('Rlt Global'!$E4,'CP-OM'!$C$5:$C$50,0),MATCH('Rlt Global'!AY$3,'CP-OM'!$E$4:$BA$4,0)),"")</f>
        <v>0</v>
      </c>
      <c r="AZ4">
        <f>IFERROR(INDEX('CP-OM'!$E$5:$BA$50,MATCH('Rlt Global'!$E4,'CP-OM'!$C$5:$C$50,0),MATCH('Rlt Global'!AZ$3,'CP-OM'!$E$4:$BA$4,0)),"")</f>
        <v>0</v>
      </c>
      <c r="BA4">
        <f>IFERROR(INDEX('CP-OM'!$E$5:$BA$50,MATCH('Rlt Global'!$E4,'CP-OM'!$C$5:$C$50,0),MATCH('Rlt Global'!BA$3,'CP-OM'!$E$4:$BA$4,0)),"")</f>
        <v>0</v>
      </c>
      <c r="BB4">
        <f>IFERROR(INDEX('CP-OM'!$E$5:$BA$50,MATCH('Rlt Global'!$E4,'CP-OM'!$C$5:$C$50,0),MATCH('Rlt Global'!BB$3,'CP-OM'!$E$4:$BA$4,0)),"")</f>
        <v>0</v>
      </c>
      <c r="BC4">
        <f>IFERROR(INDEX('CP-OM'!$E$5:$BA$50,MATCH('Rlt Global'!$E4,'CP-OM'!$C$5:$C$50,0),MATCH('Rlt Global'!BC$3,'CP-OM'!$E$4:$BA$4,0)),"")</f>
        <v>0</v>
      </c>
      <c r="BD4">
        <f>IFERROR(INDEX('CP-OM'!$E$5:$BA$50,MATCH('Rlt Global'!$E4,'CP-OM'!$C$5:$C$50,0),MATCH('Rlt Global'!BD$3,'CP-OM'!$E$4:$BA$4,0)),"")</f>
        <v>0</v>
      </c>
    </row>
    <row r="5" spans="1:56">
      <c r="A5" t="s">
        <v>14</v>
      </c>
      <c r="B5" t="s">
        <v>13</v>
      </c>
      <c r="C5" t="s">
        <v>90</v>
      </c>
      <c r="D5">
        <v>1</v>
      </c>
      <c r="E5" s="66" t="str">
        <f>INDEX('Liste Personnel'!$A$3:$I$152,MATCH($C5,'Liste Personnel'!$E$3:$E$152,0),7)</f>
        <v>CPB1</v>
      </c>
      <c r="F5" s="66">
        <f>INDEX('Liste Personnel'!$A$3:$I$152,MATCH($C5,'Liste Personnel'!$E$3:$E$152,0),8)</f>
        <v>3943</v>
      </c>
      <c r="G5" s="66" t="str">
        <f>INDEX('Liste Personnel'!$A$3:$I$152,MATCH($C5,'Liste Personnel'!$E$3:$E$152,0),9)</f>
        <v>xxx.xxx@google.com</v>
      </c>
      <c r="H5">
        <f>IFERROR(INDEX('CP-OM'!$E$5:$BA$50,MATCH('Rlt Global'!$E5,'CP-OM'!$C$5:$C$50,0),MATCH('Rlt Global'!H$3,'CP-OM'!$E$4:$BA$4,0)),"")</f>
        <v>0</v>
      </c>
      <c r="I5">
        <f>IFERROR(INDEX('CP-OM'!$E$5:$BA$50,MATCH('Rlt Global'!$E5,'CP-OM'!$C$5:$C$50,0),MATCH('Rlt Global'!I$3,'CP-OM'!$E$4:$BA$4,0)),"")</f>
        <v>0</v>
      </c>
      <c r="J5">
        <f>IFERROR(INDEX('CP-OM'!$E$5:$BA$50,MATCH('Rlt Global'!$E5,'CP-OM'!$C$5:$C$50,0),MATCH('Rlt Global'!J$3,'CP-OM'!$E$4:$BA$4,0)),"")</f>
        <v>0</v>
      </c>
      <c r="K5">
        <f>IFERROR(INDEX('CP-OM'!$E$5:$BA$50,MATCH('Rlt Global'!$E5,'CP-OM'!$C$5:$C$50,0),MATCH('Rlt Global'!K$3,'CP-OM'!$E$4:$BA$4,0)),"")</f>
        <v>0</v>
      </c>
      <c r="L5">
        <f>IFERROR(INDEX('CP-OM'!$E$5:$BA$50,MATCH('Rlt Global'!$E5,'CP-OM'!$C$5:$C$50,0),MATCH('Rlt Global'!L$3,'CP-OM'!$E$4:$BA$4,0)),"")</f>
        <v>0</v>
      </c>
      <c r="M5">
        <f>IFERROR(INDEX('CP-OM'!$E$5:$BA$50,MATCH('Rlt Global'!$E5,'CP-OM'!$C$5:$C$50,0),MATCH('Rlt Global'!M$3,'CP-OM'!$E$4:$BA$4,0)),"")</f>
        <v>0</v>
      </c>
      <c r="N5">
        <f>IFERROR(INDEX('CP-OM'!$E$5:$BA$50,MATCH('Rlt Global'!$E5,'CP-OM'!$C$5:$C$50,0),MATCH('Rlt Global'!N$3,'CP-OM'!$E$4:$BA$4,0)),"")</f>
        <v>0</v>
      </c>
      <c r="O5">
        <f>IFERROR(INDEX('CP-OM'!$E$5:$BA$50,MATCH('Rlt Global'!$E5,'CP-OM'!$C$5:$C$50,0),MATCH('Rlt Global'!O$3,'CP-OM'!$E$4:$BA$4,0)),"")</f>
        <v>0</v>
      </c>
      <c r="P5">
        <f>IFERROR(INDEX('CP-OM'!$E$5:$BA$50,MATCH('Rlt Global'!$E5,'CP-OM'!$C$5:$C$50,0),MATCH('Rlt Global'!P$3,'CP-OM'!$E$4:$BA$4,0)),"")</f>
        <v>0</v>
      </c>
      <c r="Q5">
        <f>IFERROR(INDEX('CP-OM'!$E$5:$BA$50,MATCH('Rlt Global'!$E5,'CP-OM'!$C$5:$C$50,0),MATCH('Rlt Global'!Q$3,'CP-OM'!$E$4:$BA$4,0)),"")</f>
        <v>0</v>
      </c>
      <c r="R5">
        <f>IFERROR(INDEX('CP-OM'!$E$5:$BA$50,MATCH('Rlt Global'!$E5,'CP-OM'!$C$5:$C$50,0),MATCH('Rlt Global'!R$3,'CP-OM'!$E$4:$BA$4,0)),"")</f>
        <v>0</v>
      </c>
      <c r="S5">
        <f>IFERROR(INDEX('CP-OM'!$E$5:$BA$50,MATCH('Rlt Global'!$E5,'CP-OM'!$C$5:$C$50,0),MATCH('Rlt Global'!S$3,'CP-OM'!$E$4:$BA$4,0)),"")</f>
        <v>0</v>
      </c>
      <c r="T5">
        <f>IFERROR(INDEX('CP-OM'!$E$5:$BA$50,MATCH('Rlt Global'!$E5,'CP-OM'!$C$5:$C$50,0),MATCH('Rlt Global'!T$3,'CP-OM'!$E$4:$BA$4,0)),"")</f>
        <v>0</v>
      </c>
      <c r="U5">
        <f>IFERROR(INDEX('CP-OM'!$E$5:$BA$50,MATCH('Rlt Global'!$E5,'CP-OM'!$C$5:$C$50,0),MATCH('Rlt Global'!U$3,'CP-OM'!$E$4:$BA$4,0)),"")</f>
        <v>0</v>
      </c>
      <c r="V5">
        <f>IFERROR(INDEX('CP-OM'!$E$5:$BA$50,MATCH('Rlt Global'!$E5,'CP-OM'!$C$5:$C$50,0),MATCH('Rlt Global'!V$3,'CP-OM'!$E$4:$BA$4,0)),"")</f>
        <v>0</v>
      </c>
      <c r="W5">
        <f>IFERROR(INDEX('CP-OM'!$E$5:$BA$50,MATCH('Rlt Global'!$E5,'CP-OM'!$C$5:$C$50,0),MATCH('Rlt Global'!W$3,'CP-OM'!$E$4:$BA$4,0)),"")</f>
        <v>0</v>
      </c>
      <c r="X5">
        <f>IFERROR(INDEX('CP-OM'!$E$5:$BA$50,MATCH('Rlt Global'!$E5,'CP-OM'!$C$5:$C$50,0),MATCH('Rlt Global'!X$3,'CP-OM'!$E$4:$BA$4,0)),"")</f>
        <v>0</v>
      </c>
      <c r="Y5">
        <f>IFERROR(INDEX('CP-OM'!$E$5:$BA$50,MATCH('Rlt Global'!$E5,'CP-OM'!$C$5:$C$50,0),MATCH('Rlt Global'!Y$3,'CP-OM'!$E$4:$BA$4,0)),"")</f>
        <v>0</v>
      </c>
      <c r="Z5">
        <f>IFERROR(INDEX('CP-OM'!$E$5:$BA$50,MATCH('Rlt Global'!$E5,'CP-OM'!$C$5:$C$50,0),MATCH('Rlt Global'!Z$3,'CP-OM'!$E$4:$BA$4,0)),"")</f>
        <v>0</v>
      </c>
      <c r="AA5">
        <f>IFERROR(INDEX('CP-OM'!$E$5:$BA$50,MATCH('Rlt Global'!$E5,'CP-OM'!$C$5:$C$50,0),MATCH('Rlt Global'!AA$3,'CP-OM'!$E$4:$BA$4,0)),"")</f>
        <v>0</v>
      </c>
      <c r="AB5">
        <f>IFERROR(INDEX('CP-OM'!$E$5:$BA$50,MATCH('Rlt Global'!$E5,'CP-OM'!$C$5:$C$50,0),MATCH('Rlt Global'!AB$3,'CP-OM'!$E$4:$BA$4,0)),"")</f>
        <v>0</v>
      </c>
      <c r="AC5">
        <f>IFERROR(INDEX('CP-OM'!$E$5:$BA$50,MATCH('Rlt Global'!$E5,'CP-OM'!$C$5:$C$50,0),MATCH('Rlt Global'!AC$3,'CP-OM'!$E$4:$BA$4,0)),"")</f>
        <v>0</v>
      </c>
      <c r="AD5">
        <f>IFERROR(INDEX('CP-OM'!$E$5:$BA$50,MATCH('Rlt Global'!$E5,'CP-OM'!$C$5:$C$50,0),MATCH('Rlt Global'!AD$3,'CP-OM'!$E$4:$BA$4,0)),"")</f>
        <v>0</v>
      </c>
      <c r="AE5">
        <f>IFERROR(INDEX('CP-OM'!$E$5:$BA$50,MATCH('Rlt Global'!$E5,'CP-OM'!$C$5:$C$50,0),MATCH('Rlt Global'!AE$3,'CP-OM'!$E$4:$BA$4,0)),"")</f>
        <v>0</v>
      </c>
      <c r="AF5">
        <f>IFERROR(INDEX('CP-OM'!$E$5:$BA$50,MATCH('Rlt Global'!$E5,'CP-OM'!$C$5:$C$50,0),MATCH('Rlt Global'!AF$3,'CP-OM'!$E$4:$BA$4,0)),"")</f>
        <v>0</v>
      </c>
      <c r="AG5">
        <f>IFERROR(INDEX('CP-OM'!$E$5:$BA$50,MATCH('Rlt Global'!$E5,'CP-OM'!$C$5:$C$50,0),MATCH('Rlt Global'!AG$3,'CP-OM'!$E$4:$BA$4,0)),"")</f>
        <v>0</v>
      </c>
      <c r="AH5">
        <f>IFERROR(INDEX('CP-OM'!$E$5:$BA$50,MATCH('Rlt Global'!$E5,'CP-OM'!$C$5:$C$50,0),MATCH('Rlt Global'!AH$3,'CP-OM'!$E$4:$BA$4,0)),"")</f>
        <v>0</v>
      </c>
      <c r="AI5">
        <f>IFERROR(INDEX('CP-OM'!$E$5:$BA$50,MATCH('Rlt Global'!$E5,'CP-OM'!$C$5:$C$50,0),MATCH('Rlt Global'!AI$3,'CP-OM'!$E$4:$BA$4,0)),"")</f>
        <v>0</v>
      </c>
      <c r="AJ5">
        <f>IFERROR(INDEX('CP-OM'!$E$5:$BA$50,MATCH('Rlt Global'!$E5,'CP-OM'!$C$5:$C$50,0),MATCH('Rlt Global'!AJ$3,'CP-OM'!$E$4:$BA$4,0)),"")</f>
        <v>0</v>
      </c>
      <c r="AK5">
        <f>IFERROR(INDEX('CP-OM'!$E$5:$BA$50,MATCH('Rlt Global'!$E5,'CP-OM'!$C$5:$C$50,0),MATCH('Rlt Global'!AK$3,'CP-OM'!$E$4:$BA$4,0)),"")</f>
        <v>0</v>
      </c>
      <c r="AL5">
        <f>IFERROR(INDEX('CP-OM'!$E$5:$BA$50,MATCH('Rlt Global'!$E5,'CP-OM'!$C$5:$C$50,0),MATCH('Rlt Global'!AL$3,'CP-OM'!$E$4:$BA$4,0)),"")</f>
        <v>0</v>
      </c>
      <c r="AM5">
        <f>IFERROR(INDEX('CP-OM'!$E$5:$BA$50,MATCH('Rlt Global'!$E5,'CP-OM'!$C$5:$C$50,0),MATCH('Rlt Global'!AM$3,'CP-OM'!$E$4:$BA$4,0)),"")</f>
        <v>0</v>
      </c>
      <c r="AN5">
        <f>IFERROR(INDEX('CP-OM'!$E$5:$BA$50,MATCH('Rlt Global'!$E5,'CP-OM'!$C$5:$C$50,0),MATCH('Rlt Global'!AN$3,'CP-OM'!$E$4:$BA$4,0)),"")</f>
        <v>0</v>
      </c>
      <c r="AO5">
        <f>IFERROR(INDEX('CP-OM'!$E$5:$BA$50,MATCH('Rlt Global'!$E5,'CP-OM'!$C$5:$C$50,0),MATCH('Rlt Global'!AO$3,'CP-OM'!$E$4:$BA$4,0)),"")</f>
        <v>0</v>
      </c>
      <c r="AP5">
        <f>IFERROR(INDEX('CP-OM'!$E$5:$BA$50,MATCH('Rlt Global'!$E5,'CP-OM'!$C$5:$C$50,0),MATCH('Rlt Global'!AP$3,'CP-OM'!$E$4:$BA$4,0)),"")</f>
        <v>0</v>
      </c>
      <c r="AQ5">
        <f>IFERROR(INDEX('CP-OM'!$E$5:$BA$50,MATCH('Rlt Global'!$E5,'CP-OM'!$C$5:$C$50,0),MATCH('Rlt Global'!AQ$3,'CP-OM'!$E$4:$BA$4,0)),"")</f>
        <v>0</v>
      </c>
      <c r="AR5">
        <f>IFERROR(INDEX('CP-OM'!$E$5:$BA$50,MATCH('Rlt Global'!$E5,'CP-OM'!$C$5:$C$50,0),MATCH('Rlt Global'!AR$3,'CP-OM'!$E$4:$BA$4,0)),"")</f>
        <v>0</v>
      </c>
      <c r="AS5">
        <f>IFERROR(INDEX('CP-OM'!$E$5:$BA$50,MATCH('Rlt Global'!$E5,'CP-OM'!$C$5:$C$50,0),MATCH('Rlt Global'!AS$3,'CP-OM'!$E$4:$BA$4,0)),"")</f>
        <v>0</v>
      </c>
      <c r="AT5">
        <f>IFERROR(INDEX('CP-OM'!$E$5:$BA$50,MATCH('Rlt Global'!$E5,'CP-OM'!$C$5:$C$50,0),MATCH('Rlt Global'!AT$3,'CP-OM'!$E$4:$BA$4,0)),"")</f>
        <v>0</v>
      </c>
      <c r="AU5">
        <f>IFERROR(INDEX('CP-OM'!$E$5:$BA$50,MATCH('Rlt Global'!$E5,'CP-OM'!$C$5:$C$50,0),MATCH('Rlt Global'!AU$3,'CP-OM'!$E$4:$BA$4,0)),"")</f>
        <v>0</v>
      </c>
      <c r="AV5">
        <f>IFERROR(INDEX('CP-OM'!$E$5:$BA$50,MATCH('Rlt Global'!$E5,'CP-OM'!$C$5:$C$50,0),MATCH('Rlt Global'!AV$3,'CP-OM'!$E$4:$BA$4,0)),"")</f>
        <v>0</v>
      </c>
      <c r="AW5">
        <f>IFERROR(INDEX('CP-OM'!$E$5:$BA$50,MATCH('Rlt Global'!$E5,'CP-OM'!$C$5:$C$50,0),MATCH('Rlt Global'!AW$3,'CP-OM'!$E$4:$BA$4,0)),"")</f>
        <v>0</v>
      </c>
      <c r="AX5">
        <f>IFERROR(INDEX('CP-OM'!$E$5:$BA$50,MATCH('Rlt Global'!$E5,'CP-OM'!$C$5:$C$50,0),MATCH('Rlt Global'!AX$3,'CP-OM'!$E$4:$BA$4,0)),"")</f>
        <v>0</v>
      </c>
      <c r="AY5">
        <f>IFERROR(INDEX('CP-OM'!$E$5:$BA$50,MATCH('Rlt Global'!$E5,'CP-OM'!$C$5:$C$50,0),MATCH('Rlt Global'!AY$3,'CP-OM'!$E$4:$BA$4,0)),"")</f>
        <v>0</v>
      </c>
      <c r="AZ5">
        <f>IFERROR(INDEX('CP-OM'!$E$5:$BA$50,MATCH('Rlt Global'!$E5,'CP-OM'!$C$5:$C$50,0),MATCH('Rlt Global'!AZ$3,'CP-OM'!$E$4:$BA$4,0)),"")</f>
        <v>0</v>
      </c>
      <c r="BA5">
        <f>IFERROR(INDEX('CP-OM'!$E$5:$BA$50,MATCH('Rlt Global'!$E5,'CP-OM'!$C$5:$C$50,0),MATCH('Rlt Global'!BA$3,'CP-OM'!$E$4:$BA$4,0)),"")</f>
        <v>0</v>
      </c>
      <c r="BB5">
        <f>IFERROR(INDEX('CP-OM'!$E$5:$BA$50,MATCH('Rlt Global'!$E5,'CP-OM'!$C$5:$C$50,0),MATCH('Rlt Global'!BB$3,'CP-OM'!$E$4:$BA$4,0)),"")</f>
        <v>0</v>
      </c>
      <c r="BC5">
        <f>IFERROR(INDEX('CP-OM'!$E$5:$BA$50,MATCH('Rlt Global'!$E5,'CP-OM'!$C$5:$C$50,0),MATCH('Rlt Global'!BC$3,'CP-OM'!$E$4:$BA$4,0)),"")</f>
        <v>0</v>
      </c>
      <c r="BD5">
        <f>IFERROR(INDEX('CP-OM'!$E$5:$BA$50,MATCH('Rlt Global'!$E5,'CP-OM'!$C$5:$C$50,0),MATCH('Rlt Global'!BD$3,'CP-OM'!$E$4:$BA$4,0)),"")</f>
        <v>0</v>
      </c>
    </row>
    <row r="6" spans="1:56">
      <c r="A6" t="s">
        <v>15</v>
      </c>
      <c r="B6" t="s">
        <v>13</v>
      </c>
      <c r="C6" t="s">
        <v>91</v>
      </c>
      <c r="D6">
        <v>1</v>
      </c>
      <c r="E6" s="66" t="str">
        <f>INDEX('Liste Personnel'!$A$3:$I$152,MATCH($C6,'Liste Personnel'!$E$3:$E$152,0),7)</f>
        <v>CPC1</v>
      </c>
      <c r="F6" s="66">
        <f>INDEX('Liste Personnel'!$A$3:$I$152,MATCH($C6,'Liste Personnel'!$E$3:$E$152,0),8)</f>
        <v>3492</v>
      </c>
      <c r="G6" s="66" t="str">
        <f>INDEX('Liste Personnel'!$A$3:$I$152,MATCH($C6,'Liste Personnel'!$E$3:$E$152,0),9)</f>
        <v>xxx.xxx@google.com</v>
      </c>
      <c r="H6">
        <f>IFERROR(INDEX('CP-OM'!$E$5:$BA$50,MATCH('Rlt Global'!$E6,'CP-OM'!$C$5:$C$50,0),MATCH('Rlt Global'!H$3,'CP-OM'!$E$4:$BA$4,0)),"")</f>
        <v>0</v>
      </c>
      <c r="I6">
        <f>IFERROR(INDEX('CP-OM'!$E$5:$BA$50,MATCH('Rlt Global'!$E6,'CP-OM'!$C$5:$C$50,0),MATCH('Rlt Global'!I$3,'CP-OM'!$E$4:$BA$4,0)),"")</f>
        <v>0</v>
      </c>
      <c r="J6">
        <f>IFERROR(INDEX('CP-OM'!$E$5:$BA$50,MATCH('Rlt Global'!$E6,'CP-OM'!$C$5:$C$50,0),MATCH('Rlt Global'!J$3,'CP-OM'!$E$4:$BA$4,0)),"")</f>
        <v>0</v>
      </c>
      <c r="K6">
        <f>IFERROR(INDEX('CP-OM'!$E$5:$BA$50,MATCH('Rlt Global'!$E6,'CP-OM'!$C$5:$C$50,0),MATCH('Rlt Global'!K$3,'CP-OM'!$E$4:$BA$4,0)),"")</f>
        <v>0</v>
      </c>
      <c r="L6">
        <f>IFERROR(INDEX('CP-OM'!$E$5:$BA$50,MATCH('Rlt Global'!$E6,'CP-OM'!$C$5:$C$50,0),MATCH('Rlt Global'!L$3,'CP-OM'!$E$4:$BA$4,0)),"")</f>
        <v>0</v>
      </c>
      <c r="M6">
        <f>IFERROR(INDEX('CP-OM'!$E$5:$BA$50,MATCH('Rlt Global'!$E6,'CP-OM'!$C$5:$C$50,0),MATCH('Rlt Global'!M$3,'CP-OM'!$E$4:$BA$4,0)),"")</f>
        <v>0</v>
      </c>
      <c r="N6">
        <f>IFERROR(INDEX('CP-OM'!$E$5:$BA$50,MATCH('Rlt Global'!$E6,'CP-OM'!$C$5:$C$50,0),MATCH('Rlt Global'!N$3,'CP-OM'!$E$4:$BA$4,0)),"")</f>
        <v>0</v>
      </c>
      <c r="O6">
        <f>IFERROR(INDEX('CP-OM'!$E$5:$BA$50,MATCH('Rlt Global'!$E6,'CP-OM'!$C$5:$C$50,0),MATCH('Rlt Global'!O$3,'CP-OM'!$E$4:$BA$4,0)),"")</f>
        <v>0</v>
      </c>
      <c r="P6">
        <f>IFERROR(INDEX('CP-OM'!$E$5:$BA$50,MATCH('Rlt Global'!$E6,'CP-OM'!$C$5:$C$50,0),MATCH('Rlt Global'!P$3,'CP-OM'!$E$4:$BA$4,0)),"")</f>
        <v>0</v>
      </c>
      <c r="Q6">
        <f>IFERROR(INDEX('CP-OM'!$E$5:$BA$50,MATCH('Rlt Global'!$E6,'CP-OM'!$C$5:$C$50,0),MATCH('Rlt Global'!Q$3,'CP-OM'!$E$4:$BA$4,0)),"")</f>
        <v>0</v>
      </c>
      <c r="R6">
        <f>IFERROR(INDEX('CP-OM'!$E$5:$BA$50,MATCH('Rlt Global'!$E6,'CP-OM'!$C$5:$C$50,0),MATCH('Rlt Global'!R$3,'CP-OM'!$E$4:$BA$4,0)),"")</f>
        <v>0</v>
      </c>
      <c r="S6">
        <f>IFERROR(INDEX('CP-OM'!$E$5:$BA$50,MATCH('Rlt Global'!$E6,'CP-OM'!$C$5:$C$50,0),MATCH('Rlt Global'!S$3,'CP-OM'!$E$4:$BA$4,0)),"")</f>
        <v>0</v>
      </c>
      <c r="T6">
        <f>IFERROR(INDEX('CP-OM'!$E$5:$BA$50,MATCH('Rlt Global'!$E6,'CP-OM'!$C$5:$C$50,0),MATCH('Rlt Global'!T$3,'CP-OM'!$E$4:$BA$4,0)),"")</f>
        <v>0</v>
      </c>
      <c r="U6">
        <f>IFERROR(INDEX('CP-OM'!$E$5:$BA$50,MATCH('Rlt Global'!$E6,'CP-OM'!$C$5:$C$50,0),MATCH('Rlt Global'!U$3,'CP-OM'!$E$4:$BA$4,0)),"")</f>
        <v>0</v>
      </c>
      <c r="V6">
        <f>IFERROR(INDEX('CP-OM'!$E$5:$BA$50,MATCH('Rlt Global'!$E6,'CP-OM'!$C$5:$C$50,0),MATCH('Rlt Global'!V$3,'CP-OM'!$E$4:$BA$4,0)),"")</f>
        <v>0</v>
      </c>
      <c r="W6">
        <f>IFERROR(INDEX('CP-OM'!$E$5:$BA$50,MATCH('Rlt Global'!$E6,'CP-OM'!$C$5:$C$50,0),MATCH('Rlt Global'!W$3,'CP-OM'!$E$4:$BA$4,0)),"")</f>
        <v>0</v>
      </c>
      <c r="X6">
        <f>IFERROR(INDEX('CP-OM'!$E$5:$BA$50,MATCH('Rlt Global'!$E6,'CP-OM'!$C$5:$C$50,0),MATCH('Rlt Global'!X$3,'CP-OM'!$E$4:$BA$4,0)),"")</f>
        <v>0</v>
      </c>
      <c r="Y6">
        <f>IFERROR(INDEX('CP-OM'!$E$5:$BA$50,MATCH('Rlt Global'!$E6,'CP-OM'!$C$5:$C$50,0),MATCH('Rlt Global'!Y$3,'CP-OM'!$E$4:$BA$4,0)),"")</f>
        <v>0</v>
      </c>
      <c r="Z6">
        <f>IFERROR(INDEX('CP-OM'!$E$5:$BA$50,MATCH('Rlt Global'!$E6,'CP-OM'!$C$5:$C$50,0),MATCH('Rlt Global'!Z$3,'CP-OM'!$E$4:$BA$4,0)),"")</f>
        <v>0</v>
      </c>
      <c r="AA6">
        <f>IFERROR(INDEX('CP-OM'!$E$5:$BA$50,MATCH('Rlt Global'!$E6,'CP-OM'!$C$5:$C$50,0),MATCH('Rlt Global'!AA$3,'CP-OM'!$E$4:$BA$4,0)),"")</f>
        <v>0</v>
      </c>
      <c r="AB6">
        <f>IFERROR(INDEX('CP-OM'!$E$5:$BA$50,MATCH('Rlt Global'!$E6,'CP-OM'!$C$5:$C$50,0),MATCH('Rlt Global'!AB$3,'CP-OM'!$E$4:$BA$4,0)),"")</f>
        <v>0</v>
      </c>
      <c r="AC6">
        <f>IFERROR(INDEX('CP-OM'!$E$5:$BA$50,MATCH('Rlt Global'!$E6,'CP-OM'!$C$5:$C$50,0),MATCH('Rlt Global'!AC$3,'CP-OM'!$E$4:$BA$4,0)),"")</f>
        <v>0</v>
      </c>
      <c r="AD6">
        <f>IFERROR(INDEX('CP-OM'!$E$5:$BA$50,MATCH('Rlt Global'!$E6,'CP-OM'!$C$5:$C$50,0),MATCH('Rlt Global'!AD$3,'CP-OM'!$E$4:$BA$4,0)),"")</f>
        <v>0</v>
      </c>
      <c r="AE6">
        <f>IFERROR(INDEX('CP-OM'!$E$5:$BA$50,MATCH('Rlt Global'!$E6,'CP-OM'!$C$5:$C$50,0),MATCH('Rlt Global'!AE$3,'CP-OM'!$E$4:$BA$4,0)),"")</f>
        <v>0</v>
      </c>
      <c r="AF6">
        <f>IFERROR(INDEX('CP-OM'!$E$5:$BA$50,MATCH('Rlt Global'!$E6,'CP-OM'!$C$5:$C$50,0),MATCH('Rlt Global'!AF$3,'CP-OM'!$E$4:$BA$4,0)),"")</f>
        <v>0</v>
      </c>
      <c r="AG6">
        <f>IFERROR(INDEX('CP-OM'!$E$5:$BA$50,MATCH('Rlt Global'!$E6,'CP-OM'!$C$5:$C$50,0),MATCH('Rlt Global'!AG$3,'CP-OM'!$E$4:$BA$4,0)),"")</f>
        <v>0</v>
      </c>
      <c r="AH6">
        <f>IFERROR(INDEX('CP-OM'!$E$5:$BA$50,MATCH('Rlt Global'!$E6,'CP-OM'!$C$5:$C$50,0),MATCH('Rlt Global'!AH$3,'CP-OM'!$E$4:$BA$4,0)),"")</f>
        <v>0</v>
      </c>
      <c r="AI6">
        <f>IFERROR(INDEX('CP-OM'!$E$5:$BA$50,MATCH('Rlt Global'!$E6,'CP-OM'!$C$5:$C$50,0),MATCH('Rlt Global'!AI$3,'CP-OM'!$E$4:$BA$4,0)),"")</f>
        <v>0</v>
      </c>
      <c r="AJ6">
        <f>IFERROR(INDEX('CP-OM'!$E$5:$BA$50,MATCH('Rlt Global'!$E6,'CP-OM'!$C$5:$C$50,0),MATCH('Rlt Global'!AJ$3,'CP-OM'!$E$4:$BA$4,0)),"")</f>
        <v>0</v>
      </c>
      <c r="AK6">
        <f>IFERROR(INDEX('CP-OM'!$E$5:$BA$50,MATCH('Rlt Global'!$E6,'CP-OM'!$C$5:$C$50,0),MATCH('Rlt Global'!AK$3,'CP-OM'!$E$4:$BA$4,0)),"")</f>
        <v>0</v>
      </c>
      <c r="AL6">
        <f>IFERROR(INDEX('CP-OM'!$E$5:$BA$50,MATCH('Rlt Global'!$E6,'CP-OM'!$C$5:$C$50,0),MATCH('Rlt Global'!AL$3,'CP-OM'!$E$4:$BA$4,0)),"")</f>
        <v>0</v>
      </c>
      <c r="AM6">
        <f>IFERROR(INDEX('CP-OM'!$E$5:$BA$50,MATCH('Rlt Global'!$E6,'CP-OM'!$C$5:$C$50,0),MATCH('Rlt Global'!AM$3,'CP-OM'!$E$4:$BA$4,0)),"")</f>
        <v>0</v>
      </c>
      <c r="AN6">
        <f>IFERROR(INDEX('CP-OM'!$E$5:$BA$50,MATCH('Rlt Global'!$E6,'CP-OM'!$C$5:$C$50,0),MATCH('Rlt Global'!AN$3,'CP-OM'!$E$4:$BA$4,0)),"")</f>
        <v>0</v>
      </c>
      <c r="AO6">
        <f>IFERROR(INDEX('CP-OM'!$E$5:$BA$50,MATCH('Rlt Global'!$E6,'CP-OM'!$C$5:$C$50,0),MATCH('Rlt Global'!AO$3,'CP-OM'!$E$4:$BA$4,0)),"")</f>
        <v>0</v>
      </c>
      <c r="AP6">
        <f>IFERROR(INDEX('CP-OM'!$E$5:$BA$50,MATCH('Rlt Global'!$E6,'CP-OM'!$C$5:$C$50,0),MATCH('Rlt Global'!AP$3,'CP-OM'!$E$4:$BA$4,0)),"")</f>
        <v>0</v>
      </c>
      <c r="AQ6">
        <f>IFERROR(INDEX('CP-OM'!$E$5:$BA$50,MATCH('Rlt Global'!$E6,'CP-OM'!$C$5:$C$50,0),MATCH('Rlt Global'!AQ$3,'CP-OM'!$E$4:$BA$4,0)),"")</f>
        <v>0</v>
      </c>
      <c r="AR6">
        <f>IFERROR(INDEX('CP-OM'!$E$5:$BA$50,MATCH('Rlt Global'!$E6,'CP-OM'!$C$5:$C$50,0),MATCH('Rlt Global'!AR$3,'CP-OM'!$E$4:$BA$4,0)),"")</f>
        <v>0</v>
      </c>
      <c r="AS6">
        <f>IFERROR(INDEX('CP-OM'!$E$5:$BA$50,MATCH('Rlt Global'!$E6,'CP-OM'!$C$5:$C$50,0),MATCH('Rlt Global'!AS$3,'CP-OM'!$E$4:$BA$4,0)),"")</f>
        <v>0</v>
      </c>
      <c r="AT6">
        <f>IFERROR(INDEX('CP-OM'!$E$5:$BA$50,MATCH('Rlt Global'!$E6,'CP-OM'!$C$5:$C$50,0),MATCH('Rlt Global'!AT$3,'CP-OM'!$E$4:$BA$4,0)),"")</f>
        <v>0</v>
      </c>
      <c r="AU6">
        <f>IFERROR(INDEX('CP-OM'!$E$5:$BA$50,MATCH('Rlt Global'!$E6,'CP-OM'!$C$5:$C$50,0),MATCH('Rlt Global'!AU$3,'CP-OM'!$E$4:$BA$4,0)),"")</f>
        <v>0</v>
      </c>
      <c r="AV6">
        <f>IFERROR(INDEX('CP-OM'!$E$5:$BA$50,MATCH('Rlt Global'!$E6,'CP-OM'!$C$5:$C$50,0),MATCH('Rlt Global'!AV$3,'CP-OM'!$E$4:$BA$4,0)),"")</f>
        <v>0</v>
      </c>
      <c r="AW6">
        <f>IFERROR(INDEX('CP-OM'!$E$5:$BA$50,MATCH('Rlt Global'!$E6,'CP-OM'!$C$5:$C$50,0),MATCH('Rlt Global'!AW$3,'CP-OM'!$E$4:$BA$4,0)),"")</f>
        <v>0</v>
      </c>
      <c r="AX6">
        <f>IFERROR(INDEX('CP-OM'!$E$5:$BA$50,MATCH('Rlt Global'!$E6,'CP-OM'!$C$5:$C$50,0),MATCH('Rlt Global'!AX$3,'CP-OM'!$E$4:$BA$4,0)),"")</f>
        <v>0</v>
      </c>
      <c r="AY6">
        <f>IFERROR(INDEX('CP-OM'!$E$5:$BA$50,MATCH('Rlt Global'!$E6,'CP-OM'!$C$5:$C$50,0),MATCH('Rlt Global'!AY$3,'CP-OM'!$E$4:$BA$4,0)),"")</f>
        <v>0</v>
      </c>
      <c r="AZ6">
        <f>IFERROR(INDEX('CP-OM'!$E$5:$BA$50,MATCH('Rlt Global'!$E6,'CP-OM'!$C$5:$C$50,0),MATCH('Rlt Global'!AZ$3,'CP-OM'!$E$4:$BA$4,0)),"")</f>
        <v>0</v>
      </c>
      <c r="BA6">
        <f>IFERROR(INDEX('CP-OM'!$E$5:$BA$50,MATCH('Rlt Global'!$E6,'CP-OM'!$C$5:$C$50,0),MATCH('Rlt Global'!BA$3,'CP-OM'!$E$4:$BA$4,0)),"")</f>
        <v>0</v>
      </c>
      <c r="BB6">
        <f>IFERROR(INDEX('CP-OM'!$E$5:$BA$50,MATCH('Rlt Global'!$E6,'CP-OM'!$C$5:$C$50,0),MATCH('Rlt Global'!BB$3,'CP-OM'!$E$4:$BA$4,0)),"")</f>
        <v>0</v>
      </c>
      <c r="BC6">
        <f>IFERROR(INDEX('CP-OM'!$E$5:$BA$50,MATCH('Rlt Global'!$E6,'CP-OM'!$C$5:$C$50,0),MATCH('Rlt Global'!BC$3,'CP-OM'!$E$4:$BA$4,0)),"")</f>
        <v>0</v>
      </c>
      <c r="BD6">
        <f>IFERROR(INDEX('CP-OM'!$E$5:$BA$50,MATCH('Rlt Global'!$E6,'CP-OM'!$C$5:$C$50,0),MATCH('Rlt Global'!BD$3,'CP-OM'!$E$4:$BA$4,0)),"")</f>
        <v>0</v>
      </c>
    </row>
    <row r="7" spans="1:56">
      <c r="A7" t="s">
        <v>12</v>
      </c>
      <c r="B7" t="s">
        <v>13</v>
      </c>
      <c r="C7" t="s">
        <v>92</v>
      </c>
      <c r="D7">
        <v>1</v>
      </c>
      <c r="E7" s="66" t="str">
        <f>INDEX('Liste Personnel'!$A$3:$I$152,MATCH($C7,'Liste Personnel'!$E$3:$E$152,0),7)</f>
        <v>CPD1</v>
      </c>
      <c r="F7" s="66">
        <f>INDEX('Liste Personnel'!$A$3:$I$152,MATCH($C7,'Liste Personnel'!$E$3:$E$152,0),8)</f>
        <v>3547</v>
      </c>
      <c r="G7" s="66" t="str">
        <f>INDEX('Liste Personnel'!$A$3:$I$152,MATCH($C7,'Liste Personnel'!$E$3:$E$152,0),9)</f>
        <v>xxx.xxx@google.com</v>
      </c>
      <c r="H7">
        <f>IFERROR(INDEX('CP-OM'!$E$5:$BA$50,MATCH('Rlt Global'!$E7,'CP-OM'!$C$5:$C$50,0),MATCH('Rlt Global'!H$3,'CP-OM'!$E$4:$BA$4,0)),"")</f>
        <v>0</v>
      </c>
      <c r="I7">
        <f>IFERROR(INDEX('CP-OM'!$E$5:$BA$50,MATCH('Rlt Global'!$E7,'CP-OM'!$C$5:$C$50,0),MATCH('Rlt Global'!I$3,'CP-OM'!$E$4:$BA$4,0)),"")</f>
        <v>0</v>
      </c>
      <c r="J7">
        <f>IFERROR(INDEX('CP-OM'!$E$5:$BA$50,MATCH('Rlt Global'!$E7,'CP-OM'!$C$5:$C$50,0),MATCH('Rlt Global'!J$3,'CP-OM'!$E$4:$BA$4,0)),"")</f>
        <v>0</v>
      </c>
      <c r="K7">
        <f>IFERROR(INDEX('CP-OM'!$E$5:$BA$50,MATCH('Rlt Global'!$E7,'CP-OM'!$C$5:$C$50,0),MATCH('Rlt Global'!K$3,'CP-OM'!$E$4:$BA$4,0)),"")</f>
        <v>0</v>
      </c>
      <c r="L7">
        <f>IFERROR(INDEX('CP-OM'!$E$5:$BA$50,MATCH('Rlt Global'!$E7,'CP-OM'!$C$5:$C$50,0),MATCH('Rlt Global'!L$3,'CP-OM'!$E$4:$BA$4,0)),"")</f>
        <v>0</v>
      </c>
      <c r="M7">
        <f>IFERROR(INDEX('CP-OM'!$E$5:$BA$50,MATCH('Rlt Global'!$E7,'CP-OM'!$C$5:$C$50,0),MATCH('Rlt Global'!M$3,'CP-OM'!$E$4:$BA$4,0)),"")</f>
        <v>0</v>
      </c>
      <c r="N7">
        <f>IFERROR(INDEX('CP-OM'!$E$5:$BA$50,MATCH('Rlt Global'!$E7,'CP-OM'!$C$5:$C$50,0),MATCH('Rlt Global'!N$3,'CP-OM'!$E$4:$BA$4,0)),"")</f>
        <v>0</v>
      </c>
      <c r="O7">
        <f>IFERROR(INDEX('CP-OM'!$E$5:$BA$50,MATCH('Rlt Global'!$E7,'CP-OM'!$C$5:$C$50,0),MATCH('Rlt Global'!O$3,'CP-OM'!$E$4:$BA$4,0)),"")</f>
        <v>0</v>
      </c>
      <c r="P7">
        <f>IFERROR(INDEX('CP-OM'!$E$5:$BA$50,MATCH('Rlt Global'!$E7,'CP-OM'!$C$5:$C$50,0),MATCH('Rlt Global'!P$3,'CP-OM'!$E$4:$BA$4,0)),"")</f>
        <v>0</v>
      </c>
      <c r="Q7">
        <f>IFERROR(INDEX('CP-OM'!$E$5:$BA$50,MATCH('Rlt Global'!$E7,'CP-OM'!$C$5:$C$50,0),MATCH('Rlt Global'!Q$3,'CP-OM'!$E$4:$BA$4,0)),"")</f>
        <v>0</v>
      </c>
      <c r="R7">
        <f>IFERROR(INDEX('CP-OM'!$E$5:$BA$50,MATCH('Rlt Global'!$E7,'CP-OM'!$C$5:$C$50,0),MATCH('Rlt Global'!R$3,'CP-OM'!$E$4:$BA$4,0)),"")</f>
        <v>0</v>
      </c>
      <c r="S7">
        <f>IFERROR(INDEX('CP-OM'!$E$5:$BA$50,MATCH('Rlt Global'!$E7,'CP-OM'!$C$5:$C$50,0),MATCH('Rlt Global'!S$3,'CP-OM'!$E$4:$BA$4,0)),"")</f>
        <v>0</v>
      </c>
      <c r="T7">
        <f>IFERROR(INDEX('CP-OM'!$E$5:$BA$50,MATCH('Rlt Global'!$E7,'CP-OM'!$C$5:$C$50,0),MATCH('Rlt Global'!T$3,'CP-OM'!$E$4:$BA$4,0)),"")</f>
        <v>0</v>
      </c>
      <c r="U7">
        <f>IFERROR(INDEX('CP-OM'!$E$5:$BA$50,MATCH('Rlt Global'!$E7,'CP-OM'!$C$5:$C$50,0),MATCH('Rlt Global'!U$3,'CP-OM'!$E$4:$BA$4,0)),"")</f>
        <v>0</v>
      </c>
      <c r="V7">
        <f>IFERROR(INDEX('CP-OM'!$E$5:$BA$50,MATCH('Rlt Global'!$E7,'CP-OM'!$C$5:$C$50,0),MATCH('Rlt Global'!V$3,'CP-OM'!$E$4:$BA$4,0)),"")</f>
        <v>0</v>
      </c>
      <c r="W7">
        <f>IFERROR(INDEX('CP-OM'!$E$5:$BA$50,MATCH('Rlt Global'!$E7,'CP-OM'!$C$5:$C$50,0),MATCH('Rlt Global'!W$3,'CP-OM'!$E$4:$BA$4,0)),"")</f>
        <v>0</v>
      </c>
      <c r="X7">
        <f>IFERROR(INDEX('CP-OM'!$E$5:$BA$50,MATCH('Rlt Global'!$E7,'CP-OM'!$C$5:$C$50,0),MATCH('Rlt Global'!X$3,'CP-OM'!$E$4:$BA$4,0)),"")</f>
        <v>0</v>
      </c>
      <c r="Y7">
        <f>IFERROR(INDEX('CP-OM'!$E$5:$BA$50,MATCH('Rlt Global'!$E7,'CP-OM'!$C$5:$C$50,0),MATCH('Rlt Global'!Y$3,'CP-OM'!$E$4:$BA$4,0)),"")</f>
        <v>0</v>
      </c>
      <c r="Z7">
        <f>IFERROR(INDEX('CP-OM'!$E$5:$BA$50,MATCH('Rlt Global'!$E7,'CP-OM'!$C$5:$C$50,0),MATCH('Rlt Global'!Z$3,'CP-OM'!$E$4:$BA$4,0)),"")</f>
        <v>0</v>
      </c>
      <c r="AA7">
        <f>IFERROR(INDEX('CP-OM'!$E$5:$BA$50,MATCH('Rlt Global'!$E7,'CP-OM'!$C$5:$C$50,0),MATCH('Rlt Global'!AA$3,'CP-OM'!$E$4:$BA$4,0)),"")</f>
        <v>0</v>
      </c>
      <c r="AB7">
        <f>IFERROR(INDEX('CP-OM'!$E$5:$BA$50,MATCH('Rlt Global'!$E7,'CP-OM'!$C$5:$C$50,0),MATCH('Rlt Global'!AB$3,'CP-OM'!$E$4:$BA$4,0)),"")</f>
        <v>0</v>
      </c>
      <c r="AC7">
        <f>IFERROR(INDEX('CP-OM'!$E$5:$BA$50,MATCH('Rlt Global'!$E7,'CP-OM'!$C$5:$C$50,0),MATCH('Rlt Global'!AC$3,'CP-OM'!$E$4:$BA$4,0)),"")</f>
        <v>0</v>
      </c>
      <c r="AD7">
        <f>IFERROR(INDEX('CP-OM'!$E$5:$BA$50,MATCH('Rlt Global'!$E7,'CP-OM'!$C$5:$C$50,0),MATCH('Rlt Global'!AD$3,'CP-OM'!$E$4:$BA$4,0)),"")</f>
        <v>0</v>
      </c>
      <c r="AE7">
        <f>IFERROR(INDEX('CP-OM'!$E$5:$BA$50,MATCH('Rlt Global'!$E7,'CP-OM'!$C$5:$C$50,0),MATCH('Rlt Global'!AE$3,'CP-OM'!$E$4:$BA$4,0)),"")</f>
        <v>0</v>
      </c>
      <c r="AF7">
        <f>IFERROR(INDEX('CP-OM'!$E$5:$BA$50,MATCH('Rlt Global'!$E7,'CP-OM'!$C$5:$C$50,0),MATCH('Rlt Global'!AF$3,'CP-OM'!$E$4:$BA$4,0)),"")</f>
        <v>0</v>
      </c>
      <c r="AG7">
        <f>IFERROR(INDEX('CP-OM'!$E$5:$BA$50,MATCH('Rlt Global'!$E7,'CP-OM'!$C$5:$C$50,0),MATCH('Rlt Global'!AG$3,'CP-OM'!$E$4:$BA$4,0)),"")</f>
        <v>0</v>
      </c>
      <c r="AH7">
        <f>IFERROR(INDEX('CP-OM'!$E$5:$BA$50,MATCH('Rlt Global'!$E7,'CP-OM'!$C$5:$C$50,0),MATCH('Rlt Global'!AH$3,'CP-OM'!$E$4:$BA$4,0)),"")</f>
        <v>0</v>
      </c>
      <c r="AI7">
        <f>IFERROR(INDEX('CP-OM'!$E$5:$BA$50,MATCH('Rlt Global'!$E7,'CP-OM'!$C$5:$C$50,0),MATCH('Rlt Global'!AI$3,'CP-OM'!$E$4:$BA$4,0)),"")</f>
        <v>0</v>
      </c>
      <c r="AJ7">
        <f>IFERROR(INDEX('CP-OM'!$E$5:$BA$50,MATCH('Rlt Global'!$E7,'CP-OM'!$C$5:$C$50,0),MATCH('Rlt Global'!AJ$3,'CP-OM'!$E$4:$BA$4,0)),"")</f>
        <v>0</v>
      </c>
      <c r="AK7">
        <f>IFERROR(INDEX('CP-OM'!$E$5:$BA$50,MATCH('Rlt Global'!$E7,'CP-OM'!$C$5:$C$50,0),MATCH('Rlt Global'!AK$3,'CP-OM'!$E$4:$BA$4,0)),"")</f>
        <v>0</v>
      </c>
      <c r="AL7">
        <f>IFERROR(INDEX('CP-OM'!$E$5:$BA$50,MATCH('Rlt Global'!$E7,'CP-OM'!$C$5:$C$50,0),MATCH('Rlt Global'!AL$3,'CP-OM'!$E$4:$BA$4,0)),"")</f>
        <v>0</v>
      </c>
      <c r="AM7">
        <f>IFERROR(INDEX('CP-OM'!$E$5:$BA$50,MATCH('Rlt Global'!$E7,'CP-OM'!$C$5:$C$50,0),MATCH('Rlt Global'!AM$3,'CP-OM'!$E$4:$BA$4,0)),"")</f>
        <v>0</v>
      </c>
      <c r="AN7">
        <f>IFERROR(INDEX('CP-OM'!$E$5:$BA$50,MATCH('Rlt Global'!$E7,'CP-OM'!$C$5:$C$50,0),MATCH('Rlt Global'!AN$3,'CP-OM'!$E$4:$BA$4,0)),"")</f>
        <v>0</v>
      </c>
      <c r="AO7">
        <f>IFERROR(INDEX('CP-OM'!$E$5:$BA$50,MATCH('Rlt Global'!$E7,'CP-OM'!$C$5:$C$50,0),MATCH('Rlt Global'!AO$3,'CP-OM'!$E$4:$BA$4,0)),"")</f>
        <v>0</v>
      </c>
      <c r="AP7">
        <f>IFERROR(INDEX('CP-OM'!$E$5:$BA$50,MATCH('Rlt Global'!$E7,'CP-OM'!$C$5:$C$50,0),MATCH('Rlt Global'!AP$3,'CP-OM'!$E$4:$BA$4,0)),"")</f>
        <v>0</v>
      </c>
      <c r="AQ7">
        <f>IFERROR(INDEX('CP-OM'!$E$5:$BA$50,MATCH('Rlt Global'!$E7,'CP-OM'!$C$5:$C$50,0),MATCH('Rlt Global'!AQ$3,'CP-OM'!$E$4:$BA$4,0)),"")</f>
        <v>0</v>
      </c>
      <c r="AR7">
        <f>IFERROR(INDEX('CP-OM'!$E$5:$BA$50,MATCH('Rlt Global'!$E7,'CP-OM'!$C$5:$C$50,0),MATCH('Rlt Global'!AR$3,'CP-OM'!$E$4:$BA$4,0)),"")</f>
        <v>0</v>
      </c>
      <c r="AS7">
        <f>IFERROR(INDEX('CP-OM'!$E$5:$BA$50,MATCH('Rlt Global'!$E7,'CP-OM'!$C$5:$C$50,0),MATCH('Rlt Global'!AS$3,'CP-OM'!$E$4:$BA$4,0)),"")</f>
        <v>0</v>
      </c>
      <c r="AT7">
        <f>IFERROR(INDEX('CP-OM'!$E$5:$BA$50,MATCH('Rlt Global'!$E7,'CP-OM'!$C$5:$C$50,0),MATCH('Rlt Global'!AT$3,'CP-OM'!$E$4:$BA$4,0)),"")</f>
        <v>0</v>
      </c>
      <c r="AU7">
        <f>IFERROR(INDEX('CP-OM'!$E$5:$BA$50,MATCH('Rlt Global'!$E7,'CP-OM'!$C$5:$C$50,0),MATCH('Rlt Global'!AU$3,'CP-OM'!$E$4:$BA$4,0)),"")</f>
        <v>0</v>
      </c>
      <c r="AV7">
        <f>IFERROR(INDEX('CP-OM'!$E$5:$BA$50,MATCH('Rlt Global'!$E7,'CP-OM'!$C$5:$C$50,0),MATCH('Rlt Global'!AV$3,'CP-OM'!$E$4:$BA$4,0)),"")</f>
        <v>0</v>
      </c>
      <c r="AW7">
        <f>IFERROR(INDEX('CP-OM'!$E$5:$BA$50,MATCH('Rlt Global'!$E7,'CP-OM'!$C$5:$C$50,0),MATCH('Rlt Global'!AW$3,'CP-OM'!$E$4:$BA$4,0)),"")</f>
        <v>0</v>
      </c>
      <c r="AX7">
        <f>IFERROR(INDEX('CP-OM'!$E$5:$BA$50,MATCH('Rlt Global'!$E7,'CP-OM'!$C$5:$C$50,0),MATCH('Rlt Global'!AX$3,'CP-OM'!$E$4:$BA$4,0)),"")</f>
        <v>0</v>
      </c>
      <c r="AY7">
        <f>IFERROR(INDEX('CP-OM'!$E$5:$BA$50,MATCH('Rlt Global'!$E7,'CP-OM'!$C$5:$C$50,0),MATCH('Rlt Global'!AY$3,'CP-OM'!$E$4:$BA$4,0)),"")</f>
        <v>0</v>
      </c>
      <c r="AZ7">
        <f>IFERROR(INDEX('CP-OM'!$E$5:$BA$50,MATCH('Rlt Global'!$E7,'CP-OM'!$C$5:$C$50,0),MATCH('Rlt Global'!AZ$3,'CP-OM'!$E$4:$BA$4,0)),"")</f>
        <v>0</v>
      </c>
      <c r="BA7">
        <f>IFERROR(INDEX('CP-OM'!$E$5:$BA$50,MATCH('Rlt Global'!$E7,'CP-OM'!$C$5:$C$50,0),MATCH('Rlt Global'!BA$3,'CP-OM'!$E$4:$BA$4,0)),"")</f>
        <v>0</v>
      </c>
      <c r="BB7">
        <f>IFERROR(INDEX('CP-OM'!$E$5:$BA$50,MATCH('Rlt Global'!$E7,'CP-OM'!$C$5:$C$50,0),MATCH('Rlt Global'!BB$3,'CP-OM'!$E$4:$BA$4,0)),"")</f>
        <v>0</v>
      </c>
      <c r="BC7">
        <f>IFERROR(INDEX('CP-OM'!$E$5:$BA$50,MATCH('Rlt Global'!$E7,'CP-OM'!$C$5:$C$50,0),MATCH('Rlt Global'!BC$3,'CP-OM'!$E$4:$BA$4,0)),"")</f>
        <v>0</v>
      </c>
      <c r="BD7">
        <f>IFERROR(INDEX('CP-OM'!$E$5:$BA$50,MATCH('Rlt Global'!$E7,'CP-OM'!$C$5:$C$50,0),MATCH('Rlt Global'!BD$3,'CP-OM'!$E$4:$BA$4,0)),"")</f>
        <v>0</v>
      </c>
    </row>
    <row r="8" spans="1:56">
      <c r="A8" t="s">
        <v>16</v>
      </c>
      <c r="B8" t="s">
        <v>13</v>
      </c>
      <c r="C8" t="s">
        <v>93</v>
      </c>
      <c r="D8">
        <v>1</v>
      </c>
      <c r="E8" s="66" t="str">
        <f>INDEX('Liste Personnel'!$A$3:$I$152,MATCH($C8,'Liste Personnel'!$E$3:$E$152,0),7)</f>
        <v>CPE1</v>
      </c>
      <c r="F8" s="66">
        <f>INDEX('Liste Personnel'!$A$3:$I$152,MATCH($C8,'Liste Personnel'!$E$3:$E$152,0),8)</f>
        <v>2233</v>
      </c>
      <c r="G8" s="66" t="str">
        <f>INDEX('Liste Personnel'!$A$3:$I$152,MATCH($C8,'Liste Personnel'!$E$3:$E$152,0),9)</f>
        <v>xxx.xxx@google.com</v>
      </c>
      <c r="H8">
        <f>IFERROR(INDEX('CP-OM'!$E$5:$BA$50,MATCH('Rlt Global'!$E8,'CP-OM'!$C$5:$C$50,0),MATCH('Rlt Global'!H$3,'CP-OM'!$E$4:$BA$4,0)),"")</f>
        <v>0</v>
      </c>
      <c r="I8">
        <f>IFERROR(INDEX('CP-OM'!$E$5:$BA$50,MATCH('Rlt Global'!$E8,'CP-OM'!$C$5:$C$50,0),MATCH('Rlt Global'!I$3,'CP-OM'!$E$4:$BA$4,0)),"")</f>
        <v>0</v>
      </c>
      <c r="J8">
        <f>IFERROR(INDEX('CP-OM'!$E$5:$BA$50,MATCH('Rlt Global'!$E8,'CP-OM'!$C$5:$C$50,0),MATCH('Rlt Global'!J$3,'CP-OM'!$E$4:$BA$4,0)),"")</f>
        <v>0</v>
      </c>
      <c r="K8">
        <f>IFERROR(INDEX('CP-OM'!$E$5:$BA$50,MATCH('Rlt Global'!$E8,'CP-OM'!$C$5:$C$50,0),MATCH('Rlt Global'!K$3,'CP-OM'!$E$4:$BA$4,0)),"")</f>
        <v>0</v>
      </c>
      <c r="L8">
        <f>IFERROR(INDEX('CP-OM'!$E$5:$BA$50,MATCH('Rlt Global'!$E8,'CP-OM'!$C$5:$C$50,0),MATCH('Rlt Global'!L$3,'CP-OM'!$E$4:$BA$4,0)),"")</f>
        <v>0</v>
      </c>
      <c r="M8">
        <f>IFERROR(INDEX('CP-OM'!$E$5:$BA$50,MATCH('Rlt Global'!$E8,'CP-OM'!$C$5:$C$50,0),MATCH('Rlt Global'!M$3,'CP-OM'!$E$4:$BA$4,0)),"")</f>
        <v>0</v>
      </c>
      <c r="N8">
        <f>IFERROR(INDEX('CP-OM'!$E$5:$BA$50,MATCH('Rlt Global'!$E8,'CP-OM'!$C$5:$C$50,0),MATCH('Rlt Global'!N$3,'CP-OM'!$E$4:$BA$4,0)),"")</f>
        <v>0</v>
      </c>
      <c r="O8">
        <f>IFERROR(INDEX('CP-OM'!$E$5:$BA$50,MATCH('Rlt Global'!$E8,'CP-OM'!$C$5:$C$50,0),MATCH('Rlt Global'!O$3,'CP-OM'!$E$4:$BA$4,0)),"")</f>
        <v>0</v>
      </c>
      <c r="P8">
        <f>IFERROR(INDEX('CP-OM'!$E$5:$BA$50,MATCH('Rlt Global'!$E8,'CP-OM'!$C$5:$C$50,0),MATCH('Rlt Global'!P$3,'CP-OM'!$E$4:$BA$4,0)),"")</f>
        <v>0</v>
      </c>
      <c r="Q8">
        <f>IFERROR(INDEX('CP-OM'!$E$5:$BA$50,MATCH('Rlt Global'!$E8,'CP-OM'!$C$5:$C$50,0),MATCH('Rlt Global'!Q$3,'CP-OM'!$E$4:$BA$4,0)),"")</f>
        <v>0</v>
      </c>
      <c r="R8">
        <f>IFERROR(INDEX('CP-OM'!$E$5:$BA$50,MATCH('Rlt Global'!$E8,'CP-OM'!$C$5:$C$50,0),MATCH('Rlt Global'!R$3,'CP-OM'!$E$4:$BA$4,0)),"")</f>
        <v>0</v>
      </c>
      <c r="S8">
        <f>IFERROR(INDEX('CP-OM'!$E$5:$BA$50,MATCH('Rlt Global'!$E8,'CP-OM'!$C$5:$C$50,0),MATCH('Rlt Global'!S$3,'CP-OM'!$E$4:$BA$4,0)),"")</f>
        <v>0</v>
      </c>
      <c r="T8">
        <f>IFERROR(INDEX('CP-OM'!$E$5:$BA$50,MATCH('Rlt Global'!$E8,'CP-OM'!$C$5:$C$50,0),MATCH('Rlt Global'!T$3,'CP-OM'!$E$4:$BA$4,0)),"")</f>
        <v>0</v>
      </c>
      <c r="U8">
        <f>IFERROR(INDEX('CP-OM'!$E$5:$BA$50,MATCH('Rlt Global'!$E8,'CP-OM'!$C$5:$C$50,0),MATCH('Rlt Global'!U$3,'CP-OM'!$E$4:$BA$4,0)),"")</f>
        <v>0</v>
      </c>
      <c r="V8">
        <f>IFERROR(INDEX('CP-OM'!$E$5:$BA$50,MATCH('Rlt Global'!$E8,'CP-OM'!$C$5:$C$50,0),MATCH('Rlt Global'!V$3,'CP-OM'!$E$4:$BA$4,0)),"")</f>
        <v>0</v>
      </c>
      <c r="W8">
        <f>IFERROR(INDEX('CP-OM'!$E$5:$BA$50,MATCH('Rlt Global'!$E8,'CP-OM'!$C$5:$C$50,0),MATCH('Rlt Global'!W$3,'CP-OM'!$E$4:$BA$4,0)),"")</f>
        <v>0</v>
      </c>
      <c r="X8">
        <f>IFERROR(INDEX('CP-OM'!$E$5:$BA$50,MATCH('Rlt Global'!$E8,'CP-OM'!$C$5:$C$50,0),MATCH('Rlt Global'!X$3,'CP-OM'!$E$4:$BA$4,0)),"")</f>
        <v>0</v>
      </c>
      <c r="Y8">
        <f>IFERROR(INDEX('CP-OM'!$E$5:$BA$50,MATCH('Rlt Global'!$E8,'CP-OM'!$C$5:$C$50,0),MATCH('Rlt Global'!Y$3,'CP-OM'!$E$4:$BA$4,0)),"")</f>
        <v>0</v>
      </c>
      <c r="Z8">
        <f>IFERROR(INDEX('CP-OM'!$E$5:$BA$50,MATCH('Rlt Global'!$E8,'CP-OM'!$C$5:$C$50,0),MATCH('Rlt Global'!Z$3,'CP-OM'!$E$4:$BA$4,0)),"")</f>
        <v>0</v>
      </c>
      <c r="AA8">
        <f>IFERROR(INDEX('CP-OM'!$E$5:$BA$50,MATCH('Rlt Global'!$E8,'CP-OM'!$C$5:$C$50,0),MATCH('Rlt Global'!AA$3,'CP-OM'!$E$4:$BA$4,0)),"")</f>
        <v>0</v>
      </c>
      <c r="AB8">
        <f>IFERROR(INDEX('CP-OM'!$E$5:$BA$50,MATCH('Rlt Global'!$E8,'CP-OM'!$C$5:$C$50,0),MATCH('Rlt Global'!AB$3,'CP-OM'!$E$4:$BA$4,0)),"")</f>
        <v>0</v>
      </c>
      <c r="AC8">
        <f>IFERROR(INDEX('CP-OM'!$E$5:$BA$50,MATCH('Rlt Global'!$E8,'CP-OM'!$C$5:$C$50,0),MATCH('Rlt Global'!AC$3,'CP-OM'!$E$4:$BA$4,0)),"")</f>
        <v>0</v>
      </c>
      <c r="AD8">
        <f>IFERROR(INDEX('CP-OM'!$E$5:$BA$50,MATCH('Rlt Global'!$E8,'CP-OM'!$C$5:$C$50,0),MATCH('Rlt Global'!AD$3,'CP-OM'!$E$4:$BA$4,0)),"")</f>
        <v>0</v>
      </c>
      <c r="AE8">
        <f>IFERROR(INDEX('CP-OM'!$E$5:$BA$50,MATCH('Rlt Global'!$E8,'CP-OM'!$C$5:$C$50,0),MATCH('Rlt Global'!AE$3,'CP-OM'!$E$4:$BA$4,0)),"")</f>
        <v>0</v>
      </c>
      <c r="AF8">
        <f>IFERROR(INDEX('CP-OM'!$E$5:$BA$50,MATCH('Rlt Global'!$E8,'CP-OM'!$C$5:$C$50,0),MATCH('Rlt Global'!AF$3,'CP-OM'!$E$4:$BA$4,0)),"")</f>
        <v>0</v>
      </c>
      <c r="AG8">
        <f>IFERROR(INDEX('CP-OM'!$E$5:$BA$50,MATCH('Rlt Global'!$E8,'CP-OM'!$C$5:$C$50,0),MATCH('Rlt Global'!AG$3,'CP-OM'!$E$4:$BA$4,0)),"")</f>
        <v>0</v>
      </c>
      <c r="AH8">
        <f>IFERROR(INDEX('CP-OM'!$E$5:$BA$50,MATCH('Rlt Global'!$E8,'CP-OM'!$C$5:$C$50,0),MATCH('Rlt Global'!AH$3,'CP-OM'!$E$4:$BA$4,0)),"")</f>
        <v>0</v>
      </c>
      <c r="AI8">
        <f>IFERROR(INDEX('CP-OM'!$E$5:$BA$50,MATCH('Rlt Global'!$E8,'CP-OM'!$C$5:$C$50,0),MATCH('Rlt Global'!AI$3,'CP-OM'!$E$4:$BA$4,0)),"")</f>
        <v>0</v>
      </c>
      <c r="AJ8">
        <f>IFERROR(INDEX('CP-OM'!$E$5:$BA$50,MATCH('Rlt Global'!$E8,'CP-OM'!$C$5:$C$50,0),MATCH('Rlt Global'!AJ$3,'CP-OM'!$E$4:$BA$4,0)),"")</f>
        <v>0</v>
      </c>
      <c r="AK8">
        <f>IFERROR(INDEX('CP-OM'!$E$5:$BA$50,MATCH('Rlt Global'!$E8,'CP-OM'!$C$5:$C$50,0),MATCH('Rlt Global'!AK$3,'CP-OM'!$E$4:$BA$4,0)),"")</f>
        <v>0</v>
      </c>
      <c r="AL8">
        <f>IFERROR(INDEX('CP-OM'!$E$5:$BA$50,MATCH('Rlt Global'!$E8,'CP-OM'!$C$5:$C$50,0),MATCH('Rlt Global'!AL$3,'CP-OM'!$E$4:$BA$4,0)),"")</f>
        <v>0</v>
      </c>
      <c r="AM8">
        <f>IFERROR(INDEX('CP-OM'!$E$5:$BA$50,MATCH('Rlt Global'!$E8,'CP-OM'!$C$5:$C$50,0),MATCH('Rlt Global'!AM$3,'CP-OM'!$E$4:$BA$4,0)),"")</f>
        <v>0</v>
      </c>
      <c r="AN8">
        <f>IFERROR(INDEX('CP-OM'!$E$5:$BA$50,MATCH('Rlt Global'!$E8,'CP-OM'!$C$5:$C$50,0),MATCH('Rlt Global'!AN$3,'CP-OM'!$E$4:$BA$4,0)),"")</f>
        <v>0</v>
      </c>
      <c r="AO8">
        <f>IFERROR(INDEX('CP-OM'!$E$5:$BA$50,MATCH('Rlt Global'!$E8,'CP-OM'!$C$5:$C$50,0),MATCH('Rlt Global'!AO$3,'CP-OM'!$E$4:$BA$4,0)),"")</f>
        <v>0</v>
      </c>
      <c r="AP8">
        <f>IFERROR(INDEX('CP-OM'!$E$5:$BA$50,MATCH('Rlt Global'!$E8,'CP-OM'!$C$5:$C$50,0),MATCH('Rlt Global'!AP$3,'CP-OM'!$E$4:$BA$4,0)),"")</f>
        <v>0</v>
      </c>
      <c r="AQ8">
        <f>IFERROR(INDEX('CP-OM'!$E$5:$BA$50,MATCH('Rlt Global'!$E8,'CP-OM'!$C$5:$C$50,0),MATCH('Rlt Global'!AQ$3,'CP-OM'!$E$4:$BA$4,0)),"")</f>
        <v>0</v>
      </c>
      <c r="AR8">
        <f>IFERROR(INDEX('CP-OM'!$E$5:$BA$50,MATCH('Rlt Global'!$E8,'CP-OM'!$C$5:$C$50,0),MATCH('Rlt Global'!AR$3,'CP-OM'!$E$4:$BA$4,0)),"")</f>
        <v>0</v>
      </c>
      <c r="AS8">
        <f>IFERROR(INDEX('CP-OM'!$E$5:$BA$50,MATCH('Rlt Global'!$E8,'CP-OM'!$C$5:$C$50,0),MATCH('Rlt Global'!AS$3,'CP-OM'!$E$4:$BA$4,0)),"")</f>
        <v>0</v>
      </c>
      <c r="AT8">
        <f>IFERROR(INDEX('CP-OM'!$E$5:$BA$50,MATCH('Rlt Global'!$E8,'CP-OM'!$C$5:$C$50,0),MATCH('Rlt Global'!AT$3,'CP-OM'!$E$4:$BA$4,0)),"")</f>
        <v>0</v>
      </c>
      <c r="AU8">
        <f>IFERROR(INDEX('CP-OM'!$E$5:$BA$50,MATCH('Rlt Global'!$E8,'CP-OM'!$C$5:$C$50,0),MATCH('Rlt Global'!AU$3,'CP-OM'!$E$4:$BA$4,0)),"")</f>
        <v>0</v>
      </c>
      <c r="AV8">
        <f>IFERROR(INDEX('CP-OM'!$E$5:$BA$50,MATCH('Rlt Global'!$E8,'CP-OM'!$C$5:$C$50,0),MATCH('Rlt Global'!AV$3,'CP-OM'!$E$4:$BA$4,0)),"")</f>
        <v>0</v>
      </c>
      <c r="AW8">
        <f>IFERROR(INDEX('CP-OM'!$E$5:$BA$50,MATCH('Rlt Global'!$E8,'CP-OM'!$C$5:$C$50,0),MATCH('Rlt Global'!AW$3,'CP-OM'!$E$4:$BA$4,0)),"")</f>
        <v>0</v>
      </c>
      <c r="AX8">
        <f>IFERROR(INDEX('CP-OM'!$E$5:$BA$50,MATCH('Rlt Global'!$E8,'CP-OM'!$C$5:$C$50,0),MATCH('Rlt Global'!AX$3,'CP-OM'!$E$4:$BA$4,0)),"")</f>
        <v>0</v>
      </c>
      <c r="AY8">
        <f>IFERROR(INDEX('CP-OM'!$E$5:$BA$50,MATCH('Rlt Global'!$E8,'CP-OM'!$C$5:$C$50,0),MATCH('Rlt Global'!AY$3,'CP-OM'!$E$4:$BA$4,0)),"")</f>
        <v>0</v>
      </c>
      <c r="AZ8">
        <f>IFERROR(INDEX('CP-OM'!$E$5:$BA$50,MATCH('Rlt Global'!$E8,'CP-OM'!$C$5:$C$50,0),MATCH('Rlt Global'!AZ$3,'CP-OM'!$E$4:$BA$4,0)),"")</f>
        <v>0</v>
      </c>
      <c r="BA8">
        <f>IFERROR(INDEX('CP-OM'!$E$5:$BA$50,MATCH('Rlt Global'!$E8,'CP-OM'!$C$5:$C$50,0),MATCH('Rlt Global'!BA$3,'CP-OM'!$E$4:$BA$4,0)),"")</f>
        <v>0</v>
      </c>
      <c r="BB8">
        <f>IFERROR(INDEX('CP-OM'!$E$5:$BA$50,MATCH('Rlt Global'!$E8,'CP-OM'!$C$5:$C$50,0),MATCH('Rlt Global'!BB$3,'CP-OM'!$E$4:$BA$4,0)),"")</f>
        <v>0</v>
      </c>
      <c r="BC8">
        <f>IFERROR(INDEX('CP-OM'!$E$5:$BA$50,MATCH('Rlt Global'!$E8,'CP-OM'!$C$5:$C$50,0),MATCH('Rlt Global'!BC$3,'CP-OM'!$E$4:$BA$4,0)),"")</f>
        <v>0</v>
      </c>
      <c r="BD8">
        <f>IFERROR(INDEX('CP-OM'!$E$5:$BA$50,MATCH('Rlt Global'!$E8,'CP-OM'!$C$5:$C$50,0),MATCH('Rlt Global'!BD$3,'CP-OM'!$E$4:$BA$4,0)),"")</f>
        <v>0</v>
      </c>
    </row>
    <row r="9" spans="1:56">
      <c r="A9" t="s">
        <v>17</v>
      </c>
      <c r="B9" t="s">
        <v>13</v>
      </c>
      <c r="C9" t="s">
        <v>94</v>
      </c>
      <c r="D9">
        <v>1</v>
      </c>
      <c r="E9" s="66" t="str">
        <f>INDEX('Liste Personnel'!$A$3:$I$152,MATCH($C9,'Liste Personnel'!$E$3:$E$152,0),7)</f>
        <v>CPF1</v>
      </c>
      <c r="F9" s="66">
        <f>INDEX('Liste Personnel'!$A$3:$I$152,MATCH($C9,'Liste Personnel'!$E$3:$E$152,0),8)</f>
        <v>2191</v>
      </c>
      <c r="G9" s="66" t="str">
        <f>INDEX('Liste Personnel'!$A$3:$I$152,MATCH($C9,'Liste Personnel'!$E$3:$E$152,0),9)</f>
        <v>xxx.xxx@google.com</v>
      </c>
      <c r="H9">
        <f>IFERROR(INDEX('CP-OM'!$E$5:$BA$50,MATCH('Rlt Global'!$E9,'CP-OM'!$C$5:$C$50,0),MATCH('Rlt Global'!H$3,'CP-OM'!$E$4:$BA$4,0)),"")</f>
        <v>0</v>
      </c>
      <c r="I9">
        <f>IFERROR(INDEX('CP-OM'!$E$5:$BA$50,MATCH('Rlt Global'!$E9,'CP-OM'!$C$5:$C$50,0),MATCH('Rlt Global'!I$3,'CP-OM'!$E$4:$BA$4,0)),"")</f>
        <v>0</v>
      </c>
      <c r="J9">
        <f>IFERROR(INDEX('CP-OM'!$E$5:$BA$50,MATCH('Rlt Global'!$E9,'CP-OM'!$C$5:$C$50,0),MATCH('Rlt Global'!J$3,'CP-OM'!$E$4:$BA$4,0)),"")</f>
        <v>0</v>
      </c>
      <c r="K9">
        <f>IFERROR(INDEX('CP-OM'!$E$5:$BA$50,MATCH('Rlt Global'!$E9,'CP-OM'!$C$5:$C$50,0),MATCH('Rlt Global'!K$3,'CP-OM'!$E$4:$BA$4,0)),"")</f>
        <v>0</v>
      </c>
      <c r="L9">
        <f>IFERROR(INDEX('CP-OM'!$E$5:$BA$50,MATCH('Rlt Global'!$E9,'CP-OM'!$C$5:$C$50,0),MATCH('Rlt Global'!L$3,'CP-OM'!$E$4:$BA$4,0)),"")</f>
        <v>0</v>
      </c>
      <c r="M9">
        <f>IFERROR(INDEX('CP-OM'!$E$5:$BA$50,MATCH('Rlt Global'!$E9,'CP-OM'!$C$5:$C$50,0),MATCH('Rlt Global'!M$3,'CP-OM'!$E$4:$BA$4,0)),"")</f>
        <v>0</v>
      </c>
      <c r="N9">
        <f>IFERROR(INDEX('CP-OM'!$E$5:$BA$50,MATCH('Rlt Global'!$E9,'CP-OM'!$C$5:$C$50,0),MATCH('Rlt Global'!N$3,'CP-OM'!$E$4:$BA$4,0)),"")</f>
        <v>0</v>
      </c>
      <c r="O9">
        <f>IFERROR(INDEX('CP-OM'!$E$5:$BA$50,MATCH('Rlt Global'!$E9,'CP-OM'!$C$5:$C$50,0),MATCH('Rlt Global'!O$3,'CP-OM'!$E$4:$BA$4,0)),"")</f>
        <v>0</v>
      </c>
      <c r="P9">
        <f>IFERROR(INDEX('CP-OM'!$E$5:$BA$50,MATCH('Rlt Global'!$E9,'CP-OM'!$C$5:$C$50,0),MATCH('Rlt Global'!P$3,'CP-OM'!$E$4:$BA$4,0)),"")</f>
        <v>0</v>
      </c>
      <c r="Q9">
        <f>IFERROR(INDEX('CP-OM'!$E$5:$BA$50,MATCH('Rlt Global'!$E9,'CP-OM'!$C$5:$C$50,0),MATCH('Rlt Global'!Q$3,'CP-OM'!$E$4:$BA$4,0)),"")</f>
        <v>0</v>
      </c>
      <c r="R9">
        <f>IFERROR(INDEX('CP-OM'!$E$5:$BA$50,MATCH('Rlt Global'!$E9,'CP-OM'!$C$5:$C$50,0),MATCH('Rlt Global'!R$3,'CP-OM'!$E$4:$BA$4,0)),"")</f>
        <v>0</v>
      </c>
      <c r="S9">
        <f>IFERROR(INDEX('CP-OM'!$E$5:$BA$50,MATCH('Rlt Global'!$E9,'CP-OM'!$C$5:$C$50,0),MATCH('Rlt Global'!S$3,'CP-OM'!$E$4:$BA$4,0)),"")</f>
        <v>0</v>
      </c>
      <c r="T9">
        <f>IFERROR(INDEX('CP-OM'!$E$5:$BA$50,MATCH('Rlt Global'!$E9,'CP-OM'!$C$5:$C$50,0),MATCH('Rlt Global'!T$3,'CP-OM'!$E$4:$BA$4,0)),"")</f>
        <v>0</v>
      </c>
      <c r="U9">
        <f>IFERROR(INDEX('CP-OM'!$E$5:$BA$50,MATCH('Rlt Global'!$E9,'CP-OM'!$C$5:$C$50,0),MATCH('Rlt Global'!U$3,'CP-OM'!$E$4:$BA$4,0)),"")</f>
        <v>0</v>
      </c>
      <c r="V9">
        <f>IFERROR(INDEX('CP-OM'!$E$5:$BA$50,MATCH('Rlt Global'!$E9,'CP-OM'!$C$5:$C$50,0),MATCH('Rlt Global'!V$3,'CP-OM'!$E$4:$BA$4,0)),"")</f>
        <v>0</v>
      </c>
      <c r="W9">
        <f>IFERROR(INDEX('CP-OM'!$E$5:$BA$50,MATCH('Rlt Global'!$E9,'CP-OM'!$C$5:$C$50,0),MATCH('Rlt Global'!W$3,'CP-OM'!$E$4:$BA$4,0)),"")</f>
        <v>0</v>
      </c>
      <c r="X9">
        <f>IFERROR(INDEX('CP-OM'!$E$5:$BA$50,MATCH('Rlt Global'!$E9,'CP-OM'!$C$5:$C$50,0),MATCH('Rlt Global'!X$3,'CP-OM'!$E$4:$BA$4,0)),"")</f>
        <v>0</v>
      </c>
      <c r="Y9">
        <f>IFERROR(INDEX('CP-OM'!$E$5:$BA$50,MATCH('Rlt Global'!$E9,'CP-OM'!$C$5:$C$50,0),MATCH('Rlt Global'!Y$3,'CP-OM'!$E$4:$BA$4,0)),"")</f>
        <v>0</v>
      </c>
      <c r="Z9">
        <f>IFERROR(INDEX('CP-OM'!$E$5:$BA$50,MATCH('Rlt Global'!$E9,'CP-OM'!$C$5:$C$50,0),MATCH('Rlt Global'!Z$3,'CP-OM'!$E$4:$BA$4,0)),"")</f>
        <v>0</v>
      </c>
      <c r="AA9">
        <f>IFERROR(INDEX('CP-OM'!$E$5:$BA$50,MATCH('Rlt Global'!$E9,'CP-OM'!$C$5:$C$50,0),MATCH('Rlt Global'!AA$3,'CP-OM'!$E$4:$BA$4,0)),"")</f>
        <v>0</v>
      </c>
      <c r="AB9">
        <f>IFERROR(INDEX('CP-OM'!$E$5:$BA$50,MATCH('Rlt Global'!$E9,'CP-OM'!$C$5:$C$50,0),MATCH('Rlt Global'!AB$3,'CP-OM'!$E$4:$BA$4,0)),"")</f>
        <v>0</v>
      </c>
      <c r="AC9">
        <f>IFERROR(INDEX('CP-OM'!$E$5:$BA$50,MATCH('Rlt Global'!$E9,'CP-OM'!$C$5:$C$50,0),MATCH('Rlt Global'!AC$3,'CP-OM'!$E$4:$BA$4,0)),"")</f>
        <v>0</v>
      </c>
      <c r="AD9">
        <f>IFERROR(INDEX('CP-OM'!$E$5:$BA$50,MATCH('Rlt Global'!$E9,'CP-OM'!$C$5:$C$50,0),MATCH('Rlt Global'!AD$3,'CP-OM'!$E$4:$BA$4,0)),"")</f>
        <v>0</v>
      </c>
      <c r="AE9">
        <f>IFERROR(INDEX('CP-OM'!$E$5:$BA$50,MATCH('Rlt Global'!$E9,'CP-OM'!$C$5:$C$50,0),MATCH('Rlt Global'!AE$3,'CP-OM'!$E$4:$BA$4,0)),"")</f>
        <v>0</v>
      </c>
      <c r="AF9">
        <f>IFERROR(INDEX('CP-OM'!$E$5:$BA$50,MATCH('Rlt Global'!$E9,'CP-OM'!$C$5:$C$50,0),MATCH('Rlt Global'!AF$3,'CP-OM'!$E$4:$BA$4,0)),"")</f>
        <v>0</v>
      </c>
      <c r="AG9">
        <f>IFERROR(INDEX('CP-OM'!$E$5:$BA$50,MATCH('Rlt Global'!$E9,'CP-OM'!$C$5:$C$50,0),MATCH('Rlt Global'!AG$3,'CP-OM'!$E$4:$BA$4,0)),"")</f>
        <v>0</v>
      </c>
      <c r="AH9">
        <f>IFERROR(INDEX('CP-OM'!$E$5:$BA$50,MATCH('Rlt Global'!$E9,'CP-OM'!$C$5:$C$50,0),MATCH('Rlt Global'!AH$3,'CP-OM'!$E$4:$BA$4,0)),"")</f>
        <v>0</v>
      </c>
      <c r="AI9">
        <f>IFERROR(INDEX('CP-OM'!$E$5:$BA$50,MATCH('Rlt Global'!$E9,'CP-OM'!$C$5:$C$50,0),MATCH('Rlt Global'!AI$3,'CP-OM'!$E$4:$BA$4,0)),"")</f>
        <v>0</v>
      </c>
      <c r="AJ9">
        <f>IFERROR(INDEX('CP-OM'!$E$5:$BA$50,MATCH('Rlt Global'!$E9,'CP-OM'!$C$5:$C$50,0),MATCH('Rlt Global'!AJ$3,'CP-OM'!$E$4:$BA$4,0)),"")</f>
        <v>0</v>
      </c>
      <c r="AK9">
        <f>IFERROR(INDEX('CP-OM'!$E$5:$BA$50,MATCH('Rlt Global'!$E9,'CP-OM'!$C$5:$C$50,0),MATCH('Rlt Global'!AK$3,'CP-OM'!$E$4:$BA$4,0)),"")</f>
        <v>0</v>
      </c>
      <c r="AL9">
        <f>IFERROR(INDEX('CP-OM'!$E$5:$BA$50,MATCH('Rlt Global'!$E9,'CP-OM'!$C$5:$C$50,0),MATCH('Rlt Global'!AL$3,'CP-OM'!$E$4:$BA$4,0)),"")</f>
        <v>0</v>
      </c>
      <c r="AM9">
        <f>IFERROR(INDEX('CP-OM'!$E$5:$BA$50,MATCH('Rlt Global'!$E9,'CP-OM'!$C$5:$C$50,0),MATCH('Rlt Global'!AM$3,'CP-OM'!$E$4:$BA$4,0)),"")</f>
        <v>0</v>
      </c>
      <c r="AN9">
        <f>IFERROR(INDEX('CP-OM'!$E$5:$BA$50,MATCH('Rlt Global'!$E9,'CP-OM'!$C$5:$C$50,0),MATCH('Rlt Global'!AN$3,'CP-OM'!$E$4:$BA$4,0)),"")</f>
        <v>0</v>
      </c>
      <c r="AO9">
        <f>IFERROR(INDEX('CP-OM'!$E$5:$BA$50,MATCH('Rlt Global'!$E9,'CP-OM'!$C$5:$C$50,0),MATCH('Rlt Global'!AO$3,'CP-OM'!$E$4:$BA$4,0)),"")</f>
        <v>0</v>
      </c>
      <c r="AP9">
        <f>IFERROR(INDEX('CP-OM'!$E$5:$BA$50,MATCH('Rlt Global'!$E9,'CP-OM'!$C$5:$C$50,0),MATCH('Rlt Global'!AP$3,'CP-OM'!$E$4:$BA$4,0)),"")</f>
        <v>0</v>
      </c>
      <c r="AQ9">
        <f>IFERROR(INDEX('CP-OM'!$E$5:$BA$50,MATCH('Rlt Global'!$E9,'CP-OM'!$C$5:$C$50,0),MATCH('Rlt Global'!AQ$3,'CP-OM'!$E$4:$BA$4,0)),"")</f>
        <v>0</v>
      </c>
      <c r="AR9">
        <f>IFERROR(INDEX('CP-OM'!$E$5:$BA$50,MATCH('Rlt Global'!$E9,'CP-OM'!$C$5:$C$50,0),MATCH('Rlt Global'!AR$3,'CP-OM'!$E$4:$BA$4,0)),"")</f>
        <v>0</v>
      </c>
      <c r="AS9">
        <f>IFERROR(INDEX('CP-OM'!$E$5:$BA$50,MATCH('Rlt Global'!$E9,'CP-OM'!$C$5:$C$50,0),MATCH('Rlt Global'!AS$3,'CP-OM'!$E$4:$BA$4,0)),"")</f>
        <v>0</v>
      </c>
      <c r="AT9">
        <f>IFERROR(INDEX('CP-OM'!$E$5:$BA$50,MATCH('Rlt Global'!$E9,'CP-OM'!$C$5:$C$50,0),MATCH('Rlt Global'!AT$3,'CP-OM'!$E$4:$BA$4,0)),"")</f>
        <v>0</v>
      </c>
      <c r="AU9">
        <f>IFERROR(INDEX('CP-OM'!$E$5:$BA$50,MATCH('Rlt Global'!$E9,'CP-OM'!$C$5:$C$50,0),MATCH('Rlt Global'!AU$3,'CP-OM'!$E$4:$BA$4,0)),"")</f>
        <v>0</v>
      </c>
      <c r="AV9">
        <f>IFERROR(INDEX('CP-OM'!$E$5:$BA$50,MATCH('Rlt Global'!$E9,'CP-OM'!$C$5:$C$50,0),MATCH('Rlt Global'!AV$3,'CP-OM'!$E$4:$BA$4,0)),"")</f>
        <v>0</v>
      </c>
      <c r="AW9">
        <f>IFERROR(INDEX('CP-OM'!$E$5:$BA$50,MATCH('Rlt Global'!$E9,'CP-OM'!$C$5:$C$50,0),MATCH('Rlt Global'!AW$3,'CP-OM'!$E$4:$BA$4,0)),"")</f>
        <v>0</v>
      </c>
      <c r="AX9">
        <f>IFERROR(INDEX('CP-OM'!$E$5:$BA$50,MATCH('Rlt Global'!$E9,'CP-OM'!$C$5:$C$50,0),MATCH('Rlt Global'!AX$3,'CP-OM'!$E$4:$BA$4,0)),"")</f>
        <v>0</v>
      </c>
      <c r="AY9">
        <f>IFERROR(INDEX('CP-OM'!$E$5:$BA$50,MATCH('Rlt Global'!$E9,'CP-OM'!$C$5:$C$50,0),MATCH('Rlt Global'!AY$3,'CP-OM'!$E$4:$BA$4,0)),"")</f>
        <v>0</v>
      </c>
      <c r="AZ9">
        <f>IFERROR(INDEX('CP-OM'!$E$5:$BA$50,MATCH('Rlt Global'!$E9,'CP-OM'!$C$5:$C$50,0),MATCH('Rlt Global'!AZ$3,'CP-OM'!$E$4:$BA$4,0)),"")</f>
        <v>0</v>
      </c>
      <c r="BA9">
        <f>IFERROR(INDEX('CP-OM'!$E$5:$BA$50,MATCH('Rlt Global'!$E9,'CP-OM'!$C$5:$C$50,0),MATCH('Rlt Global'!BA$3,'CP-OM'!$E$4:$BA$4,0)),"")</f>
        <v>0</v>
      </c>
      <c r="BB9">
        <f>IFERROR(INDEX('CP-OM'!$E$5:$BA$50,MATCH('Rlt Global'!$E9,'CP-OM'!$C$5:$C$50,0),MATCH('Rlt Global'!BB$3,'CP-OM'!$E$4:$BA$4,0)),"")</f>
        <v>0</v>
      </c>
      <c r="BC9">
        <f>IFERROR(INDEX('CP-OM'!$E$5:$BA$50,MATCH('Rlt Global'!$E9,'CP-OM'!$C$5:$C$50,0),MATCH('Rlt Global'!BC$3,'CP-OM'!$E$4:$BA$4,0)),"")</f>
        <v>0</v>
      </c>
      <c r="BD9">
        <f>IFERROR(INDEX('CP-OM'!$E$5:$BA$50,MATCH('Rlt Global'!$E9,'CP-OM'!$C$5:$C$50,0),MATCH('Rlt Global'!BD$3,'CP-OM'!$E$4:$BA$4,0)),"")</f>
        <v>0</v>
      </c>
    </row>
    <row r="10" spans="1:56">
      <c r="A10" t="s">
        <v>18</v>
      </c>
      <c r="B10" t="s">
        <v>13</v>
      </c>
      <c r="C10" t="s">
        <v>95</v>
      </c>
      <c r="D10">
        <v>1</v>
      </c>
      <c r="E10" s="66" t="str">
        <f>INDEX('Liste Personnel'!$A$3:$I$152,MATCH($C10,'Liste Personnel'!$E$3:$E$152,0),7)</f>
        <v>CPG1</v>
      </c>
      <c r="F10" s="66">
        <f>INDEX('Liste Personnel'!$A$3:$I$152,MATCH($C10,'Liste Personnel'!$E$3:$E$152,0),8)</f>
        <v>2482</v>
      </c>
      <c r="G10" s="66" t="str">
        <f>INDEX('Liste Personnel'!$A$3:$I$152,MATCH($C10,'Liste Personnel'!$E$3:$E$152,0),9)</f>
        <v>xxx.xxx@google.com</v>
      </c>
      <c r="H10">
        <f>IFERROR(INDEX('CP-OM'!$E$5:$BA$50,MATCH('Rlt Global'!$E10,'CP-OM'!$C$5:$C$50,0),MATCH('Rlt Global'!H$3,'CP-OM'!$E$4:$BA$4,0)),"")</f>
        <v>0</v>
      </c>
      <c r="I10">
        <f>IFERROR(INDEX('CP-OM'!$E$5:$BA$50,MATCH('Rlt Global'!$E10,'CP-OM'!$C$5:$C$50,0),MATCH('Rlt Global'!I$3,'CP-OM'!$E$4:$BA$4,0)),"")</f>
        <v>0</v>
      </c>
      <c r="J10">
        <f>IFERROR(INDEX('CP-OM'!$E$5:$BA$50,MATCH('Rlt Global'!$E10,'CP-OM'!$C$5:$C$50,0),MATCH('Rlt Global'!J$3,'CP-OM'!$E$4:$BA$4,0)),"")</f>
        <v>0</v>
      </c>
      <c r="K10">
        <f>IFERROR(INDEX('CP-OM'!$E$5:$BA$50,MATCH('Rlt Global'!$E10,'CP-OM'!$C$5:$C$50,0),MATCH('Rlt Global'!K$3,'CP-OM'!$E$4:$BA$4,0)),"")</f>
        <v>0</v>
      </c>
      <c r="L10">
        <f>IFERROR(INDEX('CP-OM'!$E$5:$BA$50,MATCH('Rlt Global'!$E10,'CP-OM'!$C$5:$C$50,0),MATCH('Rlt Global'!L$3,'CP-OM'!$E$4:$BA$4,0)),"")</f>
        <v>0</v>
      </c>
      <c r="M10">
        <f>IFERROR(INDEX('CP-OM'!$E$5:$BA$50,MATCH('Rlt Global'!$E10,'CP-OM'!$C$5:$C$50,0),MATCH('Rlt Global'!M$3,'CP-OM'!$E$4:$BA$4,0)),"")</f>
        <v>0</v>
      </c>
      <c r="N10">
        <f>IFERROR(INDEX('CP-OM'!$E$5:$BA$50,MATCH('Rlt Global'!$E10,'CP-OM'!$C$5:$C$50,0),MATCH('Rlt Global'!N$3,'CP-OM'!$E$4:$BA$4,0)),"")</f>
        <v>0</v>
      </c>
      <c r="O10">
        <f>IFERROR(INDEX('CP-OM'!$E$5:$BA$50,MATCH('Rlt Global'!$E10,'CP-OM'!$C$5:$C$50,0),MATCH('Rlt Global'!O$3,'CP-OM'!$E$4:$BA$4,0)),"")</f>
        <v>0</v>
      </c>
      <c r="P10">
        <f>IFERROR(INDEX('CP-OM'!$E$5:$BA$50,MATCH('Rlt Global'!$E10,'CP-OM'!$C$5:$C$50,0),MATCH('Rlt Global'!P$3,'CP-OM'!$E$4:$BA$4,0)),"")</f>
        <v>0</v>
      </c>
      <c r="Q10">
        <f>IFERROR(INDEX('CP-OM'!$E$5:$BA$50,MATCH('Rlt Global'!$E10,'CP-OM'!$C$5:$C$50,0),MATCH('Rlt Global'!Q$3,'CP-OM'!$E$4:$BA$4,0)),"")</f>
        <v>0</v>
      </c>
      <c r="R10">
        <f>IFERROR(INDEX('CP-OM'!$E$5:$BA$50,MATCH('Rlt Global'!$E10,'CP-OM'!$C$5:$C$50,0),MATCH('Rlt Global'!R$3,'CP-OM'!$E$4:$BA$4,0)),"")</f>
        <v>0</v>
      </c>
      <c r="S10">
        <f>IFERROR(INDEX('CP-OM'!$E$5:$BA$50,MATCH('Rlt Global'!$E10,'CP-OM'!$C$5:$C$50,0),MATCH('Rlt Global'!S$3,'CP-OM'!$E$4:$BA$4,0)),"")</f>
        <v>0</v>
      </c>
      <c r="T10">
        <f>IFERROR(INDEX('CP-OM'!$E$5:$BA$50,MATCH('Rlt Global'!$E10,'CP-OM'!$C$5:$C$50,0),MATCH('Rlt Global'!T$3,'CP-OM'!$E$4:$BA$4,0)),"")</f>
        <v>0</v>
      </c>
      <c r="U10">
        <f>IFERROR(INDEX('CP-OM'!$E$5:$BA$50,MATCH('Rlt Global'!$E10,'CP-OM'!$C$5:$C$50,0),MATCH('Rlt Global'!U$3,'CP-OM'!$E$4:$BA$4,0)),"")</f>
        <v>0</v>
      </c>
      <c r="V10">
        <f>IFERROR(INDEX('CP-OM'!$E$5:$BA$50,MATCH('Rlt Global'!$E10,'CP-OM'!$C$5:$C$50,0),MATCH('Rlt Global'!V$3,'CP-OM'!$E$4:$BA$4,0)),"")</f>
        <v>0</v>
      </c>
      <c r="W10">
        <f>IFERROR(INDEX('CP-OM'!$E$5:$BA$50,MATCH('Rlt Global'!$E10,'CP-OM'!$C$5:$C$50,0),MATCH('Rlt Global'!W$3,'CP-OM'!$E$4:$BA$4,0)),"")</f>
        <v>0</v>
      </c>
      <c r="X10">
        <f>IFERROR(INDEX('CP-OM'!$E$5:$BA$50,MATCH('Rlt Global'!$E10,'CP-OM'!$C$5:$C$50,0),MATCH('Rlt Global'!X$3,'CP-OM'!$E$4:$BA$4,0)),"")</f>
        <v>0</v>
      </c>
      <c r="Y10">
        <f>IFERROR(INDEX('CP-OM'!$E$5:$BA$50,MATCH('Rlt Global'!$E10,'CP-OM'!$C$5:$C$50,0),MATCH('Rlt Global'!Y$3,'CP-OM'!$E$4:$BA$4,0)),"")</f>
        <v>0</v>
      </c>
      <c r="Z10">
        <f>IFERROR(INDEX('CP-OM'!$E$5:$BA$50,MATCH('Rlt Global'!$E10,'CP-OM'!$C$5:$C$50,0),MATCH('Rlt Global'!Z$3,'CP-OM'!$E$4:$BA$4,0)),"")</f>
        <v>0</v>
      </c>
      <c r="AA10">
        <f>IFERROR(INDEX('CP-OM'!$E$5:$BA$50,MATCH('Rlt Global'!$E10,'CP-OM'!$C$5:$C$50,0),MATCH('Rlt Global'!AA$3,'CP-OM'!$E$4:$BA$4,0)),"")</f>
        <v>0</v>
      </c>
      <c r="AB10">
        <f>IFERROR(INDEX('CP-OM'!$E$5:$BA$50,MATCH('Rlt Global'!$E10,'CP-OM'!$C$5:$C$50,0),MATCH('Rlt Global'!AB$3,'CP-OM'!$E$4:$BA$4,0)),"")</f>
        <v>0</v>
      </c>
      <c r="AC10">
        <f>IFERROR(INDEX('CP-OM'!$E$5:$BA$50,MATCH('Rlt Global'!$E10,'CP-OM'!$C$5:$C$50,0),MATCH('Rlt Global'!AC$3,'CP-OM'!$E$4:$BA$4,0)),"")</f>
        <v>0</v>
      </c>
      <c r="AD10">
        <f>IFERROR(INDEX('CP-OM'!$E$5:$BA$50,MATCH('Rlt Global'!$E10,'CP-OM'!$C$5:$C$50,0),MATCH('Rlt Global'!AD$3,'CP-OM'!$E$4:$BA$4,0)),"")</f>
        <v>0</v>
      </c>
      <c r="AE10">
        <f>IFERROR(INDEX('CP-OM'!$E$5:$BA$50,MATCH('Rlt Global'!$E10,'CP-OM'!$C$5:$C$50,0),MATCH('Rlt Global'!AE$3,'CP-OM'!$E$4:$BA$4,0)),"")</f>
        <v>0</v>
      </c>
      <c r="AF10">
        <f>IFERROR(INDEX('CP-OM'!$E$5:$BA$50,MATCH('Rlt Global'!$E10,'CP-OM'!$C$5:$C$50,0),MATCH('Rlt Global'!AF$3,'CP-OM'!$E$4:$BA$4,0)),"")</f>
        <v>0</v>
      </c>
      <c r="AG10">
        <f>IFERROR(INDEX('CP-OM'!$E$5:$BA$50,MATCH('Rlt Global'!$E10,'CP-OM'!$C$5:$C$50,0),MATCH('Rlt Global'!AG$3,'CP-OM'!$E$4:$BA$4,0)),"")</f>
        <v>0</v>
      </c>
      <c r="AH10">
        <f>IFERROR(INDEX('CP-OM'!$E$5:$BA$50,MATCH('Rlt Global'!$E10,'CP-OM'!$C$5:$C$50,0),MATCH('Rlt Global'!AH$3,'CP-OM'!$E$4:$BA$4,0)),"")</f>
        <v>0</v>
      </c>
      <c r="AI10">
        <f>IFERROR(INDEX('CP-OM'!$E$5:$BA$50,MATCH('Rlt Global'!$E10,'CP-OM'!$C$5:$C$50,0),MATCH('Rlt Global'!AI$3,'CP-OM'!$E$4:$BA$4,0)),"")</f>
        <v>0</v>
      </c>
      <c r="AJ10">
        <f>IFERROR(INDEX('CP-OM'!$E$5:$BA$50,MATCH('Rlt Global'!$E10,'CP-OM'!$C$5:$C$50,0),MATCH('Rlt Global'!AJ$3,'CP-OM'!$E$4:$BA$4,0)),"")</f>
        <v>0</v>
      </c>
      <c r="AK10">
        <f>IFERROR(INDEX('CP-OM'!$E$5:$BA$50,MATCH('Rlt Global'!$E10,'CP-OM'!$C$5:$C$50,0),MATCH('Rlt Global'!AK$3,'CP-OM'!$E$4:$BA$4,0)),"")</f>
        <v>0</v>
      </c>
      <c r="AL10">
        <f>IFERROR(INDEX('CP-OM'!$E$5:$BA$50,MATCH('Rlt Global'!$E10,'CP-OM'!$C$5:$C$50,0),MATCH('Rlt Global'!AL$3,'CP-OM'!$E$4:$BA$4,0)),"")</f>
        <v>0</v>
      </c>
      <c r="AM10">
        <f>IFERROR(INDEX('CP-OM'!$E$5:$BA$50,MATCH('Rlt Global'!$E10,'CP-OM'!$C$5:$C$50,0),MATCH('Rlt Global'!AM$3,'CP-OM'!$E$4:$BA$4,0)),"")</f>
        <v>0</v>
      </c>
      <c r="AN10">
        <f>IFERROR(INDEX('CP-OM'!$E$5:$BA$50,MATCH('Rlt Global'!$E10,'CP-OM'!$C$5:$C$50,0),MATCH('Rlt Global'!AN$3,'CP-OM'!$E$4:$BA$4,0)),"")</f>
        <v>0</v>
      </c>
      <c r="AO10">
        <f>IFERROR(INDEX('CP-OM'!$E$5:$BA$50,MATCH('Rlt Global'!$E10,'CP-OM'!$C$5:$C$50,0),MATCH('Rlt Global'!AO$3,'CP-OM'!$E$4:$BA$4,0)),"")</f>
        <v>0</v>
      </c>
      <c r="AP10">
        <f>IFERROR(INDEX('CP-OM'!$E$5:$BA$50,MATCH('Rlt Global'!$E10,'CP-OM'!$C$5:$C$50,0),MATCH('Rlt Global'!AP$3,'CP-OM'!$E$4:$BA$4,0)),"")</f>
        <v>0</v>
      </c>
      <c r="AQ10">
        <f>IFERROR(INDEX('CP-OM'!$E$5:$BA$50,MATCH('Rlt Global'!$E10,'CP-OM'!$C$5:$C$50,0),MATCH('Rlt Global'!AQ$3,'CP-OM'!$E$4:$BA$4,0)),"")</f>
        <v>0</v>
      </c>
      <c r="AR10">
        <f>IFERROR(INDEX('CP-OM'!$E$5:$BA$50,MATCH('Rlt Global'!$E10,'CP-OM'!$C$5:$C$50,0),MATCH('Rlt Global'!AR$3,'CP-OM'!$E$4:$BA$4,0)),"")</f>
        <v>0</v>
      </c>
      <c r="AS10">
        <f>IFERROR(INDEX('CP-OM'!$E$5:$BA$50,MATCH('Rlt Global'!$E10,'CP-OM'!$C$5:$C$50,0),MATCH('Rlt Global'!AS$3,'CP-OM'!$E$4:$BA$4,0)),"")</f>
        <v>0</v>
      </c>
      <c r="AT10">
        <f>IFERROR(INDEX('CP-OM'!$E$5:$BA$50,MATCH('Rlt Global'!$E10,'CP-OM'!$C$5:$C$50,0),MATCH('Rlt Global'!AT$3,'CP-OM'!$E$4:$BA$4,0)),"")</f>
        <v>0</v>
      </c>
      <c r="AU10">
        <f>IFERROR(INDEX('CP-OM'!$E$5:$BA$50,MATCH('Rlt Global'!$E10,'CP-OM'!$C$5:$C$50,0),MATCH('Rlt Global'!AU$3,'CP-OM'!$E$4:$BA$4,0)),"")</f>
        <v>0</v>
      </c>
      <c r="AV10">
        <f>IFERROR(INDEX('CP-OM'!$E$5:$BA$50,MATCH('Rlt Global'!$E10,'CP-OM'!$C$5:$C$50,0),MATCH('Rlt Global'!AV$3,'CP-OM'!$E$4:$BA$4,0)),"")</f>
        <v>0</v>
      </c>
      <c r="AW10">
        <f>IFERROR(INDEX('CP-OM'!$E$5:$BA$50,MATCH('Rlt Global'!$E10,'CP-OM'!$C$5:$C$50,0),MATCH('Rlt Global'!AW$3,'CP-OM'!$E$4:$BA$4,0)),"")</f>
        <v>0</v>
      </c>
      <c r="AX10">
        <f>IFERROR(INDEX('CP-OM'!$E$5:$BA$50,MATCH('Rlt Global'!$E10,'CP-OM'!$C$5:$C$50,0),MATCH('Rlt Global'!AX$3,'CP-OM'!$E$4:$BA$4,0)),"")</f>
        <v>0</v>
      </c>
      <c r="AY10">
        <f>IFERROR(INDEX('CP-OM'!$E$5:$BA$50,MATCH('Rlt Global'!$E10,'CP-OM'!$C$5:$C$50,0),MATCH('Rlt Global'!AY$3,'CP-OM'!$E$4:$BA$4,0)),"")</f>
        <v>0</v>
      </c>
      <c r="AZ10">
        <f>IFERROR(INDEX('CP-OM'!$E$5:$BA$50,MATCH('Rlt Global'!$E10,'CP-OM'!$C$5:$C$50,0),MATCH('Rlt Global'!AZ$3,'CP-OM'!$E$4:$BA$4,0)),"")</f>
        <v>0</v>
      </c>
      <c r="BA10">
        <f>IFERROR(INDEX('CP-OM'!$E$5:$BA$50,MATCH('Rlt Global'!$E10,'CP-OM'!$C$5:$C$50,0),MATCH('Rlt Global'!BA$3,'CP-OM'!$E$4:$BA$4,0)),"")</f>
        <v>0</v>
      </c>
      <c r="BB10">
        <f>IFERROR(INDEX('CP-OM'!$E$5:$BA$50,MATCH('Rlt Global'!$E10,'CP-OM'!$C$5:$C$50,0),MATCH('Rlt Global'!BB$3,'CP-OM'!$E$4:$BA$4,0)),"")</f>
        <v>0</v>
      </c>
      <c r="BC10">
        <f>IFERROR(INDEX('CP-OM'!$E$5:$BA$50,MATCH('Rlt Global'!$E10,'CP-OM'!$C$5:$C$50,0),MATCH('Rlt Global'!BC$3,'CP-OM'!$E$4:$BA$4,0)),"")</f>
        <v>0</v>
      </c>
      <c r="BD10">
        <f>IFERROR(INDEX('CP-OM'!$E$5:$BA$50,MATCH('Rlt Global'!$E10,'CP-OM'!$C$5:$C$50,0),MATCH('Rlt Global'!BD$3,'CP-OM'!$E$4:$BA$4,0)),"")</f>
        <v>0</v>
      </c>
    </row>
    <row r="11" spans="1:56">
      <c r="B11" t="s">
        <v>48</v>
      </c>
      <c r="C11" t="s">
        <v>96</v>
      </c>
      <c r="D11">
        <v>1</v>
      </c>
      <c r="E11" s="66" t="str">
        <f>INDEX('Liste Personnel'!$A$3:$I$152,MATCH($C11,'Liste Personnel'!$E$3:$E$152,0),7)</f>
        <v>TEX1</v>
      </c>
      <c r="F11" s="66">
        <f>INDEX('Liste Personnel'!$A$3:$I$152,MATCH($C11,'Liste Personnel'!$E$3:$E$152,0),8)</f>
        <v>2001</v>
      </c>
      <c r="G11" s="66" t="str">
        <f>INDEX('Liste Personnel'!$A$3:$I$152,MATCH($C11,'Liste Personnel'!$E$3:$E$152,0),9)</f>
        <v>xxx.xxx@google.com</v>
      </c>
      <c r="H11">
        <f>IFERROR(INDEX('CP-OM'!$E$5:$BA$50,MATCH('Rlt Global'!$E11,'CP-OM'!$C$5:$C$50,0),MATCH('Rlt Global'!H$3,'CP-OM'!$E$4:$BA$4,0)),"")</f>
        <v>0</v>
      </c>
      <c r="I11">
        <f>IFERROR(INDEX('CP-OM'!$E$5:$BA$50,MATCH('Rlt Global'!$E11,'CP-OM'!$C$5:$C$50,0),MATCH('Rlt Global'!I$3,'CP-OM'!$E$4:$BA$4,0)),"")</f>
        <v>0</v>
      </c>
      <c r="J11">
        <f>IFERROR(INDEX('CP-OM'!$E$5:$BA$50,MATCH('Rlt Global'!$E11,'CP-OM'!$C$5:$C$50,0),MATCH('Rlt Global'!J$3,'CP-OM'!$E$4:$BA$4,0)),"")</f>
        <v>0</v>
      </c>
      <c r="K11">
        <f>IFERROR(INDEX('CP-OM'!$E$5:$BA$50,MATCH('Rlt Global'!$E11,'CP-OM'!$C$5:$C$50,0),MATCH('Rlt Global'!K$3,'CP-OM'!$E$4:$BA$4,0)),"")</f>
        <v>0</v>
      </c>
      <c r="L11">
        <f>IFERROR(INDEX('CP-OM'!$E$5:$BA$50,MATCH('Rlt Global'!$E11,'CP-OM'!$C$5:$C$50,0),MATCH('Rlt Global'!L$3,'CP-OM'!$E$4:$BA$4,0)),"")</f>
        <v>0</v>
      </c>
      <c r="M11">
        <f>IFERROR(INDEX('CP-OM'!$E$5:$BA$50,MATCH('Rlt Global'!$E11,'CP-OM'!$C$5:$C$50,0),MATCH('Rlt Global'!M$3,'CP-OM'!$E$4:$BA$4,0)),"")</f>
        <v>0</v>
      </c>
      <c r="N11">
        <f>IFERROR(INDEX('CP-OM'!$E$5:$BA$50,MATCH('Rlt Global'!$E11,'CP-OM'!$C$5:$C$50,0),MATCH('Rlt Global'!N$3,'CP-OM'!$E$4:$BA$4,0)),"")</f>
        <v>0</v>
      </c>
      <c r="O11">
        <f>IFERROR(INDEX('CP-OM'!$E$5:$BA$50,MATCH('Rlt Global'!$E11,'CP-OM'!$C$5:$C$50,0),MATCH('Rlt Global'!O$3,'CP-OM'!$E$4:$BA$4,0)),"")</f>
        <v>0</v>
      </c>
      <c r="P11">
        <f>IFERROR(INDEX('CP-OM'!$E$5:$BA$50,MATCH('Rlt Global'!$E11,'CP-OM'!$C$5:$C$50,0),MATCH('Rlt Global'!P$3,'CP-OM'!$E$4:$BA$4,0)),"")</f>
        <v>0</v>
      </c>
      <c r="Q11">
        <f>IFERROR(INDEX('CP-OM'!$E$5:$BA$50,MATCH('Rlt Global'!$E11,'CP-OM'!$C$5:$C$50,0),MATCH('Rlt Global'!Q$3,'CP-OM'!$E$4:$BA$4,0)),"")</f>
        <v>0</v>
      </c>
      <c r="R11">
        <f>IFERROR(INDEX('CP-OM'!$E$5:$BA$50,MATCH('Rlt Global'!$E11,'CP-OM'!$C$5:$C$50,0),MATCH('Rlt Global'!R$3,'CP-OM'!$E$4:$BA$4,0)),"")</f>
        <v>0</v>
      </c>
      <c r="S11">
        <f>IFERROR(INDEX('CP-OM'!$E$5:$BA$50,MATCH('Rlt Global'!$E11,'CP-OM'!$C$5:$C$50,0),MATCH('Rlt Global'!S$3,'CP-OM'!$E$4:$BA$4,0)),"")</f>
        <v>0</v>
      </c>
      <c r="T11">
        <f>IFERROR(INDEX('CP-OM'!$E$5:$BA$50,MATCH('Rlt Global'!$E11,'CP-OM'!$C$5:$C$50,0),MATCH('Rlt Global'!T$3,'CP-OM'!$E$4:$BA$4,0)),"")</f>
        <v>0</v>
      </c>
      <c r="U11">
        <f>IFERROR(INDEX('CP-OM'!$E$5:$BA$50,MATCH('Rlt Global'!$E11,'CP-OM'!$C$5:$C$50,0),MATCH('Rlt Global'!U$3,'CP-OM'!$E$4:$BA$4,0)),"")</f>
        <v>0</v>
      </c>
      <c r="V11">
        <f>IFERROR(INDEX('CP-OM'!$E$5:$BA$50,MATCH('Rlt Global'!$E11,'CP-OM'!$C$5:$C$50,0),MATCH('Rlt Global'!V$3,'CP-OM'!$E$4:$BA$4,0)),"")</f>
        <v>0</v>
      </c>
      <c r="W11">
        <f>IFERROR(INDEX('CP-OM'!$E$5:$BA$50,MATCH('Rlt Global'!$E11,'CP-OM'!$C$5:$C$50,0),MATCH('Rlt Global'!W$3,'CP-OM'!$E$4:$BA$4,0)),"")</f>
        <v>0</v>
      </c>
      <c r="X11">
        <f>IFERROR(INDEX('CP-OM'!$E$5:$BA$50,MATCH('Rlt Global'!$E11,'CP-OM'!$C$5:$C$50,0),MATCH('Rlt Global'!X$3,'CP-OM'!$E$4:$BA$4,0)),"")</f>
        <v>0</v>
      </c>
      <c r="Y11">
        <f>IFERROR(INDEX('CP-OM'!$E$5:$BA$50,MATCH('Rlt Global'!$E11,'CP-OM'!$C$5:$C$50,0),MATCH('Rlt Global'!Y$3,'CP-OM'!$E$4:$BA$4,0)),"")</f>
        <v>0</v>
      </c>
      <c r="Z11">
        <f>IFERROR(INDEX('CP-OM'!$E$5:$BA$50,MATCH('Rlt Global'!$E11,'CP-OM'!$C$5:$C$50,0),MATCH('Rlt Global'!Z$3,'CP-OM'!$E$4:$BA$4,0)),"")</f>
        <v>0</v>
      </c>
      <c r="AA11">
        <f>IFERROR(INDEX('CP-OM'!$E$5:$BA$50,MATCH('Rlt Global'!$E11,'CP-OM'!$C$5:$C$50,0),MATCH('Rlt Global'!AA$3,'CP-OM'!$E$4:$BA$4,0)),"")</f>
        <v>0</v>
      </c>
      <c r="AB11">
        <f>IFERROR(INDEX('CP-OM'!$E$5:$BA$50,MATCH('Rlt Global'!$E11,'CP-OM'!$C$5:$C$50,0),MATCH('Rlt Global'!AB$3,'CP-OM'!$E$4:$BA$4,0)),"")</f>
        <v>0</v>
      </c>
      <c r="AC11">
        <f>IFERROR(INDEX('CP-OM'!$E$5:$BA$50,MATCH('Rlt Global'!$E11,'CP-OM'!$C$5:$C$50,0),MATCH('Rlt Global'!AC$3,'CP-OM'!$E$4:$BA$4,0)),"")</f>
        <v>0</v>
      </c>
      <c r="AD11">
        <f>IFERROR(INDEX('CP-OM'!$E$5:$BA$50,MATCH('Rlt Global'!$E11,'CP-OM'!$C$5:$C$50,0),MATCH('Rlt Global'!AD$3,'CP-OM'!$E$4:$BA$4,0)),"")</f>
        <v>0</v>
      </c>
      <c r="AE11">
        <f>IFERROR(INDEX('CP-OM'!$E$5:$BA$50,MATCH('Rlt Global'!$E11,'CP-OM'!$C$5:$C$50,0),MATCH('Rlt Global'!AE$3,'CP-OM'!$E$4:$BA$4,0)),"")</f>
        <v>0</v>
      </c>
      <c r="AF11">
        <f>IFERROR(INDEX('CP-OM'!$E$5:$BA$50,MATCH('Rlt Global'!$E11,'CP-OM'!$C$5:$C$50,0),MATCH('Rlt Global'!AF$3,'CP-OM'!$E$4:$BA$4,0)),"")</f>
        <v>0</v>
      </c>
      <c r="AG11">
        <f>IFERROR(INDEX('CP-OM'!$E$5:$BA$50,MATCH('Rlt Global'!$E11,'CP-OM'!$C$5:$C$50,0),MATCH('Rlt Global'!AG$3,'CP-OM'!$E$4:$BA$4,0)),"")</f>
        <v>0</v>
      </c>
      <c r="AH11">
        <f>IFERROR(INDEX('CP-OM'!$E$5:$BA$50,MATCH('Rlt Global'!$E11,'CP-OM'!$C$5:$C$50,0),MATCH('Rlt Global'!AH$3,'CP-OM'!$E$4:$BA$4,0)),"")</f>
        <v>0</v>
      </c>
      <c r="AI11">
        <f>IFERROR(INDEX('CP-OM'!$E$5:$BA$50,MATCH('Rlt Global'!$E11,'CP-OM'!$C$5:$C$50,0),MATCH('Rlt Global'!AI$3,'CP-OM'!$E$4:$BA$4,0)),"")</f>
        <v>0</v>
      </c>
      <c r="AJ11">
        <f>IFERROR(INDEX('CP-OM'!$E$5:$BA$50,MATCH('Rlt Global'!$E11,'CP-OM'!$C$5:$C$50,0),MATCH('Rlt Global'!AJ$3,'CP-OM'!$E$4:$BA$4,0)),"")</f>
        <v>0</v>
      </c>
      <c r="AK11">
        <f>IFERROR(INDEX('CP-OM'!$E$5:$BA$50,MATCH('Rlt Global'!$E11,'CP-OM'!$C$5:$C$50,0),MATCH('Rlt Global'!AK$3,'CP-OM'!$E$4:$BA$4,0)),"")</f>
        <v>0</v>
      </c>
      <c r="AL11">
        <f>IFERROR(INDEX('CP-OM'!$E$5:$BA$50,MATCH('Rlt Global'!$E11,'CP-OM'!$C$5:$C$50,0),MATCH('Rlt Global'!AL$3,'CP-OM'!$E$4:$BA$4,0)),"")</f>
        <v>0</v>
      </c>
      <c r="AM11">
        <f>IFERROR(INDEX('CP-OM'!$E$5:$BA$50,MATCH('Rlt Global'!$E11,'CP-OM'!$C$5:$C$50,0),MATCH('Rlt Global'!AM$3,'CP-OM'!$E$4:$BA$4,0)),"")</f>
        <v>0</v>
      </c>
      <c r="AN11">
        <f>IFERROR(INDEX('CP-OM'!$E$5:$BA$50,MATCH('Rlt Global'!$E11,'CP-OM'!$C$5:$C$50,0),MATCH('Rlt Global'!AN$3,'CP-OM'!$E$4:$BA$4,0)),"")</f>
        <v>0</v>
      </c>
      <c r="AO11">
        <f>IFERROR(INDEX('CP-OM'!$E$5:$BA$50,MATCH('Rlt Global'!$E11,'CP-OM'!$C$5:$C$50,0),MATCH('Rlt Global'!AO$3,'CP-OM'!$E$4:$BA$4,0)),"")</f>
        <v>0</v>
      </c>
      <c r="AP11">
        <f>IFERROR(INDEX('CP-OM'!$E$5:$BA$50,MATCH('Rlt Global'!$E11,'CP-OM'!$C$5:$C$50,0),MATCH('Rlt Global'!AP$3,'CP-OM'!$E$4:$BA$4,0)),"")</f>
        <v>0</v>
      </c>
      <c r="AQ11">
        <f>IFERROR(INDEX('CP-OM'!$E$5:$BA$50,MATCH('Rlt Global'!$E11,'CP-OM'!$C$5:$C$50,0),MATCH('Rlt Global'!AQ$3,'CP-OM'!$E$4:$BA$4,0)),"")</f>
        <v>0</v>
      </c>
      <c r="AR11">
        <f>IFERROR(INDEX('CP-OM'!$E$5:$BA$50,MATCH('Rlt Global'!$E11,'CP-OM'!$C$5:$C$50,0),MATCH('Rlt Global'!AR$3,'CP-OM'!$E$4:$BA$4,0)),"")</f>
        <v>0</v>
      </c>
      <c r="AS11">
        <f>IFERROR(INDEX('CP-OM'!$E$5:$BA$50,MATCH('Rlt Global'!$E11,'CP-OM'!$C$5:$C$50,0),MATCH('Rlt Global'!AS$3,'CP-OM'!$E$4:$BA$4,0)),"")</f>
        <v>0</v>
      </c>
      <c r="AT11">
        <f>IFERROR(INDEX('CP-OM'!$E$5:$BA$50,MATCH('Rlt Global'!$E11,'CP-OM'!$C$5:$C$50,0),MATCH('Rlt Global'!AT$3,'CP-OM'!$E$4:$BA$4,0)),"")</f>
        <v>0</v>
      </c>
      <c r="AU11">
        <f>IFERROR(INDEX('CP-OM'!$E$5:$BA$50,MATCH('Rlt Global'!$E11,'CP-OM'!$C$5:$C$50,0),MATCH('Rlt Global'!AU$3,'CP-OM'!$E$4:$BA$4,0)),"")</f>
        <v>0</v>
      </c>
      <c r="AV11">
        <f>IFERROR(INDEX('CP-OM'!$E$5:$BA$50,MATCH('Rlt Global'!$E11,'CP-OM'!$C$5:$C$50,0),MATCH('Rlt Global'!AV$3,'CP-OM'!$E$4:$BA$4,0)),"")</f>
        <v>0</v>
      </c>
      <c r="AW11">
        <f>IFERROR(INDEX('CP-OM'!$E$5:$BA$50,MATCH('Rlt Global'!$E11,'CP-OM'!$C$5:$C$50,0),MATCH('Rlt Global'!AW$3,'CP-OM'!$E$4:$BA$4,0)),"")</f>
        <v>0</v>
      </c>
      <c r="AX11">
        <f>IFERROR(INDEX('CP-OM'!$E$5:$BA$50,MATCH('Rlt Global'!$E11,'CP-OM'!$C$5:$C$50,0),MATCH('Rlt Global'!AX$3,'CP-OM'!$E$4:$BA$4,0)),"")</f>
        <v>0</v>
      </c>
      <c r="AY11">
        <f>IFERROR(INDEX('CP-OM'!$E$5:$BA$50,MATCH('Rlt Global'!$E11,'CP-OM'!$C$5:$C$50,0),MATCH('Rlt Global'!AY$3,'CP-OM'!$E$4:$BA$4,0)),"")</f>
        <v>0</v>
      </c>
      <c r="AZ11">
        <f>IFERROR(INDEX('CP-OM'!$E$5:$BA$50,MATCH('Rlt Global'!$E11,'CP-OM'!$C$5:$C$50,0),MATCH('Rlt Global'!AZ$3,'CP-OM'!$E$4:$BA$4,0)),"")</f>
        <v>0</v>
      </c>
      <c r="BA11">
        <f>IFERROR(INDEX('CP-OM'!$E$5:$BA$50,MATCH('Rlt Global'!$E11,'CP-OM'!$C$5:$C$50,0),MATCH('Rlt Global'!BA$3,'CP-OM'!$E$4:$BA$4,0)),"")</f>
        <v>0</v>
      </c>
      <c r="BB11">
        <f>IFERROR(INDEX('CP-OM'!$E$5:$BA$50,MATCH('Rlt Global'!$E11,'CP-OM'!$C$5:$C$50,0),MATCH('Rlt Global'!BB$3,'CP-OM'!$E$4:$BA$4,0)),"")</f>
        <v>0</v>
      </c>
      <c r="BC11">
        <f>IFERROR(INDEX('CP-OM'!$E$5:$BA$50,MATCH('Rlt Global'!$E11,'CP-OM'!$C$5:$C$50,0),MATCH('Rlt Global'!BC$3,'CP-OM'!$E$4:$BA$4,0)),"")</f>
        <v>0</v>
      </c>
      <c r="BD11">
        <f>IFERROR(INDEX('CP-OM'!$E$5:$BA$50,MATCH('Rlt Global'!$E11,'CP-OM'!$C$5:$C$50,0),MATCH('Rlt Global'!BD$3,'CP-OM'!$E$4:$BA$4,0)),"")</f>
        <v>0</v>
      </c>
    </row>
    <row r="12" spans="1:56">
      <c r="B12" t="s">
        <v>97</v>
      </c>
      <c r="C12" t="s">
        <v>98</v>
      </c>
      <c r="D12">
        <v>1</v>
      </c>
      <c r="E12" s="66" t="str">
        <f>INDEX('Liste Personnel'!$A$3:$I$152,MATCH($C12,'Liste Personnel'!$E$3:$E$152,0),7)</f>
        <v>RTLM1</v>
      </c>
      <c r="F12" s="66">
        <f>INDEX('Liste Personnel'!$A$3:$I$152,MATCH($C12,'Liste Personnel'!$E$3:$E$152,0),8)</f>
        <v>2355</v>
      </c>
      <c r="G12" s="66" t="str">
        <f>INDEX('Liste Personnel'!$A$3:$I$152,MATCH($C12,'Liste Personnel'!$E$3:$E$152,0),9)</f>
        <v>xxx.xxx@google.com</v>
      </c>
      <c r="H12">
        <f>IFERROR(INDEX('CP-OM'!$E$5:$BA$50,MATCH('Rlt Global'!$E12,'CP-OM'!$C$5:$C$50,0),MATCH('Rlt Global'!H$3,'CP-OM'!$E$4:$BA$4,0)),"")</f>
        <v>0</v>
      </c>
      <c r="I12">
        <f>IFERROR(INDEX('CP-OM'!$E$5:$BA$50,MATCH('Rlt Global'!$E12,'CP-OM'!$C$5:$C$50,0),MATCH('Rlt Global'!I$3,'CP-OM'!$E$4:$BA$4,0)),"")</f>
        <v>0</v>
      </c>
      <c r="J12">
        <f>IFERROR(INDEX('CP-OM'!$E$5:$BA$50,MATCH('Rlt Global'!$E12,'CP-OM'!$C$5:$C$50,0),MATCH('Rlt Global'!J$3,'CP-OM'!$E$4:$BA$4,0)),"")</f>
        <v>0</v>
      </c>
      <c r="K12">
        <f>IFERROR(INDEX('CP-OM'!$E$5:$BA$50,MATCH('Rlt Global'!$E12,'CP-OM'!$C$5:$C$50,0),MATCH('Rlt Global'!K$3,'CP-OM'!$E$4:$BA$4,0)),"")</f>
        <v>0</v>
      </c>
      <c r="L12">
        <f>IFERROR(INDEX('CP-OM'!$E$5:$BA$50,MATCH('Rlt Global'!$E12,'CP-OM'!$C$5:$C$50,0),MATCH('Rlt Global'!L$3,'CP-OM'!$E$4:$BA$4,0)),"")</f>
        <v>0</v>
      </c>
      <c r="M12">
        <f>IFERROR(INDEX('CP-OM'!$E$5:$BA$50,MATCH('Rlt Global'!$E12,'CP-OM'!$C$5:$C$50,0),MATCH('Rlt Global'!M$3,'CP-OM'!$E$4:$BA$4,0)),"")</f>
        <v>0</v>
      </c>
      <c r="N12">
        <f>IFERROR(INDEX('CP-OM'!$E$5:$BA$50,MATCH('Rlt Global'!$E12,'CP-OM'!$C$5:$C$50,0),MATCH('Rlt Global'!N$3,'CP-OM'!$E$4:$BA$4,0)),"")</f>
        <v>0</v>
      </c>
      <c r="O12">
        <f>IFERROR(INDEX('CP-OM'!$E$5:$BA$50,MATCH('Rlt Global'!$E12,'CP-OM'!$C$5:$C$50,0),MATCH('Rlt Global'!O$3,'CP-OM'!$E$4:$BA$4,0)),"")</f>
        <v>0</v>
      </c>
      <c r="P12">
        <f>IFERROR(INDEX('CP-OM'!$E$5:$BA$50,MATCH('Rlt Global'!$E12,'CP-OM'!$C$5:$C$50,0),MATCH('Rlt Global'!P$3,'CP-OM'!$E$4:$BA$4,0)),"")</f>
        <v>0</v>
      </c>
      <c r="Q12">
        <f>IFERROR(INDEX('CP-OM'!$E$5:$BA$50,MATCH('Rlt Global'!$E12,'CP-OM'!$C$5:$C$50,0),MATCH('Rlt Global'!Q$3,'CP-OM'!$E$4:$BA$4,0)),"")</f>
        <v>0</v>
      </c>
      <c r="R12">
        <f>IFERROR(INDEX('CP-OM'!$E$5:$BA$50,MATCH('Rlt Global'!$E12,'CP-OM'!$C$5:$C$50,0),MATCH('Rlt Global'!R$3,'CP-OM'!$E$4:$BA$4,0)),"")</f>
        <v>0</v>
      </c>
      <c r="S12">
        <f>IFERROR(INDEX('CP-OM'!$E$5:$BA$50,MATCH('Rlt Global'!$E12,'CP-OM'!$C$5:$C$50,0),MATCH('Rlt Global'!S$3,'CP-OM'!$E$4:$BA$4,0)),"")</f>
        <v>0</v>
      </c>
      <c r="T12">
        <f>IFERROR(INDEX('CP-OM'!$E$5:$BA$50,MATCH('Rlt Global'!$E12,'CP-OM'!$C$5:$C$50,0),MATCH('Rlt Global'!T$3,'CP-OM'!$E$4:$BA$4,0)),"")</f>
        <v>0</v>
      </c>
      <c r="U12">
        <f>IFERROR(INDEX('CP-OM'!$E$5:$BA$50,MATCH('Rlt Global'!$E12,'CP-OM'!$C$5:$C$50,0),MATCH('Rlt Global'!U$3,'CP-OM'!$E$4:$BA$4,0)),"")</f>
        <v>0</v>
      </c>
      <c r="V12">
        <f>IFERROR(INDEX('CP-OM'!$E$5:$BA$50,MATCH('Rlt Global'!$E12,'CP-OM'!$C$5:$C$50,0),MATCH('Rlt Global'!V$3,'CP-OM'!$E$4:$BA$4,0)),"")</f>
        <v>0</v>
      </c>
      <c r="W12">
        <f>IFERROR(INDEX('CP-OM'!$E$5:$BA$50,MATCH('Rlt Global'!$E12,'CP-OM'!$C$5:$C$50,0),MATCH('Rlt Global'!W$3,'CP-OM'!$E$4:$BA$4,0)),"")</f>
        <v>0</v>
      </c>
      <c r="X12">
        <f>IFERROR(INDEX('CP-OM'!$E$5:$BA$50,MATCH('Rlt Global'!$E12,'CP-OM'!$C$5:$C$50,0),MATCH('Rlt Global'!X$3,'CP-OM'!$E$4:$BA$4,0)),"")</f>
        <v>0</v>
      </c>
      <c r="Y12">
        <f>IFERROR(INDEX('CP-OM'!$E$5:$BA$50,MATCH('Rlt Global'!$E12,'CP-OM'!$C$5:$C$50,0),MATCH('Rlt Global'!Y$3,'CP-OM'!$E$4:$BA$4,0)),"")</f>
        <v>0</v>
      </c>
      <c r="Z12">
        <f>IFERROR(INDEX('CP-OM'!$E$5:$BA$50,MATCH('Rlt Global'!$E12,'CP-OM'!$C$5:$C$50,0),MATCH('Rlt Global'!Z$3,'CP-OM'!$E$4:$BA$4,0)),"")</f>
        <v>0</v>
      </c>
      <c r="AA12">
        <f>IFERROR(INDEX('CP-OM'!$E$5:$BA$50,MATCH('Rlt Global'!$E12,'CP-OM'!$C$5:$C$50,0),MATCH('Rlt Global'!AA$3,'CP-OM'!$E$4:$BA$4,0)),"")</f>
        <v>0</v>
      </c>
      <c r="AB12">
        <f>IFERROR(INDEX('CP-OM'!$E$5:$BA$50,MATCH('Rlt Global'!$E12,'CP-OM'!$C$5:$C$50,0),MATCH('Rlt Global'!AB$3,'CP-OM'!$E$4:$BA$4,0)),"")</f>
        <v>0</v>
      </c>
      <c r="AC12">
        <f>IFERROR(INDEX('CP-OM'!$E$5:$BA$50,MATCH('Rlt Global'!$E12,'CP-OM'!$C$5:$C$50,0),MATCH('Rlt Global'!AC$3,'CP-OM'!$E$4:$BA$4,0)),"")</f>
        <v>0</v>
      </c>
      <c r="AD12">
        <f>IFERROR(INDEX('CP-OM'!$E$5:$BA$50,MATCH('Rlt Global'!$E12,'CP-OM'!$C$5:$C$50,0),MATCH('Rlt Global'!AD$3,'CP-OM'!$E$4:$BA$4,0)),"")</f>
        <v>0</v>
      </c>
      <c r="AE12">
        <f>IFERROR(INDEX('CP-OM'!$E$5:$BA$50,MATCH('Rlt Global'!$E12,'CP-OM'!$C$5:$C$50,0),MATCH('Rlt Global'!AE$3,'CP-OM'!$E$4:$BA$4,0)),"")</f>
        <v>0</v>
      </c>
      <c r="AF12">
        <f>IFERROR(INDEX('CP-OM'!$E$5:$BA$50,MATCH('Rlt Global'!$E12,'CP-OM'!$C$5:$C$50,0),MATCH('Rlt Global'!AF$3,'CP-OM'!$E$4:$BA$4,0)),"")</f>
        <v>0</v>
      </c>
      <c r="AG12">
        <f>IFERROR(INDEX('CP-OM'!$E$5:$BA$50,MATCH('Rlt Global'!$E12,'CP-OM'!$C$5:$C$50,0),MATCH('Rlt Global'!AG$3,'CP-OM'!$E$4:$BA$4,0)),"")</f>
        <v>0</v>
      </c>
      <c r="AH12">
        <f>IFERROR(INDEX('CP-OM'!$E$5:$BA$50,MATCH('Rlt Global'!$E12,'CP-OM'!$C$5:$C$50,0),MATCH('Rlt Global'!AH$3,'CP-OM'!$E$4:$BA$4,0)),"")</f>
        <v>0</v>
      </c>
      <c r="AI12">
        <f>IFERROR(INDEX('CP-OM'!$E$5:$BA$50,MATCH('Rlt Global'!$E12,'CP-OM'!$C$5:$C$50,0),MATCH('Rlt Global'!AI$3,'CP-OM'!$E$4:$BA$4,0)),"")</f>
        <v>0</v>
      </c>
      <c r="AJ12">
        <f>IFERROR(INDEX('CP-OM'!$E$5:$BA$50,MATCH('Rlt Global'!$E12,'CP-OM'!$C$5:$C$50,0),MATCH('Rlt Global'!AJ$3,'CP-OM'!$E$4:$BA$4,0)),"")</f>
        <v>0</v>
      </c>
      <c r="AK12">
        <f>IFERROR(INDEX('CP-OM'!$E$5:$BA$50,MATCH('Rlt Global'!$E12,'CP-OM'!$C$5:$C$50,0),MATCH('Rlt Global'!AK$3,'CP-OM'!$E$4:$BA$4,0)),"")</f>
        <v>0</v>
      </c>
      <c r="AL12">
        <f>IFERROR(INDEX('CP-OM'!$E$5:$BA$50,MATCH('Rlt Global'!$E12,'CP-OM'!$C$5:$C$50,0),MATCH('Rlt Global'!AL$3,'CP-OM'!$E$4:$BA$4,0)),"")</f>
        <v>0</v>
      </c>
      <c r="AM12">
        <f>IFERROR(INDEX('CP-OM'!$E$5:$BA$50,MATCH('Rlt Global'!$E12,'CP-OM'!$C$5:$C$50,0),MATCH('Rlt Global'!AM$3,'CP-OM'!$E$4:$BA$4,0)),"")</f>
        <v>0</v>
      </c>
      <c r="AN12">
        <f>IFERROR(INDEX('CP-OM'!$E$5:$BA$50,MATCH('Rlt Global'!$E12,'CP-OM'!$C$5:$C$50,0),MATCH('Rlt Global'!AN$3,'CP-OM'!$E$4:$BA$4,0)),"")</f>
        <v>0</v>
      </c>
      <c r="AO12">
        <f>IFERROR(INDEX('CP-OM'!$E$5:$BA$50,MATCH('Rlt Global'!$E12,'CP-OM'!$C$5:$C$50,0),MATCH('Rlt Global'!AO$3,'CP-OM'!$E$4:$BA$4,0)),"")</f>
        <v>0</v>
      </c>
      <c r="AP12">
        <f>IFERROR(INDEX('CP-OM'!$E$5:$BA$50,MATCH('Rlt Global'!$E12,'CP-OM'!$C$5:$C$50,0),MATCH('Rlt Global'!AP$3,'CP-OM'!$E$4:$BA$4,0)),"")</f>
        <v>0</v>
      </c>
      <c r="AQ12">
        <f>IFERROR(INDEX('CP-OM'!$E$5:$BA$50,MATCH('Rlt Global'!$E12,'CP-OM'!$C$5:$C$50,0),MATCH('Rlt Global'!AQ$3,'CP-OM'!$E$4:$BA$4,0)),"")</f>
        <v>0</v>
      </c>
      <c r="AR12">
        <f>IFERROR(INDEX('CP-OM'!$E$5:$BA$50,MATCH('Rlt Global'!$E12,'CP-OM'!$C$5:$C$50,0),MATCH('Rlt Global'!AR$3,'CP-OM'!$E$4:$BA$4,0)),"")</f>
        <v>0</v>
      </c>
      <c r="AS12">
        <f>IFERROR(INDEX('CP-OM'!$E$5:$BA$50,MATCH('Rlt Global'!$E12,'CP-OM'!$C$5:$C$50,0),MATCH('Rlt Global'!AS$3,'CP-OM'!$E$4:$BA$4,0)),"")</f>
        <v>0</v>
      </c>
      <c r="AT12">
        <f>IFERROR(INDEX('CP-OM'!$E$5:$BA$50,MATCH('Rlt Global'!$E12,'CP-OM'!$C$5:$C$50,0),MATCH('Rlt Global'!AT$3,'CP-OM'!$E$4:$BA$4,0)),"")</f>
        <v>0</v>
      </c>
      <c r="AU12">
        <f>IFERROR(INDEX('CP-OM'!$E$5:$BA$50,MATCH('Rlt Global'!$E12,'CP-OM'!$C$5:$C$50,0),MATCH('Rlt Global'!AU$3,'CP-OM'!$E$4:$BA$4,0)),"")</f>
        <v>0</v>
      </c>
      <c r="AV12">
        <f>IFERROR(INDEX('CP-OM'!$E$5:$BA$50,MATCH('Rlt Global'!$E12,'CP-OM'!$C$5:$C$50,0),MATCH('Rlt Global'!AV$3,'CP-OM'!$E$4:$BA$4,0)),"")</f>
        <v>0</v>
      </c>
      <c r="AW12">
        <f>IFERROR(INDEX('CP-OM'!$E$5:$BA$50,MATCH('Rlt Global'!$E12,'CP-OM'!$C$5:$C$50,0),MATCH('Rlt Global'!AW$3,'CP-OM'!$E$4:$BA$4,0)),"")</f>
        <v>0</v>
      </c>
      <c r="AX12">
        <f>IFERROR(INDEX('CP-OM'!$E$5:$BA$50,MATCH('Rlt Global'!$E12,'CP-OM'!$C$5:$C$50,0),MATCH('Rlt Global'!AX$3,'CP-OM'!$E$4:$BA$4,0)),"")</f>
        <v>0</v>
      </c>
      <c r="AY12">
        <f>IFERROR(INDEX('CP-OM'!$E$5:$BA$50,MATCH('Rlt Global'!$E12,'CP-OM'!$C$5:$C$50,0),MATCH('Rlt Global'!AY$3,'CP-OM'!$E$4:$BA$4,0)),"")</f>
        <v>0</v>
      </c>
      <c r="AZ12">
        <f>IFERROR(INDEX('CP-OM'!$E$5:$BA$50,MATCH('Rlt Global'!$E12,'CP-OM'!$C$5:$C$50,0),MATCH('Rlt Global'!AZ$3,'CP-OM'!$E$4:$BA$4,0)),"")</f>
        <v>0</v>
      </c>
      <c r="BA12">
        <f>IFERROR(INDEX('CP-OM'!$E$5:$BA$50,MATCH('Rlt Global'!$E12,'CP-OM'!$C$5:$C$50,0),MATCH('Rlt Global'!BA$3,'CP-OM'!$E$4:$BA$4,0)),"")</f>
        <v>0</v>
      </c>
      <c r="BB12">
        <f>IFERROR(INDEX('CP-OM'!$E$5:$BA$50,MATCH('Rlt Global'!$E12,'CP-OM'!$C$5:$C$50,0),MATCH('Rlt Global'!BB$3,'CP-OM'!$E$4:$BA$4,0)),"")</f>
        <v>0</v>
      </c>
      <c r="BC12">
        <f>IFERROR(INDEX('CP-OM'!$E$5:$BA$50,MATCH('Rlt Global'!$E12,'CP-OM'!$C$5:$C$50,0),MATCH('Rlt Global'!BC$3,'CP-OM'!$E$4:$BA$4,0)),"")</f>
        <v>0</v>
      </c>
      <c r="BD12">
        <f>IFERROR(INDEX('CP-OM'!$E$5:$BA$50,MATCH('Rlt Global'!$E12,'CP-OM'!$C$5:$C$50,0),MATCH('Rlt Global'!BD$3,'CP-OM'!$E$4:$BA$4,0)),"")</f>
        <v>0</v>
      </c>
    </row>
    <row r="13" spans="1:56">
      <c r="B13" t="s">
        <v>97</v>
      </c>
      <c r="C13" t="s">
        <v>99</v>
      </c>
      <c r="D13">
        <v>2</v>
      </c>
      <c r="E13" s="66" t="str">
        <f>INDEX('Liste Personnel'!$A$3:$I$152,MATCH($C13,'Liste Personnel'!$E$3:$E$152,0),7)</f>
        <v>RTLM2</v>
      </c>
      <c r="F13" s="66">
        <f>INDEX('Liste Personnel'!$A$3:$I$152,MATCH($C13,'Liste Personnel'!$E$3:$E$152,0),8)</f>
        <v>2064</v>
      </c>
      <c r="G13" s="66" t="str">
        <f>INDEX('Liste Personnel'!$A$3:$I$152,MATCH($C13,'Liste Personnel'!$E$3:$E$152,0),9)</f>
        <v>xxx.xxx@google.com</v>
      </c>
      <c r="H13">
        <f>IFERROR(INDEX('CP-OM'!$E$5:$BA$50,MATCH('Rlt Global'!$E13,'CP-OM'!$C$5:$C$50,0),MATCH('Rlt Global'!H$3,'CP-OM'!$E$4:$BA$4,0)),"")</f>
        <v>0</v>
      </c>
      <c r="I13">
        <f>IFERROR(INDEX('CP-OM'!$E$5:$BA$50,MATCH('Rlt Global'!$E13,'CP-OM'!$C$5:$C$50,0),MATCH('Rlt Global'!I$3,'CP-OM'!$E$4:$BA$4,0)),"")</f>
        <v>0</v>
      </c>
      <c r="J13">
        <f>IFERROR(INDEX('CP-OM'!$E$5:$BA$50,MATCH('Rlt Global'!$E13,'CP-OM'!$C$5:$C$50,0),MATCH('Rlt Global'!J$3,'CP-OM'!$E$4:$BA$4,0)),"")</f>
        <v>0</v>
      </c>
      <c r="K13">
        <f>IFERROR(INDEX('CP-OM'!$E$5:$BA$50,MATCH('Rlt Global'!$E13,'CP-OM'!$C$5:$C$50,0),MATCH('Rlt Global'!K$3,'CP-OM'!$E$4:$BA$4,0)),"")</f>
        <v>0</v>
      </c>
      <c r="L13">
        <f>IFERROR(INDEX('CP-OM'!$E$5:$BA$50,MATCH('Rlt Global'!$E13,'CP-OM'!$C$5:$C$50,0),MATCH('Rlt Global'!L$3,'CP-OM'!$E$4:$BA$4,0)),"")</f>
        <v>0</v>
      </c>
      <c r="M13">
        <f>IFERROR(INDEX('CP-OM'!$E$5:$BA$50,MATCH('Rlt Global'!$E13,'CP-OM'!$C$5:$C$50,0),MATCH('Rlt Global'!M$3,'CP-OM'!$E$4:$BA$4,0)),"")</f>
        <v>0</v>
      </c>
      <c r="N13">
        <f>IFERROR(INDEX('CP-OM'!$E$5:$BA$50,MATCH('Rlt Global'!$E13,'CP-OM'!$C$5:$C$50,0),MATCH('Rlt Global'!N$3,'CP-OM'!$E$4:$BA$4,0)),"")</f>
        <v>0</v>
      </c>
      <c r="O13">
        <f>IFERROR(INDEX('CP-OM'!$E$5:$BA$50,MATCH('Rlt Global'!$E13,'CP-OM'!$C$5:$C$50,0),MATCH('Rlt Global'!O$3,'CP-OM'!$E$4:$BA$4,0)),"")</f>
        <v>0</v>
      </c>
      <c r="P13">
        <f>IFERROR(INDEX('CP-OM'!$E$5:$BA$50,MATCH('Rlt Global'!$E13,'CP-OM'!$C$5:$C$50,0),MATCH('Rlt Global'!P$3,'CP-OM'!$E$4:$BA$4,0)),"")</f>
        <v>0</v>
      </c>
      <c r="Q13">
        <f>IFERROR(INDEX('CP-OM'!$E$5:$BA$50,MATCH('Rlt Global'!$E13,'CP-OM'!$C$5:$C$50,0),MATCH('Rlt Global'!Q$3,'CP-OM'!$E$4:$BA$4,0)),"")</f>
        <v>0</v>
      </c>
      <c r="R13">
        <f>IFERROR(INDEX('CP-OM'!$E$5:$BA$50,MATCH('Rlt Global'!$E13,'CP-OM'!$C$5:$C$50,0),MATCH('Rlt Global'!R$3,'CP-OM'!$E$4:$BA$4,0)),"")</f>
        <v>0</v>
      </c>
      <c r="S13">
        <f>IFERROR(INDEX('CP-OM'!$E$5:$BA$50,MATCH('Rlt Global'!$E13,'CP-OM'!$C$5:$C$50,0),MATCH('Rlt Global'!S$3,'CP-OM'!$E$4:$BA$4,0)),"")</f>
        <v>0</v>
      </c>
      <c r="T13">
        <f>IFERROR(INDEX('CP-OM'!$E$5:$BA$50,MATCH('Rlt Global'!$E13,'CP-OM'!$C$5:$C$50,0),MATCH('Rlt Global'!T$3,'CP-OM'!$E$4:$BA$4,0)),"")</f>
        <v>0</v>
      </c>
      <c r="U13">
        <f>IFERROR(INDEX('CP-OM'!$E$5:$BA$50,MATCH('Rlt Global'!$E13,'CP-OM'!$C$5:$C$50,0),MATCH('Rlt Global'!U$3,'CP-OM'!$E$4:$BA$4,0)),"")</f>
        <v>0</v>
      </c>
      <c r="V13">
        <f>IFERROR(INDEX('CP-OM'!$E$5:$BA$50,MATCH('Rlt Global'!$E13,'CP-OM'!$C$5:$C$50,0),MATCH('Rlt Global'!V$3,'CP-OM'!$E$4:$BA$4,0)),"")</f>
        <v>0</v>
      </c>
      <c r="W13">
        <f>IFERROR(INDEX('CP-OM'!$E$5:$BA$50,MATCH('Rlt Global'!$E13,'CP-OM'!$C$5:$C$50,0),MATCH('Rlt Global'!W$3,'CP-OM'!$E$4:$BA$4,0)),"")</f>
        <v>0</v>
      </c>
      <c r="X13">
        <f>IFERROR(INDEX('CP-OM'!$E$5:$BA$50,MATCH('Rlt Global'!$E13,'CP-OM'!$C$5:$C$50,0),MATCH('Rlt Global'!X$3,'CP-OM'!$E$4:$BA$4,0)),"")</f>
        <v>0</v>
      </c>
      <c r="Y13">
        <f>IFERROR(INDEX('CP-OM'!$E$5:$BA$50,MATCH('Rlt Global'!$E13,'CP-OM'!$C$5:$C$50,0),MATCH('Rlt Global'!Y$3,'CP-OM'!$E$4:$BA$4,0)),"")</f>
        <v>0</v>
      </c>
      <c r="Z13">
        <f>IFERROR(INDEX('CP-OM'!$E$5:$BA$50,MATCH('Rlt Global'!$E13,'CP-OM'!$C$5:$C$50,0),MATCH('Rlt Global'!Z$3,'CP-OM'!$E$4:$BA$4,0)),"")</f>
        <v>0</v>
      </c>
      <c r="AA13">
        <f>IFERROR(INDEX('CP-OM'!$E$5:$BA$50,MATCH('Rlt Global'!$E13,'CP-OM'!$C$5:$C$50,0),MATCH('Rlt Global'!AA$3,'CP-OM'!$E$4:$BA$4,0)),"")</f>
        <v>0</v>
      </c>
      <c r="AB13">
        <f>IFERROR(INDEX('CP-OM'!$E$5:$BA$50,MATCH('Rlt Global'!$E13,'CP-OM'!$C$5:$C$50,0),MATCH('Rlt Global'!AB$3,'CP-OM'!$E$4:$BA$4,0)),"")</f>
        <v>0</v>
      </c>
      <c r="AC13">
        <f>IFERROR(INDEX('CP-OM'!$E$5:$BA$50,MATCH('Rlt Global'!$E13,'CP-OM'!$C$5:$C$50,0),MATCH('Rlt Global'!AC$3,'CP-OM'!$E$4:$BA$4,0)),"")</f>
        <v>0</v>
      </c>
      <c r="AD13">
        <f>IFERROR(INDEX('CP-OM'!$E$5:$BA$50,MATCH('Rlt Global'!$E13,'CP-OM'!$C$5:$C$50,0),MATCH('Rlt Global'!AD$3,'CP-OM'!$E$4:$BA$4,0)),"")</f>
        <v>0</v>
      </c>
      <c r="AE13">
        <f>IFERROR(INDEX('CP-OM'!$E$5:$BA$50,MATCH('Rlt Global'!$E13,'CP-OM'!$C$5:$C$50,0),MATCH('Rlt Global'!AE$3,'CP-OM'!$E$4:$BA$4,0)),"")</f>
        <v>0</v>
      </c>
      <c r="AF13">
        <f>IFERROR(INDEX('CP-OM'!$E$5:$BA$50,MATCH('Rlt Global'!$E13,'CP-OM'!$C$5:$C$50,0),MATCH('Rlt Global'!AF$3,'CP-OM'!$E$4:$BA$4,0)),"")</f>
        <v>0</v>
      </c>
      <c r="AG13">
        <f>IFERROR(INDEX('CP-OM'!$E$5:$BA$50,MATCH('Rlt Global'!$E13,'CP-OM'!$C$5:$C$50,0),MATCH('Rlt Global'!AG$3,'CP-OM'!$E$4:$BA$4,0)),"")</f>
        <v>0</v>
      </c>
      <c r="AH13">
        <f>IFERROR(INDEX('CP-OM'!$E$5:$BA$50,MATCH('Rlt Global'!$E13,'CP-OM'!$C$5:$C$50,0),MATCH('Rlt Global'!AH$3,'CP-OM'!$E$4:$BA$4,0)),"")</f>
        <v>0</v>
      </c>
      <c r="AI13">
        <f>IFERROR(INDEX('CP-OM'!$E$5:$BA$50,MATCH('Rlt Global'!$E13,'CP-OM'!$C$5:$C$50,0),MATCH('Rlt Global'!AI$3,'CP-OM'!$E$4:$BA$4,0)),"")</f>
        <v>0</v>
      </c>
      <c r="AJ13">
        <f>IFERROR(INDEX('CP-OM'!$E$5:$BA$50,MATCH('Rlt Global'!$E13,'CP-OM'!$C$5:$C$50,0),MATCH('Rlt Global'!AJ$3,'CP-OM'!$E$4:$BA$4,0)),"")</f>
        <v>0</v>
      </c>
      <c r="AK13">
        <f>IFERROR(INDEX('CP-OM'!$E$5:$BA$50,MATCH('Rlt Global'!$E13,'CP-OM'!$C$5:$C$50,0),MATCH('Rlt Global'!AK$3,'CP-OM'!$E$4:$BA$4,0)),"")</f>
        <v>0</v>
      </c>
      <c r="AL13">
        <f>IFERROR(INDEX('CP-OM'!$E$5:$BA$50,MATCH('Rlt Global'!$E13,'CP-OM'!$C$5:$C$50,0),MATCH('Rlt Global'!AL$3,'CP-OM'!$E$4:$BA$4,0)),"")</f>
        <v>0</v>
      </c>
      <c r="AM13">
        <f>IFERROR(INDEX('CP-OM'!$E$5:$BA$50,MATCH('Rlt Global'!$E13,'CP-OM'!$C$5:$C$50,0),MATCH('Rlt Global'!AM$3,'CP-OM'!$E$4:$BA$4,0)),"")</f>
        <v>0</v>
      </c>
      <c r="AN13">
        <f>IFERROR(INDEX('CP-OM'!$E$5:$BA$50,MATCH('Rlt Global'!$E13,'CP-OM'!$C$5:$C$50,0),MATCH('Rlt Global'!AN$3,'CP-OM'!$E$4:$BA$4,0)),"")</f>
        <v>0</v>
      </c>
      <c r="AO13">
        <f>IFERROR(INDEX('CP-OM'!$E$5:$BA$50,MATCH('Rlt Global'!$E13,'CP-OM'!$C$5:$C$50,0),MATCH('Rlt Global'!AO$3,'CP-OM'!$E$4:$BA$4,0)),"")</f>
        <v>0</v>
      </c>
      <c r="AP13">
        <f>IFERROR(INDEX('CP-OM'!$E$5:$BA$50,MATCH('Rlt Global'!$E13,'CP-OM'!$C$5:$C$50,0),MATCH('Rlt Global'!AP$3,'CP-OM'!$E$4:$BA$4,0)),"")</f>
        <v>0</v>
      </c>
      <c r="AQ13">
        <f>IFERROR(INDEX('CP-OM'!$E$5:$BA$50,MATCH('Rlt Global'!$E13,'CP-OM'!$C$5:$C$50,0),MATCH('Rlt Global'!AQ$3,'CP-OM'!$E$4:$BA$4,0)),"")</f>
        <v>0</v>
      </c>
      <c r="AR13">
        <f>IFERROR(INDEX('CP-OM'!$E$5:$BA$50,MATCH('Rlt Global'!$E13,'CP-OM'!$C$5:$C$50,0),MATCH('Rlt Global'!AR$3,'CP-OM'!$E$4:$BA$4,0)),"")</f>
        <v>0</v>
      </c>
      <c r="AS13">
        <f>IFERROR(INDEX('CP-OM'!$E$5:$BA$50,MATCH('Rlt Global'!$E13,'CP-OM'!$C$5:$C$50,0),MATCH('Rlt Global'!AS$3,'CP-OM'!$E$4:$BA$4,0)),"")</f>
        <v>0</v>
      </c>
      <c r="AT13">
        <f>IFERROR(INDEX('CP-OM'!$E$5:$BA$50,MATCH('Rlt Global'!$E13,'CP-OM'!$C$5:$C$50,0),MATCH('Rlt Global'!AT$3,'CP-OM'!$E$4:$BA$4,0)),"")</f>
        <v>0</v>
      </c>
      <c r="AU13">
        <f>IFERROR(INDEX('CP-OM'!$E$5:$BA$50,MATCH('Rlt Global'!$E13,'CP-OM'!$C$5:$C$50,0),MATCH('Rlt Global'!AU$3,'CP-OM'!$E$4:$BA$4,0)),"")</f>
        <v>0</v>
      </c>
      <c r="AV13">
        <f>IFERROR(INDEX('CP-OM'!$E$5:$BA$50,MATCH('Rlt Global'!$E13,'CP-OM'!$C$5:$C$50,0),MATCH('Rlt Global'!AV$3,'CP-OM'!$E$4:$BA$4,0)),"")</f>
        <v>0</v>
      </c>
      <c r="AW13">
        <f>IFERROR(INDEX('CP-OM'!$E$5:$BA$50,MATCH('Rlt Global'!$E13,'CP-OM'!$C$5:$C$50,0),MATCH('Rlt Global'!AW$3,'CP-OM'!$E$4:$BA$4,0)),"")</f>
        <v>0</v>
      </c>
      <c r="AX13">
        <f>IFERROR(INDEX('CP-OM'!$E$5:$BA$50,MATCH('Rlt Global'!$E13,'CP-OM'!$C$5:$C$50,0),MATCH('Rlt Global'!AX$3,'CP-OM'!$E$4:$BA$4,0)),"")</f>
        <v>0</v>
      </c>
      <c r="AY13">
        <f>IFERROR(INDEX('CP-OM'!$E$5:$BA$50,MATCH('Rlt Global'!$E13,'CP-OM'!$C$5:$C$50,0),MATCH('Rlt Global'!AY$3,'CP-OM'!$E$4:$BA$4,0)),"")</f>
        <v>0</v>
      </c>
      <c r="AZ13">
        <f>IFERROR(INDEX('CP-OM'!$E$5:$BA$50,MATCH('Rlt Global'!$E13,'CP-OM'!$C$5:$C$50,0),MATCH('Rlt Global'!AZ$3,'CP-OM'!$E$4:$BA$4,0)),"")</f>
        <v>0</v>
      </c>
      <c r="BA13">
        <f>IFERROR(INDEX('CP-OM'!$E$5:$BA$50,MATCH('Rlt Global'!$E13,'CP-OM'!$C$5:$C$50,0),MATCH('Rlt Global'!BA$3,'CP-OM'!$E$4:$BA$4,0)),"")</f>
        <v>0</v>
      </c>
      <c r="BB13">
        <f>IFERROR(INDEX('CP-OM'!$E$5:$BA$50,MATCH('Rlt Global'!$E13,'CP-OM'!$C$5:$C$50,0),MATCH('Rlt Global'!BB$3,'CP-OM'!$E$4:$BA$4,0)),"")</f>
        <v>0</v>
      </c>
      <c r="BC13">
        <f>IFERROR(INDEX('CP-OM'!$E$5:$BA$50,MATCH('Rlt Global'!$E13,'CP-OM'!$C$5:$C$50,0),MATCH('Rlt Global'!BC$3,'CP-OM'!$E$4:$BA$4,0)),"")</f>
        <v>0</v>
      </c>
      <c r="BD13">
        <f>IFERROR(INDEX('CP-OM'!$E$5:$BA$50,MATCH('Rlt Global'!$E13,'CP-OM'!$C$5:$C$50,0),MATCH('Rlt Global'!BD$3,'CP-OM'!$E$4:$BA$4,0)),"")</f>
        <v>0</v>
      </c>
    </row>
    <row r="14" spans="1:56">
      <c r="B14" t="s">
        <v>100</v>
      </c>
      <c r="C14" t="s">
        <v>101</v>
      </c>
      <c r="D14">
        <v>1</v>
      </c>
      <c r="E14" s="66" t="str">
        <f>INDEX('Liste Personnel'!$A$3:$I$152,MATCH($C14,'Liste Personnel'!$E$3:$E$152,0),7)</f>
        <v>CPFORM1</v>
      </c>
      <c r="F14" s="66">
        <f>INDEX('Liste Personnel'!$A$3:$I$152,MATCH($C14,'Liste Personnel'!$E$3:$E$152,0),8)</f>
        <v>1821</v>
      </c>
      <c r="G14" s="66" t="str">
        <f>INDEX('Liste Personnel'!$A$3:$I$152,MATCH($C14,'Liste Personnel'!$E$3:$E$152,0),9)</f>
        <v>xxx.xxx@google.com</v>
      </c>
      <c r="H14">
        <f>IFERROR(INDEX('CP-OM'!$E$5:$BA$50,MATCH('Rlt Global'!$E14,'CP-OM'!$C$5:$C$50,0),MATCH('Rlt Global'!H$3,'CP-OM'!$E$4:$BA$4,0)),"")</f>
        <v>0</v>
      </c>
      <c r="I14">
        <f>IFERROR(INDEX('CP-OM'!$E$5:$BA$50,MATCH('Rlt Global'!$E14,'CP-OM'!$C$5:$C$50,0),MATCH('Rlt Global'!I$3,'CP-OM'!$E$4:$BA$4,0)),"")</f>
        <v>0</v>
      </c>
      <c r="J14">
        <f>IFERROR(INDEX('CP-OM'!$E$5:$BA$50,MATCH('Rlt Global'!$E14,'CP-OM'!$C$5:$C$50,0),MATCH('Rlt Global'!J$3,'CP-OM'!$E$4:$BA$4,0)),"")</f>
        <v>0</v>
      </c>
      <c r="K14">
        <f>IFERROR(INDEX('CP-OM'!$E$5:$BA$50,MATCH('Rlt Global'!$E14,'CP-OM'!$C$5:$C$50,0),MATCH('Rlt Global'!K$3,'CP-OM'!$E$4:$BA$4,0)),"")</f>
        <v>0</v>
      </c>
      <c r="L14">
        <f>IFERROR(INDEX('CP-OM'!$E$5:$BA$50,MATCH('Rlt Global'!$E14,'CP-OM'!$C$5:$C$50,0),MATCH('Rlt Global'!L$3,'CP-OM'!$E$4:$BA$4,0)),"")</f>
        <v>0</v>
      </c>
      <c r="M14">
        <f>IFERROR(INDEX('CP-OM'!$E$5:$BA$50,MATCH('Rlt Global'!$E14,'CP-OM'!$C$5:$C$50,0),MATCH('Rlt Global'!M$3,'CP-OM'!$E$4:$BA$4,0)),"")</f>
        <v>0</v>
      </c>
      <c r="N14">
        <f>IFERROR(INDEX('CP-OM'!$E$5:$BA$50,MATCH('Rlt Global'!$E14,'CP-OM'!$C$5:$C$50,0),MATCH('Rlt Global'!N$3,'CP-OM'!$E$4:$BA$4,0)),"")</f>
        <v>0</v>
      </c>
      <c r="O14">
        <f>IFERROR(INDEX('CP-OM'!$E$5:$BA$50,MATCH('Rlt Global'!$E14,'CP-OM'!$C$5:$C$50,0),MATCH('Rlt Global'!O$3,'CP-OM'!$E$4:$BA$4,0)),"")</f>
        <v>0</v>
      </c>
      <c r="P14">
        <f>IFERROR(INDEX('CP-OM'!$E$5:$BA$50,MATCH('Rlt Global'!$E14,'CP-OM'!$C$5:$C$50,0),MATCH('Rlt Global'!P$3,'CP-OM'!$E$4:$BA$4,0)),"")</f>
        <v>0</v>
      </c>
      <c r="Q14">
        <f>IFERROR(INDEX('CP-OM'!$E$5:$BA$50,MATCH('Rlt Global'!$E14,'CP-OM'!$C$5:$C$50,0),MATCH('Rlt Global'!Q$3,'CP-OM'!$E$4:$BA$4,0)),"")</f>
        <v>0</v>
      </c>
      <c r="R14">
        <f>IFERROR(INDEX('CP-OM'!$E$5:$BA$50,MATCH('Rlt Global'!$E14,'CP-OM'!$C$5:$C$50,0),MATCH('Rlt Global'!R$3,'CP-OM'!$E$4:$BA$4,0)),"")</f>
        <v>0</v>
      </c>
      <c r="S14">
        <f>IFERROR(INDEX('CP-OM'!$E$5:$BA$50,MATCH('Rlt Global'!$E14,'CP-OM'!$C$5:$C$50,0),MATCH('Rlt Global'!S$3,'CP-OM'!$E$4:$BA$4,0)),"")</f>
        <v>0</v>
      </c>
      <c r="T14">
        <f>IFERROR(INDEX('CP-OM'!$E$5:$BA$50,MATCH('Rlt Global'!$E14,'CP-OM'!$C$5:$C$50,0),MATCH('Rlt Global'!T$3,'CP-OM'!$E$4:$BA$4,0)),"")</f>
        <v>0</v>
      </c>
      <c r="U14">
        <f>IFERROR(INDEX('CP-OM'!$E$5:$BA$50,MATCH('Rlt Global'!$E14,'CP-OM'!$C$5:$C$50,0),MATCH('Rlt Global'!U$3,'CP-OM'!$E$4:$BA$4,0)),"")</f>
        <v>0</v>
      </c>
      <c r="V14">
        <f>IFERROR(INDEX('CP-OM'!$E$5:$BA$50,MATCH('Rlt Global'!$E14,'CP-OM'!$C$5:$C$50,0),MATCH('Rlt Global'!V$3,'CP-OM'!$E$4:$BA$4,0)),"")</f>
        <v>0</v>
      </c>
      <c r="W14">
        <f>IFERROR(INDEX('CP-OM'!$E$5:$BA$50,MATCH('Rlt Global'!$E14,'CP-OM'!$C$5:$C$50,0),MATCH('Rlt Global'!W$3,'CP-OM'!$E$4:$BA$4,0)),"")</f>
        <v>0</v>
      </c>
      <c r="X14">
        <f>IFERROR(INDEX('CP-OM'!$E$5:$BA$50,MATCH('Rlt Global'!$E14,'CP-OM'!$C$5:$C$50,0),MATCH('Rlt Global'!X$3,'CP-OM'!$E$4:$BA$4,0)),"")</f>
        <v>0</v>
      </c>
      <c r="Y14">
        <f>IFERROR(INDEX('CP-OM'!$E$5:$BA$50,MATCH('Rlt Global'!$E14,'CP-OM'!$C$5:$C$50,0),MATCH('Rlt Global'!Y$3,'CP-OM'!$E$4:$BA$4,0)),"")</f>
        <v>0</v>
      </c>
      <c r="Z14">
        <f>IFERROR(INDEX('CP-OM'!$E$5:$BA$50,MATCH('Rlt Global'!$E14,'CP-OM'!$C$5:$C$50,0),MATCH('Rlt Global'!Z$3,'CP-OM'!$E$4:$BA$4,0)),"")</f>
        <v>0</v>
      </c>
      <c r="AA14">
        <f>IFERROR(INDEX('CP-OM'!$E$5:$BA$50,MATCH('Rlt Global'!$E14,'CP-OM'!$C$5:$C$50,0),MATCH('Rlt Global'!AA$3,'CP-OM'!$E$4:$BA$4,0)),"")</f>
        <v>0</v>
      </c>
      <c r="AB14">
        <f>IFERROR(INDEX('CP-OM'!$E$5:$BA$50,MATCH('Rlt Global'!$E14,'CP-OM'!$C$5:$C$50,0),MATCH('Rlt Global'!AB$3,'CP-OM'!$E$4:$BA$4,0)),"")</f>
        <v>0</v>
      </c>
      <c r="AC14">
        <f>IFERROR(INDEX('CP-OM'!$E$5:$BA$50,MATCH('Rlt Global'!$E14,'CP-OM'!$C$5:$C$50,0),MATCH('Rlt Global'!AC$3,'CP-OM'!$E$4:$BA$4,0)),"")</f>
        <v>0</v>
      </c>
      <c r="AD14">
        <f>IFERROR(INDEX('CP-OM'!$E$5:$BA$50,MATCH('Rlt Global'!$E14,'CP-OM'!$C$5:$C$50,0),MATCH('Rlt Global'!AD$3,'CP-OM'!$E$4:$BA$4,0)),"")</f>
        <v>0</v>
      </c>
      <c r="AE14">
        <f>IFERROR(INDEX('CP-OM'!$E$5:$BA$50,MATCH('Rlt Global'!$E14,'CP-OM'!$C$5:$C$50,0),MATCH('Rlt Global'!AE$3,'CP-OM'!$E$4:$BA$4,0)),"")</f>
        <v>0</v>
      </c>
      <c r="AF14">
        <f>IFERROR(INDEX('CP-OM'!$E$5:$BA$50,MATCH('Rlt Global'!$E14,'CP-OM'!$C$5:$C$50,0),MATCH('Rlt Global'!AF$3,'CP-OM'!$E$4:$BA$4,0)),"")</f>
        <v>0</v>
      </c>
      <c r="AG14">
        <f>IFERROR(INDEX('CP-OM'!$E$5:$BA$50,MATCH('Rlt Global'!$E14,'CP-OM'!$C$5:$C$50,0),MATCH('Rlt Global'!AG$3,'CP-OM'!$E$4:$BA$4,0)),"")</f>
        <v>0</v>
      </c>
      <c r="AH14">
        <f>IFERROR(INDEX('CP-OM'!$E$5:$BA$50,MATCH('Rlt Global'!$E14,'CP-OM'!$C$5:$C$50,0),MATCH('Rlt Global'!AH$3,'CP-OM'!$E$4:$BA$4,0)),"")</f>
        <v>0</v>
      </c>
      <c r="AI14">
        <f>IFERROR(INDEX('CP-OM'!$E$5:$BA$50,MATCH('Rlt Global'!$E14,'CP-OM'!$C$5:$C$50,0),MATCH('Rlt Global'!AI$3,'CP-OM'!$E$4:$BA$4,0)),"")</f>
        <v>0</v>
      </c>
      <c r="AJ14">
        <f>IFERROR(INDEX('CP-OM'!$E$5:$BA$50,MATCH('Rlt Global'!$E14,'CP-OM'!$C$5:$C$50,0),MATCH('Rlt Global'!AJ$3,'CP-OM'!$E$4:$BA$4,0)),"")</f>
        <v>0</v>
      </c>
      <c r="AK14">
        <f>IFERROR(INDEX('CP-OM'!$E$5:$BA$50,MATCH('Rlt Global'!$E14,'CP-OM'!$C$5:$C$50,0),MATCH('Rlt Global'!AK$3,'CP-OM'!$E$4:$BA$4,0)),"")</f>
        <v>0</v>
      </c>
      <c r="AL14">
        <f>IFERROR(INDEX('CP-OM'!$E$5:$BA$50,MATCH('Rlt Global'!$E14,'CP-OM'!$C$5:$C$50,0),MATCH('Rlt Global'!AL$3,'CP-OM'!$E$4:$BA$4,0)),"")</f>
        <v>0</v>
      </c>
      <c r="AM14">
        <f>IFERROR(INDEX('CP-OM'!$E$5:$BA$50,MATCH('Rlt Global'!$E14,'CP-OM'!$C$5:$C$50,0),MATCH('Rlt Global'!AM$3,'CP-OM'!$E$4:$BA$4,0)),"")</f>
        <v>0</v>
      </c>
      <c r="AN14">
        <f>IFERROR(INDEX('CP-OM'!$E$5:$BA$50,MATCH('Rlt Global'!$E14,'CP-OM'!$C$5:$C$50,0),MATCH('Rlt Global'!AN$3,'CP-OM'!$E$4:$BA$4,0)),"")</f>
        <v>0</v>
      </c>
      <c r="AO14">
        <f>IFERROR(INDEX('CP-OM'!$E$5:$BA$50,MATCH('Rlt Global'!$E14,'CP-OM'!$C$5:$C$50,0),MATCH('Rlt Global'!AO$3,'CP-OM'!$E$4:$BA$4,0)),"")</f>
        <v>0</v>
      </c>
      <c r="AP14">
        <f>IFERROR(INDEX('CP-OM'!$E$5:$BA$50,MATCH('Rlt Global'!$E14,'CP-OM'!$C$5:$C$50,0),MATCH('Rlt Global'!AP$3,'CP-OM'!$E$4:$BA$4,0)),"")</f>
        <v>0</v>
      </c>
      <c r="AQ14">
        <f>IFERROR(INDEX('CP-OM'!$E$5:$BA$50,MATCH('Rlt Global'!$E14,'CP-OM'!$C$5:$C$50,0),MATCH('Rlt Global'!AQ$3,'CP-OM'!$E$4:$BA$4,0)),"")</f>
        <v>0</v>
      </c>
      <c r="AR14">
        <f>IFERROR(INDEX('CP-OM'!$E$5:$BA$50,MATCH('Rlt Global'!$E14,'CP-OM'!$C$5:$C$50,0),MATCH('Rlt Global'!AR$3,'CP-OM'!$E$4:$BA$4,0)),"")</f>
        <v>0</v>
      </c>
      <c r="AS14">
        <f>IFERROR(INDEX('CP-OM'!$E$5:$BA$50,MATCH('Rlt Global'!$E14,'CP-OM'!$C$5:$C$50,0),MATCH('Rlt Global'!AS$3,'CP-OM'!$E$4:$BA$4,0)),"")</f>
        <v>0</v>
      </c>
      <c r="AT14">
        <f>IFERROR(INDEX('CP-OM'!$E$5:$BA$50,MATCH('Rlt Global'!$E14,'CP-OM'!$C$5:$C$50,0),MATCH('Rlt Global'!AT$3,'CP-OM'!$E$4:$BA$4,0)),"")</f>
        <v>0</v>
      </c>
      <c r="AU14">
        <f>IFERROR(INDEX('CP-OM'!$E$5:$BA$50,MATCH('Rlt Global'!$E14,'CP-OM'!$C$5:$C$50,0),MATCH('Rlt Global'!AU$3,'CP-OM'!$E$4:$BA$4,0)),"")</f>
        <v>0</v>
      </c>
      <c r="AV14">
        <f>IFERROR(INDEX('CP-OM'!$E$5:$BA$50,MATCH('Rlt Global'!$E14,'CP-OM'!$C$5:$C$50,0),MATCH('Rlt Global'!AV$3,'CP-OM'!$E$4:$BA$4,0)),"")</f>
        <v>0</v>
      </c>
      <c r="AW14">
        <f>IFERROR(INDEX('CP-OM'!$E$5:$BA$50,MATCH('Rlt Global'!$E14,'CP-OM'!$C$5:$C$50,0),MATCH('Rlt Global'!AW$3,'CP-OM'!$E$4:$BA$4,0)),"")</f>
        <v>0</v>
      </c>
      <c r="AX14">
        <f>IFERROR(INDEX('CP-OM'!$E$5:$BA$50,MATCH('Rlt Global'!$E14,'CP-OM'!$C$5:$C$50,0),MATCH('Rlt Global'!AX$3,'CP-OM'!$E$4:$BA$4,0)),"")</f>
        <v>0</v>
      </c>
      <c r="AY14">
        <f>IFERROR(INDEX('CP-OM'!$E$5:$BA$50,MATCH('Rlt Global'!$E14,'CP-OM'!$C$5:$C$50,0),MATCH('Rlt Global'!AY$3,'CP-OM'!$E$4:$BA$4,0)),"")</f>
        <v>0</v>
      </c>
      <c r="AZ14">
        <f>IFERROR(INDEX('CP-OM'!$E$5:$BA$50,MATCH('Rlt Global'!$E14,'CP-OM'!$C$5:$C$50,0),MATCH('Rlt Global'!AZ$3,'CP-OM'!$E$4:$BA$4,0)),"")</f>
        <v>0</v>
      </c>
      <c r="BA14">
        <f>IFERROR(INDEX('CP-OM'!$E$5:$BA$50,MATCH('Rlt Global'!$E14,'CP-OM'!$C$5:$C$50,0),MATCH('Rlt Global'!BA$3,'CP-OM'!$E$4:$BA$4,0)),"")</f>
        <v>0</v>
      </c>
      <c r="BB14">
        <f>IFERROR(INDEX('CP-OM'!$E$5:$BA$50,MATCH('Rlt Global'!$E14,'CP-OM'!$C$5:$C$50,0),MATCH('Rlt Global'!BB$3,'CP-OM'!$E$4:$BA$4,0)),"")</f>
        <v>0</v>
      </c>
      <c r="BC14">
        <f>IFERROR(INDEX('CP-OM'!$E$5:$BA$50,MATCH('Rlt Global'!$E14,'CP-OM'!$C$5:$C$50,0),MATCH('Rlt Global'!BC$3,'CP-OM'!$E$4:$BA$4,0)),"")</f>
        <v>0</v>
      </c>
      <c r="BD14">
        <f>IFERROR(INDEX('CP-OM'!$E$5:$BA$50,MATCH('Rlt Global'!$E14,'CP-OM'!$C$5:$C$50,0),MATCH('Rlt Global'!BD$3,'CP-OM'!$E$4:$BA$4,0)),"")</f>
        <v>0</v>
      </c>
    </row>
    <row r="15" spans="1:56">
      <c r="B15" t="s">
        <v>100</v>
      </c>
      <c r="C15" t="s">
        <v>102</v>
      </c>
      <c r="D15">
        <v>2</v>
      </c>
      <c r="E15" s="66" t="str">
        <f>INDEX('Liste Personnel'!$A$3:$I$152,MATCH($C15,'Liste Personnel'!$E$3:$E$152,0),7)</f>
        <v>CPFORM2</v>
      </c>
      <c r="F15" s="66">
        <f>INDEX('Liste Personnel'!$A$3:$I$152,MATCH($C15,'Liste Personnel'!$E$3:$E$152,0),8)</f>
        <v>3217</v>
      </c>
      <c r="G15" s="66" t="str">
        <f>INDEX('Liste Personnel'!$A$3:$I$152,MATCH($C15,'Liste Personnel'!$E$3:$E$152,0),9)</f>
        <v>xxx.xxx@google.com</v>
      </c>
      <c r="H15">
        <f>IFERROR(INDEX('CP-OM'!$E$5:$BA$50,MATCH('Rlt Global'!$E15,'CP-OM'!$C$5:$C$50,0),MATCH('Rlt Global'!H$3,'CP-OM'!$E$4:$BA$4,0)),"")</f>
        <v>0</v>
      </c>
      <c r="I15">
        <f>IFERROR(INDEX('CP-OM'!$E$5:$BA$50,MATCH('Rlt Global'!$E15,'CP-OM'!$C$5:$C$50,0),MATCH('Rlt Global'!I$3,'CP-OM'!$E$4:$BA$4,0)),"")</f>
        <v>0</v>
      </c>
      <c r="J15">
        <f>IFERROR(INDEX('CP-OM'!$E$5:$BA$50,MATCH('Rlt Global'!$E15,'CP-OM'!$C$5:$C$50,0),MATCH('Rlt Global'!J$3,'CP-OM'!$E$4:$BA$4,0)),"")</f>
        <v>0</v>
      </c>
      <c r="K15">
        <f>IFERROR(INDEX('CP-OM'!$E$5:$BA$50,MATCH('Rlt Global'!$E15,'CP-OM'!$C$5:$C$50,0),MATCH('Rlt Global'!K$3,'CP-OM'!$E$4:$BA$4,0)),"")</f>
        <v>0</v>
      </c>
      <c r="L15">
        <f>IFERROR(INDEX('CP-OM'!$E$5:$BA$50,MATCH('Rlt Global'!$E15,'CP-OM'!$C$5:$C$50,0),MATCH('Rlt Global'!L$3,'CP-OM'!$E$4:$BA$4,0)),"")</f>
        <v>0</v>
      </c>
      <c r="M15">
        <f>IFERROR(INDEX('CP-OM'!$E$5:$BA$50,MATCH('Rlt Global'!$E15,'CP-OM'!$C$5:$C$50,0),MATCH('Rlt Global'!M$3,'CP-OM'!$E$4:$BA$4,0)),"")</f>
        <v>0</v>
      </c>
      <c r="N15">
        <f>IFERROR(INDEX('CP-OM'!$E$5:$BA$50,MATCH('Rlt Global'!$E15,'CP-OM'!$C$5:$C$50,0),MATCH('Rlt Global'!N$3,'CP-OM'!$E$4:$BA$4,0)),"")</f>
        <v>0</v>
      </c>
      <c r="O15">
        <f>IFERROR(INDEX('CP-OM'!$E$5:$BA$50,MATCH('Rlt Global'!$E15,'CP-OM'!$C$5:$C$50,0),MATCH('Rlt Global'!O$3,'CP-OM'!$E$4:$BA$4,0)),"")</f>
        <v>0</v>
      </c>
      <c r="P15">
        <f>IFERROR(INDEX('CP-OM'!$E$5:$BA$50,MATCH('Rlt Global'!$E15,'CP-OM'!$C$5:$C$50,0),MATCH('Rlt Global'!P$3,'CP-OM'!$E$4:$BA$4,0)),"")</f>
        <v>0</v>
      </c>
      <c r="Q15">
        <f>IFERROR(INDEX('CP-OM'!$E$5:$BA$50,MATCH('Rlt Global'!$E15,'CP-OM'!$C$5:$C$50,0),MATCH('Rlt Global'!Q$3,'CP-OM'!$E$4:$BA$4,0)),"")</f>
        <v>0</v>
      </c>
      <c r="R15">
        <f>IFERROR(INDEX('CP-OM'!$E$5:$BA$50,MATCH('Rlt Global'!$E15,'CP-OM'!$C$5:$C$50,0),MATCH('Rlt Global'!R$3,'CP-OM'!$E$4:$BA$4,0)),"")</f>
        <v>0</v>
      </c>
      <c r="S15">
        <f>IFERROR(INDEX('CP-OM'!$E$5:$BA$50,MATCH('Rlt Global'!$E15,'CP-OM'!$C$5:$C$50,0),MATCH('Rlt Global'!S$3,'CP-OM'!$E$4:$BA$4,0)),"")</f>
        <v>0</v>
      </c>
      <c r="T15">
        <f>IFERROR(INDEX('CP-OM'!$E$5:$BA$50,MATCH('Rlt Global'!$E15,'CP-OM'!$C$5:$C$50,0),MATCH('Rlt Global'!T$3,'CP-OM'!$E$4:$BA$4,0)),"")</f>
        <v>0</v>
      </c>
      <c r="U15">
        <f>IFERROR(INDEX('CP-OM'!$E$5:$BA$50,MATCH('Rlt Global'!$E15,'CP-OM'!$C$5:$C$50,0),MATCH('Rlt Global'!U$3,'CP-OM'!$E$4:$BA$4,0)),"")</f>
        <v>0</v>
      </c>
      <c r="V15">
        <f>IFERROR(INDEX('CP-OM'!$E$5:$BA$50,MATCH('Rlt Global'!$E15,'CP-OM'!$C$5:$C$50,0),MATCH('Rlt Global'!V$3,'CP-OM'!$E$4:$BA$4,0)),"")</f>
        <v>0</v>
      </c>
      <c r="W15">
        <f>IFERROR(INDEX('CP-OM'!$E$5:$BA$50,MATCH('Rlt Global'!$E15,'CP-OM'!$C$5:$C$50,0),MATCH('Rlt Global'!W$3,'CP-OM'!$E$4:$BA$4,0)),"")</f>
        <v>0</v>
      </c>
      <c r="X15">
        <f>IFERROR(INDEX('CP-OM'!$E$5:$BA$50,MATCH('Rlt Global'!$E15,'CP-OM'!$C$5:$C$50,0),MATCH('Rlt Global'!X$3,'CP-OM'!$E$4:$BA$4,0)),"")</f>
        <v>0</v>
      </c>
      <c r="Y15">
        <f>IFERROR(INDEX('CP-OM'!$E$5:$BA$50,MATCH('Rlt Global'!$E15,'CP-OM'!$C$5:$C$50,0),MATCH('Rlt Global'!Y$3,'CP-OM'!$E$4:$BA$4,0)),"")</f>
        <v>0</v>
      </c>
      <c r="Z15">
        <f>IFERROR(INDEX('CP-OM'!$E$5:$BA$50,MATCH('Rlt Global'!$E15,'CP-OM'!$C$5:$C$50,0),MATCH('Rlt Global'!Z$3,'CP-OM'!$E$4:$BA$4,0)),"")</f>
        <v>0</v>
      </c>
      <c r="AA15">
        <f>IFERROR(INDEX('CP-OM'!$E$5:$BA$50,MATCH('Rlt Global'!$E15,'CP-OM'!$C$5:$C$50,0),MATCH('Rlt Global'!AA$3,'CP-OM'!$E$4:$BA$4,0)),"")</f>
        <v>0</v>
      </c>
      <c r="AB15">
        <f>IFERROR(INDEX('CP-OM'!$E$5:$BA$50,MATCH('Rlt Global'!$E15,'CP-OM'!$C$5:$C$50,0),MATCH('Rlt Global'!AB$3,'CP-OM'!$E$4:$BA$4,0)),"")</f>
        <v>0</v>
      </c>
      <c r="AC15">
        <f>IFERROR(INDEX('CP-OM'!$E$5:$BA$50,MATCH('Rlt Global'!$E15,'CP-OM'!$C$5:$C$50,0),MATCH('Rlt Global'!AC$3,'CP-OM'!$E$4:$BA$4,0)),"")</f>
        <v>0</v>
      </c>
      <c r="AD15">
        <f>IFERROR(INDEX('CP-OM'!$E$5:$BA$50,MATCH('Rlt Global'!$E15,'CP-OM'!$C$5:$C$50,0),MATCH('Rlt Global'!AD$3,'CP-OM'!$E$4:$BA$4,0)),"")</f>
        <v>0</v>
      </c>
      <c r="AE15">
        <f>IFERROR(INDEX('CP-OM'!$E$5:$BA$50,MATCH('Rlt Global'!$E15,'CP-OM'!$C$5:$C$50,0),MATCH('Rlt Global'!AE$3,'CP-OM'!$E$4:$BA$4,0)),"")</f>
        <v>0</v>
      </c>
      <c r="AF15">
        <f>IFERROR(INDEX('CP-OM'!$E$5:$BA$50,MATCH('Rlt Global'!$E15,'CP-OM'!$C$5:$C$50,0),MATCH('Rlt Global'!AF$3,'CP-OM'!$E$4:$BA$4,0)),"")</f>
        <v>0</v>
      </c>
      <c r="AG15">
        <f>IFERROR(INDEX('CP-OM'!$E$5:$BA$50,MATCH('Rlt Global'!$E15,'CP-OM'!$C$5:$C$50,0),MATCH('Rlt Global'!AG$3,'CP-OM'!$E$4:$BA$4,0)),"")</f>
        <v>0</v>
      </c>
      <c r="AH15">
        <f>IFERROR(INDEX('CP-OM'!$E$5:$BA$50,MATCH('Rlt Global'!$E15,'CP-OM'!$C$5:$C$50,0),MATCH('Rlt Global'!AH$3,'CP-OM'!$E$4:$BA$4,0)),"")</f>
        <v>0</v>
      </c>
      <c r="AI15">
        <f>IFERROR(INDEX('CP-OM'!$E$5:$BA$50,MATCH('Rlt Global'!$E15,'CP-OM'!$C$5:$C$50,0),MATCH('Rlt Global'!AI$3,'CP-OM'!$E$4:$BA$4,0)),"")</f>
        <v>0</v>
      </c>
      <c r="AJ15">
        <f>IFERROR(INDEX('CP-OM'!$E$5:$BA$50,MATCH('Rlt Global'!$E15,'CP-OM'!$C$5:$C$50,0),MATCH('Rlt Global'!AJ$3,'CP-OM'!$E$4:$BA$4,0)),"")</f>
        <v>0</v>
      </c>
      <c r="AK15">
        <f>IFERROR(INDEX('CP-OM'!$E$5:$BA$50,MATCH('Rlt Global'!$E15,'CP-OM'!$C$5:$C$50,0),MATCH('Rlt Global'!AK$3,'CP-OM'!$E$4:$BA$4,0)),"")</f>
        <v>0</v>
      </c>
      <c r="AL15">
        <f>IFERROR(INDEX('CP-OM'!$E$5:$BA$50,MATCH('Rlt Global'!$E15,'CP-OM'!$C$5:$C$50,0),MATCH('Rlt Global'!AL$3,'CP-OM'!$E$4:$BA$4,0)),"")</f>
        <v>0</v>
      </c>
      <c r="AM15">
        <f>IFERROR(INDEX('CP-OM'!$E$5:$BA$50,MATCH('Rlt Global'!$E15,'CP-OM'!$C$5:$C$50,0),MATCH('Rlt Global'!AM$3,'CP-OM'!$E$4:$BA$4,0)),"")</f>
        <v>0</v>
      </c>
      <c r="AN15">
        <f>IFERROR(INDEX('CP-OM'!$E$5:$BA$50,MATCH('Rlt Global'!$E15,'CP-OM'!$C$5:$C$50,0),MATCH('Rlt Global'!AN$3,'CP-OM'!$E$4:$BA$4,0)),"")</f>
        <v>0</v>
      </c>
      <c r="AO15">
        <f>IFERROR(INDEX('CP-OM'!$E$5:$BA$50,MATCH('Rlt Global'!$E15,'CP-OM'!$C$5:$C$50,0),MATCH('Rlt Global'!AO$3,'CP-OM'!$E$4:$BA$4,0)),"")</f>
        <v>0</v>
      </c>
      <c r="AP15">
        <f>IFERROR(INDEX('CP-OM'!$E$5:$BA$50,MATCH('Rlt Global'!$E15,'CP-OM'!$C$5:$C$50,0),MATCH('Rlt Global'!AP$3,'CP-OM'!$E$4:$BA$4,0)),"")</f>
        <v>0</v>
      </c>
      <c r="AQ15">
        <f>IFERROR(INDEX('CP-OM'!$E$5:$BA$50,MATCH('Rlt Global'!$E15,'CP-OM'!$C$5:$C$50,0),MATCH('Rlt Global'!AQ$3,'CP-OM'!$E$4:$BA$4,0)),"")</f>
        <v>0</v>
      </c>
      <c r="AR15">
        <f>IFERROR(INDEX('CP-OM'!$E$5:$BA$50,MATCH('Rlt Global'!$E15,'CP-OM'!$C$5:$C$50,0),MATCH('Rlt Global'!AR$3,'CP-OM'!$E$4:$BA$4,0)),"")</f>
        <v>0</v>
      </c>
      <c r="AS15">
        <f>IFERROR(INDEX('CP-OM'!$E$5:$BA$50,MATCH('Rlt Global'!$E15,'CP-OM'!$C$5:$C$50,0),MATCH('Rlt Global'!AS$3,'CP-OM'!$E$4:$BA$4,0)),"")</f>
        <v>0</v>
      </c>
      <c r="AT15">
        <f>IFERROR(INDEX('CP-OM'!$E$5:$BA$50,MATCH('Rlt Global'!$E15,'CP-OM'!$C$5:$C$50,0),MATCH('Rlt Global'!AT$3,'CP-OM'!$E$4:$BA$4,0)),"")</f>
        <v>0</v>
      </c>
      <c r="AU15">
        <f>IFERROR(INDEX('CP-OM'!$E$5:$BA$50,MATCH('Rlt Global'!$E15,'CP-OM'!$C$5:$C$50,0),MATCH('Rlt Global'!AU$3,'CP-OM'!$E$4:$BA$4,0)),"")</f>
        <v>0</v>
      </c>
      <c r="AV15">
        <f>IFERROR(INDEX('CP-OM'!$E$5:$BA$50,MATCH('Rlt Global'!$E15,'CP-OM'!$C$5:$C$50,0),MATCH('Rlt Global'!AV$3,'CP-OM'!$E$4:$BA$4,0)),"")</f>
        <v>0</v>
      </c>
      <c r="AW15">
        <f>IFERROR(INDEX('CP-OM'!$E$5:$BA$50,MATCH('Rlt Global'!$E15,'CP-OM'!$C$5:$C$50,0),MATCH('Rlt Global'!AW$3,'CP-OM'!$E$4:$BA$4,0)),"")</f>
        <v>0</v>
      </c>
      <c r="AX15">
        <f>IFERROR(INDEX('CP-OM'!$E$5:$BA$50,MATCH('Rlt Global'!$E15,'CP-OM'!$C$5:$C$50,0),MATCH('Rlt Global'!AX$3,'CP-OM'!$E$4:$BA$4,0)),"")</f>
        <v>0</v>
      </c>
      <c r="AY15">
        <f>IFERROR(INDEX('CP-OM'!$E$5:$BA$50,MATCH('Rlt Global'!$E15,'CP-OM'!$C$5:$C$50,0),MATCH('Rlt Global'!AY$3,'CP-OM'!$E$4:$BA$4,0)),"")</f>
        <v>0</v>
      </c>
      <c r="AZ15">
        <f>IFERROR(INDEX('CP-OM'!$E$5:$BA$50,MATCH('Rlt Global'!$E15,'CP-OM'!$C$5:$C$50,0),MATCH('Rlt Global'!AZ$3,'CP-OM'!$E$4:$BA$4,0)),"")</f>
        <v>0</v>
      </c>
      <c r="BA15">
        <f>IFERROR(INDEX('CP-OM'!$E$5:$BA$50,MATCH('Rlt Global'!$E15,'CP-OM'!$C$5:$C$50,0),MATCH('Rlt Global'!BA$3,'CP-OM'!$E$4:$BA$4,0)),"")</f>
        <v>0</v>
      </c>
      <c r="BB15">
        <f>IFERROR(INDEX('CP-OM'!$E$5:$BA$50,MATCH('Rlt Global'!$E15,'CP-OM'!$C$5:$C$50,0),MATCH('Rlt Global'!BB$3,'CP-OM'!$E$4:$BA$4,0)),"")</f>
        <v>0</v>
      </c>
      <c r="BC15">
        <f>IFERROR(INDEX('CP-OM'!$E$5:$BA$50,MATCH('Rlt Global'!$E15,'CP-OM'!$C$5:$C$50,0),MATCH('Rlt Global'!BC$3,'CP-OM'!$E$4:$BA$4,0)),"")</f>
        <v>0</v>
      </c>
      <c r="BD15">
        <f>IFERROR(INDEX('CP-OM'!$E$5:$BA$50,MATCH('Rlt Global'!$E15,'CP-OM'!$C$5:$C$50,0),MATCH('Rlt Global'!BD$3,'CP-OM'!$E$4:$BA$4,0)),"")</f>
        <v>0</v>
      </c>
    </row>
    <row r="16" spans="1:56">
      <c r="B16" t="s">
        <v>100</v>
      </c>
      <c r="C16" t="s">
        <v>103</v>
      </c>
      <c r="D16">
        <v>3</v>
      </c>
      <c r="E16" s="66" t="str">
        <f>INDEX('Liste Personnel'!$A$3:$I$152,MATCH($C16,'Liste Personnel'!$E$3:$E$152,0),7)</f>
        <v>CPFORM3</v>
      </c>
      <c r="F16" s="66">
        <f>INDEX('Liste Personnel'!$A$3:$I$152,MATCH($C16,'Liste Personnel'!$E$3:$E$152,0),8)</f>
        <v>3277</v>
      </c>
      <c r="G16" s="66" t="str">
        <f>INDEX('Liste Personnel'!$A$3:$I$152,MATCH($C16,'Liste Personnel'!$E$3:$E$152,0),9)</f>
        <v>xxx.xxx@google.com</v>
      </c>
      <c r="H16">
        <f>IFERROR(INDEX('CP-OM'!$E$5:$BA$50,MATCH('Rlt Global'!$E16,'CP-OM'!$C$5:$C$50,0),MATCH('Rlt Global'!H$3,'CP-OM'!$E$4:$BA$4,0)),"")</f>
        <v>0</v>
      </c>
      <c r="I16">
        <f>IFERROR(INDEX('CP-OM'!$E$5:$BA$50,MATCH('Rlt Global'!$E16,'CP-OM'!$C$5:$C$50,0),MATCH('Rlt Global'!I$3,'CP-OM'!$E$4:$BA$4,0)),"")</f>
        <v>0</v>
      </c>
      <c r="J16">
        <f>IFERROR(INDEX('CP-OM'!$E$5:$BA$50,MATCH('Rlt Global'!$E16,'CP-OM'!$C$5:$C$50,0),MATCH('Rlt Global'!J$3,'CP-OM'!$E$4:$BA$4,0)),"")</f>
        <v>0</v>
      </c>
      <c r="K16">
        <f>IFERROR(INDEX('CP-OM'!$E$5:$BA$50,MATCH('Rlt Global'!$E16,'CP-OM'!$C$5:$C$50,0),MATCH('Rlt Global'!K$3,'CP-OM'!$E$4:$BA$4,0)),"")</f>
        <v>0</v>
      </c>
      <c r="L16">
        <f>IFERROR(INDEX('CP-OM'!$E$5:$BA$50,MATCH('Rlt Global'!$E16,'CP-OM'!$C$5:$C$50,0),MATCH('Rlt Global'!L$3,'CP-OM'!$E$4:$BA$4,0)),"")</f>
        <v>0</v>
      </c>
      <c r="M16">
        <f>IFERROR(INDEX('CP-OM'!$E$5:$BA$50,MATCH('Rlt Global'!$E16,'CP-OM'!$C$5:$C$50,0),MATCH('Rlt Global'!M$3,'CP-OM'!$E$4:$BA$4,0)),"")</f>
        <v>0</v>
      </c>
      <c r="N16">
        <f>IFERROR(INDEX('CP-OM'!$E$5:$BA$50,MATCH('Rlt Global'!$E16,'CP-OM'!$C$5:$C$50,0),MATCH('Rlt Global'!N$3,'CP-OM'!$E$4:$BA$4,0)),"")</f>
        <v>0</v>
      </c>
      <c r="O16">
        <f>IFERROR(INDEX('CP-OM'!$E$5:$BA$50,MATCH('Rlt Global'!$E16,'CP-OM'!$C$5:$C$50,0),MATCH('Rlt Global'!O$3,'CP-OM'!$E$4:$BA$4,0)),"")</f>
        <v>0</v>
      </c>
      <c r="P16">
        <f>IFERROR(INDEX('CP-OM'!$E$5:$BA$50,MATCH('Rlt Global'!$E16,'CP-OM'!$C$5:$C$50,0),MATCH('Rlt Global'!P$3,'CP-OM'!$E$4:$BA$4,0)),"")</f>
        <v>0</v>
      </c>
      <c r="Q16">
        <f>IFERROR(INDEX('CP-OM'!$E$5:$BA$50,MATCH('Rlt Global'!$E16,'CP-OM'!$C$5:$C$50,0),MATCH('Rlt Global'!Q$3,'CP-OM'!$E$4:$BA$4,0)),"")</f>
        <v>0</v>
      </c>
      <c r="R16">
        <f>IFERROR(INDEX('CP-OM'!$E$5:$BA$50,MATCH('Rlt Global'!$E16,'CP-OM'!$C$5:$C$50,0),MATCH('Rlt Global'!R$3,'CP-OM'!$E$4:$BA$4,0)),"")</f>
        <v>0</v>
      </c>
      <c r="S16">
        <f>IFERROR(INDEX('CP-OM'!$E$5:$BA$50,MATCH('Rlt Global'!$E16,'CP-OM'!$C$5:$C$50,0),MATCH('Rlt Global'!S$3,'CP-OM'!$E$4:$BA$4,0)),"")</f>
        <v>0</v>
      </c>
      <c r="T16">
        <f>IFERROR(INDEX('CP-OM'!$E$5:$BA$50,MATCH('Rlt Global'!$E16,'CP-OM'!$C$5:$C$50,0),MATCH('Rlt Global'!T$3,'CP-OM'!$E$4:$BA$4,0)),"")</f>
        <v>0</v>
      </c>
      <c r="U16">
        <f>IFERROR(INDEX('CP-OM'!$E$5:$BA$50,MATCH('Rlt Global'!$E16,'CP-OM'!$C$5:$C$50,0),MATCH('Rlt Global'!U$3,'CP-OM'!$E$4:$BA$4,0)),"")</f>
        <v>0</v>
      </c>
      <c r="V16">
        <f>IFERROR(INDEX('CP-OM'!$E$5:$BA$50,MATCH('Rlt Global'!$E16,'CP-OM'!$C$5:$C$50,0),MATCH('Rlt Global'!V$3,'CP-OM'!$E$4:$BA$4,0)),"")</f>
        <v>0</v>
      </c>
      <c r="W16">
        <f>IFERROR(INDEX('CP-OM'!$E$5:$BA$50,MATCH('Rlt Global'!$E16,'CP-OM'!$C$5:$C$50,0),MATCH('Rlt Global'!W$3,'CP-OM'!$E$4:$BA$4,0)),"")</f>
        <v>0</v>
      </c>
      <c r="X16">
        <f>IFERROR(INDEX('CP-OM'!$E$5:$BA$50,MATCH('Rlt Global'!$E16,'CP-OM'!$C$5:$C$50,0),MATCH('Rlt Global'!X$3,'CP-OM'!$E$4:$BA$4,0)),"")</f>
        <v>0</v>
      </c>
      <c r="Y16">
        <f>IFERROR(INDEX('CP-OM'!$E$5:$BA$50,MATCH('Rlt Global'!$E16,'CP-OM'!$C$5:$C$50,0),MATCH('Rlt Global'!Y$3,'CP-OM'!$E$4:$BA$4,0)),"")</f>
        <v>0</v>
      </c>
      <c r="Z16">
        <f>IFERROR(INDEX('CP-OM'!$E$5:$BA$50,MATCH('Rlt Global'!$E16,'CP-OM'!$C$5:$C$50,0),MATCH('Rlt Global'!Z$3,'CP-OM'!$E$4:$BA$4,0)),"")</f>
        <v>0</v>
      </c>
      <c r="AA16">
        <f>IFERROR(INDEX('CP-OM'!$E$5:$BA$50,MATCH('Rlt Global'!$E16,'CP-OM'!$C$5:$C$50,0),MATCH('Rlt Global'!AA$3,'CP-OM'!$E$4:$BA$4,0)),"")</f>
        <v>0</v>
      </c>
      <c r="AB16">
        <f>IFERROR(INDEX('CP-OM'!$E$5:$BA$50,MATCH('Rlt Global'!$E16,'CP-OM'!$C$5:$C$50,0),MATCH('Rlt Global'!AB$3,'CP-OM'!$E$4:$BA$4,0)),"")</f>
        <v>0</v>
      </c>
      <c r="AC16">
        <f>IFERROR(INDEX('CP-OM'!$E$5:$BA$50,MATCH('Rlt Global'!$E16,'CP-OM'!$C$5:$C$50,0),MATCH('Rlt Global'!AC$3,'CP-OM'!$E$4:$BA$4,0)),"")</f>
        <v>0</v>
      </c>
      <c r="AD16">
        <f>IFERROR(INDEX('CP-OM'!$E$5:$BA$50,MATCH('Rlt Global'!$E16,'CP-OM'!$C$5:$C$50,0),MATCH('Rlt Global'!AD$3,'CP-OM'!$E$4:$BA$4,0)),"")</f>
        <v>0</v>
      </c>
      <c r="AE16">
        <f>IFERROR(INDEX('CP-OM'!$E$5:$BA$50,MATCH('Rlt Global'!$E16,'CP-OM'!$C$5:$C$50,0),MATCH('Rlt Global'!AE$3,'CP-OM'!$E$4:$BA$4,0)),"")</f>
        <v>0</v>
      </c>
      <c r="AF16">
        <f>IFERROR(INDEX('CP-OM'!$E$5:$BA$50,MATCH('Rlt Global'!$E16,'CP-OM'!$C$5:$C$50,0),MATCH('Rlt Global'!AF$3,'CP-OM'!$E$4:$BA$4,0)),"")</f>
        <v>0</v>
      </c>
      <c r="AG16">
        <f>IFERROR(INDEX('CP-OM'!$E$5:$BA$50,MATCH('Rlt Global'!$E16,'CP-OM'!$C$5:$C$50,0),MATCH('Rlt Global'!AG$3,'CP-OM'!$E$4:$BA$4,0)),"")</f>
        <v>0</v>
      </c>
      <c r="AH16">
        <f>IFERROR(INDEX('CP-OM'!$E$5:$BA$50,MATCH('Rlt Global'!$E16,'CP-OM'!$C$5:$C$50,0),MATCH('Rlt Global'!AH$3,'CP-OM'!$E$4:$BA$4,0)),"")</f>
        <v>0</v>
      </c>
      <c r="AI16">
        <f>IFERROR(INDEX('CP-OM'!$E$5:$BA$50,MATCH('Rlt Global'!$E16,'CP-OM'!$C$5:$C$50,0),MATCH('Rlt Global'!AI$3,'CP-OM'!$E$4:$BA$4,0)),"")</f>
        <v>0</v>
      </c>
      <c r="AJ16">
        <f>IFERROR(INDEX('CP-OM'!$E$5:$BA$50,MATCH('Rlt Global'!$E16,'CP-OM'!$C$5:$C$50,0),MATCH('Rlt Global'!AJ$3,'CP-OM'!$E$4:$BA$4,0)),"")</f>
        <v>0</v>
      </c>
      <c r="AK16">
        <f>IFERROR(INDEX('CP-OM'!$E$5:$BA$50,MATCH('Rlt Global'!$E16,'CP-OM'!$C$5:$C$50,0),MATCH('Rlt Global'!AK$3,'CP-OM'!$E$4:$BA$4,0)),"")</f>
        <v>0</v>
      </c>
      <c r="AL16">
        <f>IFERROR(INDEX('CP-OM'!$E$5:$BA$50,MATCH('Rlt Global'!$E16,'CP-OM'!$C$5:$C$50,0),MATCH('Rlt Global'!AL$3,'CP-OM'!$E$4:$BA$4,0)),"")</f>
        <v>0</v>
      </c>
      <c r="AM16">
        <f>IFERROR(INDEX('CP-OM'!$E$5:$BA$50,MATCH('Rlt Global'!$E16,'CP-OM'!$C$5:$C$50,0),MATCH('Rlt Global'!AM$3,'CP-OM'!$E$4:$BA$4,0)),"")</f>
        <v>0</v>
      </c>
      <c r="AN16">
        <f>IFERROR(INDEX('CP-OM'!$E$5:$BA$50,MATCH('Rlt Global'!$E16,'CP-OM'!$C$5:$C$50,0),MATCH('Rlt Global'!AN$3,'CP-OM'!$E$4:$BA$4,0)),"")</f>
        <v>0</v>
      </c>
      <c r="AO16">
        <f>IFERROR(INDEX('CP-OM'!$E$5:$BA$50,MATCH('Rlt Global'!$E16,'CP-OM'!$C$5:$C$50,0),MATCH('Rlt Global'!AO$3,'CP-OM'!$E$4:$BA$4,0)),"")</f>
        <v>0</v>
      </c>
      <c r="AP16">
        <f>IFERROR(INDEX('CP-OM'!$E$5:$BA$50,MATCH('Rlt Global'!$E16,'CP-OM'!$C$5:$C$50,0),MATCH('Rlt Global'!AP$3,'CP-OM'!$E$4:$BA$4,0)),"")</f>
        <v>0</v>
      </c>
      <c r="AQ16">
        <f>IFERROR(INDEX('CP-OM'!$E$5:$BA$50,MATCH('Rlt Global'!$E16,'CP-OM'!$C$5:$C$50,0),MATCH('Rlt Global'!AQ$3,'CP-OM'!$E$4:$BA$4,0)),"")</f>
        <v>0</v>
      </c>
      <c r="AR16">
        <f>IFERROR(INDEX('CP-OM'!$E$5:$BA$50,MATCH('Rlt Global'!$E16,'CP-OM'!$C$5:$C$50,0),MATCH('Rlt Global'!AR$3,'CP-OM'!$E$4:$BA$4,0)),"")</f>
        <v>0</v>
      </c>
      <c r="AS16">
        <f>IFERROR(INDEX('CP-OM'!$E$5:$BA$50,MATCH('Rlt Global'!$E16,'CP-OM'!$C$5:$C$50,0),MATCH('Rlt Global'!AS$3,'CP-OM'!$E$4:$BA$4,0)),"")</f>
        <v>0</v>
      </c>
      <c r="AT16">
        <f>IFERROR(INDEX('CP-OM'!$E$5:$BA$50,MATCH('Rlt Global'!$E16,'CP-OM'!$C$5:$C$50,0),MATCH('Rlt Global'!AT$3,'CP-OM'!$E$4:$BA$4,0)),"")</f>
        <v>0</v>
      </c>
      <c r="AU16">
        <f>IFERROR(INDEX('CP-OM'!$E$5:$BA$50,MATCH('Rlt Global'!$E16,'CP-OM'!$C$5:$C$50,0),MATCH('Rlt Global'!AU$3,'CP-OM'!$E$4:$BA$4,0)),"")</f>
        <v>0</v>
      </c>
      <c r="AV16">
        <f>IFERROR(INDEX('CP-OM'!$E$5:$BA$50,MATCH('Rlt Global'!$E16,'CP-OM'!$C$5:$C$50,0),MATCH('Rlt Global'!AV$3,'CP-OM'!$E$4:$BA$4,0)),"")</f>
        <v>0</v>
      </c>
      <c r="AW16">
        <f>IFERROR(INDEX('CP-OM'!$E$5:$BA$50,MATCH('Rlt Global'!$E16,'CP-OM'!$C$5:$C$50,0),MATCH('Rlt Global'!AW$3,'CP-OM'!$E$4:$BA$4,0)),"")</f>
        <v>0</v>
      </c>
      <c r="AX16">
        <f>IFERROR(INDEX('CP-OM'!$E$5:$BA$50,MATCH('Rlt Global'!$E16,'CP-OM'!$C$5:$C$50,0),MATCH('Rlt Global'!AX$3,'CP-OM'!$E$4:$BA$4,0)),"")</f>
        <v>0</v>
      </c>
      <c r="AY16">
        <f>IFERROR(INDEX('CP-OM'!$E$5:$BA$50,MATCH('Rlt Global'!$E16,'CP-OM'!$C$5:$C$50,0),MATCH('Rlt Global'!AY$3,'CP-OM'!$E$4:$BA$4,0)),"")</f>
        <v>0</v>
      </c>
      <c r="AZ16">
        <f>IFERROR(INDEX('CP-OM'!$E$5:$BA$50,MATCH('Rlt Global'!$E16,'CP-OM'!$C$5:$C$50,0),MATCH('Rlt Global'!AZ$3,'CP-OM'!$E$4:$BA$4,0)),"")</f>
        <v>0</v>
      </c>
      <c r="BA16">
        <f>IFERROR(INDEX('CP-OM'!$E$5:$BA$50,MATCH('Rlt Global'!$E16,'CP-OM'!$C$5:$C$50,0),MATCH('Rlt Global'!BA$3,'CP-OM'!$E$4:$BA$4,0)),"")</f>
        <v>0</v>
      </c>
      <c r="BB16">
        <f>IFERROR(INDEX('CP-OM'!$E$5:$BA$50,MATCH('Rlt Global'!$E16,'CP-OM'!$C$5:$C$50,0),MATCH('Rlt Global'!BB$3,'CP-OM'!$E$4:$BA$4,0)),"")</f>
        <v>0</v>
      </c>
      <c r="BC16">
        <f>IFERROR(INDEX('CP-OM'!$E$5:$BA$50,MATCH('Rlt Global'!$E16,'CP-OM'!$C$5:$C$50,0),MATCH('Rlt Global'!BC$3,'CP-OM'!$E$4:$BA$4,0)),"")</f>
        <v>0</v>
      </c>
      <c r="BD16">
        <f>IFERROR(INDEX('CP-OM'!$E$5:$BA$50,MATCH('Rlt Global'!$E16,'CP-OM'!$C$5:$C$50,0),MATCH('Rlt Global'!BD$3,'CP-OM'!$E$4:$BA$4,0)),"")</f>
        <v>0</v>
      </c>
    </row>
    <row r="17" spans="1:56">
      <c r="A17" t="s">
        <v>10</v>
      </c>
      <c r="B17" t="s">
        <v>104</v>
      </c>
      <c r="C17" t="s">
        <v>105</v>
      </c>
      <c r="D17">
        <v>1</v>
      </c>
      <c r="E17" s="66" t="str">
        <f>INDEX('Liste Personnel'!$A$3:$I$152,MATCH($C17,'Liste Personnel'!$E$3:$E$152,0),7)</f>
        <v>OMA1</v>
      </c>
      <c r="F17" s="66">
        <f>INDEX('Liste Personnel'!$A$3:$I$152,MATCH($C17,'Liste Personnel'!$E$3:$E$152,0),8)</f>
        <v>2726</v>
      </c>
      <c r="G17" s="66" t="str">
        <f>INDEX('Liste Personnel'!$A$3:$I$152,MATCH($C17,'Liste Personnel'!$E$3:$E$152,0),9)</f>
        <v>xxx.xxx@google.com</v>
      </c>
      <c r="H17">
        <f>IFERROR(INDEX('CP-OM'!$E$5:$BA$50,MATCH('Rlt Global'!$E17,'CP-OM'!$C$5:$C$50,0),MATCH('Rlt Global'!H$3,'CP-OM'!$E$4:$BA$4,0)),"")</f>
        <v>0</v>
      </c>
      <c r="I17">
        <f>IFERROR(INDEX('CP-OM'!$E$5:$BA$50,MATCH('Rlt Global'!$E17,'CP-OM'!$C$5:$C$50,0),MATCH('Rlt Global'!I$3,'CP-OM'!$E$4:$BA$4,0)),"")</f>
        <v>0</v>
      </c>
      <c r="J17">
        <f>IFERROR(INDEX('CP-OM'!$E$5:$BA$50,MATCH('Rlt Global'!$E17,'CP-OM'!$C$5:$C$50,0),MATCH('Rlt Global'!J$3,'CP-OM'!$E$4:$BA$4,0)),"")</f>
        <v>0</v>
      </c>
      <c r="K17">
        <f>IFERROR(INDEX('CP-OM'!$E$5:$BA$50,MATCH('Rlt Global'!$E17,'CP-OM'!$C$5:$C$50,0),MATCH('Rlt Global'!K$3,'CP-OM'!$E$4:$BA$4,0)),"")</f>
        <v>0</v>
      </c>
      <c r="L17">
        <f>IFERROR(INDEX('CP-OM'!$E$5:$BA$50,MATCH('Rlt Global'!$E17,'CP-OM'!$C$5:$C$50,0),MATCH('Rlt Global'!L$3,'CP-OM'!$E$4:$BA$4,0)),"")</f>
        <v>0</v>
      </c>
      <c r="M17">
        <f>IFERROR(INDEX('CP-OM'!$E$5:$BA$50,MATCH('Rlt Global'!$E17,'CP-OM'!$C$5:$C$50,0),MATCH('Rlt Global'!M$3,'CP-OM'!$E$4:$BA$4,0)),"")</f>
        <v>0</v>
      </c>
      <c r="N17">
        <f>IFERROR(INDEX('CP-OM'!$E$5:$BA$50,MATCH('Rlt Global'!$E17,'CP-OM'!$C$5:$C$50,0),MATCH('Rlt Global'!N$3,'CP-OM'!$E$4:$BA$4,0)),"")</f>
        <v>0</v>
      </c>
      <c r="O17">
        <f>IFERROR(INDEX('CP-OM'!$E$5:$BA$50,MATCH('Rlt Global'!$E17,'CP-OM'!$C$5:$C$50,0),MATCH('Rlt Global'!O$3,'CP-OM'!$E$4:$BA$4,0)),"")</f>
        <v>0</v>
      </c>
      <c r="P17">
        <f>IFERROR(INDEX('CP-OM'!$E$5:$BA$50,MATCH('Rlt Global'!$E17,'CP-OM'!$C$5:$C$50,0),MATCH('Rlt Global'!P$3,'CP-OM'!$E$4:$BA$4,0)),"")</f>
        <v>0</v>
      </c>
      <c r="Q17">
        <f>IFERROR(INDEX('CP-OM'!$E$5:$BA$50,MATCH('Rlt Global'!$E17,'CP-OM'!$C$5:$C$50,0),MATCH('Rlt Global'!Q$3,'CP-OM'!$E$4:$BA$4,0)),"")</f>
        <v>0</v>
      </c>
      <c r="R17">
        <f>IFERROR(INDEX('CP-OM'!$E$5:$BA$50,MATCH('Rlt Global'!$E17,'CP-OM'!$C$5:$C$50,0),MATCH('Rlt Global'!R$3,'CP-OM'!$E$4:$BA$4,0)),"")</f>
        <v>0</v>
      </c>
      <c r="S17">
        <f>IFERROR(INDEX('CP-OM'!$E$5:$BA$50,MATCH('Rlt Global'!$E17,'CP-OM'!$C$5:$C$50,0),MATCH('Rlt Global'!S$3,'CP-OM'!$E$4:$BA$4,0)),"")</f>
        <v>0</v>
      </c>
      <c r="T17">
        <f>IFERROR(INDEX('CP-OM'!$E$5:$BA$50,MATCH('Rlt Global'!$E17,'CP-OM'!$C$5:$C$50,0),MATCH('Rlt Global'!T$3,'CP-OM'!$E$4:$BA$4,0)),"")</f>
        <v>0</v>
      </c>
      <c r="U17">
        <f>IFERROR(INDEX('CP-OM'!$E$5:$BA$50,MATCH('Rlt Global'!$E17,'CP-OM'!$C$5:$C$50,0),MATCH('Rlt Global'!U$3,'CP-OM'!$E$4:$BA$4,0)),"")</f>
        <v>0</v>
      </c>
      <c r="V17">
        <f>IFERROR(INDEX('CP-OM'!$E$5:$BA$50,MATCH('Rlt Global'!$E17,'CP-OM'!$C$5:$C$50,0),MATCH('Rlt Global'!V$3,'CP-OM'!$E$4:$BA$4,0)),"")</f>
        <v>0</v>
      </c>
      <c r="W17">
        <f>IFERROR(INDEX('CP-OM'!$E$5:$BA$50,MATCH('Rlt Global'!$E17,'CP-OM'!$C$5:$C$50,0),MATCH('Rlt Global'!W$3,'CP-OM'!$E$4:$BA$4,0)),"")</f>
        <v>0</v>
      </c>
      <c r="X17">
        <f>IFERROR(INDEX('CP-OM'!$E$5:$BA$50,MATCH('Rlt Global'!$E17,'CP-OM'!$C$5:$C$50,0),MATCH('Rlt Global'!X$3,'CP-OM'!$E$4:$BA$4,0)),"")</f>
        <v>0</v>
      </c>
      <c r="Y17">
        <f>IFERROR(INDEX('CP-OM'!$E$5:$BA$50,MATCH('Rlt Global'!$E17,'CP-OM'!$C$5:$C$50,0),MATCH('Rlt Global'!Y$3,'CP-OM'!$E$4:$BA$4,0)),"")</f>
        <v>0</v>
      </c>
      <c r="Z17">
        <f>IFERROR(INDEX('CP-OM'!$E$5:$BA$50,MATCH('Rlt Global'!$E17,'CP-OM'!$C$5:$C$50,0),MATCH('Rlt Global'!Z$3,'CP-OM'!$E$4:$BA$4,0)),"")</f>
        <v>0</v>
      </c>
      <c r="AA17">
        <f>IFERROR(INDEX('CP-OM'!$E$5:$BA$50,MATCH('Rlt Global'!$E17,'CP-OM'!$C$5:$C$50,0),MATCH('Rlt Global'!AA$3,'CP-OM'!$E$4:$BA$4,0)),"")</f>
        <v>0</v>
      </c>
      <c r="AB17">
        <f>IFERROR(INDEX('CP-OM'!$E$5:$BA$50,MATCH('Rlt Global'!$E17,'CP-OM'!$C$5:$C$50,0),MATCH('Rlt Global'!AB$3,'CP-OM'!$E$4:$BA$4,0)),"")</f>
        <v>0</v>
      </c>
      <c r="AC17">
        <f>IFERROR(INDEX('CP-OM'!$E$5:$BA$50,MATCH('Rlt Global'!$E17,'CP-OM'!$C$5:$C$50,0),MATCH('Rlt Global'!AC$3,'CP-OM'!$E$4:$BA$4,0)),"")</f>
        <v>0</v>
      </c>
      <c r="AD17">
        <f>IFERROR(INDEX('CP-OM'!$E$5:$BA$50,MATCH('Rlt Global'!$E17,'CP-OM'!$C$5:$C$50,0),MATCH('Rlt Global'!AD$3,'CP-OM'!$E$4:$BA$4,0)),"")</f>
        <v>0</v>
      </c>
      <c r="AE17">
        <f>IFERROR(INDEX('CP-OM'!$E$5:$BA$50,MATCH('Rlt Global'!$E17,'CP-OM'!$C$5:$C$50,0),MATCH('Rlt Global'!AE$3,'CP-OM'!$E$4:$BA$4,0)),"")</f>
        <v>0</v>
      </c>
      <c r="AF17">
        <f>IFERROR(INDEX('CP-OM'!$E$5:$BA$50,MATCH('Rlt Global'!$E17,'CP-OM'!$C$5:$C$50,0),MATCH('Rlt Global'!AF$3,'CP-OM'!$E$4:$BA$4,0)),"")</f>
        <v>0</v>
      </c>
      <c r="AG17">
        <f>IFERROR(INDEX('CP-OM'!$E$5:$BA$50,MATCH('Rlt Global'!$E17,'CP-OM'!$C$5:$C$50,0),MATCH('Rlt Global'!AG$3,'CP-OM'!$E$4:$BA$4,0)),"")</f>
        <v>0</v>
      </c>
      <c r="AH17">
        <f>IFERROR(INDEX('CP-OM'!$E$5:$BA$50,MATCH('Rlt Global'!$E17,'CP-OM'!$C$5:$C$50,0),MATCH('Rlt Global'!AH$3,'CP-OM'!$E$4:$BA$4,0)),"")</f>
        <v>0</v>
      </c>
      <c r="AI17">
        <f>IFERROR(INDEX('CP-OM'!$E$5:$BA$50,MATCH('Rlt Global'!$E17,'CP-OM'!$C$5:$C$50,0),MATCH('Rlt Global'!AI$3,'CP-OM'!$E$4:$BA$4,0)),"")</f>
        <v>0</v>
      </c>
      <c r="AJ17">
        <f>IFERROR(INDEX('CP-OM'!$E$5:$BA$50,MATCH('Rlt Global'!$E17,'CP-OM'!$C$5:$C$50,0),MATCH('Rlt Global'!AJ$3,'CP-OM'!$E$4:$BA$4,0)),"")</f>
        <v>0</v>
      </c>
      <c r="AK17">
        <f>IFERROR(INDEX('CP-OM'!$E$5:$BA$50,MATCH('Rlt Global'!$E17,'CP-OM'!$C$5:$C$50,0),MATCH('Rlt Global'!AK$3,'CP-OM'!$E$4:$BA$4,0)),"")</f>
        <v>0</v>
      </c>
      <c r="AL17">
        <f>IFERROR(INDEX('CP-OM'!$E$5:$BA$50,MATCH('Rlt Global'!$E17,'CP-OM'!$C$5:$C$50,0),MATCH('Rlt Global'!AL$3,'CP-OM'!$E$4:$BA$4,0)),"")</f>
        <v>0</v>
      </c>
      <c r="AM17">
        <f>IFERROR(INDEX('CP-OM'!$E$5:$BA$50,MATCH('Rlt Global'!$E17,'CP-OM'!$C$5:$C$50,0),MATCH('Rlt Global'!AM$3,'CP-OM'!$E$4:$BA$4,0)),"")</f>
        <v>0</v>
      </c>
      <c r="AN17">
        <f>IFERROR(INDEX('CP-OM'!$E$5:$BA$50,MATCH('Rlt Global'!$E17,'CP-OM'!$C$5:$C$50,0),MATCH('Rlt Global'!AN$3,'CP-OM'!$E$4:$BA$4,0)),"")</f>
        <v>0</v>
      </c>
      <c r="AO17">
        <f>IFERROR(INDEX('CP-OM'!$E$5:$BA$50,MATCH('Rlt Global'!$E17,'CP-OM'!$C$5:$C$50,0),MATCH('Rlt Global'!AO$3,'CP-OM'!$E$4:$BA$4,0)),"")</f>
        <v>0</v>
      </c>
      <c r="AP17">
        <f>IFERROR(INDEX('CP-OM'!$E$5:$BA$50,MATCH('Rlt Global'!$E17,'CP-OM'!$C$5:$C$50,0),MATCH('Rlt Global'!AP$3,'CP-OM'!$E$4:$BA$4,0)),"")</f>
        <v>0</v>
      </c>
      <c r="AQ17">
        <f>IFERROR(INDEX('CP-OM'!$E$5:$BA$50,MATCH('Rlt Global'!$E17,'CP-OM'!$C$5:$C$50,0),MATCH('Rlt Global'!AQ$3,'CP-OM'!$E$4:$BA$4,0)),"")</f>
        <v>0</v>
      </c>
      <c r="AR17">
        <f>IFERROR(INDEX('CP-OM'!$E$5:$BA$50,MATCH('Rlt Global'!$E17,'CP-OM'!$C$5:$C$50,0),MATCH('Rlt Global'!AR$3,'CP-OM'!$E$4:$BA$4,0)),"")</f>
        <v>0</v>
      </c>
      <c r="AS17">
        <f>IFERROR(INDEX('CP-OM'!$E$5:$BA$50,MATCH('Rlt Global'!$E17,'CP-OM'!$C$5:$C$50,0),MATCH('Rlt Global'!AS$3,'CP-OM'!$E$4:$BA$4,0)),"")</f>
        <v>0</v>
      </c>
      <c r="AT17">
        <f>IFERROR(INDEX('CP-OM'!$E$5:$BA$50,MATCH('Rlt Global'!$E17,'CP-OM'!$C$5:$C$50,0),MATCH('Rlt Global'!AT$3,'CP-OM'!$E$4:$BA$4,0)),"")</f>
        <v>0</v>
      </c>
      <c r="AU17">
        <f>IFERROR(INDEX('CP-OM'!$E$5:$BA$50,MATCH('Rlt Global'!$E17,'CP-OM'!$C$5:$C$50,0),MATCH('Rlt Global'!AU$3,'CP-OM'!$E$4:$BA$4,0)),"")</f>
        <v>0</v>
      </c>
      <c r="AV17">
        <f>IFERROR(INDEX('CP-OM'!$E$5:$BA$50,MATCH('Rlt Global'!$E17,'CP-OM'!$C$5:$C$50,0),MATCH('Rlt Global'!AV$3,'CP-OM'!$E$4:$BA$4,0)),"")</f>
        <v>0</v>
      </c>
      <c r="AW17">
        <f>IFERROR(INDEX('CP-OM'!$E$5:$BA$50,MATCH('Rlt Global'!$E17,'CP-OM'!$C$5:$C$50,0),MATCH('Rlt Global'!AW$3,'CP-OM'!$E$4:$BA$4,0)),"")</f>
        <v>0</v>
      </c>
      <c r="AX17">
        <f>IFERROR(INDEX('CP-OM'!$E$5:$BA$50,MATCH('Rlt Global'!$E17,'CP-OM'!$C$5:$C$50,0),MATCH('Rlt Global'!AX$3,'CP-OM'!$E$4:$BA$4,0)),"")</f>
        <v>0</v>
      </c>
      <c r="AY17">
        <f>IFERROR(INDEX('CP-OM'!$E$5:$BA$50,MATCH('Rlt Global'!$E17,'CP-OM'!$C$5:$C$50,0),MATCH('Rlt Global'!AY$3,'CP-OM'!$E$4:$BA$4,0)),"")</f>
        <v>0</v>
      </c>
      <c r="AZ17">
        <f>IFERROR(INDEX('CP-OM'!$E$5:$BA$50,MATCH('Rlt Global'!$E17,'CP-OM'!$C$5:$C$50,0),MATCH('Rlt Global'!AZ$3,'CP-OM'!$E$4:$BA$4,0)),"")</f>
        <v>0</v>
      </c>
      <c r="BA17">
        <f>IFERROR(INDEX('CP-OM'!$E$5:$BA$50,MATCH('Rlt Global'!$E17,'CP-OM'!$C$5:$C$50,0),MATCH('Rlt Global'!BA$3,'CP-OM'!$E$4:$BA$4,0)),"")</f>
        <v>0</v>
      </c>
      <c r="BB17">
        <f>IFERROR(INDEX('CP-OM'!$E$5:$BA$50,MATCH('Rlt Global'!$E17,'CP-OM'!$C$5:$C$50,0),MATCH('Rlt Global'!BB$3,'CP-OM'!$E$4:$BA$4,0)),"")</f>
        <v>0</v>
      </c>
      <c r="BC17">
        <f>IFERROR(INDEX('CP-OM'!$E$5:$BA$50,MATCH('Rlt Global'!$E17,'CP-OM'!$C$5:$C$50,0),MATCH('Rlt Global'!BC$3,'CP-OM'!$E$4:$BA$4,0)),"")</f>
        <v>0</v>
      </c>
      <c r="BD17">
        <f>IFERROR(INDEX('CP-OM'!$E$5:$BA$50,MATCH('Rlt Global'!$E17,'CP-OM'!$C$5:$C$50,0),MATCH('Rlt Global'!BD$3,'CP-OM'!$E$4:$BA$4,0)),"")</f>
        <v>0</v>
      </c>
    </row>
    <row r="18" spans="1:56">
      <c r="A18" t="s">
        <v>10</v>
      </c>
      <c r="B18" t="s">
        <v>104</v>
      </c>
      <c r="C18" t="s">
        <v>108</v>
      </c>
      <c r="D18">
        <v>2</v>
      </c>
      <c r="E18" s="66" t="str">
        <f>INDEX('Liste Personnel'!$A$3:$I$152,MATCH($C18,'Liste Personnel'!$E$3:$E$152,0),7)</f>
        <v>OMA2</v>
      </c>
      <c r="F18" s="66">
        <f>INDEX('Liste Personnel'!$A$3:$I$152,MATCH($C18,'Liste Personnel'!$E$3:$E$152,0),8)</f>
        <v>2331</v>
      </c>
      <c r="G18" s="66" t="str">
        <f>INDEX('Liste Personnel'!$A$3:$I$152,MATCH($C18,'Liste Personnel'!$E$3:$E$152,0),9)</f>
        <v>xxx.xxx@google.com</v>
      </c>
      <c r="H18">
        <f>IFERROR(INDEX('CP-OM'!$E$5:$BA$50,MATCH('Rlt Global'!$E18,'CP-OM'!$C$5:$C$50,0),MATCH('Rlt Global'!H$3,'CP-OM'!$E$4:$BA$4,0)),"")</f>
        <v>0</v>
      </c>
      <c r="I18">
        <f>IFERROR(INDEX('CP-OM'!$E$5:$BA$50,MATCH('Rlt Global'!$E18,'CP-OM'!$C$5:$C$50,0),MATCH('Rlt Global'!I$3,'CP-OM'!$E$4:$BA$4,0)),"")</f>
        <v>0</v>
      </c>
      <c r="J18">
        <f>IFERROR(INDEX('CP-OM'!$E$5:$BA$50,MATCH('Rlt Global'!$E18,'CP-OM'!$C$5:$C$50,0),MATCH('Rlt Global'!J$3,'CP-OM'!$E$4:$BA$4,0)),"")</f>
        <v>0</v>
      </c>
      <c r="K18">
        <f>IFERROR(INDEX('CP-OM'!$E$5:$BA$50,MATCH('Rlt Global'!$E18,'CP-OM'!$C$5:$C$50,0),MATCH('Rlt Global'!K$3,'CP-OM'!$E$4:$BA$4,0)),"")</f>
        <v>0</v>
      </c>
      <c r="L18">
        <f>IFERROR(INDEX('CP-OM'!$E$5:$BA$50,MATCH('Rlt Global'!$E18,'CP-OM'!$C$5:$C$50,0),MATCH('Rlt Global'!L$3,'CP-OM'!$E$4:$BA$4,0)),"")</f>
        <v>0</v>
      </c>
      <c r="M18">
        <f>IFERROR(INDEX('CP-OM'!$E$5:$BA$50,MATCH('Rlt Global'!$E18,'CP-OM'!$C$5:$C$50,0),MATCH('Rlt Global'!M$3,'CP-OM'!$E$4:$BA$4,0)),"")</f>
        <v>0</v>
      </c>
      <c r="N18">
        <f>IFERROR(INDEX('CP-OM'!$E$5:$BA$50,MATCH('Rlt Global'!$E18,'CP-OM'!$C$5:$C$50,0),MATCH('Rlt Global'!N$3,'CP-OM'!$E$4:$BA$4,0)),"")</f>
        <v>0</v>
      </c>
      <c r="O18">
        <f>IFERROR(INDEX('CP-OM'!$E$5:$BA$50,MATCH('Rlt Global'!$E18,'CP-OM'!$C$5:$C$50,0),MATCH('Rlt Global'!O$3,'CP-OM'!$E$4:$BA$4,0)),"")</f>
        <v>0</v>
      </c>
      <c r="P18">
        <f>IFERROR(INDEX('CP-OM'!$E$5:$BA$50,MATCH('Rlt Global'!$E18,'CP-OM'!$C$5:$C$50,0),MATCH('Rlt Global'!P$3,'CP-OM'!$E$4:$BA$4,0)),"")</f>
        <v>0</v>
      </c>
      <c r="Q18">
        <f>IFERROR(INDEX('CP-OM'!$E$5:$BA$50,MATCH('Rlt Global'!$E18,'CP-OM'!$C$5:$C$50,0),MATCH('Rlt Global'!Q$3,'CP-OM'!$E$4:$BA$4,0)),"")</f>
        <v>0</v>
      </c>
      <c r="R18">
        <f>IFERROR(INDEX('CP-OM'!$E$5:$BA$50,MATCH('Rlt Global'!$E18,'CP-OM'!$C$5:$C$50,0),MATCH('Rlt Global'!R$3,'CP-OM'!$E$4:$BA$4,0)),"")</f>
        <v>0</v>
      </c>
      <c r="S18">
        <f>IFERROR(INDEX('CP-OM'!$E$5:$BA$50,MATCH('Rlt Global'!$E18,'CP-OM'!$C$5:$C$50,0),MATCH('Rlt Global'!S$3,'CP-OM'!$E$4:$BA$4,0)),"")</f>
        <v>0</v>
      </c>
      <c r="T18">
        <f>IFERROR(INDEX('CP-OM'!$E$5:$BA$50,MATCH('Rlt Global'!$E18,'CP-OM'!$C$5:$C$50,0),MATCH('Rlt Global'!T$3,'CP-OM'!$E$4:$BA$4,0)),"")</f>
        <v>0</v>
      </c>
      <c r="U18">
        <f>IFERROR(INDEX('CP-OM'!$E$5:$BA$50,MATCH('Rlt Global'!$E18,'CP-OM'!$C$5:$C$50,0),MATCH('Rlt Global'!U$3,'CP-OM'!$E$4:$BA$4,0)),"")</f>
        <v>0</v>
      </c>
      <c r="V18">
        <f>IFERROR(INDEX('CP-OM'!$E$5:$BA$50,MATCH('Rlt Global'!$E18,'CP-OM'!$C$5:$C$50,0),MATCH('Rlt Global'!V$3,'CP-OM'!$E$4:$BA$4,0)),"")</f>
        <v>0</v>
      </c>
      <c r="W18">
        <f>IFERROR(INDEX('CP-OM'!$E$5:$BA$50,MATCH('Rlt Global'!$E18,'CP-OM'!$C$5:$C$50,0),MATCH('Rlt Global'!W$3,'CP-OM'!$E$4:$BA$4,0)),"")</f>
        <v>0</v>
      </c>
      <c r="X18">
        <f>IFERROR(INDEX('CP-OM'!$E$5:$BA$50,MATCH('Rlt Global'!$E18,'CP-OM'!$C$5:$C$50,0),MATCH('Rlt Global'!X$3,'CP-OM'!$E$4:$BA$4,0)),"")</f>
        <v>0</v>
      </c>
      <c r="Y18">
        <f>IFERROR(INDEX('CP-OM'!$E$5:$BA$50,MATCH('Rlt Global'!$E18,'CP-OM'!$C$5:$C$50,0),MATCH('Rlt Global'!Y$3,'CP-OM'!$E$4:$BA$4,0)),"")</f>
        <v>0</v>
      </c>
      <c r="Z18">
        <f>IFERROR(INDEX('CP-OM'!$E$5:$BA$50,MATCH('Rlt Global'!$E18,'CP-OM'!$C$5:$C$50,0),MATCH('Rlt Global'!Z$3,'CP-OM'!$E$4:$BA$4,0)),"")</f>
        <v>0</v>
      </c>
      <c r="AA18">
        <f>IFERROR(INDEX('CP-OM'!$E$5:$BA$50,MATCH('Rlt Global'!$E18,'CP-OM'!$C$5:$C$50,0),MATCH('Rlt Global'!AA$3,'CP-OM'!$E$4:$BA$4,0)),"")</f>
        <v>0</v>
      </c>
      <c r="AB18">
        <f>IFERROR(INDEX('CP-OM'!$E$5:$BA$50,MATCH('Rlt Global'!$E18,'CP-OM'!$C$5:$C$50,0),MATCH('Rlt Global'!AB$3,'CP-OM'!$E$4:$BA$4,0)),"")</f>
        <v>0</v>
      </c>
      <c r="AC18">
        <f>IFERROR(INDEX('CP-OM'!$E$5:$BA$50,MATCH('Rlt Global'!$E18,'CP-OM'!$C$5:$C$50,0),MATCH('Rlt Global'!AC$3,'CP-OM'!$E$4:$BA$4,0)),"")</f>
        <v>0</v>
      </c>
      <c r="AD18">
        <f>IFERROR(INDEX('CP-OM'!$E$5:$BA$50,MATCH('Rlt Global'!$E18,'CP-OM'!$C$5:$C$50,0),MATCH('Rlt Global'!AD$3,'CP-OM'!$E$4:$BA$4,0)),"")</f>
        <v>0</v>
      </c>
      <c r="AE18">
        <f>IFERROR(INDEX('CP-OM'!$E$5:$BA$50,MATCH('Rlt Global'!$E18,'CP-OM'!$C$5:$C$50,0),MATCH('Rlt Global'!AE$3,'CP-OM'!$E$4:$BA$4,0)),"")</f>
        <v>0</v>
      </c>
      <c r="AF18">
        <f>IFERROR(INDEX('CP-OM'!$E$5:$BA$50,MATCH('Rlt Global'!$E18,'CP-OM'!$C$5:$C$50,0),MATCH('Rlt Global'!AF$3,'CP-OM'!$E$4:$BA$4,0)),"")</f>
        <v>0</v>
      </c>
      <c r="AG18">
        <f>IFERROR(INDEX('CP-OM'!$E$5:$BA$50,MATCH('Rlt Global'!$E18,'CP-OM'!$C$5:$C$50,0),MATCH('Rlt Global'!AG$3,'CP-OM'!$E$4:$BA$4,0)),"")</f>
        <v>0</v>
      </c>
      <c r="AH18">
        <f>IFERROR(INDEX('CP-OM'!$E$5:$BA$50,MATCH('Rlt Global'!$E18,'CP-OM'!$C$5:$C$50,0),MATCH('Rlt Global'!AH$3,'CP-OM'!$E$4:$BA$4,0)),"")</f>
        <v>0</v>
      </c>
      <c r="AI18">
        <f>IFERROR(INDEX('CP-OM'!$E$5:$BA$50,MATCH('Rlt Global'!$E18,'CP-OM'!$C$5:$C$50,0),MATCH('Rlt Global'!AI$3,'CP-OM'!$E$4:$BA$4,0)),"")</f>
        <v>0</v>
      </c>
      <c r="AJ18">
        <f>IFERROR(INDEX('CP-OM'!$E$5:$BA$50,MATCH('Rlt Global'!$E18,'CP-OM'!$C$5:$C$50,0),MATCH('Rlt Global'!AJ$3,'CP-OM'!$E$4:$BA$4,0)),"")</f>
        <v>0</v>
      </c>
      <c r="AK18">
        <f>IFERROR(INDEX('CP-OM'!$E$5:$BA$50,MATCH('Rlt Global'!$E18,'CP-OM'!$C$5:$C$50,0),MATCH('Rlt Global'!AK$3,'CP-OM'!$E$4:$BA$4,0)),"")</f>
        <v>0</v>
      </c>
      <c r="AL18">
        <f>IFERROR(INDEX('CP-OM'!$E$5:$BA$50,MATCH('Rlt Global'!$E18,'CP-OM'!$C$5:$C$50,0),MATCH('Rlt Global'!AL$3,'CP-OM'!$E$4:$BA$4,0)),"")</f>
        <v>0</v>
      </c>
      <c r="AM18">
        <f>IFERROR(INDEX('CP-OM'!$E$5:$BA$50,MATCH('Rlt Global'!$E18,'CP-OM'!$C$5:$C$50,0),MATCH('Rlt Global'!AM$3,'CP-OM'!$E$4:$BA$4,0)),"")</f>
        <v>0</v>
      </c>
      <c r="AN18">
        <f>IFERROR(INDEX('CP-OM'!$E$5:$BA$50,MATCH('Rlt Global'!$E18,'CP-OM'!$C$5:$C$50,0),MATCH('Rlt Global'!AN$3,'CP-OM'!$E$4:$BA$4,0)),"")</f>
        <v>0</v>
      </c>
      <c r="AO18">
        <f>IFERROR(INDEX('CP-OM'!$E$5:$BA$50,MATCH('Rlt Global'!$E18,'CP-OM'!$C$5:$C$50,0),MATCH('Rlt Global'!AO$3,'CP-OM'!$E$4:$BA$4,0)),"")</f>
        <v>0</v>
      </c>
      <c r="AP18">
        <f>IFERROR(INDEX('CP-OM'!$E$5:$BA$50,MATCH('Rlt Global'!$E18,'CP-OM'!$C$5:$C$50,0),MATCH('Rlt Global'!AP$3,'CP-OM'!$E$4:$BA$4,0)),"")</f>
        <v>0</v>
      </c>
      <c r="AQ18">
        <f>IFERROR(INDEX('CP-OM'!$E$5:$BA$50,MATCH('Rlt Global'!$E18,'CP-OM'!$C$5:$C$50,0),MATCH('Rlt Global'!AQ$3,'CP-OM'!$E$4:$BA$4,0)),"")</f>
        <v>0</v>
      </c>
      <c r="AR18">
        <f>IFERROR(INDEX('CP-OM'!$E$5:$BA$50,MATCH('Rlt Global'!$E18,'CP-OM'!$C$5:$C$50,0),MATCH('Rlt Global'!AR$3,'CP-OM'!$E$4:$BA$4,0)),"")</f>
        <v>0</v>
      </c>
      <c r="AS18">
        <f>IFERROR(INDEX('CP-OM'!$E$5:$BA$50,MATCH('Rlt Global'!$E18,'CP-OM'!$C$5:$C$50,0),MATCH('Rlt Global'!AS$3,'CP-OM'!$E$4:$BA$4,0)),"")</f>
        <v>0</v>
      </c>
      <c r="AT18">
        <f>IFERROR(INDEX('CP-OM'!$E$5:$BA$50,MATCH('Rlt Global'!$E18,'CP-OM'!$C$5:$C$50,0),MATCH('Rlt Global'!AT$3,'CP-OM'!$E$4:$BA$4,0)),"")</f>
        <v>0</v>
      </c>
      <c r="AU18">
        <f>IFERROR(INDEX('CP-OM'!$E$5:$BA$50,MATCH('Rlt Global'!$E18,'CP-OM'!$C$5:$C$50,0),MATCH('Rlt Global'!AU$3,'CP-OM'!$E$4:$BA$4,0)),"")</f>
        <v>0</v>
      </c>
      <c r="AV18">
        <f>IFERROR(INDEX('CP-OM'!$E$5:$BA$50,MATCH('Rlt Global'!$E18,'CP-OM'!$C$5:$C$50,0),MATCH('Rlt Global'!AV$3,'CP-OM'!$E$4:$BA$4,0)),"")</f>
        <v>0</v>
      </c>
      <c r="AW18">
        <f>IFERROR(INDEX('CP-OM'!$E$5:$BA$50,MATCH('Rlt Global'!$E18,'CP-OM'!$C$5:$C$50,0),MATCH('Rlt Global'!AW$3,'CP-OM'!$E$4:$BA$4,0)),"")</f>
        <v>0</v>
      </c>
      <c r="AX18">
        <f>IFERROR(INDEX('CP-OM'!$E$5:$BA$50,MATCH('Rlt Global'!$E18,'CP-OM'!$C$5:$C$50,0),MATCH('Rlt Global'!AX$3,'CP-OM'!$E$4:$BA$4,0)),"")</f>
        <v>0</v>
      </c>
      <c r="AY18">
        <f>IFERROR(INDEX('CP-OM'!$E$5:$BA$50,MATCH('Rlt Global'!$E18,'CP-OM'!$C$5:$C$50,0),MATCH('Rlt Global'!AY$3,'CP-OM'!$E$4:$BA$4,0)),"")</f>
        <v>0</v>
      </c>
      <c r="AZ18">
        <f>IFERROR(INDEX('CP-OM'!$E$5:$BA$50,MATCH('Rlt Global'!$E18,'CP-OM'!$C$5:$C$50,0),MATCH('Rlt Global'!AZ$3,'CP-OM'!$E$4:$BA$4,0)),"")</f>
        <v>0</v>
      </c>
      <c r="BA18">
        <f>IFERROR(INDEX('CP-OM'!$E$5:$BA$50,MATCH('Rlt Global'!$E18,'CP-OM'!$C$5:$C$50,0),MATCH('Rlt Global'!BA$3,'CP-OM'!$E$4:$BA$4,0)),"")</f>
        <v>0</v>
      </c>
      <c r="BB18">
        <f>IFERROR(INDEX('CP-OM'!$E$5:$BA$50,MATCH('Rlt Global'!$E18,'CP-OM'!$C$5:$C$50,0),MATCH('Rlt Global'!BB$3,'CP-OM'!$E$4:$BA$4,0)),"")</f>
        <v>0</v>
      </c>
      <c r="BC18">
        <f>IFERROR(INDEX('CP-OM'!$E$5:$BA$50,MATCH('Rlt Global'!$E18,'CP-OM'!$C$5:$C$50,0),MATCH('Rlt Global'!BC$3,'CP-OM'!$E$4:$BA$4,0)),"")</f>
        <v>0</v>
      </c>
      <c r="BD18">
        <f>IFERROR(INDEX('CP-OM'!$E$5:$BA$50,MATCH('Rlt Global'!$E18,'CP-OM'!$C$5:$C$50,0),MATCH('Rlt Global'!BD$3,'CP-OM'!$E$4:$BA$4,0)),"")</f>
        <v>0</v>
      </c>
    </row>
    <row r="19" spans="1:56">
      <c r="A19" t="s">
        <v>10</v>
      </c>
      <c r="B19" t="s">
        <v>104</v>
      </c>
      <c r="C19" t="s">
        <v>109</v>
      </c>
      <c r="D19">
        <v>3</v>
      </c>
      <c r="E19" s="66" t="str">
        <f>INDEX('Liste Personnel'!$A$3:$I$152,MATCH($C19,'Liste Personnel'!$E$3:$E$152,0),7)</f>
        <v>OMA3</v>
      </c>
      <c r="F19" s="66">
        <f>INDEX('Liste Personnel'!$A$3:$I$152,MATCH($C19,'Liste Personnel'!$E$3:$E$152,0),8)</f>
        <v>3332</v>
      </c>
      <c r="G19" s="66" t="str">
        <f>INDEX('Liste Personnel'!$A$3:$I$152,MATCH($C19,'Liste Personnel'!$E$3:$E$152,0),9)</f>
        <v>xxx.xxx@google.com</v>
      </c>
      <c r="H19">
        <f>IFERROR(INDEX('CP-OM'!$E$5:$BA$50,MATCH('Rlt Global'!$E19,'CP-OM'!$C$5:$C$50,0),MATCH('Rlt Global'!H$3,'CP-OM'!$E$4:$BA$4,0)),"")</f>
        <v>0</v>
      </c>
      <c r="I19">
        <f>IFERROR(INDEX('CP-OM'!$E$5:$BA$50,MATCH('Rlt Global'!$E19,'CP-OM'!$C$5:$C$50,0),MATCH('Rlt Global'!I$3,'CP-OM'!$E$4:$BA$4,0)),"")</f>
        <v>0</v>
      </c>
      <c r="J19">
        <f>IFERROR(INDEX('CP-OM'!$E$5:$BA$50,MATCH('Rlt Global'!$E19,'CP-OM'!$C$5:$C$50,0),MATCH('Rlt Global'!J$3,'CP-OM'!$E$4:$BA$4,0)),"")</f>
        <v>0</v>
      </c>
      <c r="K19">
        <f>IFERROR(INDEX('CP-OM'!$E$5:$BA$50,MATCH('Rlt Global'!$E19,'CP-OM'!$C$5:$C$50,0),MATCH('Rlt Global'!K$3,'CP-OM'!$E$4:$BA$4,0)),"")</f>
        <v>0</v>
      </c>
      <c r="L19">
        <f>IFERROR(INDEX('CP-OM'!$E$5:$BA$50,MATCH('Rlt Global'!$E19,'CP-OM'!$C$5:$C$50,0),MATCH('Rlt Global'!L$3,'CP-OM'!$E$4:$BA$4,0)),"")</f>
        <v>0</v>
      </c>
      <c r="M19">
        <f>IFERROR(INDEX('CP-OM'!$E$5:$BA$50,MATCH('Rlt Global'!$E19,'CP-OM'!$C$5:$C$50,0),MATCH('Rlt Global'!M$3,'CP-OM'!$E$4:$BA$4,0)),"")</f>
        <v>0</v>
      </c>
      <c r="N19">
        <f>IFERROR(INDEX('CP-OM'!$E$5:$BA$50,MATCH('Rlt Global'!$E19,'CP-OM'!$C$5:$C$50,0),MATCH('Rlt Global'!N$3,'CP-OM'!$E$4:$BA$4,0)),"")</f>
        <v>0</v>
      </c>
      <c r="O19">
        <f>IFERROR(INDEX('CP-OM'!$E$5:$BA$50,MATCH('Rlt Global'!$E19,'CP-OM'!$C$5:$C$50,0),MATCH('Rlt Global'!O$3,'CP-OM'!$E$4:$BA$4,0)),"")</f>
        <v>0</v>
      </c>
      <c r="P19">
        <f>IFERROR(INDEX('CP-OM'!$E$5:$BA$50,MATCH('Rlt Global'!$E19,'CP-OM'!$C$5:$C$50,0),MATCH('Rlt Global'!P$3,'CP-OM'!$E$4:$BA$4,0)),"")</f>
        <v>0</v>
      </c>
      <c r="Q19">
        <f>IFERROR(INDEX('CP-OM'!$E$5:$BA$50,MATCH('Rlt Global'!$E19,'CP-OM'!$C$5:$C$50,0),MATCH('Rlt Global'!Q$3,'CP-OM'!$E$4:$BA$4,0)),"")</f>
        <v>0</v>
      </c>
      <c r="R19">
        <f>IFERROR(INDEX('CP-OM'!$E$5:$BA$50,MATCH('Rlt Global'!$E19,'CP-OM'!$C$5:$C$50,0),MATCH('Rlt Global'!R$3,'CP-OM'!$E$4:$BA$4,0)),"")</f>
        <v>0</v>
      </c>
      <c r="S19">
        <f>IFERROR(INDEX('CP-OM'!$E$5:$BA$50,MATCH('Rlt Global'!$E19,'CP-OM'!$C$5:$C$50,0),MATCH('Rlt Global'!S$3,'CP-OM'!$E$4:$BA$4,0)),"")</f>
        <v>0</v>
      </c>
      <c r="T19">
        <f>IFERROR(INDEX('CP-OM'!$E$5:$BA$50,MATCH('Rlt Global'!$E19,'CP-OM'!$C$5:$C$50,0),MATCH('Rlt Global'!T$3,'CP-OM'!$E$4:$BA$4,0)),"")</f>
        <v>0</v>
      </c>
      <c r="U19">
        <f>IFERROR(INDEX('CP-OM'!$E$5:$BA$50,MATCH('Rlt Global'!$E19,'CP-OM'!$C$5:$C$50,0),MATCH('Rlt Global'!U$3,'CP-OM'!$E$4:$BA$4,0)),"")</f>
        <v>0</v>
      </c>
      <c r="V19">
        <f>IFERROR(INDEX('CP-OM'!$E$5:$BA$50,MATCH('Rlt Global'!$E19,'CP-OM'!$C$5:$C$50,0),MATCH('Rlt Global'!V$3,'CP-OM'!$E$4:$BA$4,0)),"")</f>
        <v>0</v>
      </c>
      <c r="W19">
        <f>IFERROR(INDEX('CP-OM'!$E$5:$BA$50,MATCH('Rlt Global'!$E19,'CP-OM'!$C$5:$C$50,0),MATCH('Rlt Global'!W$3,'CP-OM'!$E$4:$BA$4,0)),"")</f>
        <v>0</v>
      </c>
      <c r="X19">
        <f>IFERROR(INDEX('CP-OM'!$E$5:$BA$50,MATCH('Rlt Global'!$E19,'CP-OM'!$C$5:$C$50,0),MATCH('Rlt Global'!X$3,'CP-OM'!$E$4:$BA$4,0)),"")</f>
        <v>0</v>
      </c>
      <c r="Y19">
        <f>IFERROR(INDEX('CP-OM'!$E$5:$BA$50,MATCH('Rlt Global'!$E19,'CP-OM'!$C$5:$C$50,0),MATCH('Rlt Global'!Y$3,'CP-OM'!$E$4:$BA$4,0)),"")</f>
        <v>0</v>
      </c>
      <c r="Z19">
        <f>IFERROR(INDEX('CP-OM'!$E$5:$BA$50,MATCH('Rlt Global'!$E19,'CP-OM'!$C$5:$C$50,0),MATCH('Rlt Global'!Z$3,'CP-OM'!$E$4:$BA$4,0)),"")</f>
        <v>0</v>
      </c>
      <c r="AA19">
        <f>IFERROR(INDEX('CP-OM'!$E$5:$BA$50,MATCH('Rlt Global'!$E19,'CP-OM'!$C$5:$C$50,0),MATCH('Rlt Global'!AA$3,'CP-OM'!$E$4:$BA$4,0)),"")</f>
        <v>0</v>
      </c>
      <c r="AB19">
        <f>IFERROR(INDEX('CP-OM'!$E$5:$BA$50,MATCH('Rlt Global'!$E19,'CP-OM'!$C$5:$C$50,0),MATCH('Rlt Global'!AB$3,'CP-OM'!$E$4:$BA$4,0)),"")</f>
        <v>0</v>
      </c>
      <c r="AC19">
        <f>IFERROR(INDEX('CP-OM'!$E$5:$BA$50,MATCH('Rlt Global'!$E19,'CP-OM'!$C$5:$C$50,0),MATCH('Rlt Global'!AC$3,'CP-OM'!$E$4:$BA$4,0)),"")</f>
        <v>0</v>
      </c>
      <c r="AD19">
        <f>IFERROR(INDEX('CP-OM'!$E$5:$BA$50,MATCH('Rlt Global'!$E19,'CP-OM'!$C$5:$C$50,0),MATCH('Rlt Global'!AD$3,'CP-OM'!$E$4:$BA$4,0)),"")</f>
        <v>0</v>
      </c>
      <c r="AE19">
        <f>IFERROR(INDEX('CP-OM'!$E$5:$BA$50,MATCH('Rlt Global'!$E19,'CP-OM'!$C$5:$C$50,0),MATCH('Rlt Global'!AE$3,'CP-OM'!$E$4:$BA$4,0)),"")</f>
        <v>0</v>
      </c>
      <c r="AF19">
        <f>IFERROR(INDEX('CP-OM'!$E$5:$BA$50,MATCH('Rlt Global'!$E19,'CP-OM'!$C$5:$C$50,0),MATCH('Rlt Global'!AF$3,'CP-OM'!$E$4:$BA$4,0)),"")</f>
        <v>0</v>
      </c>
      <c r="AG19">
        <f>IFERROR(INDEX('CP-OM'!$E$5:$BA$50,MATCH('Rlt Global'!$E19,'CP-OM'!$C$5:$C$50,0),MATCH('Rlt Global'!AG$3,'CP-OM'!$E$4:$BA$4,0)),"")</f>
        <v>0</v>
      </c>
      <c r="AH19">
        <f>IFERROR(INDEX('CP-OM'!$E$5:$BA$50,MATCH('Rlt Global'!$E19,'CP-OM'!$C$5:$C$50,0),MATCH('Rlt Global'!AH$3,'CP-OM'!$E$4:$BA$4,0)),"")</f>
        <v>0</v>
      </c>
      <c r="AI19">
        <f>IFERROR(INDEX('CP-OM'!$E$5:$BA$50,MATCH('Rlt Global'!$E19,'CP-OM'!$C$5:$C$50,0),MATCH('Rlt Global'!AI$3,'CP-OM'!$E$4:$BA$4,0)),"")</f>
        <v>0</v>
      </c>
      <c r="AJ19">
        <f>IFERROR(INDEX('CP-OM'!$E$5:$BA$50,MATCH('Rlt Global'!$E19,'CP-OM'!$C$5:$C$50,0),MATCH('Rlt Global'!AJ$3,'CP-OM'!$E$4:$BA$4,0)),"")</f>
        <v>0</v>
      </c>
      <c r="AK19">
        <f>IFERROR(INDEX('CP-OM'!$E$5:$BA$50,MATCH('Rlt Global'!$E19,'CP-OM'!$C$5:$C$50,0),MATCH('Rlt Global'!AK$3,'CP-OM'!$E$4:$BA$4,0)),"")</f>
        <v>0</v>
      </c>
      <c r="AL19">
        <f>IFERROR(INDEX('CP-OM'!$E$5:$BA$50,MATCH('Rlt Global'!$E19,'CP-OM'!$C$5:$C$50,0),MATCH('Rlt Global'!AL$3,'CP-OM'!$E$4:$BA$4,0)),"")</f>
        <v>0</v>
      </c>
      <c r="AM19">
        <f>IFERROR(INDEX('CP-OM'!$E$5:$BA$50,MATCH('Rlt Global'!$E19,'CP-OM'!$C$5:$C$50,0),MATCH('Rlt Global'!AM$3,'CP-OM'!$E$4:$BA$4,0)),"")</f>
        <v>0</v>
      </c>
      <c r="AN19">
        <f>IFERROR(INDEX('CP-OM'!$E$5:$BA$50,MATCH('Rlt Global'!$E19,'CP-OM'!$C$5:$C$50,0),MATCH('Rlt Global'!AN$3,'CP-OM'!$E$4:$BA$4,0)),"")</f>
        <v>0</v>
      </c>
      <c r="AO19">
        <f>IFERROR(INDEX('CP-OM'!$E$5:$BA$50,MATCH('Rlt Global'!$E19,'CP-OM'!$C$5:$C$50,0),MATCH('Rlt Global'!AO$3,'CP-OM'!$E$4:$BA$4,0)),"")</f>
        <v>0</v>
      </c>
      <c r="AP19">
        <f>IFERROR(INDEX('CP-OM'!$E$5:$BA$50,MATCH('Rlt Global'!$E19,'CP-OM'!$C$5:$C$50,0),MATCH('Rlt Global'!AP$3,'CP-OM'!$E$4:$BA$4,0)),"")</f>
        <v>0</v>
      </c>
      <c r="AQ19">
        <f>IFERROR(INDEX('CP-OM'!$E$5:$BA$50,MATCH('Rlt Global'!$E19,'CP-OM'!$C$5:$C$50,0),MATCH('Rlt Global'!AQ$3,'CP-OM'!$E$4:$BA$4,0)),"")</f>
        <v>0</v>
      </c>
      <c r="AR19">
        <f>IFERROR(INDEX('CP-OM'!$E$5:$BA$50,MATCH('Rlt Global'!$E19,'CP-OM'!$C$5:$C$50,0),MATCH('Rlt Global'!AR$3,'CP-OM'!$E$4:$BA$4,0)),"")</f>
        <v>0</v>
      </c>
      <c r="AS19">
        <f>IFERROR(INDEX('CP-OM'!$E$5:$BA$50,MATCH('Rlt Global'!$E19,'CP-OM'!$C$5:$C$50,0),MATCH('Rlt Global'!AS$3,'CP-OM'!$E$4:$BA$4,0)),"")</f>
        <v>0</v>
      </c>
      <c r="AT19">
        <f>IFERROR(INDEX('CP-OM'!$E$5:$BA$50,MATCH('Rlt Global'!$E19,'CP-OM'!$C$5:$C$50,0),MATCH('Rlt Global'!AT$3,'CP-OM'!$E$4:$BA$4,0)),"")</f>
        <v>0</v>
      </c>
      <c r="AU19">
        <f>IFERROR(INDEX('CP-OM'!$E$5:$BA$50,MATCH('Rlt Global'!$E19,'CP-OM'!$C$5:$C$50,0),MATCH('Rlt Global'!AU$3,'CP-OM'!$E$4:$BA$4,0)),"")</f>
        <v>0</v>
      </c>
      <c r="AV19">
        <f>IFERROR(INDEX('CP-OM'!$E$5:$BA$50,MATCH('Rlt Global'!$E19,'CP-OM'!$C$5:$C$50,0),MATCH('Rlt Global'!AV$3,'CP-OM'!$E$4:$BA$4,0)),"")</f>
        <v>0</v>
      </c>
      <c r="AW19">
        <f>IFERROR(INDEX('CP-OM'!$E$5:$BA$50,MATCH('Rlt Global'!$E19,'CP-OM'!$C$5:$C$50,0),MATCH('Rlt Global'!AW$3,'CP-OM'!$E$4:$BA$4,0)),"")</f>
        <v>0</v>
      </c>
      <c r="AX19">
        <f>IFERROR(INDEX('CP-OM'!$E$5:$BA$50,MATCH('Rlt Global'!$E19,'CP-OM'!$C$5:$C$50,0),MATCH('Rlt Global'!AX$3,'CP-OM'!$E$4:$BA$4,0)),"")</f>
        <v>0</v>
      </c>
      <c r="AY19">
        <f>IFERROR(INDEX('CP-OM'!$E$5:$BA$50,MATCH('Rlt Global'!$E19,'CP-OM'!$C$5:$C$50,0),MATCH('Rlt Global'!AY$3,'CP-OM'!$E$4:$BA$4,0)),"")</f>
        <v>0</v>
      </c>
      <c r="AZ19">
        <f>IFERROR(INDEX('CP-OM'!$E$5:$BA$50,MATCH('Rlt Global'!$E19,'CP-OM'!$C$5:$C$50,0),MATCH('Rlt Global'!AZ$3,'CP-OM'!$E$4:$BA$4,0)),"")</f>
        <v>0</v>
      </c>
      <c r="BA19">
        <f>IFERROR(INDEX('CP-OM'!$E$5:$BA$50,MATCH('Rlt Global'!$E19,'CP-OM'!$C$5:$C$50,0),MATCH('Rlt Global'!BA$3,'CP-OM'!$E$4:$BA$4,0)),"")</f>
        <v>0</v>
      </c>
      <c r="BB19">
        <f>IFERROR(INDEX('CP-OM'!$E$5:$BA$50,MATCH('Rlt Global'!$E19,'CP-OM'!$C$5:$C$50,0),MATCH('Rlt Global'!BB$3,'CP-OM'!$E$4:$BA$4,0)),"")</f>
        <v>0</v>
      </c>
      <c r="BC19">
        <f>IFERROR(INDEX('CP-OM'!$E$5:$BA$50,MATCH('Rlt Global'!$E19,'CP-OM'!$C$5:$C$50,0),MATCH('Rlt Global'!BC$3,'CP-OM'!$E$4:$BA$4,0)),"")</f>
        <v>0</v>
      </c>
      <c r="BD19">
        <f>IFERROR(INDEX('CP-OM'!$E$5:$BA$50,MATCH('Rlt Global'!$E19,'CP-OM'!$C$5:$C$50,0),MATCH('Rlt Global'!BD$3,'CP-OM'!$E$4:$BA$4,0)),"")</f>
        <v>0</v>
      </c>
    </row>
    <row r="20" spans="1:56">
      <c r="A20" t="s">
        <v>14</v>
      </c>
      <c r="B20" t="s">
        <v>104</v>
      </c>
      <c r="C20" t="s">
        <v>110</v>
      </c>
      <c r="D20">
        <v>1</v>
      </c>
      <c r="E20" s="66" t="str">
        <f>INDEX('Liste Personnel'!$A$3:$I$152,MATCH($C20,'Liste Personnel'!$E$3:$E$152,0),7)</f>
        <v>OMB1</v>
      </c>
      <c r="F20" s="66">
        <f>INDEX('Liste Personnel'!$A$3:$I$152,MATCH($C20,'Liste Personnel'!$E$3:$E$152,0),8)</f>
        <v>2791</v>
      </c>
      <c r="G20" s="66" t="str">
        <f>INDEX('Liste Personnel'!$A$3:$I$152,MATCH($C20,'Liste Personnel'!$E$3:$E$152,0),9)</f>
        <v>xxx.xxx@google.com</v>
      </c>
      <c r="H20">
        <f>IFERROR(INDEX('CP-OM'!$E$5:$BA$50,MATCH('Rlt Global'!$E20,'CP-OM'!$C$5:$C$50,0),MATCH('Rlt Global'!H$3,'CP-OM'!$E$4:$BA$4,0)),"")</f>
        <v>0</v>
      </c>
      <c r="I20">
        <f>IFERROR(INDEX('CP-OM'!$E$5:$BA$50,MATCH('Rlt Global'!$E20,'CP-OM'!$C$5:$C$50,0),MATCH('Rlt Global'!I$3,'CP-OM'!$E$4:$BA$4,0)),"")</f>
        <v>0</v>
      </c>
      <c r="J20">
        <f>IFERROR(INDEX('CP-OM'!$E$5:$BA$50,MATCH('Rlt Global'!$E20,'CP-OM'!$C$5:$C$50,0),MATCH('Rlt Global'!J$3,'CP-OM'!$E$4:$BA$4,0)),"")</f>
        <v>0</v>
      </c>
      <c r="K20">
        <f>IFERROR(INDEX('CP-OM'!$E$5:$BA$50,MATCH('Rlt Global'!$E20,'CP-OM'!$C$5:$C$50,0),MATCH('Rlt Global'!K$3,'CP-OM'!$E$4:$BA$4,0)),"")</f>
        <v>0</v>
      </c>
      <c r="L20">
        <f>IFERROR(INDEX('CP-OM'!$E$5:$BA$50,MATCH('Rlt Global'!$E20,'CP-OM'!$C$5:$C$50,0),MATCH('Rlt Global'!L$3,'CP-OM'!$E$4:$BA$4,0)),"")</f>
        <v>0</v>
      </c>
      <c r="M20">
        <f>IFERROR(INDEX('CP-OM'!$E$5:$BA$50,MATCH('Rlt Global'!$E20,'CP-OM'!$C$5:$C$50,0),MATCH('Rlt Global'!M$3,'CP-OM'!$E$4:$BA$4,0)),"")</f>
        <v>0</v>
      </c>
      <c r="N20">
        <f>IFERROR(INDEX('CP-OM'!$E$5:$BA$50,MATCH('Rlt Global'!$E20,'CP-OM'!$C$5:$C$50,0),MATCH('Rlt Global'!N$3,'CP-OM'!$E$4:$BA$4,0)),"")</f>
        <v>0</v>
      </c>
      <c r="O20">
        <f>IFERROR(INDEX('CP-OM'!$E$5:$BA$50,MATCH('Rlt Global'!$E20,'CP-OM'!$C$5:$C$50,0),MATCH('Rlt Global'!O$3,'CP-OM'!$E$4:$BA$4,0)),"")</f>
        <v>0</v>
      </c>
      <c r="P20">
        <f>IFERROR(INDEX('CP-OM'!$E$5:$BA$50,MATCH('Rlt Global'!$E20,'CP-OM'!$C$5:$C$50,0),MATCH('Rlt Global'!P$3,'CP-OM'!$E$4:$BA$4,0)),"")</f>
        <v>0</v>
      </c>
      <c r="Q20">
        <f>IFERROR(INDEX('CP-OM'!$E$5:$BA$50,MATCH('Rlt Global'!$E20,'CP-OM'!$C$5:$C$50,0),MATCH('Rlt Global'!Q$3,'CP-OM'!$E$4:$BA$4,0)),"")</f>
        <v>0</v>
      </c>
      <c r="R20">
        <f>IFERROR(INDEX('CP-OM'!$E$5:$BA$50,MATCH('Rlt Global'!$E20,'CP-OM'!$C$5:$C$50,0),MATCH('Rlt Global'!R$3,'CP-OM'!$E$4:$BA$4,0)),"")</f>
        <v>0</v>
      </c>
      <c r="S20">
        <f>IFERROR(INDEX('CP-OM'!$E$5:$BA$50,MATCH('Rlt Global'!$E20,'CP-OM'!$C$5:$C$50,0),MATCH('Rlt Global'!S$3,'CP-OM'!$E$4:$BA$4,0)),"")</f>
        <v>0</v>
      </c>
      <c r="T20">
        <f>IFERROR(INDEX('CP-OM'!$E$5:$BA$50,MATCH('Rlt Global'!$E20,'CP-OM'!$C$5:$C$50,0),MATCH('Rlt Global'!T$3,'CP-OM'!$E$4:$BA$4,0)),"")</f>
        <v>0</v>
      </c>
      <c r="U20">
        <f>IFERROR(INDEX('CP-OM'!$E$5:$BA$50,MATCH('Rlt Global'!$E20,'CP-OM'!$C$5:$C$50,0),MATCH('Rlt Global'!U$3,'CP-OM'!$E$4:$BA$4,0)),"")</f>
        <v>0</v>
      </c>
      <c r="V20">
        <f>IFERROR(INDEX('CP-OM'!$E$5:$BA$50,MATCH('Rlt Global'!$E20,'CP-OM'!$C$5:$C$50,0),MATCH('Rlt Global'!V$3,'CP-OM'!$E$4:$BA$4,0)),"")</f>
        <v>0</v>
      </c>
      <c r="W20">
        <f>IFERROR(INDEX('CP-OM'!$E$5:$BA$50,MATCH('Rlt Global'!$E20,'CP-OM'!$C$5:$C$50,0),MATCH('Rlt Global'!W$3,'CP-OM'!$E$4:$BA$4,0)),"")</f>
        <v>0</v>
      </c>
      <c r="X20">
        <f>IFERROR(INDEX('CP-OM'!$E$5:$BA$50,MATCH('Rlt Global'!$E20,'CP-OM'!$C$5:$C$50,0),MATCH('Rlt Global'!X$3,'CP-OM'!$E$4:$BA$4,0)),"")</f>
        <v>0</v>
      </c>
      <c r="Y20">
        <f>IFERROR(INDEX('CP-OM'!$E$5:$BA$50,MATCH('Rlt Global'!$E20,'CP-OM'!$C$5:$C$50,0),MATCH('Rlt Global'!Y$3,'CP-OM'!$E$4:$BA$4,0)),"")</f>
        <v>0</v>
      </c>
      <c r="Z20">
        <f>IFERROR(INDEX('CP-OM'!$E$5:$BA$50,MATCH('Rlt Global'!$E20,'CP-OM'!$C$5:$C$50,0),MATCH('Rlt Global'!Z$3,'CP-OM'!$E$4:$BA$4,0)),"")</f>
        <v>0</v>
      </c>
      <c r="AA20">
        <f>IFERROR(INDEX('CP-OM'!$E$5:$BA$50,MATCH('Rlt Global'!$E20,'CP-OM'!$C$5:$C$50,0),MATCH('Rlt Global'!AA$3,'CP-OM'!$E$4:$BA$4,0)),"")</f>
        <v>0</v>
      </c>
      <c r="AB20">
        <f>IFERROR(INDEX('CP-OM'!$E$5:$BA$50,MATCH('Rlt Global'!$E20,'CP-OM'!$C$5:$C$50,0),MATCH('Rlt Global'!AB$3,'CP-OM'!$E$4:$BA$4,0)),"")</f>
        <v>0</v>
      </c>
      <c r="AC20">
        <f>IFERROR(INDEX('CP-OM'!$E$5:$BA$50,MATCH('Rlt Global'!$E20,'CP-OM'!$C$5:$C$50,0),MATCH('Rlt Global'!AC$3,'CP-OM'!$E$4:$BA$4,0)),"")</f>
        <v>0</v>
      </c>
      <c r="AD20">
        <f>IFERROR(INDEX('CP-OM'!$E$5:$BA$50,MATCH('Rlt Global'!$E20,'CP-OM'!$C$5:$C$50,0),MATCH('Rlt Global'!AD$3,'CP-OM'!$E$4:$BA$4,0)),"")</f>
        <v>0</v>
      </c>
      <c r="AE20">
        <f>IFERROR(INDEX('CP-OM'!$E$5:$BA$50,MATCH('Rlt Global'!$E20,'CP-OM'!$C$5:$C$50,0),MATCH('Rlt Global'!AE$3,'CP-OM'!$E$4:$BA$4,0)),"")</f>
        <v>0</v>
      </c>
      <c r="AF20">
        <f>IFERROR(INDEX('CP-OM'!$E$5:$BA$50,MATCH('Rlt Global'!$E20,'CP-OM'!$C$5:$C$50,0),MATCH('Rlt Global'!AF$3,'CP-OM'!$E$4:$BA$4,0)),"")</f>
        <v>0</v>
      </c>
      <c r="AG20">
        <f>IFERROR(INDEX('CP-OM'!$E$5:$BA$50,MATCH('Rlt Global'!$E20,'CP-OM'!$C$5:$C$50,0),MATCH('Rlt Global'!AG$3,'CP-OM'!$E$4:$BA$4,0)),"")</f>
        <v>0</v>
      </c>
      <c r="AH20">
        <f>IFERROR(INDEX('CP-OM'!$E$5:$BA$50,MATCH('Rlt Global'!$E20,'CP-OM'!$C$5:$C$50,0),MATCH('Rlt Global'!AH$3,'CP-OM'!$E$4:$BA$4,0)),"")</f>
        <v>0</v>
      </c>
      <c r="AI20">
        <f>IFERROR(INDEX('CP-OM'!$E$5:$BA$50,MATCH('Rlt Global'!$E20,'CP-OM'!$C$5:$C$50,0),MATCH('Rlt Global'!AI$3,'CP-OM'!$E$4:$BA$4,0)),"")</f>
        <v>0</v>
      </c>
      <c r="AJ20">
        <f>IFERROR(INDEX('CP-OM'!$E$5:$BA$50,MATCH('Rlt Global'!$E20,'CP-OM'!$C$5:$C$50,0),MATCH('Rlt Global'!AJ$3,'CP-OM'!$E$4:$BA$4,0)),"")</f>
        <v>0</v>
      </c>
      <c r="AK20">
        <f>IFERROR(INDEX('CP-OM'!$E$5:$BA$50,MATCH('Rlt Global'!$E20,'CP-OM'!$C$5:$C$50,0),MATCH('Rlt Global'!AK$3,'CP-OM'!$E$4:$BA$4,0)),"")</f>
        <v>0</v>
      </c>
      <c r="AL20">
        <f>IFERROR(INDEX('CP-OM'!$E$5:$BA$50,MATCH('Rlt Global'!$E20,'CP-OM'!$C$5:$C$50,0),MATCH('Rlt Global'!AL$3,'CP-OM'!$E$4:$BA$4,0)),"")</f>
        <v>0</v>
      </c>
      <c r="AM20">
        <f>IFERROR(INDEX('CP-OM'!$E$5:$BA$50,MATCH('Rlt Global'!$E20,'CP-OM'!$C$5:$C$50,0),MATCH('Rlt Global'!AM$3,'CP-OM'!$E$4:$BA$4,0)),"")</f>
        <v>0</v>
      </c>
      <c r="AN20">
        <f>IFERROR(INDEX('CP-OM'!$E$5:$BA$50,MATCH('Rlt Global'!$E20,'CP-OM'!$C$5:$C$50,0),MATCH('Rlt Global'!AN$3,'CP-OM'!$E$4:$BA$4,0)),"")</f>
        <v>0</v>
      </c>
      <c r="AO20">
        <f>IFERROR(INDEX('CP-OM'!$E$5:$BA$50,MATCH('Rlt Global'!$E20,'CP-OM'!$C$5:$C$50,0),MATCH('Rlt Global'!AO$3,'CP-OM'!$E$4:$BA$4,0)),"")</f>
        <v>0</v>
      </c>
      <c r="AP20">
        <f>IFERROR(INDEX('CP-OM'!$E$5:$BA$50,MATCH('Rlt Global'!$E20,'CP-OM'!$C$5:$C$50,0),MATCH('Rlt Global'!AP$3,'CP-OM'!$E$4:$BA$4,0)),"")</f>
        <v>0</v>
      </c>
      <c r="AQ20">
        <f>IFERROR(INDEX('CP-OM'!$E$5:$BA$50,MATCH('Rlt Global'!$E20,'CP-OM'!$C$5:$C$50,0),MATCH('Rlt Global'!AQ$3,'CP-OM'!$E$4:$BA$4,0)),"")</f>
        <v>0</v>
      </c>
      <c r="AR20">
        <f>IFERROR(INDEX('CP-OM'!$E$5:$BA$50,MATCH('Rlt Global'!$E20,'CP-OM'!$C$5:$C$50,0),MATCH('Rlt Global'!AR$3,'CP-OM'!$E$4:$BA$4,0)),"")</f>
        <v>0</v>
      </c>
      <c r="AS20">
        <f>IFERROR(INDEX('CP-OM'!$E$5:$BA$50,MATCH('Rlt Global'!$E20,'CP-OM'!$C$5:$C$50,0),MATCH('Rlt Global'!AS$3,'CP-OM'!$E$4:$BA$4,0)),"")</f>
        <v>0</v>
      </c>
      <c r="AT20">
        <f>IFERROR(INDEX('CP-OM'!$E$5:$BA$50,MATCH('Rlt Global'!$E20,'CP-OM'!$C$5:$C$50,0),MATCH('Rlt Global'!AT$3,'CP-OM'!$E$4:$BA$4,0)),"")</f>
        <v>0</v>
      </c>
      <c r="AU20">
        <f>IFERROR(INDEX('CP-OM'!$E$5:$BA$50,MATCH('Rlt Global'!$E20,'CP-OM'!$C$5:$C$50,0),MATCH('Rlt Global'!AU$3,'CP-OM'!$E$4:$BA$4,0)),"")</f>
        <v>0</v>
      </c>
      <c r="AV20">
        <f>IFERROR(INDEX('CP-OM'!$E$5:$BA$50,MATCH('Rlt Global'!$E20,'CP-OM'!$C$5:$C$50,0),MATCH('Rlt Global'!AV$3,'CP-OM'!$E$4:$BA$4,0)),"")</f>
        <v>0</v>
      </c>
      <c r="AW20">
        <f>IFERROR(INDEX('CP-OM'!$E$5:$BA$50,MATCH('Rlt Global'!$E20,'CP-OM'!$C$5:$C$50,0),MATCH('Rlt Global'!AW$3,'CP-OM'!$E$4:$BA$4,0)),"")</f>
        <v>0</v>
      </c>
      <c r="AX20">
        <f>IFERROR(INDEX('CP-OM'!$E$5:$BA$50,MATCH('Rlt Global'!$E20,'CP-OM'!$C$5:$C$50,0),MATCH('Rlt Global'!AX$3,'CP-OM'!$E$4:$BA$4,0)),"")</f>
        <v>0</v>
      </c>
      <c r="AY20">
        <f>IFERROR(INDEX('CP-OM'!$E$5:$BA$50,MATCH('Rlt Global'!$E20,'CP-OM'!$C$5:$C$50,0),MATCH('Rlt Global'!AY$3,'CP-OM'!$E$4:$BA$4,0)),"")</f>
        <v>0</v>
      </c>
      <c r="AZ20">
        <f>IFERROR(INDEX('CP-OM'!$E$5:$BA$50,MATCH('Rlt Global'!$E20,'CP-OM'!$C$5:$C$50,0),MATCH('Rlt Global'!AZ$3,'CP-OM'!$E$4:$BA$4,0)),"")</f>
        <v>0</v>
      </c>
      <c r="BA20">
        <f>IFERROR(INDEX('CP-OM'!$E$5:$BA$50,MATCH('Rlt Global'!$E20,'CP-OM'!$C$5:$C$50,0),MATCH('Rlt Global'!BA$3,'CP-OM'!$E$4:$BA$4,0)),"")</f>
        <v>0</v>
      </c>
      <c r="BB20">
        <f>IFERROR(INDEX('CP-OM'!$E$5:$BA$50,MATCH('Rlt Global'!$E20,'CP-OM'!$C$5:$C$50,0),MATCH('Rlt Global'!BB$3,'CP-OM'!$E$4:$BA$4,0)),"")</f>
        <v>0</v>
      </c>
      <c r="BC20">
        <f>IFERROR(INDEX('CP-OM'!$E$5:$BA$50,MATCH('Rlt Global'!$E20,'CP-OM'!$C$5:$C$50,0),MATCH('Rlt Global'!BC$3,'CP-OM'!$E$4:$BA$4,0)),"")</f>
        <v>0</v>
      </c>
      <c r="BD20">
        <f>IFERROR(INDEX('CP-OM'!$E$5:$BA$50,MATCH('Rlt Global'!$E20,'CP-OM'!$C$5:$C$50,0),MATCH('Rlt Global'!BD$3,'CP-OM'!$E$4:$BA$4,0)),"")</f>
        <v>0</v>
      </c>
    </row>
    <row r="21" spans="1:56">
      <c r="A21" t="s">
        <v>14</v>
      </c>
      <c r="B21" t="s">
        <v>104</v>
      </c>
      <c r="C21" t="s">
        <v>111</v>
      </c>
      <c r="D21">
        <v>2</v>
      </c>
      <c r="E21" s="66" t="str">
        <f>INDEX('Liste Personnel'!$A$3:$I$152,MATCH($C21,'Liste Personnel'!$E$3:$E$152,0),7)</f>
        <v>OMB2</v>
      </c>
      <c r="F21" s="66">
        <f>INDEX('Liste Personnel'!$A$3:$I$152,MATCH($C21,'Liste Personnel'!$E$3:$E$152,0),8)</f>
        <v>2760</v>
      </c>
      <c r="G21" s="66" t="str">
        <f>INDEX('Liste Personnel'!$A$3:$I$152,MATCH($C21,'Liste Personnel'!$E$3:$E$152,0),9)</f>
        <v>xxx.xxx@google.com</v>
      </c>
      <c r="H21">
        <f>IFERROR(INDEX('CP-OM'!$E$5:$BA$50,MATCH('Rlt Global'!$E21,'CP-OM'!$C$5:$C$50,0),MATCH('Rlt Global'!H$3,'CP-OM'!$E$4:$BA$4,0)),"")</f>
        <v>0</v>
      </c>
      <c r="I21">
        <f>IFERROR(INDEX('CP-OM'!$E$5:$BA$50,MATCH('Rlt Global'!$E21,'CP-OM'!$C$5:$C$50,0),MATCH('Rlt Global'!I$3,'CP-OM'!$E$4:$BA$4,0)),"")</f>
        <v>0</v>
      </c>
      <c r="J21">
        <f>IFERROR(INDEX('CP-OM'!$E$5:$BA$50,MATCH('Rlt Global'!$E21,'CP-OM'!$C$5:$C$50,0),MATCH('Rlt Global'!J$3,'CP-OM'!$E$4:$BA$4,0)),"")</f>
        <v>0</v>
      </c>
      <c r="K21">
        <f>IFERROR(INDEX('CP-OM'!$E$5:$BA$50,MATCH('Rlt Global'!$E21,'CP-OM'!$C$5:$C$50,0),MATCH('Rlt Global'!K$3,'CP-OM'!$E$4:$BA$4,0)),"")</f>
        <v>0</v>
      </c>
      <c r="L21">
        <f>IFERROR(INDEX('CP-OM'!$E$5:$BA$50,MATCH('Rlt Global'!$E21,'CP-OM'!$C$5:$C$50,0),MATCH('Rlt Global'!L$3,'CP-OM'!$E$4:$BA$4,0)),"")</f>
        <v>0</v>
      </c>
      <c r="M21">
        <f>IFERROR(INDEX('CP-OM'!$E$5:$BA$50,MATCH('Rlt Global'!$E21,'CP-OM'!$C$5:$C$50,0),MATCH('Rlt Global'!M$3,'CP-OM'!$E$4:$BA$4,0)),"")</f>
        <v>0</v>
      </c>
      <c r="N21">
        <f>IFERROR(INDEX('CP-OM'!$E$5:$BA$50,MATCH('Rlt Global'!$E21,'CP-OM'!$C$5:$C$50,0),MATCH('Rlt Global'!N$3,'CP-OM'!$E$4:$BA$4,0)),"")</f>
        <v>0</v>
      </c>
      <c r="O21">
        <f>IFERROR(INDEX('CP-OM'!$E$5:$BA$50,MATCH('Rlt Global'!$E21,'CP-OM'!$C$5:$C$50,0),MATCH('Rlt Global'!O$3,'CP-OM'!$E$4:$BA$4,0)),"")</f>
        <v>0</v>
      </c>
      <c r="P21">
        <f>IFERROR(INDEX('CP-OM'!$E$5:$BA$50,MATCH('Rlt Global'!$E21,'CP-OM'!$C$5:$C$50,0),MATCH('Rlt Global'!P$3,'CP-OM'!$E$4:$BA$4,0)),"")</f>
        <v>0</v>
      </c>
      <c r="Q21">
        <f>IFERROR(INDEX('CP-OM'!$E$5:$BA$50,MATCH('Rlt Global'!$E21,'CP-OM'!$C$5:$C$50,0),MATCH('Rlt Global'!Q$3,'CP-OM'!$E$4:$BA$4,0)),"")</f>
        <v>0</v>
      </c>
      <c r="R21">
        <f>IFERROR(INDEX('CP-OM'!$E$5:$BA$50,MATCH('Rlt Global'!$E21,'CP-OM'!$C$5:$C$50,0),MATCH('Rlt Global'!R$3,'CP-OM'!$E$4:$BA$4,0)),"")</f>
        <v>0</v>
      </c>
      <c r="S21">
        <f>IFERROR(INDEX('CP-OM'!$E$5:$BA$50,MATCH('Rlt Global'!$E21,'CP-OM'!$C$5:$C$50,0),MATCH('Rlt Global'!S$3,'CP-OM'!$E$4:$BA$4,0)),"")</f>
        <v>0</v>
      </c>
      <c r="T21">
        <f>IFERROR(INDEX('CP-OM'!$E$5:$BA$50,MATCH('Rlt Global'!$E21,'CP-OM'!$C$5:$C$50,0),MATCH('Rlt Global'!T$3,'CP-OM'!$E$4:$BA$4,0)),"")</f>
        <v>0</v>
      </c>
      <c r="U21">
        <f>IFERROR(INDEX('CP-OM'!$E$5:$BA$50,MATCH('Rlt Global'!$E21,'CP-OM'!$C$5:$C$50,0),MATCH('Rlt Global'!U$3,'CP-OM'!$E$4:$BA$4,0)),"")</f>
        <v>0</v>
      </c>
      <c r="V21">
        <f>IFERROR(INDEX('CP-OM'!$E$5:$BA$50,MATCH('Rlt Global'!$E21,'CP-OM'!$C$5:$C$50,0),MATCH('Rlt Global'!V$3,'CP-OM'!$E$4:$BA$4,0)),"")</f>
        <v>0</v>
      </c>
      <c r="W21">
        <f>IFERROR(INDEX('CP-OM'!$E$5:$BA$50,MATCH('Rlt Global'!$E21,'CP-OM'!$C$5:$C$50,0),MATCH('Rlt Global'!W$3,'CP-OM'!$E$4:$BA$4,0)),"")</f>
        <v>0</v>
      </c>
      <c r="X21">
        <f>IFERROR(INDEX('CP-OM'!$E$5:$BA$50,MATCH('Rlt Global'!$E21,'CP-OM'!$C$5:$C$50,0),MATCH('Rlt Global'!X$3,'CP-OM'!$E$4:$BA$4,0)),"")</f>
        <v>0</v>
      </c>
      <c r="Y21">
        <f>IFERROR(INDEX('CP-OM'!$E$5:$BA$50,MATCH('Rlt Global'!$E21,'CP-OM'!$C$5:$C$50,0),MATCH('Rlt Global'!Y$3,'CP-OM'!$E$4:$BA$4,0)),"")</f>
        <v>0</v>
      </c>
      <c r="Z21">
        <f>IFERROR(INDEX('CP-OM'!$E$5:$BA$50,MATCH('Rlt Global'!$E21,'CP-OM'!$C$5:$C$50,0),MATCH('Rlt Global'!Z$3,'CP-OM'!$E$4:$BA$4,0)),"")</f>
        <v>0</v>
      </c>
      <c r="AA21">
        <f>IFERROR(INDEX('CP-OM'!$E$5:$BA$50,MATCH('Rlt Global'!$E21,'CP-OM'!$C$5:$C$50,0),MATCH('Rlt Global'!AA$3,'CP-OM'!$E$4:$BA$4,0)),"")</f>
        <v>0</v>
      </c>
      <c r="AB21">
        <f>IFERROR(INDEX('CP-OM'!$E$5:$BA$50,MATCH('Rlt Global'!$E21,'CP-OM'!$C$5:$C$50,0),MATCH('Rlt Global'!AB$3,'CP-OM'!$E$4:$BA$4,0)),"")</f>
        <v>0</v>
      </c>
      <c r="AC21">
        <f>IFERROR(INDEX('CP-OM'!$E$5:$BA$50,MATCH('Rlt Global'!$E21,'CP-OM'!$C$5:$C$50,0),MATCH('Rlt Global'!AC$3,'CP-OM'!$E$4:$BA$4,0)),"")</f>
        <v>0</v>
      </c>
      <c r="AD21">
        <f>IFERROR(INDEX('CP-OM'!$E$5:$BA$50,MATCH('Rlt Global'!$E21,'CP-OM'!$C$5:$C$50,0),MATCH('Rlt Global'!AD$3,'CP-OM'!$E$4:$BA$4,0)),"")</f>
        <v>0</v>
      </c>
      <c r="AE21">
        <f>IFERROR(INDEX('CP-OM'!$E$5:$BA$50,MATCH('Rlt Global'!$E21,'CP-OM'!$C$5:$C$50,0),MATCH('Rlt Global'!AE$3,'CP-OM'!$E$4:$BA$4,0)),"")</f>
        <v>0</v>
      </c>
      <c r="AF21">
        <f>IFERROR(INDEX('CP-OM'!$E$5:$BA$50,MATCH('Rlt Global'!$E21,'CP-OM'!$C$5:$C$50,0),MATCH('Rlt Global'!AF$3,'CP-OM'!$E$4:$BA$4,0)),"")</f>
        <v>0</v>
      </c>
      <c r="AG21">
        <f>IFERROR(INDEX('CP-OM'!$E$5:$BA$50,MATCH('Rlt Global'!$E21,'CP-OM'!$C$5:$C$50,0),MATCH('Rlt Global'!AG$3,'CP-OM'!$E$4:$BA$4,0)),"")</f>
        <v>0</v>
      </c>
      <c r="AH21">
        <f>IFERROR(INDEX('CP-OM'!$E$5:$BA$50,MATCH('Rlt Global'!$E21,'CP-OM'!$C$5:$C$50,0),MATCH('Rlt Global'!AH$3,'CP-OM'!$E$4:$BA$4,0)),"")</f>
        <v>0</v>
      </c>
      <c r="AI21">
        <f>IFERROR(INDEX('CP-OM'!$E$5:$BA$50,MATCH('Rlt Global'!$E21,'CP-OM'!$C$5:$C$50,0),MATCH('Rlt Global'!AI$3,'CP-OM'!$E$4:$BA$4,0)),"")</f>
        <v>0</v>
      </c>
      <c r="AJ21">
        <f>IFERROR(INDEX('CP-OM'!$E$5:$BA$50,MATCH('Rlt Global'!$E21,'CP-OM'!$C$5:$C$50,0),MATCH('Rlt Global'!AJ$3,'CP-OM'!$E$4:$BA$4,0)),"")</f>
        <v>0</v>
      </c>
      <c r="AK21">
        <f>IFERROR(INDEX('CP-OM'!$E$5:$BA$50,MATCH('Rlt Global'!$E21,'CP-OM'!$C$5:$C$50,0),MATCH('Rlt Global'!AK$3,'CP-OM'!$E$4:$BA$4,0)),"")</f>
        <v>0</v>
      </c>
      <c r="AL21">
        <f>IFERROR(INDEX('CP-OM'!$E$5:$BA$50,MATCH('Rlt Global'!$E21,'CP-OM'!$C$5:$C$50,0),MATCH('Rlt Global'!AL$3,'CP-OM'!$E$4:$BA$4,0)),"")</f>
        <v>0</v>
      </c>
      <c r="AM21">
        <f>IFERROR(INDEX('CP-OM'!$E$5:$BA$50,MATCH('Rlt Global'!$E21,'CP-OM'!$C$5:$C$50,0),MATCH('Rlt Global'!AM$3,'CP-OM'!$E$4:$BA$4,0)),"")</f>
        <v>0</v>
      </c>
      <c r="AN21">
        <f>IFERROR(INDEX('CP-OM'!$E$5:$BA$50,MATCH('Rlt Global'!$E21,'CP-OM'!$C$5:$C$50,0),MATCH('Rlt Global'!AN$3,'CP-OM'!$E$4:$BA$4,0)),"")</f>
        <v>0</v>
      </c>
      <c r="AO21">
        <f>IFERROR(INDEX('CP-OM'!$E$5:$BA$50,MATCH('Rlt Global'!$E21,'CP-OM'!$C$5:$C$50,0),MATCH('Rlt Global'!AO$3,'CP-OM'!$E$4:$BA$4,0)),"")</f>
        <v>0</v>
      </c>
      <c r="AP21">
        <f>IFERROR(INDEX('CP-OM'!$E$5:$BA$50,MATCH('Rlt Global'!$E21,'CP-OM'!$C$5:$C$50,0),MATCH('Rlt Global'!AP$3,'CP-OM'!$E$4:$BA$4,0)),"")</f>
        <v>0</v>
      </c>
      <c r="AQ21">
        <f>IFERROR(INDEX('CP-OM'!$E$5:$BA$50,MATCH('Rlt Global'!$E21,'CP-OM'!$C$5:$C$50,0),MATCH('Rlt Global'!AQ$3,'CP-OM'!$E$4:$BA$4,0)),"")</f>
        <v>0</v>
      </c>
      <c r="AR21">
        <f>IFERROR(INDEX('CP-OM'!$E$5:$BA$50,MATCH('Rlt Global'!$E21,'CP-OM'!$C$5:$C$50,0),MATCH('Rlt Global'!AR$3,'CP-OM'!$E$4:$BA$4,0)),"")</f>
        <v>0</v>
      </c>
      <c r="AS21">
        <f>IFERROR(INDEX('CP-OM'!$E$5:$BA$50,MATCH('Rlt Global'!$E21,'CP-OM'!$C$5:$C$50,0),MATCH('Rlt Global'!AS$3,'CP-OM'!$E$4:$BA$4,0)),"")</f>
        <v>0</v>
      </c>
      <c r="AT21">
        <f>IFERROR(INDEX('CP-OM'!$E$5:$BA$50,MATCH('Rlt Global'!$E21,'CP-OM'!$C$5:$C$50,0),MATCH('Rlt Global'!AT$3,'CP-OM'!$E$4:$BA$4,0)),"")</f>
        <v>0</v>
      </c>
      <c r="AU21">
        <f>IFERROR(INDEX('CP-OM'!$E$5:$BA$50,MATCH('Rlt Global'!$E21,'CP-OM'!$C$5:$C$50,0),MATCH('Rlt Global'!AU$3,'CP-OM'!$E$4:$BA$4,0)),"")</f>
        <v>0</v>
      </c>
      <c r="AV21">
        <f>IFERROR(INDEX('CP-OM'!$E$5:$BA$50,MATCH('Rlt Global'!$E21,'CP-OM'!$C$5:$C$50,0),MATCH('Rlt Global'!AV$3,'CP-OM'!$E$4:$BA$4,0)),"")</f>
        <v>0</v>
      </c>
      <c r="AW21">
        <f>IFERROR(INDEX('CP-OM'!$E$5:$BA$50,MATCH('Rlt Global'!$E21,'CP-OM'!$C$5:$C$50,0),MATCH('Rlt Global'!AW$3,'CP-OM'!$E$4:$BA$4,0)),"")</f>
        <v>0</v>
      </c>
      <c r="AX21">
        <f>IFERROR(INDEX('CP-OM'!$E$5:$BA$50,MATCH('Rlt Global'!$E21,'CP-OM'!$C$5:$C$50,0),MATCH('Rlt Global'!AX$3,'CP-OM'!$E$4:$BA$4,0)),"")</f>
        <v>0</v>
      </c>
      <c r="AY21">
        <f>IFERROR(INDEX('CP-OM'!$E$5:$BA$50,MATCH('Rlt Global'!$E21,'CP-OM'!$C$5:$C$50,0),MATCH('Rlt Global'!AY$3,'CP-OM'!$E$4:$BA$4,0)),"")</f>
        <v>0</v>
      </c>
      <c r="AZ21">
        <f>IFERROR(INDEX('CP-OM'!$E$5:$BA$50,MATCH('Rlt Global'!$E21,'CP-OM'!$C$5:$C$50,0),MATCH('Rlt Global'!AZ$3,'CP-OM'!$E$4:$BA$4,0)),"")</f>
        <v>0</v>
      </c>
      <c r="BA21">
        <f>IFERROR(INDEX('CP-OM'!$E$5:$BA$50,MATCH('Rlt Global'!$E21,'CP-OM'!$C$5:$C$50,0),MATCH('Rlt Global'!BA$3,'CP-OM'!$E$4:$BA$4,0)),"")</f>
        <v>0</v>
      </c>
      <c r="BB21">
        <f>IFERROR(INDEX('CP-OM'!$E$5:$BA$50,MATCH('Rlt Global'!$E21,'CP-OM'!$C$5:$C$50,0),MATCH('Rlt Global'!BB$3,'CP-OM'!$E$4:$BA$4,0)),"")</f>
        <v>0</v>
      </c>
      <c r="BC21">
        <f>IFERROR(INDEX('CP-OM'!$E$5:$BA$50,MATCH('Rlt Global'!$E21,'CP-OM'!$C$5:$C$50,0),MATCH('Rlt Global'!BC$3,'CP-OM'!$E$4:$BA$4,0)),"")</f>
        <v>0</v>
      </c>
      <c r="BD21">
        <f>IFERROR(INDEX('CP-OM'!$E$5:$BA$50,MATCH('Rlt Global'!$E21,'CP-OM'!$C$5:$C$50,0),MATCH('Rlt Global'!BD$3,'CP-OM'!$E$4:$BA$4,0)),"")</f>
        <v>0</v>
      </c>
    </row>
    <row r="22" spans="1:56">
      <c r="A22" t="s">
        <v>14</v>
      </c>
      <c r="B22" t="s">
        <v>104</v>
      </c>
      <c r="C22" t="s">
        <v>112</v>
      </c>
      <c r="D22">
        <v>3</v>
      </c>
      <c r="E22" s="66" t="str">
        <f>INDEX('Liste Personnel'!$A$3:$I$152,MATCH($C22,'Liste Personnel'!$E$3:$E$152,0),7)</f>
        <v>OMB3</v>
      </c>
      <c r="F22" s="66">
        <f>INDEX('Liste Personnel'!$A$3:$I$152,MATCH($C22,'Liste Personnel'!$E$3:$E$152,0),8)</f>
        <v>4781</v>
      </c>
      <c r="G22" s="66" t="str">
        <f>INDEX('Liste Personnel'!$A$3:$I$152,MATCH($C22,'Liste Personnel'!$E$3:$E$152,0),9)</f>
        <v>xxx.xxx@google.com</v>
      </c>
      <c r="H22">
        <f>IFERROR(INDEX('CP-OM'!$E$5:$BA$50,MATCH('Rlt Global'!$E22,'CP-OM'!$C$5:$C$50,0),MATCH('Rlt Global'!H$3,'CP-OM'!$E$4:$BA$4,0)),"")</f>
        <v>0</v>
      </c>
      <c r="I22">
        <f>IFERROR(INDEX('CP-OM'!$E$5:$BA$50,MATCH('Rlt Global'!$E22,'CP-OM'!$C$5:$C$50,0),MATCH('Rlt Global'!I$3,'CP-OM'!$E$4:$BA$4,0)),"")</f>
        <v>0</v>
      </c>
      <c r="J22">
        <f>IFERROR(INDEX('CP-OM'!$E$5:$BA$50,MATCH('Rlt Global'!$E22,'CP-OM'!$C$5:$C$50,0),MATCH('Rlt Global'!J$3,'CP-OM'!$E$4:$BA$4,0)),"")</f>
        <v>0</v>
      </c>
      <c r="K22">
        <f>IFERROR(INDEX('CP-OM'!$E$5:$BA$50,MATCH('Rlt Global'!$E22,'CP-OM'!$C$5:$C$50,0),MATCH('Rlt Global'!K$3,'CP-OM'!$E$4:$BA$4,0)),"")</f>
        <v>0</v>
      </c>
      <c r="L22">
        <f>IFERROR(INDEX('CP-OM'!$E$5:$BA$50,MATCH('Rlt Global'!$E22,'CP-OM'!$C$5:$C$50,0),MATCH('Rlt Global'!L$3,'CP-OM'!$E$4:$BA$4,0)),"")</f>
        <v>0</v>
      </c>
      <c r="M22">
        <f>IFERROR(INDEX('CP-OM'!$E$5:$BA$50,MATCH('Rlt Global'!$E22,'CP-OM'!$C$5:$C$50,0),MATCH('Rlt Global'!M$3,'CP-OM'!$E$4:$BA$4,0)),"")</f>
        <v>0</v>
      </c>
      <c r="N22">
        <f>IFERROR(INDEX('CP-OM'!$E$5:$BA$50,MATCH('Rlt Global'!$E22,'CP-OM'!$C$5:$C$50,0),MATCH('Rlt Global'!N$3,'CP-OM'!$E$4:$BA$4,0)),"")</f>
        <v>0</v>
      </c>
      <c r="O22">
        <f>IFERROR(INDEX('CP-OM'!$E$5:$BA$50,MATCH('Rlt Global'!$E22,'CP-OM'!$C$5:$C$50,0),MATCH('Rlt Global'!O$3,'CP-OM'!$E$4:$BA$4,0)),"")</f>
        <v>0</v>
      </c>
      <c r="P22">
        <f>IFERROR(INDEX('CP-OM'!$E$5:$BA$50,MATCH('Rlt Global'!$E22,'CP-OM'!$C$5:$C$50,0),MATCH('Rlt Global'!P$3,'CP-OM'!$E$4:$BA$4,0)),"")</f>
        <v>0</v>
      </c>
      <c r="Q22">
        <f>IFERROR(INDEX('CP-OM'!$E$5:$BA$50,MATCH('Rlt Global'!$E22,'CP-OM'!$C$5:$C$50,0),MATCH('Rlt Global'!Q$3,'CP-OM'!$E$4:$BA$4,0)),"")</f>
        <v>0</v>
      </c>
      <c r="R22">
        <f>IFERROR(INDEX('CP-OM'!$E$5:$BA$50,MATCH('Rlt Global'!$E22,'CP-OM'!$C$5:$C$50,0),MATCH('Rlt Global'!R$3,'CP-OM'!$E$4:$BA$4,0)),"")</f>
        <v>0</v>
      </c>
      <c r="S22">
        <f>IFERROR(INDEX('CP-OM'!$E$5:$BA$50,MATCH('Rlt Global'!$E22,'CP-OM'!$C$5:$C$50,0),MATCH('Rlt Global'!S$3,'CP-OM'!$E$4:$BA$4,0)),"")</f>
        <v>0</v>
      </c>
      <c r="T22">
        <f>IFERROR(INDEX('CP-OM'!$E$5:$BA$50,MATCH('Rlt Global'!$E22,'CP-OM'!$C$5:$C$50,0),MATCH('Rlt Global'!T$3,'CP-OM'!$E$4:$BA$4,0)),"")</f>
        <v>0</v>
      </c>
      <c r="U22">
        <f>IFERROR(INDEX('CP-OM'!$E$5:$BA$50,MATCH('Rlt Global'!$E22,'CP-OM'!$C$5:$C$50,0),MATCH('Rlt Global'!U$3,'CP-OM'!$E$4:$BA$4,0)),"")</f>
        <v>0</v>
      </c>
      <c r="V22">
        <f>IFERROR(INDEX('CP-OM'!$E$5:$BA$50,MATCH('Rlt Global'!$E22,'CP-OM'!$C$5:$C$50,0),MATCH('Rlt Global'!V$3,'CP-OM'!$E$4:$BA$4,0)),"")</f>
        <v>0</v>
      </c>
      <c r="W22">
        <f>IFERROR(INDEX('CP-OM'!$E$5:$BA$50,MATCH('Rlt Global'!$E22,'CP-OM'!$C$5:$C$50,0),MATCH('Rlt Global'!W$3,'CP-OM'!$E$4:$BA$4,0)),"")</f>
        <v>0</v>
      </c>
      <c r="X22">
        <f>IFERROR(INDEX('CP-OM'!$E$5:$BA$50,MATCH('Rlt Global'!$E22,'CP-OM'!$C$5:$C$50,0),MATCH('Rlt Global'!X$3,'CP-OM'!$E$4:$BA$4,0)),"")</f>
        <v>0</v>
      </c>
      <c r="Y22">
        <f>IFERROR(INDEX('CP-OM'!$E$5:$BA$50,MATCH('Rlt Global'!$E22,'CP-OM'!$C$5:$C$50,0),MATCH('Rlt Global'!Y$3,'CP-OM'!$E$4:$BA$4,0)),"")</f>
        <v>0</v>
      </c>
      <c r="Z22">
        <f>IFERROR(INDEX('CP-OM'!$E$5:$BA$50,MATCH('Rlt Global'!$E22,'CP-OM'!$C$5:$C$50,0),MATCH('Rlt Global'!Z$3,'CP-OM'!$E$4:$BA$4,0)),"")</f>
        <v>0</v>
      </c>
      <c r="AA22">
        <f>IFERROR(INDEX('CP-OM'!$E$5:$BA$50,MATCH('Rlt Global'!$E22,'CP-OM'!$C$5:$C$50,0),MATCH('Rlt Global'!AA$3,'CP-OM'!$E$4:$BA$4,0)),"")</f>
        <v>0</v>
      </c>
      <c r="AB22">
        <f>IFERROR(INDEX('CP-OM'!$E$5:$BA$50,MATCH('Rlt Global'!$E22,'CP-OM'!$C$5:$C$50,0),MATCH('Rlt Global'!AB$3,'CP-OM'!$E$4:$BA$4,0)),"")</f>
        <v>0</v>
      </c>
      <c r="AC22">
        <f>IFERROR(INDEX('CP-OM'!$E$5:$BA$50,MATCH('Rlt Global'!$E22,'CP-OM'!$C$5:$C$50,0),MATCH('Rlt Global'!AC$3,'CP-OM'!$E$4:$BA$4,0)),"")</f>
        <v>0</v>
      </c>
      <c r="AD22">
        <f>IFERROR(INDEX('CP-OM'!$E$5:$BA$50,MATCH('Rlt Global'!$E22,'CP-OM'!$C$5:$C$50,0),MATCH('Rlt Global'!AD$3,'CP-OM'!$E$4:$BA$4,0)),"")</f>
        <v>0</v>
      </c>
      <c r="AE22">
        <f>IFERROR(INDEX('CP-OM'!$E$5:$BA$50,MATCH('Rlt Global'!$E22,'CP-OM'!$C$5:$C$50,0),MATCH('Rlt Global'!AE$3,'CP-OM'!$E$4:$BA$4,0)),"")</f>
        <v>0</v>
      </c>
      <c r="AF22">
        <f>IFERROR(INDEX('CP-OM'!$E$5:$BA$50,MATCH('Rlt Global'!$E22,'CP-OM'!$C$5:$C$50,0),MATCH('Rlt Global'!AF$3,'CP-OM'!$E$4:$BA$4,0)),"")</f>
        <v>0</v>
      </c>
      <c r="AG22">
        <f>IFERROR(INDEX('CP-OM'!$E$5:$BA$50,MATCH('Rlt Global'!$E22,'CP-OM'!$C$5:$C$50,0),MATCH('Rlt Global'!AG$3,'CP-OM'!$E$4:$BA$4,0)),"")</f>
        <v>0</v>
      </c>
      <c r="AH22">
        <f>IFERROR(INDEX('CP-OM'!$E$5:$BA$50,MATCH('Rlt Global'!$E22,'CP-OM'!$C$5:$C$50,0),MATCH('Rlt Global'!AH$3,'CP-OM'!$E$4:$BA$4,0)),"")</f>
        <v>0</v>
      </c>
      <c r="AI22">
        <f>IFERROR(INDEX('CP-OM'!$E$5:$BA$50,MATCH('Rlt Global'!$E22,'CP-OM'!$C$5:$C$50,0),MATCH('Rlt Global'!AI$3,'CP-OM'!$E$4:$BA$4,0)),"")</f>
        <v>0</v>
      </c>
      <c r="AJ22">
        <f>IFERROR(INDEX('CP-OM'!$E$5:$BA$50,MATCH('Rlt Global'!$E22,'CP-OM'!$C$5:$C$50,0),MATCH('Rlt Global'!AJ$3,'CP-OM'!$E$4:$BA$4,0)),"")</f>
        <v>0</v>
      </c>
      <c r="AK22">
        <f>IFERROR(INDEX('CP-OM'!$E$5:$BA$50,MATCH('Rlt Global'!$E22,'CP-OM'!$C$5:$C$50,0),MATCH('Rlt Global'!AK$3,'CP-OM'!$E$4:$BA$4,0)),"")</f>
        <v>0</v>
      </c>
      <c r="AL22">
        <f>IFERROR(INDEX('CP-OM'!$E$5:$BA$50,MATCH('Rlt Global'!$E22,'CP-OM'!$C$5:$C$50,0),MATCH('Rlt Global'!AL$3,'CP-OM'!$E$4:$BA$4,0)),"")</f>
        <v>0</v>
      </c>
      <c r="AM22">
        <f>IFERROR(INDEX('CP-OM'!$E$5:$BA$50,MATCH('Rlt Global'!$E22,'CP-OM'!$C$5:$C$50,0),MATCH('Rlt Global'!AM$3,'CP-OM'!$E$4:$BA$4,0)),"")</f>
        <v>0</v>
      </c>
      <c r="AN22">
        <f>IFERROR(INDEX('CP-OM'!$E$5:$BA$50,MATCH('Rlt Global'!$E22,'CP-OM'!$C$5:$C$50,0),MATCH('Rlt Global'!AN$3,'CP-OM'!$E$4:$BA$4,0)),"")</f>
        <v>0</v>
      </c>
      <c r="AO22">
        <f>IFERROR(INDEX('CP-OM'!$E$5:$BA$50,MATCH('Rlt Global'!$E22,'CP-OM'!$C$5:$C$50,0),MATCH('Rlt Global'!AO$3,'CP-OM'!$E$4:$BA$4,0)),"")</f>
        <v>0</v>
      </c>
      <c r="AP22">
        <f>IFERROR(INDEX('CP-OM'!$E$5:$BA$50,MATCH('Rlt Global'!$E22,'CP-OM'!$C$5:$C$50,0),MATCH('Rlt Global'!AP$3,'CP-OM'!$E$4:$BA$4,0)),"")</f>
        <v>0</v>
      </c>
      <c r="AQ22">
        <f>IFERROR(INDEX('CP-OM'!$E$5:$BA$50,MATCH('Rlt Global'!$E22,'CP-OM'!$C$5:$C$50,0),MATCH('Rlt Global'!AQ$3,'CP-OM'!$E$4:$BA$4,0)),"")</f>
        <v>0</v>
      </c>
      <c r="AR22">
        <f>IFERROR(INDEX('CP-OM'!$E$5:$BA$50,MATCH('Rlt Global'!$E22,'CP-OM'!$C$5:$C$50,0),MATCH('Rlt Global'!AR$3,'CP-OM'!$E$4:$BA$4,0)),"")</f>
        <v>0</v>
      </c>
      <c r="AS22">
        <f>IFERROR(INDEX('CP-OM'!$E$5:$BA$50,MATCH('Rlt Global'!$E22,'CP-OM'!$C$5:$C$50,0),MATCH('Rlt Global'!AS$3,'CP-OM'!$E$4:$BA$4,0)),"")</f>
        <v>0</v>
      </c>
      <c r="AT22">
        <f>IFERROR(INDEX('CP-OM'!$E$5:$BA$50,MATCH('Rlt Global'!$E22,'CP-OM'!$C$5:$C$50,0),MATCH('Rlt Global'!AT$3,'CP-OM'!$E$4:$BA$4,0)),"")</f>
        <v>0</v>
      </c>
      <c r="AU22">
        <f>IFERROR(INDEX('CP-OM'!$E$5:$BA$50,MATCH('Rlt Global'!$E22,'CP-OM'!$C$5:$C$50,0),MATCH('Rlt Global'!AU$3,'CP-OM'!$E$4:$BA$4,0)),"")</f>
        <v>0</v>
      </c>
      <c r="AV22">
        <f>IFERROR(INDEX('CP-OM'!$E$5:$BA$50,MATCH('Rlt Global'!$E22,'CP-OM'!$C$5:$C$50,0),MATCH('Rlt Global'!AV$3,'CP-OM'!$E$4:$BA$4,0)),"")</f>
        <v>0</v>
      </c>
      <c r="AW22">
        <f>IFERROR(INDEX('CP-OM'!$E$5:$BA$50,MATCH('Rlt Global'!$E22,'CP-OM'!$C$5:$C$50,0),MATCH('Rlt Global'!AW$3,'CP-OM'!$E$4:$BA$4,0)),"")</f>
        <v>0</v>
      </c>
      <c r="AX22">
        <f>IFERROR(INDEX('CP-OM'!$E$5:$BA$50,MATCH('Rlt Global'!$E22,'CP-OM'!$C$5:$C$50,0),MATCH('Rlt Global'!AX$3,'CP-OM'!$E$4:$BA$4,0)),"")</f>
        <v>0</v>
      </c>
      <c r="AY22">
        <f>IFERROR(INDEX('CP-OM'!$E$5:$BA$50,MATCH('Rlt Global'!$E22,'CP-OM'!$C$5:$C$50,0),MATCH('Rlt Global'!AY$3,'CP-OM'!$E$4:$BA$4,0)),"")</f>
        <v>0</v>
      </c>
      <c r="AZ22">
        <f>IFERROR(INDEX('CP-OM'!$E$5:$BA$50,MATCH('Rlt Global'!$E22,'CP-OM'!$C$5:$C$50,0),MATCH('Rlt Global'!AZ$3,'CP-OM'!$E$4:$BA$4,0)),"")</f>
        <v>0</v>
      </c>
      <c r="BA22">
        <f>IFERROR(INDEX('CP-OM'!$E$5:$BA$50,MATCH('Rlt Global'!$E22,'CP-OM'!$C$5:$C$50,0),MATCH('Rlt Global'!BA$3,'CP-OM'!$E$4:$BA$4,0)),"")</f>
        <v>0</v>
      </c>
      <c r="BB22">
        <f>IFERROR(INDEX('CP-OM'!$E$5:$BA$50,MATCH('Rlt Global'!$E22,'CP-OM'!$C$5:$C$50,0),MATCH('Rlt Global'!BB$3,'CP-OM'!$E$4:$BA$4,0)),"")</f>
        <v>0</v>
      </c>
      <c r="BC22">
        <f>IFERROR(INDEX('CP-OM'!$E$5:$BA$50,MATCH('Rlt Global'!$E22,'CP-OM'!$C$5:$C$50,0),MATCH('Rlt Global'!BC$3,'CP-OM'!$E$4:$BA$4,0)),"")</f>
        <v>0</v>
      </c>
      <c r="BD22">
        <f>IFERROR(INDEX('CP-OM'!$E$5:$BA$50,MATCH('Rlt Global'!$E22,'CP-OM'!$C$5:$C$50,0),MATCH('Rlt Global'!BD$3,'CP-OM'!$E$4:$BA$4,0)),"")</f>
        <v>0</v>
      </c>
    </row>
    <row r="23" spans="1:56">
      <c r="A23" t="s">
        <v>15</v>
      </c>
      <c r="B23" t="s">
        <v>104</v>
      </c>
      <c r="C23" t="s">
        <v>113</v>
      </c>
      <c r="D23">
        <v>1</v>
      </c>
      <c r="E23" s="66" t="str">
        <f>INDEX('Liste Personnel'!$A$3:$I$152,MATCH($C23,'Liste Personnel'!$E$3:$E$152,0),7)</f>
        <v>OMC1</v>
      </c>
      <c r="F23" s="66">
        <f>INDEX('Liste Personnel'!$A$3:$I$152,MATCH($C23,'Liste Personnel'!$E$3:$E$152,0),8)</f>
        <v>2368</v>
      </c>
      <c r="G23" s="66" t="str">
        <f>INDEX('Liste Personnel'!$A$3:$I$152,MATCH($C23,'Liste Personnel'!$E$3:$E$152,0),9)</f>
        <v>xxx.xxx@google.com</v>
      </c>
      <c r="H23">
        <f>IFERROR(INDEX('CP-OM'!$E$5:$BA$50,MATCH('Rlt Global'!$E23,'CP-OM'!$C$5:$C$50,0),MATCH('Rlt Global'!H$3,'CP-OM'!$E$4:$BA$4,0)),"")</f>
        <v>0</v>
      </c>
      <c r="I23">
        <f>IFERROR(INDEX('CP-OM'!$E$5:$BA$50,MATCH('Rlt Global'!$E23,'CP-OM'!$C$5:$C$50,0),MATCH('Rlt Global'!I$3,'CP-OM'!$E$4:$BA$4,0)),"")</f>
        <v>0</v>
      </c>
      <c r="J23">
        <f>IFERROR(INDEX('CP-OM'!$E$5:$BA$50,MATCH('Rlt Global'!$E23,'CP-OM'!$C$5:$C$50,0),MATCH('Rlt Global'!J$3,'CP-OM'!$E$4:$BA$4,0)),"")</f>
        <v>0</v>
      </c>
      <c r="K23">
        <f>IFERROR(INDEX('CP-OM'!$E$5:$BA$50,MATCH('Rlt Global'!$E23,'CP-OM'!$C$5:$C$50,0),MATCH('Rlt Global'!K$3,'CP-OM'!$E$4:$BA$4,0)),"")</f>
        <v>0</v>
      </c>
      <c r="L23">
        <f>IFERROR(INDEX('CP-OM'!$E$5:$BA$50,MATCH('Rlt Global'!$E23,'CP-OM'!$C$5:$C$50,0),MATCH('Rlt Global'!L$3,'CP-OM'!$E$4:$BA$4,0)),"")</f>
        <v>0</v>
      </c>
      <c r="M23">
        <f>IFERROR(INDEX('CP-OM'!$E$5:$BA$50,MATCH('Rlt Global'!$E23,'CP-OM'!$C$5:$C$50,0),MATCH('Rlt Global'!M$3,'CP-OM'!$E$4:$BA$4,0)),"")</f>
        <v>0</v>
      </c>
      <c r="N23">
        <f>IFERROR(INDEX('CP-OM'!$E$5:$BA$50,MATCH('Rlt Global'!$E23,'CP-OM'!$C$5:$C$50,0),MATCH('Rlt Global'!N$3,'CP-OM'!$E$4:$BA$4,0)),"")</f>
        <v>0</v>
      </c>
      <c r="O23">
        <f>IFERROR(INDEX('CP-OM'!$E$5:$BA$50,MATCH('Rlt Global'!$E23,'CP-OM'!$C$5:$C$50,0),MATCH('Rlt Global'!O$3,'CP-OM'!$E$4:$BA$4,0)),"")</f>
        <v>0</v>
      </c>
      <c r="P23">
        <f>IFERROR(INDEX('CP-OM'!$E$5:$BA$50,MATCH('Rlt Global'!$E23,'CP-OM'!$C$5:$C$50,0),MATCH('Rlt Global'!P$3,'CP-OM'!$E$4:$BA$4,0)),"")</f>
        <v>0</v>
      </c>
      <c r="Q23">
        <f>IFERROR(INDEX('CP-OM'!$E$5:$BA$50,MATCH('Rlt Global'!$E23,'CP-OM'!$C$5:$C$50,0),MATCH('Rlt Global'!Q$3,'CP-OM'!$E$4:$BA$4,0)),"")</f>
        <v>0</v>
      </c>
      <c r="R23">
        <f>IFERROR(INDEX('CP-OM'!$E$5:$BA$50,MATCH('Rlt Global'!$E23,'CP-OM'!$C$5:$C$50,0),MATCH('Rlt Global'!R$3,'CP-OM'!$E$4:$BA$4,0)),"")</f>
        <v>0</v>
      </c>
      <c r="S23">
        <f>IFERROR(INDEX('CP-OM'!$E$5:$BA$50,MATCH('Rlt Global'!$E23,'CP-OM'!$C$5:$C$50,0),MATCH('Rlt Global'!S$3,'CP-OM'!$E$4:$BA$4,0)),"")</f>
        <v>0</v>
      </c>
      <c r="T23">
        <f>IFERROR(INDEX('CP-OM'!$E$5:$BA$50,MATCH('Rlt Global'!$E23,'CP-OM'!$C$5:$C$50,0),MATCH('Rlt Global'!T$3,'CP-OM'!$E$4:$BA$4,0)),"")</f>
        <v>0</v>
      </c>
      <c r="U23">
        <f>IFERROR(INDEX('CP-OM'!$E$5:$BA$50,MATCH('Rlt Global'!$E23,'CP-OM'!$C$5:$C$50,0),MATCH('Rlt Global'!U$3,'CP-OM'!$E$4:$BA$4,0)),"")</f>
        <v>0</v>
      </c>
      <c r="V23">
        <f>IFERROR(INDEX('CP-OM'!$E$5:$BA$50,MATCH('Rlt Global'!$E23,'CP-OM'!$C$5:$C$50,0),MATCH('Rlt Global'!V$3,'CP-OM'!$E$4:$BA$4,0)),"")</f>
        <v>0</v>
      </c>
      <c r="W23">
        <f>IFERROR(INDEX('CP-OM'!$E$5:$BA$50,MATCH('Rlt Global'!$E23,'CP-OM'!$C$5:$C$50,0),MATCH('Rlt Global'!W$3,'CP-OM'!$E$4:$BA$4,0)),"")</f>
        <v>0</v>
      </c>
      <c r="X23">
        <f>IFERROR(INDEX('CP-OM'!$E$5:$BA$50,MATCH('Rlt Global'!$E23,'CP-OM'!$C$5:$C$50,0),MATCH('Rlt Global'!X$3,'CP-OM'!$E$4:$BA$4,0)),"")</f>
        <v>0</v>
      </c>
      <c r="Y23">
        <f>IFERROR(INDEX('CP-OM'!$E$5:$BA$50,MATCH('Rlt Global'!$E23,'CP-OM'!$C$5:$C$50,0),MATCH('Rlt Global'!Y$3,'CP-OM'!$E$4:$BA$4,0)),"")</f>
        <v>0</v>
      </c>
      <c r="Z23">
        <f>IFERROR(INDEX('CP-OM'!$E$5:$BA$50,MATCH('Rlt Global'!$E23,'CP-OM'!$C$5:$C$50,0),MATCH('Rlt Global'!Z$3,'CP-OM'!$E$4:$BA$4,0)),"")</f>
        <v>0</v>
      </c>
      <c r="AA23">
        <f>IFERROR(INDEX('CP-OM'!$E$5:$BA$50,MATCH('Rlt Global'!$E23,'CP-OM'!$C$5:$C$50,0),MATCH('Rlt Global'!AA$3,'CP-OM'!$E$4:$BA$4,0)),"")</f>
        <v>0</v>
      </c>
      <c r="AB23">
        <f>IFERROR(INDEX('CP-OM'!$E$5:$BA$50,MATCH('Rlt Global'!$E23,'CP-OM'!$C$5:$C$50,0),MATCH('Rlt Global'!AB$3,'CP-OM'!$E$4:$BA$4,0)),"")</f>
        <v>0</v>
      </c>
      <c r="AC23">
        <f>IFERROR(INDEX('CP-OM'!$E$5:$BA$50,MATCH('Rlt Global'!$E23,'CP-OM'!$C$5:$C$50,0),MATCH('Rlt Global'!AC$3,'CP-OM'!$E$4:$BA$4,0)),"")</f>
        <v>0</v>
      </c>
      <c r="AD23">
        <f>IFERROR(INDEX('CP-OM'!$E$5:$BA$50,MATCH('Rlt Global'!$E23,'CP-OM'!$C$5:$C$50,0),MATCH('Rlt Global'!AD$3,'CP-OM'!$E$4:$BA$4,0)),"")</f>
        <v>0</v>
      </c>
      <c r="AE23">
        <f>IFERROR(INDEX('CP-OM'!$E$5:$BA$50,MATCH('Rlt Global'!$E23,'CP-OM'!$C$5:$C$50,0),MATCH('Rlt Global'!AE$3,'CP-OM'!$E$4:$BA$4,0)),"")</f>
        <v>0</v>
      </c>
      <c r="AF23">
        <f>IFERROR(INDEX('CP-OM'!$E$5:$BA$50,MATCH('Rlt Global'!$E23,'CP-OM'!$C$5:$C$50,0),MATCH('Rlt Global'!AF$3,'CP-OM'!$E$4:$BA$4,0)),"")</f>
        <v>0</v>
      </c>
      <c r="AG23">
        <f>IFERROR(INDEX('CP-OM'!$E$5:$BA$50,MATCH('Rlt Global'!$E23,'CP-OM'!$C$5:$C$50,0),MATCH('Rlt Global'!AG$3,'CP-OM'!$E$4:$BA$4,0)),"")</f>
        <v>0</v>
      </c>
      <c r="AH23">
        <f>IFERROR(INDEX('CP-OM'!$E$5:$BA$50,MATCH('Rlt Global'!$E23,'CP-OM'!$C$5:$C$50,0),MATCH('Rlt Global'!AH$3,'CP-OM'!$E$4:$BA$4,0)),"")</f>
        <v>0</v>
      </c>
      <c r="AI23">
        <f>IFERROR(INDEX('CP-OM'!$E$5:$BA$50,MATCH('Rlt Global'!$E23,'CP-OM'!$C$5:$C$50,0),MATCH('Rlt Global'!AI$3,'CP-OM'!$E$4:$BA$4,0)),"")</f>
        <v>0</v>
      </c>
      <c r="AJ23">
        <f>IFERROR(INDEX('CP-OM'!$E$5:$BA$50,MATCH('Rlt Global'!$E23,'CP-OM'!$C$5:$C$50,0),MATCH('Rlt Global'!AJ$3,'CP-OM'!$E$4:$BA$4,0)),"")</f>
        <v>0</v>
      </c>
      <c r="AK23">
        <f>IFERROR(INDEX('CP-OM'!$E$5:$BA$50,MATCH('Rlt Global'!$E23,'CP-OM'!$C$5:$C$50,0),MATCH('Rlt Global'!AK$3,'CP-OM'!$E$4:$BA$4,0)),"")</f>
        <v>0</v>
      </c>
      <c r="AL23">
        <f>IFERROR(INDEX('CP-OM'!$E$5:$BA$50,MATCH('Rlt Global'!$E23,'CP-OM'!$C$5:$C$50,0),MATCH('Rlt Global'!AL$3,'CP-OM'!$E$4:$BA$4,0)),"")</f>
        <v>0</v>
      </c>
      <c r="AM23">
        <f>IFERROR(INDEX('CP-OM'!$E$5:$BA$50,MATCH('Rlt Global'!$E23,'CP-OM'!$C$5:$C$50,0),MATCH('Rlt Global'!AM$3,'CP-OM'!$E$4:$BA$4,0)),"")</f>
        <v>0</v>
      </c>
      <c r="AN23">
        <f>IFERROR(INDEX('CP-OM'!$E$5:$BA$50,MATCH('Rlt Global'!$E23,'CP-OM'!$C$5:$C$50,0),MATCH('Rlt Global'!AN$3,'CP-OM'!$E$4:$BA$4,0)),"")</f>
        <v>0</v>
      </c>
      <c r="AO23">
        <f>IFERROR(INDEX('CP-OM'!$E$5:$BA$50,MATCH('Rlt Global'!$E23,'CP-OM'!$C$5:$C$50,0),MATCH('Rlt Global'!AO$3,'CP-OM'!$E$4:$BA$4,0)),"")</f>
        <v>0</v>
      </c>
      <c r="AP23">
        <f>IFERROR(INDEX('CP-OM'!$E$5:$BA$50,MATCH('Rlt Global'!$E23,'CP-OM'!$C$5:$C$50,0),MATCH('Rlt Global'!AP$3,'CP-OM'!$E$4:$BA$4,0)),"")</f>
        <v>0</v>
      </c>
      <c r="AQ23">
        <f>IFERROR(INDEX('CP-OM'!$E$5:$BA$50,MATCH('Rlt Global'!$E23,'CP-OM'!$C$5:$C$50,0),MATCH('Rlt Global'!AQ$3,'CP-OM'!$E$4:$BA$4,0)),"")</f>
        <v>0</v>
      </c>
      <c r="AR23">
        <f>IFERROR(INDEX('CP-OM'!$E$5:$BA$50,MATCH('Rlt Global'!$E23,'CP-OM'!$C$5:$C$50,0),MATCH('Rlt Global'!AR$3,'CP-OM'!$E$4:$BA$4,0)),"")</f>
        <v>0</v>
      </c>
      <c r="AS23">
        <f>IFERROR(INDEX('CP-OM'!$E$5:$BA$50,MATCH('Rlt Global'!$E23,'CP-OM'!$C$5:$C$50,0),MATCH('Rlt Global'!AS$3,'CP-OM'!$E$4:$BA$4,0)),"")</f>
        <v>0</v>
      </c>
      <c r="AT23">
        <f>IFERROR(INDEX('CP-OM'!$E$5:$BA$50,MATCH('Rlt Global'!$E23,'CP-OM'!$C$5:$C$50,0),MATCH('Rlt Global'!AT$3,'CP-OM'!$E$4:$BA$4,0)),"")</f>
        <v>0</v>
      </c>
      <c r="AU23">
        <f>IFERROR(INDEX('CP-OM'!$E$5:$BA$50,MATCH('Rlt Global'!$E23,'CP-OM'!$C$5:$C$50,0),MATCH('Rlt Global'!AU$3,'CP-OM'!$E$4:$BA$4,0)),"")</f>
        <v>0</v>
      </c>
      <c r="AV23">
        <f>IFERROR(INDEX('CP-OM'!$E$5:$BA$50,MATCH('Rlt Global'!$E23,'CP-OM'!$C$5:$C$50,0),MATCH('Rlt Global'!AV$3,'CP-OM'!$E$4:$BA$4,0)),"")</f>
        <v>0</v>
      </c>
      <c r="AW23">
        <f>IFERROR(INDEX('CP-OM'!$E$5:$BA$50,MATCH('Rlt Global'!$E23,'CP-OM'!$C$5:$C$50,0),MATCH('Rlt Global'!AW$3,'CP-OM'!$E$4:$BA$4,0)),"")</f>
        <v>0</v>
      </c>
      <c r="AX23">
        <f>IFERROR(INDEX('CP-OM'!$E$5:$BA$50,MATCH('Rlt Global'!$E23,'CP-OM'!$C$5:$C$50,0),MATCH('Rlt Global'!AX$3,'CP-OM'!$E$4:$BA$4,0)),"")</f>
        <v>0</v>
      </c>
      <c r="AY23">
        <f>IFERROR(INDEX('CP-OM'!$E$5:$BA$50,MATCH('Rlt Global'!$E23,'CP-OM'!$C$5:$C$50,0),MATCH('Rlt Global'!AY$3,'CP-OM'!$E$4:$BA$4,0)),"")</f>
        <v>0</v>
      </c>
      <c r="AZ23">
        <f>IFERROR(INDEX('CP-OM'!$E$5:$BA$50,MATCH('Rlt Global'!$E23,'CP-OM'!$C$5:$C$50,0),MATCH('Rlt Global'!AZ$3,'CP-OM'!$E$4:$BA$4,0)),"")</f>
        <v>0</v>
      </c>
      <c r="BA23">
        <f>IFERROR(INDEX('CP-OM'!$E$5:$BA$50,MATCH('Rlt Global'!$E23,'CP-OM'!$C$5:$C$50,0),MATCH('Rlt Global'!BA$3,'CP-OM'!$E$4:$BA$4,0)),"")</f>
        <v>0</v>
      </c>
      <c r="BB23">
        <f>IFERROR(INDEX('CP-OM'!$E$5:$BA$50,MATCH('Rlt Global'!$E23,'CP-OM'!$C$5:$C$50,0),MATCH('Rlt Global'!BB$3,'CP-OM'!$E$4:$BA$4,0)),"")</f>
        <v>0</v>
      </c>
      <c r="BC23">
        <f>IFERROR(INDEX('CP-OM'!$E$5:$BA$50,MATCH('Rlt Global'!$E23,'CP-OM'!$C$5:$C$50,0),MATCH('Rlt Global'!BC$3,'CP-OM'!$E$4:$BA$4,0)),"")</f>
        <v>0</v>
      </c>
      <c r="BD23">
        <f>IFERROR(INDEX('CP-OM'!$E$5:$BA$50,MATCH('Rlt Global'!$E23,'CP-OM'!$C$5:$C$50,0),MATCH('Rlt Global'!BD$3,'CP-OM'!$E$4:$BA$4,0)),"")</f>
        <v>0</v>
      </c>
    </row>
    <row r="24" spans="1:56">
      <c r="A24" t="s">
        <v>15</v>
      </c>
      <c r="B24" t="s">
        <v>104</v>
      </c>
      <c r="C24" t="s">
        <v>114</v>
      </c>
      <c r="D24">
        <v>2</v>
      </c>
      <c r="E24" s="66" t="str">
        <f>INDEX('Liste Personnel'!$A$3:$I$152,MATCH($C24,'Liste Personnel'!$E$3:$E$152,0),7)</f>
        <v>OMC2</v>
      </c>
      <c r="F24" s="66">
        <f>INDEX('Liste Personnel'!$A$3:$I$152,MATCH($C24,'Liste Personnel'!$E$3:$E$152,0),8)</f>
        <v>1282</v>
      </c>
      <c r="G24" s="66" t="str">
        <f>INDEX('Liste Personnel'!$A$3:$I$152,MATCH($C24,'Liste Personnel'!$E$3:$E$152,0),9)</f>
        <v>xxx.xxx@google.com</v>
      </c>
      <c r="H24">
        <f>IFERROR(INDEX('CP-OM'!$E$5:$BA$50,MATCH('Rlt Global'!$E24,'CP-OM'!$C$5:$C$50,0),MATCH('Rlt Global'!H$3,'CP-OM'!$E$4:$BA$4,0)),"")</f>
        <v>0</v>
      </c>
      <c r="I24">
        <f>IFERROR(INDEX('CP-OM'!$E$5:$BA$50,MATCH('Rlt Global'!$E24,'CP-OM'!$C$5:$C$50,0),MATCH('Rlt Global'!I$3,'CP-OM'!$E$4:$BA$4,0)),"")</f>
        <v>0</v>
      </c>
      <c r="J24">
        <f>IFERROR(INDEX('CP-OM'!$E$5:$BA$50,MATCH('Rlt Global'!$E24,'CP-OM'!$C$5:$C$50,0),MATCH('Rlt Global'!J$3,'CP-OM'!$E$4:$BA$4,0)),"")</f>
        <v>0</v>
      </c>
      <c r="K24">
        <f>IFERROR(INDEX('CP-OM'!$E$5:$BA$50,MATCH('Rlt Global'!$E24,'CP-OM'!$C$5:$C$50,0),MATCH('Rlt Global'!K$3,'CP-OM'!$E$4:$BA$4,0)),"")</f>
        <v>0</v>
      </c>
      <c r="L24">
        <f>IFERROR(INDEX('CP-OM'!$E$5:$BA$50,MATCH('Rlt Global'!$E24,'CP-OM'!$C$5:$C$50,0),MATCH('Rlt Global'!L$3,'CP-OM'!$E$4:$BA$4,0)),"")</f>
        <v>0</v>
      </c>
      <c r="M24">
        <f>IFERROR(INDEX('CP-OM'!$E$5:$BA$50,MATCH('Rlt Global'!$E24,'CP-OM'!$C$5:$C$50,0),MATCH('Rlt Global'!M$3,'CP-OM'!$E$4:$BA$4,0)),"")</f>
        <v>0</v>
      </c>
      <c r="N24">
        <f>IFERROR(INDEX('CP-OM'!$E$5:$BA$50,MATCH('Rlt Global'!$E24,'CP-OM'!$C$5:$C$50,0),MATCH('Rlt Global'!N$3,'CP-OM'!$E$4:$BA$4,0)),"")</f>
        <v>0</v>
      </c>
      <c r="O24">
        <f>IFERROR(INDEX('CP-OM'!$E$5:$BA$50,MATCH('Rlt Global'!$E24,'CP-OM'!$C$5:$C$50,0),MATCH('Rlt Global'!O$3,'CP-OM'!$E$4:$BA$4,0)),"")</f>
        <v>0</v>
      </c>
      <c r="P24">
        <f>IFERROR(INDEX('CP-OM'!$E$5:$BA$50,MATCH('Rlt Global'!$E24,'CP-OM'!$C$5:$C$50,0),MATCH('Rlt Global'!P$3,'CP-OM'!$E$4:$BA$4,0)),"")</f>
        <v>0</v>
      </c>
      <c r="Q24">
        <f>IFERROR(INDEX('CP-OM'!$E$5:$BA$50,MATCH('Rlt Global'!$E24,'CP-OM'!$C$5:$C$50,0),MATCH('Rlt Global'!Q$3,'CP-OM'!$E$4:$BA$4,0)),"")</f>
        <v>0</v>
      </c>
      <c r="R24">
        <f>IFERROR(INDEX('CP-OM'!$E$5:$BA$50,MATCH('Rlt Global'!$E24,'CP-OM'!$C$5:$C$50,0),MATCH('Rlt Global'!R$3,'CP-OM'!$E$4:$BA$4,0)),"")</f>
        <v>0</v>
      </c>
      <c r="S24">
        <f>IFERROR(INDEX('CP-OM'!$E$5:$BA$50,MATCH('Rlt Global'!$E24,'CP-OM'!$C$5:$C$50,0),MATCH('Rlt Global'!S$3,'CP-OM'!$E$4:$BA$4,0)),"")</f>
        <v>0</v>
      </c>
      <c r="T24">
        <f>IFERROR(INDEX('CP-OM'!$E$5:$BA$50,MATCH('Rlt Global'!$E24,'CP-OM'!$C$5:$C$50,0),MATCH('Rlt Global'!T$3,'CP-OM'!$E$4:$BA$4,0)),"")</f>
        <v>0</v>
      </c>
      <c r="U24">
        <f>IFERROR(INDEX('CP-OM'!$E$5:$BA$50,MATCH('Rlt Global'!$E24,'CP-OM'!$C$5:$C$50,0),MATCH('Rlt Global'!U$3,'CP-OM'!$E$4:$BA$4,0)),"")</f>
        <v>0</v>
      </c>
      <c r="V24">
        <f>IFERROR(INDEX('CP-OM'!$E$5:$BA$50,MATCH('Rlt Global'!$E24,'CP-OM'!$C$5:$C$50,0),MATCH('Rlt Global'!V$3,'CP-OM'!$E$4:$BA$4,0)),"")</f>
        <v>0</v>
      </c>
      <c r="W24">
        <f>IFERROR(INDEX('CP-OM'!$E$5:$BA$50,MATCH('Rlt Global'!$E24,'CP-OM'!$C$5:$C$50,0),MATCH('Rlt Global'!W$3,'CP-OM'!$E$4:$BA$4,0)),"")</f>
        <v>0</v>
      </c>
      <c r="X24">
        <f>IFERROR(INDEX('CP-OM'!$E$5:$BA$50,MATCH('Rlt Global'!$E24,'CP-OM'!$C$5:$C$50,0),MATCH('Rlt Global'!X$3,'CP-OM'!$E$4:$BA$4,0)),"")</f>
        <v>0</v>
      </c>
      <c r="Y24">
        <f>IFERROR(INDEX('CP-OM'!$E$5:$BA$50,MATCH('Rlt Global'!$E24,'CP-OM'!$C$5:$C$50,0),MATCH('Rlt Global'!Y$3,'CP-OM'!$E$4:$BA$4,0)),"")</f>
        <v>0</v>
      </c>
      <c r="Z24">
        <f>IFERROR(INDEX('CP-OM'!$E$5:$BA$50,MATCH('Rlt Global'!$E24,'CP-OM'!$C$5:$C$50,0),MATCH('Rlt Global'!Z$3,'CP-OM'!$E$4:$BA$4,0)),"")</f>
        <v>0</v>
      </c>
      <c r="AA24">
        <f>IFERROR(INDEX('CP-OM'!$E$5:$BA$50,MATCH('Rlt Global'!$E24,'CP-OM'!$C$5:$C$50,0),MATCH('Rlt Global'!AA$3,'CP-OM'!$E$4:$BA$4,0)),"")</f>
        <v>0</v>
      </c>
      <c r="AB24">
        <f>IFERROR(INDEX('CP-OM'!$E$5:$BA$50,MATCH('Rlt Global'!$E24,'CP-OM'!$C$5:$C$50,0),MATCH('Rlt Global'!AB$3,'CP-OM'!$E$4:$BA$4,0)),"")</f>
        <v>0</v>
      </c>
      <c r="AC24">
        <f>IFERROR(INDEX('CP-OM'!$E$5:$BA$50,MATCH('Rlt Global'!$E24,'CP-OM'!$C$5:$C$50,0),MATCH('Rlt Global'!AC$3,'CP-OM'!$E$4:$BA$4,0)),"")</f>
        <v>0</v>
      </c>
      <c r="AD24">
        <f>IFERROR(INDEX('CP-OM'!$E$5:$BA$50,MATCH('Rlt Global'!$E24,'CP-OM'!$C$5:$C$50,0),MATCH('Rlt Global'!AD$3,'CP-OM'!$E$4:$BA$4,0)),"")</f>
        <v>0</v>
      </c>
      <c r="AE24">
        <f>IFERROR(INDEX('CP-OM'!$E$5:$BA$50,MATCH('Rlt Global'!$E24,'CP-OM'!$C$5:$C$50,0),MATCH('Rlt Global'!AE$3,'CP-OM'!$E$4:$BA$4,0)),"")</f>
        <v>0</v>
      </c>
      <c r="AF24">
        <f>IFERROR(INDEX('CP-OM'!$E$5:$BA$50,MATCH('Rlt Global'!$E24,'CP-OM'!$C$5:$C$50,0),MATCH('Rlt Global'!AF$3,'CP-OM'!$E$4:$BA$4,0)),"")</f>
        <v>0</v>
      </c>
      <c r="AG24">
        <f>IFERROR(INDEX('CP-OM'!$E$5:$BA$50,MATCH('Rlt Global'!$E24,'CP-OM'!$C$5:$C$50,0),MATCH('Rlt Global'!AG$3,'CP-OM'!$E$4:$BA$4,0)),"")</f>
        <v>0</v>
      </c>
      <c r="AH24">
        <f>IFERROR(INDEX('CP-OM'!$E$5:$BA$50,MATCH('Rlt Global'!$E24,'CP-OM'!$C$5:$C$50,0),MATCH('Rlt Global'!AH$3,'CP-OM'!$E$4:$BA$4,0)),"")</f>
        <v>0</v>
      </c>
      <c r="AI24">
        <f>IFERROR(INDEX('CP-OM'!$E$5:$BA$50,MATCH('Rlt Global'!$E24,'CP-OM'!$C$5:$C$50,0),MATCH('Rlt Global'!AI$3,'CP-OM'!$E$4:$BA$4,0)),"")</f>
        <v>0</v>
      </c>
      <c r="AJ24">
        <f>IFERROR(INDEX('CP-OM'!$E$5:$BA$50,MATCH('Rlt Global'!$E24,'CP-OM'!$C$5:$C$50,0),MATCH('Rlt Global'!AJ$3,'CP-OM'!$E$4:$BA$4,0)),"")</f>
        <v>0</v>
      </c>
      <c r="AK24">
        <f>IFERROR(INDEX('CP-OM'!$E$5:$BA$50,MATCH('Rlt Global'!$E24,'CP-OM'!$C$5:$C$50,0),MATCH('Rlt Global'!AK$3,'CP-OM'!$E$4:$BA$4,0)),"")</f>
        <v>0</v>
      </c>
      <c r="AL24">
        <f>IFERROR(INDEX('CP-OM'!$E$5:$BA$50,MATCH('Rlt Global'!$E24,'CP-OM'!$C$5:$C$50,0),MATCH('Rlt Global'!AL$3,'CP-OM'!$E$4:$BA$4,0)),"")</f>
        <v>0</v>
      </c>
      <c r="AM24">
        <f>IFERROR(INDEX('CP-OM'!$E$5:$BA$50,MATCH('Rlt Global'!$E24,'CP-OM'!$C$5:$C$50,0),MATCH('Rlt Global'!AM$3,'CP-OM'!$E$4:$BA$4,0)),"")</f>
        <v>0</v>
      </c>
      <c r="AN24">
        <f>IFERROR(INDEX('CP-OM'!$E$5:$BA$50,MATCH('Rlt Global'!$E24,'CP-OM'!$C$5:$C$50,0),MATCH('Rlt Global'!AN$3,'CP-OM'!$E$4:$BA$4,0)),"")</f>
        <v>0</v>
      </c>
      <c r="AO24">
        <f>IFERROR(INDEX('CP-OM'!$E$5:$BA$50,MATCH('Rlt Global'!$E24,'CP-OM'!$C$5:$C$50,0),MATCH('Rlt Global'!AO$3,'CP-OM'!$E$4:$BA$4,0)),"")</f>
        <v>0</v>
      </c>
      <c r="AP24">
        <f>IFERROR(INDEX('CP-OM'!$E$5:$BA$50,MATCH('Rlt Global'!$E24,'CP-OM'!$C$5:$C$50,0),MATCH('Rlt Global'!AP$3,'CP-OM'!$E$4:$BA$4,0)),"")</f>
        <v>0</v>
      </c>
      <c r="AQ24">
        <f>IFERROR(INDEX('CP-OM'!$E$5:$BA$50,MATCH('Rlt Global'!$E24,'CP-OM'!$C$5:$C$50,0),MATCH('Rlt Global'!AQ$3,'CP-OM'!$E$4:$BA$4,0)),"")</f>
        <v>0</v>
      </c>
      <c r="AR24">
        <f>IFERROR(INDEX('CP-OM'!$E$5:$BA$50,MATCH('Rlt Global'!$E24,'CP-OM'!$C$5:$C$50,0),MATCH('Rlt Global'!AR$3,'CP-OM'!$E$4:$BA$4,0)),"")</f>
        <v>0</v>
      </c>
      <c r="AS24">
        <f>IFERROR(INDEX('CP-OM'!$E$5:$BA$50,MATCH('Rlt Global'!$E24,'CP-OM'!$C$5:$C$50,0),MATCH('Rlt Global'!AS$3,'CP-OM'!$E$4:$BA$4,0)),"")</f>
        <v>0</v>
      </c>
      <c r="AT24">
        <f>IFERROR(INDEX('CP-OM'!$E$5:$BA$50,MATCH('Rlt Global'!$E24,'CP-OM'!$C$5:$C$50,0),MATCH('Rlt Global'!AT$3,'CP-OM'!$E$4:$BA$4,0)),"")</f>
        <v>0</v>
      </c>
      <c r="AU24">
        <f>IFERROR(INDEX('CP-OM'!$E$5:$BA$50,MATCH('Rlt Global'!$E24,'CP-OM'!$C$5:$C$50,0),MATCH('Rlt Global'!AU$3,'CP-OM'!$E$4:$BA$4,0)),"")</f>
        <v>0</v>
      </c>
      <c r="AV24">
        <f>IFERROR(INDEX('CP-OM'!$E$5:$BA$50,MATCH('Rlt Global'!$E24,'CP-OM'!$C$5:$C$50,0),MATCH('Rlt Global'!AV$3,'CP-OM'!$E$4:$BA$4,0)),"")</f>
        <v>0</v>
      </c>
      <c r="AW24">
        <f>IFERROR(INDEX('CP-OM'!$E$5:$BA$50,MATCH('Rlt Global'!$E24,'CP-OM'!$C$5:$C$50,0),MATCH('Rlt Global'!AW$3,'CP-OM'!$E$4:$BA$4,0)),"")</f>
        <v>0</v>
      </c>
      <c r="AX24">
        <f>IFERROR(INDEX('CP-OM'!$E$5:$BA$50,MATCH('Rlt Global'!$E24,'CP-OM'!$C$5:$C$50,0),MATCH('Rlt Global'!AX$3,'CP-OM'!$E$4:$BA$4,0)),"")</f>
        <v>0</v>
      </c>
      <c r="AY24">
        <f>IFERROR(INDEX('CP-OM'!$E$5:$BA$50,MATCH('Rlt Global'!$E24,'CP-OM'!$C$5:$C$50,0),MATCH('Rlt Global'!AY$3,'CP-OM'!$E$4:$BA$4,0)),"")</f>
        <v>0</v>
      </c>
      <c r="AZ24">
        <f>IFERROR(INDEX('CP-OM'!$E$5:$BA$50,MATCH('Rlt Global'!$E24,'CP-OM'!$C$5:$C$50,0),MATCH('Rlt Global'!AZ$3,'CP-OM'!$E$4:$BA$4,0)),"")</f>
        <v>0</v>
      </c>
      <c r="BA24">
        <f>IFERROR(INDEX('CP-OM'!$E$5:$BA$50,MATCH('Rlt Global'!$E24,'CP-OM'!$C$5:$C$50,0),MATCH('Rlt Global'!BA$3,'CP-OM'!$E$4:$BA$4,0)),"")</f>
        <v>0</v>
      </c>
      <c r="BB24">
        <f>IFERROR(INDEX('CP-OM'!$E$5:$BA$50,MATCH('Rlt Global'!$E24,'CP-OM'!$C$5:$C$50,0),MATCH('Rlt Global'!BB$3,'CP-OM'!$E$4:$BA$4,0)),"")</f>
        <v>0</v>
      </c>
      <c r="BC24">
        <f>IFERROR(INDEX('CP-OM'!$E$5:$BA$50,MATCH('Rlt Global'!$E24,'CP-OM'!$C$5:$C$50,0),MATCH('Rlt Global'!BC$3,'CP-OM'!$E$4:$BA$4,0)),"")</f>
        <v>0</v>
      </c>
      <c r="BD24">
        <f>IFERROR(INDEX('CP-OM'!$E$5:$BA$50,MATCH('Rlt Global'!$E24,'CP-OM'!$C$5:$C$50,0),MATCH('Rlt Global'!BD$3,'CP-OM'!$E$4:$BA$4,0)),"")</f>
        <v>0</v>
      </c>
    </row>
    <row r="25" spans="1:56">
      <c r="A25" t="s">
        <v>15</v>
      </c>
      <c r="B25" t="s">
        <v>104</v>
      </c>
      <c r="C25" t="s">
        <v>115</v>
      </c>
      <c r="D25">
        <v>3</v>
      </c>
      <c r="E25" s="66" t="str">
        <f>INDEX('Liste Personnel'!$A$3:$I$152,MATCH($C25,'Liste Personnel'!$E$3:$E$152,0),7)</f>
        <v>OMC3</v>
      </c>
      <c r="F25" s="66">
        <f>INDEX('Liste Personnel'!$A$3:$I$152,MATCH($C25,'Liste Personnel'!$E$3:$E$152,0),8)</f>
        <v>3232</v>
      </c>
      <c r="G25" s="66" t="str">
        <f>INDEX('Liste Personnel'!$A$3:$I$152,MATCH($C25,'Liste Personnel'!$E$3:$E$152,0),9)</f>
        <v>xxx.xxx@google.com</v>
      </c>
      <c r="H25">
        <f>IFERROR(INDEX('CP-OM'!$E$5:$BA$50,MATCH('Rlt Global'!$E25,'CP-OM'!$C$5:$C$50,0),MATCH('Rlt Global'!H$3,'CP-OM'!$E$4:$BA$4,0)),"")</f>
        <v>0</v>
      </c>
      <c r="I25">
        <f>IFERROR(INDEX('CP-OM'!$E$5:$BA$50,MATCH('Rlt Global'!$E25,'CP-OM'!$C$5:$C$50,0),MATCH('Rlt Global'!I$3,'CP-OM'!$E$4:$BA$4,0)),"")</f>
        <v>0</v>
      </c>
      <c r="J25">
        <f>IFERROR(INDEX('CP-OM'!$E$5:$BA$50,MATCH('Rlt Global'!$E25,'CP-OM'!$C$5:$C$50,0),MATCH('Rlt Global'!J$3,'CP-OM'!$E$4:$BA$4,0)),"")</f>
        <v>0</v>
      </c>
      <c r="K25">
        <f>IFERROR(INDEX('CP-OM'!$E$5:$BA$50,MATCH('Rlt Global'!$E25,'CP-OM'!$C$5:$C$50,0),MATCH('Rlt Global'!K$3,'CP-OM'!$E$4:$BA$4,0)),"")</f>
        <v>0</v>
      </c>
      <c r="L25">
        <f>IFERROR(INDEX('CP-OM'!$E$5:$BA$50,MATCH('Rlt Global'!$E25,'CP-OM'!$C$5:$C$50,0),MATCH('Rlt Global'!L$3,'CP-OM'!$E$4:$BA$4,0)),"")</f>
        <v>0</v>
      </c>
      <c r="M25">
        <f>IFERROR(INDEX('CP-OM'!$E$5:$BA$50,MATCH('Rlt Global'!$E25,'CP-OM'!$C$5:$C$50,0),MATCH('Rlt Global'!M$3,'CP-OM'!$E$4:$BA$4,0)),"")</f>
        <v>0</v>
      </c>
      <c r="N25">
        <f>IFERROR(INDEX('CP-OM'!$E$5:$BA$50,MATCH('Rlt Global'!$E25,'CP-OM'!$C$5:$C$50,0),MATCH('Rlt Global'!N$3,'CP-OM'!$E$4:$BA$4,0)),"")</f>
        <v>0</v>
      </c>
      <c r="O25">
        <f>IFERROR(INDEX('CP-OM'!$E$5:$BA$50,MATCH('Rlt Global'!$E25,'CP-OM'!$C$5:$C$50,0),MATCH('Rlt Global'!O$3,'CP-OM'!$E$4:$BA$4,0)),"")</f>
        <v>0</v>
      </c>
      <c r="P25">
        <f>IFERROR(INDEX('CP-OM'!$E$5:$BA$50,MATCH('Rlt Global'!$E25,'CP-OM'!$C$5:$C$50,0),MATCH('Rlt Global'!P$3,'CP-OM'!$E$4:$BA$4,0)),"")</f>
        <v>0</v>
      </c>
      <c r="Q25">
        <f>IFERROR(INDEX('CP-OM'!$E$5:$BA$50,MATCH('Rlt Global'!$E25,'CP-OM'!$C$5:$C$50,0),MATCH('Rlt Global'!Q$3,'CP-OM'!$E$4:$BA$4,0)),"")</f>
        <v>0</v>
      </c>
      <c r="R25">
        <f>IFERROR(INDEX('CP-OM'!$E$5:$BA$50,MATCH('Rlt Global'!$E25,'CP-OM'!$C$5:$C$50,0),MATCH('Rlt Global'!R$3,'CP-OM'!$E$4:$BA$4,0)),"")</f>
        <v>0</v>
      </c>
      <c r="S25">
        <f>IFERROR(INDEX('CP-OM'!$E$5:$BA$50,MATCH('Rlt Global'!$E25,'CP-OM'!$C$5:$C$50,0),MATCH('Rlt Global'!S$3,'CP-OM'!$E$4:$BA$4,0)),"")</f>
        <v>0</v>
      </c>
      <c r="T25">
        <f>IFERROR(INDEX('CP-OM'!$E$5:$BA$50,MATCH('Rlt Global'!$E25,'CP-OM'!$C$5:$C$50,0),MATCH('Rlt Global'!T$3,'CP-OM'!$E$4:$BA$4,0)),"")</f>
        <v>0</v>
      </c>
      <c r="U25">
        <f>IFERROR(INDEX('CP-OM'!$E$5:$BA$50,MATCH('Rlt Global'!$E25,'CP-OM'!$C$5:$C$50,0),MATCH('Rlt Global'!U$3,'CP-OM'!$E$4:$BA$4,0)),"")</f>
        <v>0</v>
      </c>
      <c r="V25">
        <f>IFERROR(INDEX('CP-OM'!$E$5:$BA$50,MATCH('Rlt Global'!$E25,'CP-OM'!$C$5:$C$50,0),MATCH('Rlt Global'!V$3,'CP-OM'!$E$4:$BA$4,0)),"")</f>
        <v>0</v>
      </c>
      <c r="W25">
        <f>IFERROR(INDEX('CP-OM'!$E$5:$BA$50,MATCH('Rlt Global'!$E25,'CP-OM'!$C$5:$C$50,0),MATCH('Rlt Global'!W$3,'CP-OM'!$E$4:$BA$4,0)),"")</f>
        <v>0</v>
      </c>
      <c r="X25">
        <f>IFERROR(INDEX('CP-OM'!$E$5:$BA$50,MATCH('Rlt Global'!$E25,'CP-OM'!$C$5:$C$50,0),MATCH('Rlt Global'!X$3,'CP-OM'!$E$4:$BA$4,0)),"")</f>
        <v>0</v>
      </c>
      <c r="Y25">
        <f>IFERROR(INDEX('CP-OM'!$E$5:$BA$50,MATCH('Rlt Global'!$E25,'CP-OM'!$C$5:$C$50,0),MATCH('Rlt Global'!Y$3,'CP-OM'!$E$4:$BA$4,0)),"")</f>
        <v>0</v>
      </c>
      <c r="Z25">
        <f>IFERROR(INDEX('CP-OM'!$E$5:$BA$50,MATCH('Rlt Global'!$E25,'CP-OM'!$C$5:$C$50,0),MATCH('Rlt Global'!Z$3,'CP-OM'!$E$4:$BA$4,0)),"")</f>
        <v>0</v>
      </c>
      <c r="AA25">
        <f>IFERROR(INDEX('CP-OM'!$E$5:$BA$50,MATCH('Rlt Global'!$E25,'CP-OM'!$C$5:$C$50,0),MATCH('Rlt Global'!AA$3,'CP-OM'!$E$4:$BA$4,0)),"")</f>
        <v>0</v>
      </c>
      <c r="AB25">
        <f>IFERROR(INDEX('CP-OM'!$E$5:$BA$50,MATCH('Rlt Global'!$E25,'CP-OM'!$C$5:$C$50,0),MATCH('Rlt Global'!AB$3,'CP-OM'!$E$4:$BA$4,0)),"")</f>
        <v>0</v>
      </c>
      <c r="AC25">
        <f>IFERROR(INDEX('CP-OM'!$E$5:$BA$50,MATCH('Rlt Global'!$E25,'CP-OM'!$C$5:$C$50,0),MATCH('Rlt Global'!AC$3,'CP-OM'!$E$4:$BA$4,0)),"")</f>
        <v>0</v>
      </c>
      <c r="AD25">
        <f>IFERROR(INDEX('CP-OM'!$E$5:$BA$50,MATCH('Rlt Global'!$E25,'CP-OM'!$C$5:$C$50,0),MATCH('Rlt Global'!AD$3,'CP-OM'!$E$4:$BA$4,0)),"")</f>
        <v>0</v>
      </c>
      <c r="AE25">
        <f>IFERROR(INDEX('CP-OM'!$E$5:$BA$50,MATCH('Rlt Global'!$E25,'CP-OM'!$C$5:$C$50,0),MATCH('Rlt Global'!AE$3,'CP-OM'!$E$4:$BA$4,0)),"")</f>
        <v>0</v>
      </c>
      <c r="AF25">
        <f>IFERROR(INDEX('CP-OM'!$E$5:$BA$50,MATCH('Rlt Global'!$E25,'CP-OM'!$C$5:$C$50,0),MATCH('Rlt Global'!AF$3,'CP-OM'!$E$4:$BA$4,0)),"")</f>
        <v>0</v>
      </c>
      <c r="AG25">
        <f>IFERROR(INDEX('CP-OM'!$E$5:$BA$50,MATCH('Rlt Global'!$E25,'CP-OM'!$C$5:$C$50,0),MATCH('Rlt Global'!AG$3,'CP-OM'!$E$4:$BA$4,0)),"")</f>
        <v>0</v>
      </c>
      <c r="AH25">
        <f>IFERROR(INDEX('CP-OM'!$E$5:$BA$50,MATCH('Rlt Global'!$E25,'CP-OM'!$C$5:$C$50,0),MATCH('Rlt Global'!AH$3,'CP-OM'!$E$4:$BA$4,0)),"")</f>
        <v>0</v>
      </c>
      <c r="AI25">
        <f>IFERROR(INDEX('CP-OM'!$E$5:$BA$50,MATCH('Rlt Global'!$E25,'CP-OM'!$C$5:$C$50,0),MATCH('Rlt Global'!AI$3,'CP-OM'!$E$4:$BA$4,0)),"")</f>
        <v>0</v>
      </c>
      <c r="AJ25">
        <f>IFERROR(INDEX('CP-OM'!$E$5:$BA$50,MATCH('Rlt Global'!$E25,'CP-OM'!$C$5:$C$50,0),MATCH('Rlt Global'!AJ$3,'CP-OM'!$E$4:$BA$4,0)),"")</f>
        <v>0</v>
      </c>
      <c r="AK25">
        <f>IFERROR(INDEX('CP-OM'!$E$5:$BA$50,MATCH('Rlt Global'!$E25,'CP-OM'!$C$5:$C$50,0),MATCH('Rlt Global'!AK$3,'CP-OM'!$E$4:$BA$4,0)),"")</f>
        <v>0</v>
      </c>
      <c r="AL25">
        <f>IFERROR(INDEX('CP-OM'!$E$5:$BA$50,MATCH('Rlt Global'!$E25,'CP-OM'!$C$5:$C$50,0),MATCH('Rlt Global'!AL$3,'CP-OM'!$E$4:$BA$4,0)),"")</f>
        <v>0</v>
      </c>
      <c r="AM25">
        <f>IFERROR(INDEX('CP-OM'!$E$5:$BA$50,MATCH('Rlt Global'!$E25,'CP-OM'!$C$5:$C$50,0),MATCH('Rlt Global'!AM$3,'CP-OM'!$E$4:$BA$4,0)),"")</f>
        <v>0</v>
      </c>
      <c r="AN25">
        <f>IFERROR(INDEX('CP-OM'!$E$5:$BA$50,MATCH('Rlt Global'!$E25,'CP-OM'!$C$5:$C$50,0),MATCH('Rlt Global'!AN$3,'CP-OM'!$E$4:$BA$4,0)),"")</f>
        <v>0</v>
      </c>
      <c r="AO25">
        <f>IFERROR(INDEX('CP-OM'!$E$5:$BA$50,MATCH('Rlt Global'!$E25,'CP-OM'!$C$5:$C$50,0),MATCH('Rlt Global'!AO$3,'CP-OM'!$E$4:$BA$4,0)),"")</f>
        <v>0</v>
      </c>
      <c r="AP25">
        <f>IFERROR(INDEX('CP-OM'!$E$5:$BA$50,MATCH('Rlt Global'!$E25,'CP-OM'!$C$5:$C$50,0),MATCH('Rlt Global'!AP$3,'CP-OM'!$E$4:$BA$4,0)),"")</f>
        <v>0</v>
      </c>
      <c r="AQ25">
        <f>IFERROR(INDEX('CP-OM'!$E$5:$BA$50,MATCH('Rlt Global'!$E25,'CP-OM'!$C$5:$C$50,0),MATCH('Rlt Global'!AQ$3,'CP-OM'!$E$4:$BA$4,0)),"")</f>
        <v>0</v>
      </c>
      <c r="AR25">
        <f>IFERROR(INDEX('CP-OM'!$E$5:$BA$50,MATCH('Rlt Global'!$E25,'CP-OM'!$C$5:$C$50,0),MATCH('Rlt Global'!AR$3,'CP-OM'!$E$4:$BA$4,0)),"")</f>
        <v>0</v>
      </c>
      <c r="AS25">
        <f>IFERROR(INDEX('CP-OM'!$E$5:$BA$50,MATCH('Rlt Global'!$E25,'CP-OM'!$C$5:$C$50,0),MATCH('Rlt Global'!AS$3,'CP-OM'!$E$4:$BA$4,0)),"")</f>
        <v>0</v>
      </c>
      <c r="AT25">
        <f>IFERROR(INDEX('CP-OM'!$E$5:$BA$50,MATCH('Rlt Global'!$E25,'CP-OM'!$C$5:$C$50,0),MATCH('Rlt Global'!AT$3,'CP-OM'!$E$4:$BA$4,0)),"")</f>
        <v>0</v>
      </c>
      <c r="AU25">
        <f>IFERROR(INDEX('CP-OM'!$E$5:$BA$50,MATCH('Rlt Global'!$E25,'CP-OM'!$C$5:$C$50,0),MATCH('Rlt Global'!AU$3,'CP-OM'!$E$4:$BA$4,0)),"")</f>
        <v>0</v>
      </c>
      <c r="AV25">
        <f>IFERROR(INDEX('CP-OM'!$E$5:$BA$50,MATCH('Rlt Global'!$E25,'CP-OM'!$C$5:$C$50,0),MATCH('Rlt Global'!AV$3,'CP-OM'!$E$4:$BA$4,0)),"")</f>
        <v>0</v>
      </c>
      <c r="AW25">
        <f>IFERROR(INDEX('CP-OM'!$E$5:$BA$50,MATCH('Rlt Global'!$E25,'CP-OM'!$C$5:$C$50,0),MATCH('Rlt Global'!AW$3,'CP-OM'!$E$4:$BA$4,0)),"")</f>
        <v>0</v>
      </c>
      <c r="AX25">
        <f>IFERROR(INDEX('CP-OM'!$E$5:$BA$50,MATCH('Rlt Global'!$E25,'CP-OM'!$C$5:$C$50,0),MATCH('Rlt Global'!AX$3,'CP-OM'!$E$4:$BA$4,0)),"")</f>
        <v>0</v>
      </c>
      <c r="AY25">
        <f>IFERROR(INDEX('CP-OM'!$E$5:$BA$50,MATCH('Rlt Global'!$E25,'CP-OM'!$C$5:$C$50,0),MATCH('Rlt Global'!AY$3,'CP-OM'!$E$4:$BA$4,0)),"")</f>
        <v>0</v>
      </c>
      <c r="AZ25">
        <f>IFERROR(INDEX('CP-OM'!$E$5:$BA$50,MATCH('Rlt Global'!$E25,'CP-OM'!$C$5:$C$50,0),MATCH('Rlt Global'!AZ$3,'CP-OM'!$E$4:$BA$4,0)),"")</f>
        <v>0</v>
      </c>
      <c r="BA25">
        <f>IFERROR(INDEX('CP-OM'!$E$5:$BA$50,MATCH('Rlt Global'!$E25,'CP-OM'!$C$5:$C$50,0),MATCH('Rlt Global'!BA$3,'CP-OM'!$E$4:$BA$4,0)),"")</f>
        <v>0</v>
      </c>
      <c r="BB25">
        <f>IFERROR(INDEX('CP-OM'!$E$5:$BA$50,MATCH('Rlt Global'!$E25,'CP-OM'!$C$5:$C$50,0),MATCH('Rlt Global'!BB$3,'CP-OM'!$E$4:$BA$4,0)),"")</f>
        <v>0</v>
      </c>
      <c r="BC25">
        <f>IFERROR(INDEX('CP-OM'!$E$5:$BA$50,MATCH('Rlt Global'!$E25,'CP-OM'!$C$5:$C$50,0),MATCH('Rlt Global'!BC$3,'CP-OM'!$E$4:$BA$4,0)),"")</f>
        <v>0</v>
      </c>
      <c r="BD25">
        <f>IFERROR(INDEX('CP-OM'!$E$5:$BA$50,MATCH('Rlt Global'!$E25,'CP-OM'!$C$5:$C$50,0),MATCH('Rlt Global'!BD$3,'CP-OM'!$E$4:$BA$4,0)),"")</f>
        <v>0</v>
      </c>
    </row>
    <row r="26" spans="1:56">
      <c r="A26" t="s">
        <v>12</v>
      </c>
      <c r="B26" t="s">
        <v>104</v>
      </c>
      <c r="C26" t="s">
        <v>116</v>
      </c>
      <c r="D26">
        <v>1</v>
      </c>
      <c r="E26" s="66" t="str">
        <f>INDEX('Liste Personnel'!$A$3:$I$152,MATCH($C26,'Liste Personnel'!$E$3:$E$152,0),7)</f>
        <v>OMD1</v>
      </c>
      <c r="F26" s="66">
        <f>INDEX('Liste Personnel'!$A$3:$I$152,MATCH($C26,'Liste Personnel'!$E$3:$E$152,0),8)</f>
        <v>4251</v>
      </c>
      <c r="G26" s="66" t="str">
        <f>INDEX('Liste Personnel'!$A$3:$I$152,MATCH($C26,'Liste Personnel'!$E$3:$E$152,0),9)</f>
        <v>xxx.xxx@google.com</v>
      </c>
      <c r="H26">
        <f>IFERROR(INDEX('CP-OM'!$E$5:$BA$50,MATCH('Rlt Global'!$E26,'CP-OM'!$C$5:$C$50,0),MATCH('Rlt Global'!H$3,'CP-OM'!$E$4:$BA$4,0)),"")</f>
        <v>0</v>
      </c>
      <c r="I26">
        <f>IFERROR(INDEX('CP-OM'!$E$5:$BA$50,MATCH('Rlt Global'!$E26,'CP-OM'!$C$5:$C$50,0),MATCH('Rlt Global'!I$3,'CP-OM'!$E$4:$BA$4,0)),"")</f>
        <v>0</v>
      </c>
      <c r="J26">
        <f>IFERROR(INDEX('CP-OM'!$E$5:$BA$50,MATCH('Rlt Global'!$E26,'CP-OM'!$C$5:$C$50,0),MATCH('Rlt Global'!J$3,'CP-OM'!$E$4:$BA$4,0)),"")</f>
        <v>0</v>
      </c>
      <c r="K26">
        <f>IFERROR(INDEX('CP-OM'!$E$5:$BA$50,MATCH('Rlt Global'!$E26,'CP-OM'!$C$5:$C$50,0),MATCH('Rlt Global'!K$3,'CP-OM'!$E$4:$BA$4,0)),"")</f>
        <v>0</v>
      </c>
      <c r="L26">
        <f>IFERROR(INDEX('CP-OM'!$E$5:$BA$50,MATCH('Rlt Global'!$E26,'CP-OM'!$C$5:$C$50,0),MATCH('Rlt Global'!L$3,'CP-OM'!$E$4:$BA$4,0)),"")</f>
        <v>0</v>
      </c>
      <c r="M26">
        <f>IFERROR(INDEX('CP-OM'!$E$5:$BA$50,MATCH('Rlt Global'!$E26,'CP-OM'!$C$5:$C$50,0),MATCH('Rlt Global'!M$3,'CP-OM'!$E$4:$BA$4,0)),"")</f>
        <v>0</v>
      </c>
      <c r="N26">
        <f>IFERROR(INDEX('CP-OM'!$E$5:$BA$50,MATCH('Rlt Global'!$E26,'CP-OM'!$C$5:$C$50,0),MATCH('Rlt Global'!N$3,'CP-OM'!$E$4:$BA$4,0)),"")</f>
        <v>0</v>
      </c>
      <c r="O26">
        <f>IFERROR(INDEX('CP-OM'!$E$5:$BA$50,MATCH('Rlt Global'!$E26,'CP-OM'!$C$5:$C$50,0),MATCH('Rlt Global'!O$3,'CP-OM'!$E$4:$BA$4,0)),"")</f>
        <v>0</v>
      </c>
      <c r="P26">
        <f>IFERROR(INDEX('CP-OM'!$E$5:$BA$50,MATCH('Rlt Global'!$E26,'CP-OM'!$C$5:$C$50,0),MATCH('Rlt Global'!P$3,'CP-OM'!$E$4:$BA$4,0)),"")</f>
        <v>0</v>
      </c>
      <c r="Q26">
        <f>IFERROR(INDEX('CP-OM'!$E$5:$BA$50,MATCH('Rlt Global'!$E26,'CP-OM'!$C$5:$C$50,0),MATCH('Rlt Global'!Q$3,'CP-OM'!$E$4:$BA$4,0)),"")</f>
        <v>0</v>
      </c>
      <c r="R26">
        <f>IFERROR(INDEX('CP-OM'!$E$5:$BA$50,MATCH('Rlt Global'!$E26,'CP-OM'!$C$5:$C$50,0),MATCH('Rlt Global'!R$3,'CP-OM'!$E$4:$BA$4,0)),"")</f>
        <v>0</v>
      </c>
      <c r="S26">
        <f>IFERROR(INDEX('CP-OM'!$E$5:$BA$50,MATCH('Rlt Global'!$E26,'CP-OM'!$C$5:$C$50,0),MATCH('Rlt Global'!S$3,'CP-OM'!$E$4:$BA$4,0)),"")</f>
        <v>0</v>
      </c>
      <c r="T26">
        <f>IFERROR(INDEX('CP-OM'!$E$5:$BA$50,MATCH('Rlt Global'!$E26,'CP-OM'!$C$5:$C$50,0),MATCH('Rlt Global'!T$3,'CP-OM'!$E$4:$BA$4,0)),"")</f>
        <v>0</v>
      </c>
      <c r="U26">
        <f>IFERROR(INDEX('CP-OM'!$E$5:$BA$50,MATCH('Rlt Global'!$E26,'CP-OM'!$C$5:$C$50,0),MATCH('Rlt Global'!U$3,'CP-OM'!$E$4:$BA$4,0)),"")</f>
        <v>0</v>
      </c>
      <c r="V26">
        <f>IFERROR(INDEX('CP-OM'!$E$5:$BA$50,MATCH('Rlt Global'!$E26,'CP-OM'!$C$5:$C$50,0),MATCH('Rlt Global'!V$3,'CP-OM'!$E$4:$BA$4,0)),"")</f>
        <v>0</v>
      </c>
      <c r="W26">
        <f>IFERROR(INDEX('CP-OM'!$E$5:$BA$50,MATCH('Rlt Global'!$E26,'CP-OM'!$C$5:$C$50,0),MATCH('Rlt Global'!W$3,'CP-OM'!$E$4:$BA$4,0)),"")</f>
        <v>0</v>
      </c>
      <c r="X26">
        <f>IFERROR(INDEX('CP-OM'!$E$5:$BA$50,MATCH('Rlt Global'!$E26,'CP-OM'!$C$5:$C$50,0),MATCH('Rlt Global'!X$3,'CP-OM'!$E$4:$BA$4,0)),"")</f>
        <v>0</v>
      </c>
      <c r="Y26">
        <f>IFERROR(INDEX('CP-OM'!$E$5:$BA$50,MATCH('Rlt Global'!$E26,'CP-OM'!$C$5:$C$50,0),MATCH('Rlt Global'!Y$3,'CP-OM'!$E$4:$BA$4,0)),"")</f>
        <v>0</v>
      </c>
      <c r="Z26">
        <f>IFERROR(INDEX('CP-OM'!$E$5:$BA$50,MATCH('Rlt Global'!$E26,'CP-OM'!$C$5:$C$50,0),MATCH('Rlt Global'!Z$3,'CP-OM'!$E$4:$BA$4,0)),"")</f>
        <v>0</v>
      </c>
      <c r="AA26">
        <f>IFERROR(INDEX('CP-OM'!$E$5:$BA$50,MATCH('Rlt Global'!$E26,'CP-OM'!$C$5:$C$50,0),MATCH('Rlt Global'!AA$3,'CP-OM'!$E$4:$BA$4,0)),"")</f>
        <v>0</v>
      </c>
      <c r="AB26">
        <f>IFERROR(INDEX('CP-OM'!$E$5:$BA$50,MATCH('Rlt Global'!$E26,'CP-OM'!$C$5:$C$50,0),MATCH('Rlt Global'!AB$3,'CP-OM'!$E$4:$BA$4,0)),"")</f>
        <v>0</v>
      </c>
      <c r="AC26">
        <f>IFERROR(INDEX('CP-OM'!$E$5:$BA$50,MATCH('Rlt Global'!$E26,'CP-OM'!$C$5:$C$50,0),MATCH('Rlt Global'!AC$3,'CP-OM'!$E$4:$BA$4,0)),"")</f>
        <v>0</v>
      </c>
      <c r="AD26">
        <f>IFERROR(INDEX('CP-OM'!$E$5:$BA$50,MATCH('Rlt Global'!$E26,'CP-OM'!$C$5:$C$50,0),MATCH('Rlt Global'!AD$3,'CP-OM'!$E$4:$BA$4,0)),"")</f>
        <v>0</v>
      </c>
      <c r="AE26">
        <f>IFERROR(INDEX('CP-OM'!$E$5:$BA$50,MATCH('Rlt Global'!$E26,'CP-OM'!$C$5:$C$50,0),MATCH('Rlt Global'!AE$3,'CP-OM'!$E$4:$BA$4,0)),"")</f>
        <v>0</v>
      </c>
      <c r="AF26">
        <f>IFERROR(INDEX('CP-OM'!$E$5:$BA$50,MATCH('Rlt Global'!$E26,'CP-OM'!$C$5:$C$50,0),MATCH('Rlt Global'!AF$3,'CP-OM'!$E$4:$BA$4,0)),"")</f>
        <v>0</v>
      </c>
      <c r="AG26">
        <f>IFERROR(INDEX('CP-OM'!$E$5:$BA$50,MATCH('Rlt Global'!$E26,'CP-OM'!$C$5:$C$50,0),MATCH('Rlt Global'!AG$3,'CP-OM'!$E$4:$BA$4,0)),"")</f>
        <v>0</v>
      </c>
      <c r="AH26">
        <f>IFERROR(INDEX('CP-OM'!$E$5:$BA$50,MATCH('Rlt Global'!$E26,'CP-OM'!$C$5:$C$50,0),MATCH('Rlt Global'!AH$3,'CP-OM'!$E$4:$BA$4,0)),"")</f>
        <v>0</v>
      </c>
      <c r="AI26">
        <f>IFERROR(INDEX('CP-OM'!$E$5:$BA$50,MATCH('Rlt Global'!$E26,'CP-OM'!$C$5:$C$50,0),MATCH('Rlt Global'!AI$3,'CP-OM'!$E$4:$BA$4,0)),"")</f>
        <v>0</v>
      </c>
      <c r="AJ26">
        <f>IFERROR(INDEX('CP-OM'!$E$5:$BA$50,MATCH('Rlt Global'!$E26,'CP-OM'!$C$5:$C$50,0),MATCH('Rlt Global'!AJ$3,'CP-OM'!$E$4:$BA$4,0)),"")</f>
        <v>0</v>
      </c>
      <c r="AK26">
        <f>IFERROR(INDEX('CP-OM'!$E$5:$BA$50,MATCH('Rlt Global'!$E26,'CP-OM'!$C$5:$C$50,0),MATCH('Rlt Global'!AK$3,'CP-OM'!$E$4:$BA$4,0)),"")</f>
        <v>0</v>
      </c>
      <c r="AL26">
        <f>IFERROR(INDEX('CP-OM'!$E$5:$BA$50,MATCH('Rlt Global'!$E26,'CP-OM'!$C$5:$C$50,0),MATCH('Rlt Global'!AL$3,'CP-OM'!$E$4:$BA$4,0)),"")</f>
        <v>0</v>
      </c>
      <c r="AM26">
        <f>IFERROR(INDEX('CP-OM'!$E$5:$BA$50,MATCH('Rlt Global'!$E26,'CP-OM'!$C$5:$C$50,0),MATCH('Rlt Global'!AM$3,'CP-OM'!$E$4:$BA$4,0)),"")</f>
        <v>0</v>
      </c>
      <c r="AN26">
        <f>IFERROR(INDEX('CP-OM'!$E$5:$BA$50,MATCH('Rlt Global'!$E26,'CP-OM'!$C$5:$C$50,0),MATCH('Rlt Global'!AN$3,'CP-OM'!$E$4:$BA$4,0)),"")</f>
        <v>0</v>
      </c>
      <c r="AO26">
        <f>IFERROR(INDEX('CP-OM'!$E$5:$BA$50,MATCH('Rlt Global'!$E26,'CP-OM'!$C$5:$C$50,0),MATCH('Rlt Global'!AO$3,'CP-OM'!$E$4:$BA$4,0)),"")</f>
        <v>0</v>
      </c>
      <c r="AP26">
        <f>IFERROR(INDEX('CP-OM'!$E$5:$BA$50,MATCH('Rlt Global'!$E26,'CP-OM'!$C$5:$C$50,0),MATCH('Rlt Global'!AP$3,'CP-OM'!$E$4:$BA$4,0)),"")</f>
        <v>0</v>
      </c>
      <c r="AQ26">
        <f>IFERROR(INDEX('CP-OM'!$E$5:$BA$50,MATCH('Rlt Global'!$E26,'CP-OM'!$C$5:$C$50,0),MATCH('Rlt Global'!AQ$3,'CP-OM'!$E$4:$BA$4,0)),"")</f>
        <v>0</v>
      </c>
      <c r="AR26">
        <f>IFERROR(INDEX('CP-OM'!$E$5:$BA$50,MATCH('Rlt Global'!$E26,'CP-OM'!$C$5:$C$50,0),MATCH('Rlt Global'!AR$3,'CP-OM'!$E$4:$BA$4,0)),"")</f>
        <v>0</v>
      </c>
      <c r="AS26">
        <f>IFERROR(INDEX('CP-OM'!$E$5:$BA$50,MATCH('Rlt Global'!$E26,'CP-OM'!$C$5:$C$50,0),MATCH('Rlt Global'!AS$3,'CP-OM'!$E$4:$BA$4,0)),"")</f>
        <v>0</v>
      </c>
      <c r="AT26">
        <f>IFERROR(INDEX('CP-OM'!$E$5:$BA$50,MATCH('Rlt Global'!$E26,'CP-OM'!$C$5:$C$50,0),MATCH('Rlt Global'!AT$3,'CP-OM'!$E$4:$BA$4,0)),"")</f>
        <v>0</v>
      </c>
      <c r="AU26">
        <f>IFERROR(INDEX('CP-OM'!$E$5:$BA$50,MATCH('Rlt Global'!$E26,'CP-OM'!$C$5:$C$50,0),MATCH('Rlt Global'!AU$3,'CP-OM'!$E$4:$BA$4,0)),"")</f>
        <v>0</v>
      </c>
      <c r="AV26">
        <f>IFERROR(INDEX('CP-OM'!$E$5:$BA$50,MATCH('Rlt Global'!$E26,'CP-OM'!$C$5:$C$50,0),MATCH('Rlt Global'!AV$3,'CP-OM'!$E$4:$BA$4,0)),"")</f>
        <v>0</v>
      </c>
      <c r="AW26">
        <f>IFERROR(INDEX('CP-OM'!$E$5:$BA$50,MATCH('Rlt Global'!$E26,'CP-OM'!$C$5:$C$50,0),MATCH('Rlt Global'!AW$3,'CP-OM'!$E$4:$BA$4,0)),"")</f>
        <v>0</v>
      </c>
      <c r="AX26">
        <f>IFERROR(INDEX('CP-OM'!$E$5:$BA$50,MATCH('Rlt Global'!$E26,'CP-OM'!$C$5:$C$50,0),MATCH('Rlt Global'!AX$3,'CP-OM'!$E$4:$BA$4,0)),"")</f>
        <v>0</v>
      </c>
      <c r="AY26">
        <f>IFERROR(INDEX('CP-OM'!$E$5:$BA$50,MATCH('Rlt Global'!$E26,'CP-OM'!$C$5:$C$50,0),MATCH('Rlt Global'!AY$3,'CP-OM'!$E$4:$BA$4,0)),"")</f>
        <v>0</v>
      </c>
      <c r="AZ26">
        <f>IFERROR(INDEX('CP-OM'!$E$5:$BA$50,MATCH('Rlt Global'!$E26,'CP-OM'!$C$5:$C$50,0),MATCH('Rlt Global'!AZ$3,'CP-OM'!$E$4:$BA$4,0)),"")</f>
        <v>0</v>
      </c>
      <c r="BA26">
        <f>IFERROR(INDEX('CP-OM'!$E$5:$BA$50,MATCH('Rlt Global'!$E26,'CP-OM'!$C$5:$C$50,0),MATCH('Rlt Global'!BA$3,'CP-OM'!$E$4:$BA$4,0)),"")</f>
        <v>0</v>
      </c>
      <c r="BB26">
        <f>IFERROR(INDEX('CP-OM'!$E$5:$BA$50,MATCH('Rlt Global'!$E26,'CP-OM'!$C$5:$C$50,0),MATCH('Rlt Global'!BB$3,'CP-OM'!$E$4:$BA$4,0)),"")</f>
        <v>0</v>
      </c>
      <c r="BC26">
        <f>IFERROR(INDEX('CP-OM'!$E$5:$BA$50,MATCH('Rlt Global'!$E26,'CP-OM'!$C$5:$C$50,0),MATCH('Rlt Global'!BC$3,'CP-OM'!$E$4:$BA$4,0)),"")</f>
        <v>0</v>
      </c>
      <c r="BD26">
        <f>IFERROR(INDEX('CP-OM'!$E$5:$BA$50,MATCH('Rlt Global'!$E26,'CP-OM'!$C$5:$C$50,0),MATCH('Rlt Global'!BD$3,'CP-OM'!$E$4:$BA$4,0)),"")</f>
        <v>0</v>
      </c>
    </row>
    <row r="27" spans="1:56">
      <c r="A27" t="s">
        <v>12</v>
      </c>
      <c r="B27" t="s">
        <v>104</v>
      </c>
      <c r="C27" t="s">
        <v>117</v>
      </c>
      <c r="D27">
        <v>2</v>
      </c>
      <c r="E27" s="66" t="str">
        <f>INDEX('Liste Personnel'!$A$3:$I$152,MATCH($C27,'Liste Personnel'!$E$3:$E$152,0),7)</f>
        <v>OMD2</v>
      </c>
      <c r="F27" s="66">
        <f>INDEX('Liste Personnel'!$A$3:$I$152,MATCH($C27,'Liste Personnel'!$E$3:$E$152,0),8)</f>
        <v>2202</v>
      </c>
      <c r="G27" s="66" t="str">
        <f>INDEX('Liste Personnel'!$A$3:$I$152,MATCH($C27,'Liste Personnel'!$E$3:$E$152,0),9)</f>
        <v>xxx.xxx@google.com</v>
      </c>
      <c r="H27">
        <f>IFERROR(INDEX('CP-OM'!$E$5:$BA$50,MATCH('Rlt Global'!$E27,'CP-OM'!$C$5:$C$50,0),MATCH('Rlt Global'!H$3,'CP-OM'!$E$4:$BA$4,0)),"")</f>
        <v>0</v>
      </c>
      <c r="I27">
        <f>IFERROR(INDEX('CP-OM'!$E$5:$BA$50,MATCH('Rlt Global'!$E27,'CP-OM'!$C$5:$C$50,0),MATCH('Rlt Global'!I$3,'CP-OM'!$E$4:$BA$4,0)),"")</f>
        <v>0</v>
      </c>
      <c r="J27">
        <f>IFERROR(INDEX('CP-OM'!$E$5:$BA$50,MATCH('Rlt Global'!$E27,'CP-OM'!$C$5:$C$50,0),MATCH('Rlt Global'!J$3,'CP-OM'!$E$4:$BA$4,0)),"")</f>
        <v>0</v>
      </c>
      <c r="K27">
        <f>IFERROR(INDEX('CP-OM'!$E$5:$BA$50,MATCH('Rlt Global'!$E27,'CP-OM'!$C$5:$C$50,0),MATCH('Rlt Global'!K$3,'CP-OM'!$E$4:$BA$4,0)),"")</f>
        <v>0</v>
      </c>
      <c r="L27">
        <f>IFERROR(INDEX('CP-OM'!$E$5:$BA$50,MATCH('Rlt Global'!$E27,'CP-OM'!$C$5:$C$50,0),MATCH('Rlt Global'!L$3,'CP-OM'!$E$4:$BA$4,0)),"")</f>
        <v>0</v>
      </c>
      <c r="M27">
        <f>IFERROR(INDEX('CP-OM'!$E$5:$BA$50,MATCH('Rlt Global'!$E27,'CP-OM'!$C$5:$C$50,0),MATCH('Rlt Global'!M$3,'CP-OM'!$E$4:$BA$4,0)),"")</f>
        <v>0</v>
      </c>
      <c r="N27">
        <f>IFERROR(INDEX('CP-OM'!$E$5:$BA$50,MATCH('Rlt Global'!$E27,'CP-OM'!$C$5:$C$50,0),MATCH('Rlt Global'!N$3,'CP-OM'!$E$4:$BA$4,0)),"")</f>
        <v>0</v>
      </c>
      <c r="O27">
        <f>IFERROR(INDEX('CP-OM'!$E$5:$BA$50,MATCH('Rlt Global'!$E27,'CP-OM'!$C$5:$C$50,0),MATCH('Rlt Global'!O$3,'CP-OM'!$E$4:$BA$4,0)),"")</f>
        <v>0</v>
      </c>
      <c r="P27">
        <f>IFERROR(INDEX('CP-OM'!$E$5:$BA$50,MATCH('Rlt Global'!$E27,'CP-OM'!$C$5:$C$50,0),MATCH('Rlt Global'!P$3,'CP-OM'!$E$4:$BA$4,0)),"")</f>
        <v>0</v>
      </c>
      <c r="Q27">
        <f>IFERROR(INDEX('CP-OM'!$E$5:$BA$50,MATCH('Rlt Global'!$E27,'CP-OM'!$C$5:$C$50,0),MATCH('Rlt Global'!Q$3,'CP-OM'!$E$4:$BA$4,0)),"")</f>
        <v>0</v>
      </c>
      <c r="R27">
        <f>IFERROR(INDEX('CP-OM'!$E$5:$BA$50,MATCH('Rlt Global'!$E27,'CP-OM'!$C$5:$C$50,0),MATCH('Rlt Global'!R$3,'CP-OM'!$E$4:$BA$4,0)),"")</f>
        <v>0</v>
      </c>
      <c r="S27">
        <f>IFERROR(INDEX('CP-OM'!$E$5:$BA$50,MATCH('Rlt Global'!$E27,'CP-OM'!$C$5:$C$50,0),MATCH('Rlt Global'!S$3,'CP-OM'!$E$4:$BA$4,0)),"")</f>
        <v>0</v>
      </c>
      <c r="T27">
        <f>IFERROR(INDEX('CP-OM'!$E$5:$BA$50,MATCH('Rlt Global'!$E27,'CP-OM'!$C$5:$C$50,0),MATCH('Rlt Global'!T$3,'CP-OM'!$E$4:$BA$4,0)),"")</f>
        <v>0</v>
      </c>
      <c r="U27">
        <f>IFERROR(INDEX('CP-OM'!$E$5:$BA$50,MATCH('Rlt Global'!$E27,'CP-OM'!$C$5:$C$50,0),MATCH('Rlt Global'!U$3,'CP-OM'!$E$4:$BA$4,0)),"")</f>
        <v>0</v>
      </c>
      <c r="V27">
        <f>IFERROR(INDEX('CP-OM'!$E$5:$BA$50,MATCH('Rlt Global'!$E27,'CP-OM'!$C$5:$C$50,0),MATCH('Rlt Global'!V$3,'CP-OM'!$E$4:$BA$4,0)),"")</f>
        <v>0</v>
      </c>
      <c r="W27">
        <f>IFERROR(INDEX('CP-OM'!$E$5:$BA$50,MATCH('Rlt Global'!$E27,'CP-OM'!$C$5:$C$50,0),MATCH('Rlt Global'!W$3,'CP-OM'!$E$4:$BA$4,0)),"")</f>
        <v>0</v>
      </c>
      <c r="X27">
        <f>IFERROR(INDEX('CP-OM'!$E$5:$BA$50,MATCH('Rlt Global'!$E27,'CP-OM'!$C$5:$C$50,0),MATCH('Rlt Global'!X$3,'CP-OM'!$E$4:$BA$4,0)),"")</f>
        <v>0</v>
      </c>
      <c r="Y27">
        <f>IFERROR(INDEX('CP-OM'!$E$5:$BA$50,MATCH('Rlt Global'!$E27,'CP-OM'!$C$5:$C$50,0),MATCH('Rlt Global'!Y$3,'CP-OM'!$E$4:$BA$4,0)),"")</f>
        <v>0</v>
      </c>
      <c r="Z27">
        <f>IFERROR(INDEX('CP-OM'!$E$5:$BA$50,MATCH('Rlt Global'!$E27,'CP-OM'!$C$5:$C$50,0),MATCH('Rlt Global'!Z$3,'CP-OM'!$E$4:$BA$4,0)),"")</f>
        <v>0</v>
      </c>
      <c r="AA27">
        <f>IFERROR(INDEX('CP-OM'!$E$5:$BA$50,MATCH('Rlt Global'!$E27,'CP-OM'!$C$5:$C$50,0),MATCH('Rlt Global'!AA$3,'CP-OM'!$E$4:$BA$4,0)),"")</f>
        <v>0</v>
      </c>
      <c r="AB27">
        <f>IFERROR(INDEX('CP-OM'!$E$5:$BA$50,MATCH('Rlt Global'!$E27,'CP-OM'!$C$5:$C$50,0),MATCH('Rlt Global'!AB$3,'CP-OM'!$E$4:$BA$4,0)),"")</f>
        <v>0</v>
      </c>
      <c r="AC27">
        <f>IFERROR(INDEX('CP-OM'!$E$5:$BA$50,MATCH('Rlt Global'!$E27,'CP-OM'!$C$5:$C$50,0),MATCH('Rlt Global'!AC$3,'CP-OM'!$E$4:$BA$4,0)),"")</f>
        <v>0</v>
      </c>
      <c r="AD27">
        <f>IFERROR(INDEX('CP-OM'!$E$5:$BA$50,MATCH('Rlt Global'!$E27,'CP-OM'!$C$5:$C$50,0),MATCH('Rlt Global'!AD$3,'CP-OM'!$E$4:$BA$4,0)),"")</f>
        <v>0</v>
      </c>
      <c r="AE27">
        <f>IFERROR(INDEX('CP-OM'!$E$5:$BA$50,MATCH('Rlt Global'!$E27,'CP-OM'!$C$5:$C$50,0),MATCH('Rlt Global'!AE$3,'CP-OM'!$E$4:$BA$4,0)),"")</f>
        <v>0</v>
      </c>
      <c r="AF27">
        <f>IFERROR(INDEX('CP-OM'!$E$5:$BA$50,MATCH('Rlt Global'!$E27,'CP-OM'!$C$5:$C$50,0),MATCH('Rlt Global'!AF$3,'CP-OM'!$E$4:$BA$4,0)),"")</f>
        <v>0</v>
      </c>
      <c r="AG27">
        <f>IFERROR(INDEX('CP-OM'!$E$5:$BA$50,MATCH('Rlt Global'!$E27,'CP-OM'!$C$5:$C$50,0),MATCH('Rlt Global'!AG$3,'CP-OM'!$E$4:$BA$4,0)),"")</f>
        <v>0</v>
      </c>
      <c r="AH27">
        <f>IFERROR(INDEX('CP-OM'!$E$5:$BA$50,MATCH('Rlt Global'!$E27,'CP-OM'!$C$5:$C$50,0),MATCH('Rlt Global'!AH$3,'CP-OM'!$E$4:$BA$4,0)),"")</f>
        <v>0</v>
      </c>
      <c r="AI27">
        <f>IFERROR(INDEX('CP-OM'!$E$5:$BA$50,MATCH('Rlt Global'!$E27,'CP-OM'!$C$5:$C$50,0),MATCH('Rlt Global'!AI$3,'CP-OM'!$E$4:$BA$4,0)),"")</f>
        <v>0</v>
      </c>
      <c r="AJ27">
        <f>IFERROR(INDEX('CP-OM'!$E$5:$BA$50,MATCH('Rlt Global'!$E27,'CP-OM'!$C$5:$C$50,0),MATCH('Rlt Global'!AJ$3,'CP-OM'!$E$4:$BA$4,0)),"")</f>
        <v>0</v>
      </c>
      <c r="AK27">
        <f>IFERROR(INDEX('CP-OM'!$E$5:$BA$50,MATCH('Rlt Global'!$E27,'CP-OM'!$C$5:$C$50,0),MATCH('Rlt Global'!AK$3,'CP-OM'!$E$4:$BA$4,0)),"")</f>
        <v>0</v>
      </c>
      <c r="AL27">
        <f>IFERROR(INDEX('CP-OM'!$E$5:$BA$50,MATCH('Rlt Global'!$E27,'CP-OM'!$C$5:$C$50,0),MATCH('Rlt Global'!AL$3,'CP-OM'!$E$4:$BA$4,0)),"")</f>
        <v>0</v>
      </c>
      <c r="AM27">
        <f>IFERROR(INDEX('CP-OM'!$E$5:$BA$50,MATCH('Rlt Global'!$E27,'CP-OM'!$C$5:$C$50,0),MATCH('Rlt Global'!AM$3,'CP-OM'!$E$4:$BA$4,0)),"")</f>
        <v>0</v>
      </c>
      <c r="AN27">
        <f>IFERROR(INDEX('CP-OM'!$E$5:$BA$50,MATCH('Rlt Global'!$E27,'CP-OM'!$C$5:$C$50,0),MATCH('Rlt Global'!AN$3,'CP-OM'!$E$4:$BA$4,0)),"")</f>
        <v>0</v>
      </c>
      <c r="AO27">
        <f>IFERROR(INDEX('CP-OM'!$E$5:$BA$50,MATCH('Rlt Global'!$E27,'CP-OM'!$C$5:$C$50,0),MATCH('Rlt Global'!AO$3,'CP-OM'!$E$4:$BA$4,0)),"")</f>
        <v>0</v>
      </c>
      <c r="AP27">
        <f>IFERROR(INDEX('CP-OM'!$E$5:$BA$50,MATCH('Rlt Global'!$E27,'CP-OM'!$C$5:$C$50,0),MATCH('Rlt Global'!AP$3,'CP-OM'!$E$4:$BA$4,0)),"")</f>
        <v>0</v>
      </c>
      <c r="AQ27">
        <f>IFERROR(INDEX('CP-OM'!$E$5:$BA$50,MATCH('Rlt Global'!$E27,'CP-OM'!$C$5:$C$50,0),MATCH('Rlt Global'!AQ$3,'CP-OM'!$E$4:$BA$4,0)),"")</f>
        <v>0</v>
      </c>
      <c r="AR27">
        <f>IFERROR(INDEX('CP-OM'!$E$5:$BA$50,MATCH('Rlt Global'!$E27,'CP-OM'!$C$5:$C$50,0),MATCH('Rlt Global'!AR$3,'CP-OM'!$E$4:$BA$4,0)),"")</f>
        <v>0</v>
      </c>
      <c r="AS27">
        <f>IFERROR(INDEX('CP-OM'!$E$5:$BA$50,MATCH('Rlt Global'!$E27,'CP-OM'!$C$5:$C$50,0),MATCH('Rlt Global'!AS$3,'CP-OM'!$E$4:$BA$4,0)),"")</f>
        <v>0</v>
      </c>
      <c r="AT27">
        <f>IFERROR(INDEX('CP-OM'!$E$5:$BA$50,MATCH('Rlt Global'!$E27,'CP-OM'!$C$5:$C$50,0),MATCH('Rlt Global'!AT$3,'CP-OM'!$E$4:$BA$4,0)),"")</f>
        <v>0</v>
      </c>
      <c r="AU27">
        <f>IFERROR(INDEX('CP-OM'!$E$5:$BA$50,MATCH('Rlt Global'!$E27,'CP-OM'!$C$5:$C$50,0),MATCH('Rlt Global'!AU$3,'CP-OM'!$E$4:$BA$4,0)),"")</f>
        <v>0</v>
      </c>
      <c r="AV27">
        <f>IFERROR(INDEX('CP-OM'!$E$5:$BA$50,MATCH('Rlt Global'!$E27,'CP-OM'!$C$5:$C$50,0),MATCH('Rlt Global'!AV$3,'CP-OM'!$E$4:$BA$4,0)),"")</f>
        <v>0</v>
      </c>
      <c r="AW27">
        <f>IFERROR(INDEX('CP-OM'!$E$5:$BA$50,MATCH('Rlt Global'!$E27,'CP-OM'!$C$5:$C$50,0),MATCH('Rlt Global'!AW$3,'CP-OM'!$E$4:$BA$4,0)),"")</f>
        <v>0</v>
      </c>
      <c r="AX27">
        <f>IFERROR(INDEX('CP-OM'!$E$5:$BA$50,MATCH('Rlt Global'!$E27,'CP-OM'!$C$5:$C$50,0),MATCH('Rlt Global'!AX$3,'CP-OM'!$E$4:$BA$4,0)),"")</f>
        <v>0</v>
      </c>
      <c r="AY27">
        <f>IFERROR(INDEX('CP-OM'!$E$5:$BA$50,MATCH('Rlt Global'!$E27,'CP-OM'!$C$5:$C$50,0),MATCH('Rlt Global'!AY$3,'CP-OM'!$E$4:$BA$4,0)),"")</f>
        <v>0</v>
      </c>
      <c r="AZ27">
        <f>IFERROR(INDEX('CP-OM'!$E$5:$BA$50,MATCH('Rlt Global'!$E27,'CP-OM'!$C$5:$C$50,0),MATCH('Rlt Global'!AZ$3,'CP-OM'!$E$4:$BA$4,0)),"")</f>
        <v>0</v>
      </c>
      <c r="BA27">
        <f>IFERROR(INDEX('CP-OM'!$E$5:$BA$50,MATCH('Rlt Global'!$E27,'CP-OM'!$C$5:$C$50,0),MATCH('Rlt Global'!BA$3,'CP-OM'!$E$4:$BA$4,0)),"")</f>
        <v>0</v>
      </c>
      <c r="BB27">
        <f>IFERROR(INDEX('CP-OM'!$E$5:$BA$50,MATCH('Rlt Global'!$E27,'CP-OM'!$C$5:$C$50,0),MATCH('Rlt Global'!BB$3,'CP-OM'!$E$4:$BA$4,0)),"")</f>
        <v>0</v>
      </c>
      <c r="BC27">
        <f>IFERROR(INDEX('CP-OM'!$E$5:$BA$50,MATCH('Rlt Global'!$E27,'CP-OM'!$C$5:$C$50,0),MATCH('Rlt Global'!BC$3,'CP-OM'!$E$4:$BA$4,0)),"")</f>
        <v>0</v>
      </c>
      <c r="BD27">
        <f>IFERROR(INDEX('CP-OM'!$E$5:$BA$50,MATCH('Rlt Global'!$E27,'CP-OM'!$C$5:$C$50,0),MATCH('Rlt Global'!BD$3,'CP-OM'!$E$4:$BA$4,0)),"")</f>
        <v>0</v>
      </c>
    </row>
    <row r="28" spans="1:56">
      <c r="A28" t="s">
        <v>12</v>
      </c>
      <c r="B28" t="s">
        <v>104</v>
      </c>
      <c r="C28" t="s">
        <v>118</v>
      </c>
      <c r="D28">
        <v>3</v>
      </c>
      <c r="E28" s="66" t="str">
        <f>INDEX('Liste Personnel'!$A$3:$I$152,MATCH($C28,'Liste Personnel'!$E$3:$E$152,0),7)</f>
        <v>OMD3</v>
      </c>
      <c r="F28" s="66">
        <f>INDEX('Liste Personnel'!$A$3:$I$152,MATCH($C28,'Liste Personnel'!$E$3:$E$152,0),8)</f>
        <v>2590</v>
      </c>
      <c r="G28" s="66" t="str">
        <f>INDEX('Liste Personnel'!$A$3:$I$152,MATCH($C28,'Liste Personnel'!$E$3:$E$152,0),9)</f>
        <v>xxx.xxx@google.com</v>
      </c>
      <c r="H28">
        <f>IFERROR(INDEX('CP-OM'!$E$5:$BA$50,MATCH('Rlt Global'!$E28,'CP-OM'!$C$5:$C$50,0),MATCH('Rlt Global'!H$3,'CP-OM'!$E$4:$BA$4,0)),"")</f>
        <v>0</v>
      </c>
      <c r="I28">
        <f>IFERROR(INDEX('CP-OM'!$E$5:$BA$50,MATCH('Rlt Global'!$E28,'CP-OM'!$C$5:$C$50,0),MATCH('Rlt Global'!I$3,'CP-OM'!$E$4:$BA$4,0)),"")</f>
        <v>0</v>
      </c>
      <c r="J28">
        <f>IFERROR(INDEX('CP-OM'!$E$5:$BA$50,MATCH('Rlt Global'!$E28,'CP-OM'!$C$5:$C$50,0),MATCH('Rlt Global'!J$3,'CP-OM'!$E$4:$BA$4,0)),"")</f>
        <v>0</v>
      </c>
      <c r="K28">
        <f>IFERROR(INDEX('CP-OM'!$E$5:$BA$50,MATCH('Rlt Global'!$E28,'CP-OM'!$C$5:$C$50,0),MATCH('Rlt Global'!K$3,'CP-OM'!$E$4:$BA$4,0)),"")</f>
        <v>0</v>
      </c>
      <c r="L28">
        <f>IFERROR(INDEX('CP-OM'!$E$5:$BA$50,MATCH('Rlt Global'!$E28,'CP-OM'!$C$5:$C$50,0),MATCH('Rlt Global'!L$3,'CP-OM'!$E$4:$BA$4,0)),"")</f>
        <v>0</v>
      </c>
      <c r="M28">
        <f>IFERROR(INDEX('CP-OM'!$E$5:$BA$50,MATCH('Rlt Global'!$E28,'CP-OM'!$C$5:$C$50,0),MATCH('Rlt Global'!M$3,'CP-OM'!$E$4:$BA$4,0)),"")</f>
        <v>0</v>
      </c>
      <c r="N28">
        <f>IFERROR(INDEX('CP-OM'!$E$5:$BA$50,MATCH('Rlt Global'!$E28,'CP-OM'!$C$5:$C$50,0),MATCH('Rlt Global'!N$3,'CP-OM'!$E$4:$BA$4,0)),"")</f>
        <v>0</v>
      </c>
      <c r="O28">
        <f>IFERROR(INDEX('CP-OM'!$E$5:$BA$50,MATCH('Rlt Global'!$E28,'CP-OM'!$C$5:$C$50,0),MATCH('Rlt Global'!O$3,'CP-OM'!$E$4:$BA$4,0)),"")</f>
        <v>0</v>
      </c>
      <c r="P28">
        <f>IFERROR(INDEX('CP-OM'!$E$5:$BA$50,MATCH('Rlt Global'!$E28,'CP-OM'!$C$5:$C$50,0),MATCH('Rlt Global'!P$3,'CP-OM'!$E$4:$BA$4,0)),"")</f>
        <v>0</v>
      </c>
      <c r="Q28">
        <f>IFERROR(INDEX('CP-OM'!$E$5:$BA$50,MATCH('Rlt Global'!$E28,'CP-OM'!$C$5:$C$50,0),MATCH('Rlt Global'!Q$3,'CP-OM'!$E$4:$BA$4,0)),"")</f>
        <v>0</v>
      </c>
      <c r="R28">
        <f>IFERROR(INDEX('CP-OM'!$E$5:$BA$50,MATCH('Rlt Global'!$E28,'CP-OM'!$C$5:$C$50,0),MATCH('Rlt Global'!R$3,'CP-OM'!$E$4:$BA$4,0)),"")</f>
        <v>0</v>
      </c>
      <c r="S28">
        <f>IFERROR(INDEX('CP-OM'!$E$5:$BA$50,MATCH('Rlt Global'!$E28,'CP-OM'!$C$5:$C$50,0),MATCH('Rlt Global'!S$3,'CP-OM'!$E$4:$BA$4,0)),"")</f>
        <v>0</v>
      </c>
      <c r="T28">
        <f>IFERROR(INDEX('CP-OM'!$E$5:$BA$50,MATCH('Rlt Global'!$E28,'CP-OM'!$C$5:$C$50,0),MATCH('Rlt Global'!T$3,'CP-OM'!$E$4:$BA$4,0)),"")</f>
        <v>0</v>
      </c>
      <c r="U28">
        <f>IFERROR(INDEX('CP-OM'!$E$5:$BA$50,MATCH('Rlt Global'!$E28,'CP-OM'!$C$5:$C$50,0),MATCH('Rlt Global'!U$3,'CP-OM'!$E$4:$BA$4,0)),"")</f>
        <v>0</v>
      </c>
      <c r="V28">
        <f>IFERROR(INDEX('CP-OM'!$E$5:$BA$50,MATCH('Rlt Global'!$E28,'CP-OM'!$C$5:$C$50,0),MATCH('Rlt Global'!V$3,'CP-OM'!$E$4:$BA$4,0)),"")</f>
        <v>0</v>
      </c>
      <c r="W28">
        <f>IFERROR(INDEX('CP-OM'!$E$5:$BA$50,MATCH('Rlt Global'!$E28,'CP-OM'!$C$5:$C$50,0),MATCH('Rlt Global'!W$3,'CP-OM'!$E$4:$BA$4,0)),"")</f>
        <v>0</v>
      </c>
      <c r="X28">
        <f>IFERROR(INDEX('CP-OM'!$E$5:$BA$50,MATCH('Rlt Global'!$E28,'CP-OM'!$C$5:$C$50,0),MATCH('Rlt Global'!X$3,'CP-OM'!$E$4:$BA$4,0)),"")</f>
        <v>0</v>
      </c>
      <c r="Y28">
        <f>IFERROR(INDEX('CP-OM'!$E$5:$BA$50,MATCH('Rlt Global'!$E28,'CP-OM'!$C$5:$C$50,0),MATCH('Rlt Global'!Y$3,'CP-OM'!$E$4:$BA$4,0)),"")</f>
        <v>0</v>
      </c>
      <c r="Z28">
        <f>IFERROR(INDEX('CP-OM'!$E$5:$BA$50,MATCH('Rlt Global'!$E28,'CP-OM'!$C$5:$C$50,0),MATCH('Rlt Global'!Z$3,'CP-OM'!$E$4:$BA$4,0)),"")</f>
        <v>0</v>
      </c>
      <c r="AA28">
        <f>IFERROR(INDEX('CP-OM'!$E$5:$BA$50,MATCH('Rlt Global'!$E28,'CP-OM'!$C$5:$C$50,0),MATCH('Rlt Global'!AA$3,'CP-OM'!$E$4:$BA$4,0)),"")</f>
        <v>0</v>
      </c>
      <c r="AB28">
        <f>IFERROR(INDEX('CP-OM'!$E$5:$BA$50,MATCH('Rlt Global'!$E28,'CP-OM'!$C$5:$C$50,0),MATCH('Rlt Global'!AB$3,'CP-OM'!$E$4:$BA$4,0)),"")</f>
        <v>0</v>
      </c>
      <c r="AC28">
        <f>IFERROR(INDEX('CP-OM'!$E$5:$BA$50,MATCH('Rlt Global'!$E28,'CP-OM'!$C$5:$C$50,0),MATCH('Rlt Global'!AC$3,'CP-OM'!$E$4:$BA$4,0)),"")</f>
        <v>0</v>
      </c>
      <c r="AD28">
        <f>IFERROR(INDEX('CP-OM'!$E$5:$BA$50,MATCH('Rlt Global'!$E28,'CP-OM'!$C$5:$C$50,0),MATCH('Rlt Global'!AD$3,'CP-OM'!$E$4:$BA$4,0)),"")</f>
        <v>0</v>
      </c>
      <c r="AE28">
        <f>IFERROR(INDEX('CP-OM'!$E$5:$BA$50,MATCH('Rlt Global'!$E28,'CP-OM'!$C$5:$C$50,0),MATCH('Rlt Global'!AE$3,'CP-OM'!$E$4:$BA$4,0)),"")</f>
        <v>0</v>
      </c>
      <c r="AF28">
        <f>IFERROR(INDEX('CP-OM'!$E$5:$BA$50,MATCH('Rlt Global'!$E28,'CP-OM'!$C$5:$C$50,0),MATCH('Rlt Global'!AF$3,'CP-OM'!$E$4:$BA$4,0)),"")</f>
        <v>0</v>
      </c>
      <c r="AG28">
        <f>IFERROR(INDEX('CP-OM'!$E$5:$BA$50,MATCH('Rlt Global'!$E28,'CP-OM'!$C$5:$C$50,0),MATCH('Rlt Global'!AG$3,'CP-OM'!$E$4:$BA$4,0)),"")</f>
        <v>0</v>
      </c>
      <c r="AH28">
        <f>IFERROR(INDEX('CP-OM'!$E$5:$BA$50,MATCH('Rlt Global'!$E28,'CP-OM'!$C$5:$C$50,0),MATCH('Rlt Global'!AH$3,'CP-OM'!$E$4:$BA$4,0)),"")</f>
        <v>0</v>
      </c>
      <c r="AI28">
        <f>IFERROR(INDEX('CP-OM'!$E$5:$BA$50,MATCH('Rlt Global'!$E28,'CP-OM'!$C$5:$C$50,0),MATCH('Rlt Global'!AI$3,'CP-OM'!$E$4:$BA$4,0)),"")</f>
        <v>0</v>
      </c>
      <c r="AJ28">
        <f>IFERROR(INDEX('CP-OM'!$E$5:$BA$50,MATCH('Rlt Global'!$E28,'CP-OM'!$C$5:$C$50,0),MATCH('Rlt Global'!AJ$3,'CP-OM'!$E$4:$BA$4,0)),"")</f>
        <v>0</v>
      </c>
      <c r="AK28">
        <f>IFERROR(INDEX('CP-OM'!$E$5:$BA$50,MATCH('Rlt Global'!$E28,'CP-OM'!$C$5:$C$50,0),MATCH('Rlt Global'!AK$3,'CP-OM'!$E$4:$BA$4,0)),"")</f>
        <v>0</v>
      </c>
      <c r="AL28">
        <f>IFERROR(INDEX('CP-OM'!$E$5:$BA$50,MATCH('Rlt Global'!$E28,'CP-OM'!$C$5:$C$50,0),MATCH('Rlt Global'!AL$3,'CP-OM'!$E$4:$BA$4,0)),"")</f>
        <v>0</v>
      </c>
      <c r="AM28">
        <f>IFERROR(INDEX('CP-OM'!$E$5:$BA$50,MATCH('Rlt Global'!$E28,'CP-OM'!$C$5:$C$50,0),MATCH('Rlt Global'!AM$3,'CP-OM'!$E$4:$BA$4,0)),"")</f>
        <v>0</v>
      </c>
      <c r="AN28">
        <f>IFERROR(INDEX('CP-OM'!$E$5:$BA$50,MATCH('Rlt Global'!$E28,'CP-OM'!$C$5:$C$50,0),MATCH('Rlt Global'!AN$3,'CP-OM'!$E$4:$BA$4,0)),"")</f>
        <v>0</v>
      </c>
      <c r="AO28">
        <f>IFERROR(INDEX('CP-OM'!$E$5:$BA$50,MATCH('Rlt Global'!$E28,'CP-OM'!$C$5:$C$50,0),MATCH('Rlt Global'!AO$3,'CP-OM'!$E$4:$BA$4,0)),"")</f>
        <v>0</v>
      </c>
      <c r="AP28">
        <f>IFERROR(INDEX('CP-OM'!$E$5:$BA$50,MATCH('Rlt Global'!$E28,'CP-OM'!$C$5:$C$50,0),MATCH('Rlt Global'!AP$3,'CP-OM'!$E$4:$BA$4,0)),"")</f>
        <v>0</v>
      </c>
      <c r="AQ28">
        <f>IFERROR(INDEX('CP-OM'!$E$5:$BA$50,MATCH('Rlt Global'!$E28,'CP-OM'!$C$5:$C$50,0),MATCH('Rlt Global'!AQ$3,'CP-OM'!$E$4:$BA$4,0)),"")</f>
        <v>0</v>
      </c>
      <c r="AR28">
        <f>IFERROR(INDEX('CP-OM'!$E$5:$BA$50,MATCH('Rlt Global'!$E28,'CP-OM'!$C$5:$C$50,0),MATCH('Rlt Global'!AR$3,'CP-OM'!$E$4:$BA$4,0)),"")</f>
        <v>0</v>
      </c>
      <c r="AS28">
        <f>IFERROR(INDEX('CP-OM'!$E$5:$BA$50,MATCH('Rlt Global'!$E28,'CP-OM'!$C$5:$C$50,0),MATCH('Rlt Global'!AS$3,'CP-OM'!$E$4:$BA$4,0)),"")</f>
        <v>0</v>
      </c>
      <c r="AT28">
        <f>IFERROR(INDEX('CP-OM'!$E$5:$BA$50,MATCH('Rlt Global'!$E28,'CP-OM'!$C$5:$C$50,0),MATCH('Rlt Global'!AT$3,'CP-OM'!$E$4:$BA$4,0)),"")</f>
        <v>0</v>
      </c>
      <c r="AU28">
        <f>IFERROR(INDEX('CP-OM'!$E$5:$BA$50,MATCH('Rlt Global'!$E28,'CP-OM'!$C$5:$C$50,0),MATCH('Rlt Global'!AU$3,'CP-OM'!$E$4:$BA$4,0)),"")</f>
        <v>0</v>
      </c>
      <c r="AV28">
        <f>IFERROR(INDEX('CP-OM'!$E$5:$BA$50,MATCH('Rlt Global'!$E28,'CP-OM'!$C$5:$C$50,0),MATCH('Rlt Global'!AV$3,'CP-OM'!$E$4:$BA$4,0)),"")</f>
        <v>0</v>
      </c>
      <c r="AW28">
        <f>IFERROR(INDEX('CP-OM'!$E$5:$BA$50,MATCH('Rlt Global'!$E28,'CP-OM'!$C$5:$C$50,0),MATCH('Rlt Global'!AW$3,'CP-OM'!$E$4:$BA$4,0)),"")</f>
        <v>0</v>
      </c>
      <c r="AX28">
        <f>IFERROR(INDEX('CP-OM'!$E$5:$BA$50,MATCH('Rlt Global'!$E28,'CP-OM'!$C$5:$C$50,0),MATCH('Rlt Global'!AX$3,'CP-OM'!$E$4:$BA$4,0)),"")</f>
        <v>0</v>
      </c>
      <c r="AY28">
        <f>IFERROR(INDEX('CP-OM'!$E$5:$BA$50,MATCH('Rlt Global'!$E28,'CP-OM'!$C$5:$C$50,0),MATCH('Rlt Global'!AY$3,'CP-OM'!$E$4:$BA$4,0)),"")</f>
        <v>0</v>
      </c>
      <c r="AZ28">
        <f>IFERROR(INDEX('CP-OM'!$E$5:$BA$50,MATCH('Rlt Global'!$E28,'CP-OM'!$C$5:$C$50,0),MATCH('Rlt Global'!AZ$3,'CP-OM'!$E$4:$BA$4,0)),"")</f>
        <v>0</v>
      </c>
      <c r="BA28">
        <f>IFERROR(INDEX('CP-OM'!$E$5:$BA$50,MATCH('Rlt Global'!$E28,'CP-OM'!$C$5:$C$50,0),MATCH('Rlt Global'!BA$3,'CP-OM'!$E$4:$BA$4,0)),"")</f>
        <v>0</v>
      </c>
      <c r="BB28">
        <f>IFERROR(INDEX('CP-OM'!$E$5:$BA$50,MATCH('Rlt Global'!$E28,'CP-OM'!$C$5:$C$50,0),MATCH('Rlt Global'!BB$3,'CP-OM'!$E$4:$BA$4,0)),"")</f>
        <v>0</v>
      </c>
      <c r="BC28">
        <f>IFERROR(INDEX('CP-OM'!$E$5:$BA$50,MATCH('Rlt Global'!$E28,'CP-OM'!$C$5:$C$50,0),MATCH('Rlt Global'!BC$3,'CP-OM'!$E$4:$BA$4,0)),"")</f>
        <v>0</v>
      </c>
      <c r="BD28">
        <f>IFERROR(INDEX('CP-OM'!$E$5:$BA$50,MATCH('Rlt Global'!$E28,'CP-OM'!$C$5:$C$50,0),MATCH('Rlt Global'!BD$3,'CP-OM'!$E$4:$BA$4,0)),"")</f>
        <v>0</v>
      </c>
    </row>
    <row r="29" spans="1:56">
      <c r="A29" t="s">
        <v>16</v>
      </c>
      <c r="B29" t="s">
        <v>104</v>
      </c>
      <c r="C29" t="s">
        <v>119</v>
      </c>
      <c r="D29">
        <v>1</v>
      </c>
      <c r="E29" s="66" t="str">
        <f>INDEX('Liste Personnel'!$A$3:$I$152,MATCH($C29,'Liste Personnel'!$E$3:$E$152,0),7)</f>
        <v>OME1</v>
      </c>
      <c r="F29" s="66">
        <f>INDEX('Liste Personnel'!$A$3:$I$152,MATCH($C29,'Liste Personnel'!$E$3:$E$152,0),8)</f>
        <v>4415</v>
      </c>
      <c r="G29" s="66" t="str">
        <f>INDEX('Liste Personnel'!$A$3:$I$152,MATCH($C29,'Liste Personnel'!$E$3:$E$152,0),9)</f>
        <v>xxx.xxx@google.com</v>
      </c>
      <c r="H29">
        <f>IFERROR(INDEX('CP-OM'!$E$5:$BA$50,MATCH('Rlt Global'!$E29,'CP-OM'!$C$5:$C$50,0),MATCH('Rlt Global'!H$3,'CP-OM'!$E$4:$BA$4,0)),"")</f>
        <v>0</v>
      </c>
      <c r="I29">
        <f>IFERROR(INDEX('CP-OM'!$E$5:$BA$50,MATCH('Rlt Global'!$E29,'CP-OM'!$C$5:$C$50,0),MATCH('Rlt Global'!I$3,'CP-OM'!$E$4:$BA$4,0)),"")</f>
        <v>0</v>
      </c>
      <c r="J29">
        <f>IFERROR(INDEX('CP-OM'!$E$5:$BA$50,MATCH('Rlt Global'!$E29,'CP-OM'!$C$5:$C$50,0),MATCH('Rlt Global'!J$3,'CP-OM'!$E$4:$BA$4,0)),"")</f>
        <v>0</v>
      </c>
      <c r="K29">
        <f>IFERROR(INDEX('CP-OM'!$E$5:$BA$50,MATCH('Rlt Global'!$E29,'CP-OM'!$C$5:$C$50,0),MATCH('Rlt Global'!K$3,'CP-OM'!$E$4:$BA$4,0)),"")</f>
        <v>0</v>
      </c>
      <c r="L29">
        <f>IFERROR(INDEX('CP-OM'!$E$5:$BA$50,MATCH('Rlt Global'!$E29,'CP-OM'!$C$5:$C$50,0),MATCH('Rlt Global'!L$3,'CP-OM'!$E$4:$BA$4,0)),"")</f>
        <v>0</v>
      </c>
      <c r="M29">
        <f>IFERROR(INDEX('CP-OM'!$E$5:$BA$50,MATCH('Rlt Global'!$E29,'CP-OM'!$C$5:$C$50,0),MATCH('Rlt Global'!M$3,'CP-OM'!$E$4:$BA$4,0)),"")</f>
        <v>0</v>
      </c>
      <c r="N29">
        <f>IFERROR(INDEX('CP-OM'!$E$5:$BA$50,MATCH('Rlt Global'!$E29,'CP-OM'!$C$5:$C$50,0),MATCH('Rlt Global'!N$3,'CP-OM'!$E$4:$BA$4,0)),"")</f>
        <v>0</v>
      </c>
      <c r="O29">
        <f>IFERROR(INDEX('CP-OM'!$E$5:$BA$50,MATCH('Rlt Global'!$E29,'CP-OM'!$C$5:$C$50,0),MATCH('Rlt Global'!O$3,'CP-OM'!$E$4:$BA$4,0)),"")</f>
        <v>0</v>
      </c>
      <c r="P29">
        <f>IFERROR(INDEX('CP-OM'!$E$5:$BA$50,MATCH('Rlt Global'!$E29,'CP-OM'!$C$5:$C$50,0),MATCH('Rlt Global'!P$3,'CP-OM'!$E$4:$BA$4,0)),"")</f>
        <v>0</v>
      </c>
      <c r="Q29">
        <f>IFERROR(INDEX('CP-OM'!$E$5:$BA$50,MATCH('Rlt Global'!$E29,'CP-OM'!$C$5:$C$50,0),MATCH('Rlt Global'!Q$3,'CP-OM'!$E$4:$BA$4,0)),"")</f>
        <v>0</v>
      </c>
      <c r="R29">
        <f>IFERROR(INDEX('CP-OM'!$E$5:$BA$50,MATCH('Rlt Global'!$E29,'CP-OM'!$C$5:$C$50,0),MATCH('Rlt Global'!R$3,'CP-OM'!$E$4:$BA$4,0)),"")</f>
        <v>0</v>
      </c>
      <c r="S29">
        <f>IFERROR(INDEX('CP-OM'!$E$5:$BA$50,MATCH('Rlt Global'!$E29,'CP-OM'!$C$5:$C$50,0),MATCH('Rlt Global'!S$3,'CP-OM'!$E$4:$BA$4,0)),"")</f>
        <v>0</v>
      </c>
      <c r="T29">
        <f>IFERROR(INDEX('CP-OM'!$E$5:$BA$50,MATCH('Rlt Global'!$E29,'CP-OM'!$C$5:$C$50,0),MATCH('Rlt Global'!T$3,'CP-OM'!$E$4:$BA$4,0)),"")</f>
        <v>0</v>
      </c>
      <c r="U29">
        <f>IFERROR(INDEX('CP-OM'!$E$5:$BA$50,MATCH('Rlt Global'!$E29,'CP-OM'!$C$5:$C$50,0),MATCH('Rlt Global'!U$3,'CP-OM'!$E$4:$BA$4,0)),"")</f>
        <v>0</v>
      </c>
      <c r="V29">
        <f>IFERROR(INDEX('CP-OM'!$E$5:$BA$50,MATCH('Rlt Global'!$E29,'CP-OM'!$C$5:$C$50,0),MATCH('Rlt Global'!V$3,'CP-OM'!$E$4:$BA$4,0)),"")</f>
        <v>0</v>
      </c>
      <c r="W29">
        <f>IFERROR(INDEX('CP-OM'!$E$5:$BA$50,MATCH('Rlt Global'!$E29,'CP-OM'!$C$5:$C$50,0),MATCH('Rlt Global'!W$3,'CP-OM'!$E$4:$BA$4,0)),"")</f>
        <v>0</v>
      </c>
      <c r="X29">
        <f>IFERROR(INDEX('CP-OM'!$E$5:$BA$50,MATCH('Rlt Global'!$E29,'CP-OM'!$C$5:$C$50,0),MATCH('Rlt Global'!X$3,'CP-OM'!$E$4:$BA$4,0)),"")</f>
        <v>0</v>
      </c>
      <c r="Y29">
        <f>IFERROR(INDEX('CP-OM'!$E$5:$BA$50,MATCH('Rlt Global'!$E29,'CP-OM'!$C$5:$C$50,0),MATCH('Rlt Global'!Y$3,'CP-OM'!$E$4:$BA$4,0)),"")</f>
        <v>0</v>
      </c>
      <c r="Z29">
        <f>IFERROR(INDEX('CP-OM'!$E$5:$BA$50,MATCH('Rlt Global'!$E29,'CP-OM'!$C$5:$C$50,0),MATCH('Rlt Global'!Z$3,'CP-OM'!$E$4:$BA$4,0)),"")</f>
        <v>0</v>
      </c>
      <c r="AA29">
        <f>IFERROR(INDEX('CP-OM'!$E$5:$BA$50,MATCH('Rlt Global'!$E29,'CP-OM'!$C$5:$C$50,0),MATCH('Rlt Global'!AA$3,'CP-OM'!$E$4:$BA$4,0)),"")</f>
        <v>0</v>
      </c>
      <c r="AB29">
        <f>IFERROR(INDEX('CP-OM'!$E$5:$BA$50,MATCH('Rlt Global'!$E29,'CP-OM'!$C$5:$C$50,0),MATCH('Rlt Global'!AB$3,'CP-OM'!$E$4:$BA$4,0)),"")</f>
        <v>0</v>
      </c>
      <c r="AC29">
        <f>IFERROR(INDEX('CP-OM'!$E$5:$BA$50,MATCH('Rlt Global'!$E29,'CP-OM'!$C$5:$C$50,0),MATCH('Rlt Global'!AC$3,'CP-OM'!$E$4:$BA$4,0)),"")</f>
        <v>0</v>
      </c>
      <c r="AD29">
        <f>IFERROR(INDEX('CP-OM'!$E$5:$BA$50,MATCH('Rlt Global'!$E29,'CP-OM'!$C$5:$C$50,0),MATCH('Rlt Global'!AD$3,'CP-OM'!$E$4:$BA$4,0)),"")</f>
        <v>0</v>
      </c>
      <c r="AE29">
        <f>IFERROR(INDEX('CP-OM'!$E$5:$BA$50,MATCH('Rlt Global'!$E29,'CP-OM'!$C$5:$C$50,0),MATCH('Rlt Global'!AE$3,'CP-OM'!$E$4:$BA$4,0)),"")</f>
        <v>0</v>
      </c>
      <c r="AF29">
        <f>IFERROR(INDEX('CP-OM'!$E$5:$BA$50,MATCH('Rlt Global'!$E29,'CP-OM'!$C$5:$C$50,0),MATCH('Rlt Global'!AF$3,'CP-OM'!$E$4:$BA$4,0)),"")</f>
        <v>0</v>
      </c>
      <c r="AG29">
        <f>IFERROR(INDEX('CP-OM'!$E$5:$BA$50,MATCH('Rlt Global'!$E29,'CP-OM'!$C$5:$C$50,0),MATCH('Rlt Global'!AG$3,'CP-OM'!$E$4:$BA$4,0)),"")</f>
        <v>0</v>
      </c>
      <c r="AH29">
        <f>IFERROR(INDEX('CP-OM'!$E$5:$BA$50,MATCH('Rlt Global'!$E29,'CP-OM'!$C$5:$C$50,0),MATCH('Rlt Global'!AH$3,'CP-OM'!$E$4:$BA$4,0)),"")</f>
        <v>0</v>
      </c>
      <c r="AI29">
        <f>IFERROR(INDEX('CP-OM'!$E$5:$BA$50,MATCH('Rlt Global'!$E29,'CP-OM'!$C$5:$C$50,0),MATCH('Rlt Global'!AI$3,'CP-OM'!$E$4:$BA$4,0)),"")</f>
        <v>0</v>
      </c>
      <c r="AJ29">
        <f>IFERROR(INDEX('CP-OM'!$E$5:$BA$50,MATCH('Rlt Global'!$E29,'CP-OM'!$C$5:$C$50,0),MATCH('Rlt Global'!AJ$3,'CP-OM'!$E$4:$BA$4,0)),"")</f>
        <v>0</v>
      </c>
      <c r="AK29">
        <f>IFERROR(INDEX('CP-OM'!$E$5:$BA$50,MATCH('Rlt Global'!$E29,'CP-OM'!$C$5:$C$50,0),MATCH('Rlt Global'!AK$3,'CP-OM'!$E$4:$BA$4,0)),"")</f>
        <v>0</v>
      </c>
      <c r="AL29">
        <f>IFERROR(INDEX('CP-OM'!$E$5:$BA$50,MATCH('Rlt Global'!$E29,'CP-OM'!$C$5:$C$50,0),MATCH('Rlt Global'!AL$3,'CP-OM'!$E$4:$BA$4,0)),"")</f>
        <v>0</v>
      </c>
      <c r="AM29">
        <f>IFERROR(INDEX('CP-OM'!$E$5:$BA$50,MATCH('Rlt Global'!$E29,'CP-OM'!$C$5:$C$50,0),MATCH('Rlt Global'!AM$3,'CP-OM'!$E$4:$BA$4,0)),"")</f>
        <v>0</v>
      </c>
      <c r="AN29">
        <f>IFERROR(INDEX('CP-OM'!$E$5:$BA$50,MATCH('Rlt Global'!$E29,'CP-OM'!$C$5:$C$50,0),MATCH('Rlt Global'!AN$3,'CP-OM'!$E$4:$BA$4,0)),"")</f>
        <v>0</v>
      </c>
      <c r="AO29">
        <f>IFERROR(INDEX('CP-OM'!$E$5:$BA$50,MATCH('Rlt Global'!$E29,'CP-OM'!$C$5:$C$50,0),MATCH('Rlt Global'!AO$3,'CP-OM'!$E$4:$BA$4,0)),"")</f>
        <v>0</v>
      </c>
      <c r="AP29">
        <f>IFERROR(INDEX('CP-OM'!$E$5:$BA$50,MATCH('Rlt Global'!$E29,'CP-OM'!$C$5:$C$50,0),MATCH('Rlt Global'!AP$3,'CP-OM'!$E$4:$BA$4,0)),"")</f>
        <v>0</v>
      </c>
      <c r="AQ29">
        <f>IFERROR(INDEX('CP-OM'!$E$5:$BA$50,MATCH('Rlt Global'!$E29,'CP-OM'!$C$5:$C$50,0),MATCH('Rlt Global'!AQ$3,'CP-OM'!$E$4:$BA$4,0)),"")</f>
        <v>0</v>
      </c>
      <c r="AR29">
        <f>IFERROR(INDEX('CP-OM'!$E$5:$BA$50,MATCH('Rlt Global'!$E29,'CP-OM'!$C$5:$C$50,0),MATCH('Rlt Global'!AR$3,'CP-OM'!$E$4:$BA$4,0)),"")</f>
        <v>0</v>
      </c>
      <c r="AS29">
        <f>IFERROR(INDEX('CP-OM'!$E$5:$BA$50,MATCH('Rlt Global'!$E29,'CP-OM'!$C$5:$C$50,0),MATCH('Rlt Global'!AS$3,'CP-OM'!$E$4:$BA$4,0)),"")</f>
        <v>0</v>
      </c>
      <c r="AT29">
        <f>IFERROR(INDEX('CP-OM'!$E$5:$BA$50,MATCH('Rlt Global'!$E29,'CP-OM'!$C$5:$C$50,0),MATCH('Rlt Global'!AT$3,'CP-OM'!$E$4:$BA$4,0)),"")</f>
        <v>0</v>
      </c>
      <c r="AU29">
        <f>IFERROR(INDEX('CP-OM'!$E$5:$BA$50,MATCH('Rlt Global'!$E29,'CP-OM'!$C$5:$C$50,0),MATCH('Rlt Global'!AU$3,'CP-OM'!$E$4:$BA$4,0)),"")</f>
        <v>0</v>
      </c>
      <c r="AV29">
        <f>IFERROR(INDEX('CP-OM'!$E$5:$BA$50,MATCH('Rlt Global'!$E29,'CP-OM'!$C$5:$C$50,0),MATCH('Rlt Global'!AV$3,'CP-OM'!$E$4:$BA$4,0)),"")</f>
        <v>0</v>
      </c>
      <c r="AW29">
        <f>IFERROR(INDEX('CP-OM'!$E$5:$BA$50,MATCH('Rlt Global'!$E29,'CP-OM'!$C$5:$C$50,0),MATCH('Rlt Global'!AW$3,'CP-OM'!$E$4:$BA$4,0)),"")</f>
        <v>0</v>
      </c>
      <c r="AX29">
        <f>IFERROR(INDEX('CP-OM'!$E$5:$BA$50,MATCH('Rlt Global'!$E29,'CP-OM'!$C$5:$C$50,0),MATCH('Rlt Global'!AX$3,'CP-OM'!$E$4:$BA$4,0)),"")</f>
        <v>0</v>
      </c>
      <c r="AY29">
        <f>IFERROR(INDEX('CP-OM'!$E$5:$BA$50,MATCH('Rlt Global'!$E29,'CP-OM'!$C$5:$C$50,0),MATCH('Rlt Global'!AY$3,'CP-OM'!$E$4:$BA$4,0)),"")</f>
        <v>0</v>
      </c>
      <c r="AZ29">
        <f>IFERROR(INDEX('CP-OM'!$E$5:$BA$50,MATCH('Rlt Global'!$E29,'CP-OM'!$C$5:$C$50,0),MATCH('Rlt Global'!AZ$3,'CP-OM'!$E$4:$BA$4,0)),"")</f>
        <v>0</v>
      </c>
      <c r="BA29">
        <f>IFERROR(INDEX('CP-OM'!$E$5:$BA$50,MATCH('Rlt Global'!$E29,'CP-OM'!$C$5:$C$50,0),MATCH('Rlt Global'!BA$3,'CP-OM'!$E$4:$BA$4,0)),"")</f>
        <v>0</v>
      </c>
      <c r="BB29">
        <f>IFERROR(INDEX('CP-OM'!$E$5:$BA$50,MATCH('Rlt Global'!$E29,'CP-OM'!$C$5:$C$50,0),MATCH('Rlt Global'!BB$3,'CP-OM'!$E$4:$BA$4,0)),"")</f>
        <v>0</v>
      </c>
      <c r="BC29">
        <f>IFERROR(INDEX('CP-OM'!$E$5:$BA$50,MATCH('Rlt Global'!$E29,'CP-OM'!$C$5:$C$50,0),MATCH('Rlt Global'!BC$3,'CP-OM'!$E$4:$BA$4,0)),"")</f>
        <v>0</v>
      </c>
      <c r="BD29">
        <f>IFERROR(INDEX('CP-OM'!$E$5:$BA$50,MATCH('Rlt Global'!$E29,'CP-OM'!$C$5:$C$50,0),MATCH('Rlt Global'!BD$3,'CP-OM'!$E$4:$BA$4,0)),"")</f>
        <v>0</v>
      </c>
    </row>
    <row r="30" spans="1:56">
      <c r="A30" t="s">
        <v>16</v>
      </c>
      <c r="B30" t="s">
        <v>104</v>
      </c>
      <c r="C30" t="s">
        <v>120</v>
      </c>
      <c r="D30">
        <v>2</v>
      </c>
      <c r="E30" s="66" t="str">
        <f>INDEX('Liste Personnel'!$A$3:$I$152,MATCH($C30,'Liste Personnel'!$E$3:$E$152,0),7)</f>
        <v>OME2</v>
      </c>
      <c r="F30" s="66">
        <f>INDEX('Liste Personnel'!$A$3:$I$152,MATCH($C30,'Liste Personnel'!$E$3:$E$152,0),8)</f>
        <v>3403</v>
      </c>
      <c r="G30" s="66" t="str">
        <f>INDEX('Liste Personnel'!$A$3:$I$152,MATCH($C30,'Liste Personnel'!$E$3:$E$152,0),9)</f>
        <v>xxx.xxx@google.com</v>
      </c>
      <c r="H30">
        <f>IFERROR(INDEX('CP-OM'!$E$5:$BA$50,MATCH('Rlt Global'!$E30,'CP-OM'!$C$5:$C$50,0),MATCH('Rlt Global'!H$3,'CP-OM'!$E$4:$BA$4,0)),"")</f>
        <v>0</v>
      </c>
      <c r="I30">
        <f>IFERROR(INDEX('CP-OM'!$E$5:$BA$50,MATCH('Rlt Global'!$E30,'CP-OM'!$C$5:$C$50,0),MATCH('Rlt Global'!I$3,'CP-OM'!$E$4:$BA$4,0)),"")</f>
        <v>0</v>
      </c>
      <c r="J30">
        <f>IFERROR(INDEX('CP-OM'!$E$5:$BA$50,MATCH('Rlt Global'!$E30,'CP-OM'!$C$5:$C$50,0),MATCH('Rlt Global'!J$3,'CP-OM'!$E$4:$BA$4,0)),"")</f>
        <v>0</v>
      </c>
      <c r="K30">
        <f>IFERROR(INDEX('CP-OM'!$E$5:$BA$50,MATCH('Rlt Global'!$E30,'CP-OM'!$C$5:$C$50,0),MATCH('Rlt Global'!K$3,'CP-OM'!$E$4:$BA$4,0)),"")</f>
        <v>0</v>
      </c>
      <c r="L30">
        <f>IFERROR(INDEX('CP-OM'!$E$5:$BA$50,MATCH('Rlt Global'!$E30,'CP-OM'!$C$5:$C$50,0),MATCH('Rlt Global'!L$3,'CP-OM'!$E$4:$BA$4,0)),"")</f>
        <v>0</v>
      </c>
      <c r="M30">
        <f>IFERROR(INDEX('CP-OM'!$E$5:$BA$50,MATCH('Rlt Global'!$E30,'CP-OM'!$C$5:$C$50,0),MATCH('Rlt Global'!M$3,'CP-OM'!$E$4:$BA$4,0)),"")</f>
        <v>0</v>
      </c>
      <c r="N30">
        <f>IFERROR(INDEX('CP-OM'!$E$5:$BA$50,MATCH('Rlt Global'!$E30,'CP-OM'!$C$5:$C$50,0),MATCH('Rlt Global'!N$3,'CP-OM'!$E$4:$BA$4,0)),"")</f>
        <v>0</v>
      </c>
      <c r="O30">
        <f>IFERROR(INDEX('CP-OM'!$E$5:$BA$50,MATCH('Rlt Global'!$E30,'CP-OM'!$C$5:$C$50,0),MATCH('Rlt Global'!O$3,'CP-OM'!$E$4:$BA$4,0)),"")</f>
        <v>0</v>
      </c>
      <c r="P30">
        <f>IFERROR(INDEX('CP-OM'!$E$5:$BA$50,MATCH('Rlt Global'!$E30,'CP-OM'!$C$5:$C$50,0),MATCH('Rlt Global'!P$3,'CP-OM'!$E$4:$BA$4,0)),"")</f>
        <v>0</v>
      </c>
      <c r="Q30">
        <f>IFERROR(INDEX('CP-OM'!$E$5:$BA$50,MATCH('Rlt Global'!$E30,'CP-OM'!$C$5:$C$50,0),MATCH('Rlt Global'!Q$3,'CP-OM'!$E$4:$BA$4,0)),"")</f>
        <v>0</v>
      </c>
      <c r="R30">
        <f>IFERROR(INDEX('CP-OM'!$E$5:$BA$50,MATCH('Rlt Global'!$E30,'CP-OM'!$C$5:$C$50,0),MATCH('Rlt Global'!R$3,'CP-OM'!$E$4:$BA$4,0)),"")</f>
        <v>0</v>
      </c>
      <c r="S30">
        <f>IFERROR(INDEX('CP-OM'!$E$5:$BA$50,MATCH('Rlt Global'!$E30,'CP-OM'!$C$5:$C$50,0),MATCH('Rlt Global'!S$3,'CP-OM'!$E$4:$BA$4,0)),"")</f>
        <v>0</v>
      </c>
      <c r="T30">
        <f>IFERROR(INDEX('CP-OM'!$E$5:$BA$50,MATCH('Rlt Global'!$E30,'CP-OM'!$C$5:$C$50,0),MATCH('Rlt Global'!T$3,'CP-OM'!$E$4:$BA$4,0)),"")</f>
        <v>0</v>
      </c>
      <c r="U30">
        <f>IFERROR(INDEX('CP-OM'!$E$5:$BA$50,MATCH('Rlt Global'!$E30,'CP-OM'!$C$5:$C$50,0),MATCH('Rlt Global'!U$3,'CP-OM'!$E$4:$BA$4,0)),"")</f>
        <v>0</v>
      </c>
      <c r="V30">
        <f>IFERROR(INDEX('CP-OM'!$E$5:$BA$50,MATCH('Rlt Global'!$E30,'CP-OM'!$C$5:$C$50,0),MATCH('Rlt Global'!V$3,'CP-OM'!$E$4:$BA$4,0)),"")</f>
        <v>0</v>
      </c>
      <c r="W30">
        <f>IFERROR(INDEX('CP-OM'!$E$5:$BA$50,MATCH('Rlt Global'!$E30,'CP-OM'!$C$5:$C$50,0),MATCH('Rlt Global'!W$3,'CP-OM'!$E$4:$BA$4,0)),"")</f>
        <v>0</v>
      </c>
      <c r="X30">
        <f>IFERROR(INDEX('CP-OM'!$E$5:$BA$50,MATCH('Rlt Global'!$E30,'CP-OM'!$C$5:$C$50,0),MATCH('Rlt Global'!X$3,'CP-OM'!$E$4:$BA$4,0)),"")</f>
        <v>0</v>
      </c>
      <c r="Y30">
        <f>IFERROR(INDEX('CP-OM'!$E$5:$BA$50,MATCH('Rlt Global'!$E30,'CP-OM'!$C$5:$C$50,0),MATCH('Rlt Global'!Y$3,'CP-OM'!$E$4:$BA$4,0)),"")</f>
        <v>0</v>
      </c>
      <c r="Z30">
        <f>IFERROR(INDEX('CP-OM'!$E$5:$BA$50,MATCH('Rlt Global'!$E30,'CP-OM'!$C$5:$C$50,0),MATCH('Rlt Global'!Z$3,'CP-OM'!$E$4:$BA$4,0)),"")</f>
        <v>0</v>
      </c>
      <c r="AA30">
        <f>IFERROR(INDEX('CP-OM'!$E$5:$BA$50,MATCH('Rlt Global'!$E30,'CP-OM'!$C$5:$C$50,0),MATCH('Rlt Global'!AA$3,'CP-OM'!$E$4:$BA$4,0)),"")</f>
        <v>0</v>
      </c>
      <c r="AB30">
        <f>IFERROR(INDEX('CP-OM'!$E$5:$BA$50,MATCH('Rlt Global'!$E30,'CP-OM'!$C$5:$C$50,0),MATCH('Rlt Global'!AB$3,'CP-OM'!$E$4:$BA$4,0)),"")</f>
        <v>0</v>
      </c>
      <c r="AC30">
        <f>IFERROR(INDEX('CP-OM'!$E$5:$BA$50,MATCH('Rlt Global'!$E30,'CP-OM'!$C$5:$C$50,0),MATCH('Rlt Global'!AC$3,'CP-OM'!$E$4:$BA$4,0)),"")</f>
        <v>0</v>
      </c>
      <c r="AD30">
        <f>IFERROR(INDEX('CP-OM'!$E$5:$BA$50,MATCH('Rlt Global'!$E30,'CP-OM'!$C$5:$C$50,0),MATCH('Rlt Global'!AD$3,'CP-OM'!$E$4:$BA$4,0)),"")</f>
        <v>0</v>
      </c>
      <c r="AE30">
        <f>IFERROR(INDEX('CP-OM'!$E$5:$BA$50,MATCH('Rlt Global'!$E30,'CP-OM'!$C$5:$C$50,0),MATCH('Rlt Global'!AE$3,'CP-OM'!$E$4:$BA$4,0)),"")</f>
        <v>0</v>
      </c>
      <c r="AF30">
        <f>IFERROR(INDEX('CP-OM'!$E$5:$BA$50,MATCH('Rlt Global'!$E30,'CP-OM'!$C$5:$C$50,0),MATCH('Rlt Global'!AF$3,'CP-OM'!$E$4:$BA$4,0)),"")</f>
        <v>0</v>
      </c>
      <c r="AG30">
        <f>IFERROR(INDEX('CP-OM'!$E$5:$BA$50,MATCH('Rlt Global'!$E30,'CP-OM'!$C$5:$C$50,0),MATCH('Rlt Global'!AG$3,'CP-OM'!$E$4:$BA$4,0)),"")</f>
        <v>0</v>
      </c>
      <c r="AH30">
        <f>IFERROR(INDEX('CP-OM'!$E$5:$BA$50,MATCH('Rlt Global'!$E30,'CP-OM'!$C$5:$C$50,0),MATCH('Rlt Global'!AH$3,'CP-OM'!$E$4:$BA$4,0)),"")</f>
        <v>0</v>
      </c>
      <c r="AI30">
        <f>IFERROR(INDEX('CP-OM'!$E$5:$BA$50,MATCH('Rlt Global'!$E30,'CP-OM'!$C$5:$C$50,0),MATCH('Rlt Global'!AI$3,'CP-OM'!$E$4:$BA$4,0)),"")</f>
        <v>0</v>
      </c>
      <c r="AJ30">
        <f>IFERROR(INDEX('CP-OM'!$E$5:$BA$50,MATCH('Rlt Global'!$E30,'CP-OM'!$C$5:$C$50,0),MATCH('Rlt Global'!AJ$3,'CP-OM'!$E$4:$BA$4,0)),"")</f>
        <v>0</v>
      </c>
      <c r="AK30">
        <f>IFERROR(INDEX('CP-OM'!$E$5:$BA$50,MATCH('Rlt Global'!$E30,'CP-OM'!$C$5:$C$50,0),MATCH('Rlt Global'!AK$3,'CP-OM'!$E$4:$BA$4,0)),"")</f>
        <v>0</v>
      </c>
      <c r="AL30">
        <f>IFERROR(INDEX('CP-OM'!$E$5:$BA$50,MATCH('Rlt Global'!$E30,'CP-OM'!$C$5:$C$50,0),MATCH('Rlt Global'!AL$3,'CP-OM'!$E$4:$BA$4,0)),"")</f>
        <v>0</v>
      </c>
      <c r="AM30">
        <f>IFERROR(INDEX('CP-OM'!$E$5:$BA$50,MATCH('Rlt Global'!$E30,'CP-OM'!$C$5:$C$50,0),MATCH('Rlt Global'!AM$3,'CP-OM'!$E$4:$BA$4,0)),"")</f>
        <v>0</v>
      </c>
      <c r="AN30">
        <f>IFERROR(INDEX('CP-OM'!$E$5:$BA$50,MATCH('Rlt Global'!$E30,'CP-OM'!$C$5:$C$50,0),MATCH('Rlt Global'!AN$3,'CP-OM'!$E$4:$BA$4,0)),"")</f>
        <v>0</v>
      </c>
      <c r="AO30">
        <f>IFERROR(INDEX('CP-OM'!$E$5:$BA$50,MATCH('Rlt Global'!$E30,'CP-OM'!$C$5:$C$50,0),MATCH('Rlt Global'!AO$3,'CP-OM'!$E$4:$BA$4,0)),"")</f>
        <v>0</v>
      </c>
      <c r="AP30">
        <f>IFERROR(INDEX('CP-OM'!$E$5:$BA$50,MATCH('Rlt Global'!$E30,'CP-OM'!$C$5:$C$50,0),MATCH('Rlt Global'!AP$3,'CP-OM'!$E$4:$BA$4,0)),"")</f>
        <v>0</v>
      </c>
      <c r="AQ30">
        <f>IFERROR(INDEX('CP-OM'!$E$5:$BA$50,MATCH('Rlt Global'!$E30,'CP-OM'!$C$5:$C$50,0),MATCH('Rlt Global'!AQ$3,'CP-OM'!$E$4:$BA$4,0)),"")</f>
        <v>0</v>
      </c>
      <c r="AR30">
        <f>IFERROR(INDEX('CP-OM'!$E$5:$BA$50,MATCH('Rlt Global'!$E30,'CP-OM'!$C$5:$C$50,0),MATCH('Rlt Global'!AR$3,'CP-OM'!$E$4:$BA$4,0)),"")</f>
        <v>0</v>
      </c>
      <c r="AS30">
        <f>IFERROR(INDEX('CP-OM'!$E$5:$BA$50,MATCH('Rlt Global'!$E30,'CP-OM'!$C$5:$C$50,0),MATCH('Rlt Global'!AS$3,'CP-OM'!$E$4:$BA$4,0)),"")</f>
        <v>0</v>
      </c>
      <c r="AT30">
        <f>IFERROR(INDEX('CP-OM'!$E$5:$BA$50,MATCH('Rlt Global'!$E30,'CP-OM'!$C$5:$C$50,0),MATCH('Rlt Global'!AT$3,'CP-OM'!$E$4:$BA$4,0)),"")</f>
        <v>0</v>
      </c>
      <c r="AU30">
        <f>IFERROR(INDEX('CP-OM'!$E$5:$BA$50,MATCH('Rlt Global'!$E30,'CP-OM'!$C$5:$C$50,0),MATCH('Rlt Global'!AU$3,'CP-OM'!$E$4:$BA$4,0)),"")</f>
        <v>0</v>
      </c>
      <c r="AV30">
        <f>IFERROR(INDEX('CP-OM'!$E$5:$BA$50,MATCH('Rlt Global'!$E30,'CP-OM'!$C$5:$C$50,0),MATCH('Rlt Global'!AV$3,'CP-OM'!$E$4:$BA$4,0)),"")</f>
        <v>0</v>
      </c>
      <c r="AW30">
        <f>IFERROR(INDEX('CP-OM'!$E$5:$BA$50,MATCH('Rlt Global'!$E30,'CP-OM'!$C$5:$C$50,0),MATCH('Rlt Global'!AW$3,'CP-OM'!$E$4:$BA$4,0)),"")</f>
        <v>0</v>
      </c>
      <c r="AX30">
        <f>IFERROR(INDEX('CP-OM'!$E$5:$BA$50,MATCH('Rlt Global'!$E30,'CP-OM'!$C$5:$C$50,0),MATCH('Rlt Global'!AX$3,'CP-OM'!$E$4:$BA$4,0)),"")</f>
        <v>0</v>
      </c>
      <c r="AY30">
        <f>IFERROR(INDEX('CP-OM'!$E$5:$BA$50,MATCH('Rlt Global'!$E30,'CP-OM'!$C$5:$C$50,0),MATCH('Rlt Global'!AY$3,'CP-OM'!$E$4:$BA$4,0)),"")</f>
        <v>0</v>
      </c>
      <c r="AZ30">
        <f>IFERROR(INDEX('CP-OM'!$E$5:$BA$50,MATCH('Rlt Global'!$E30,'CP-OM'!$C$5:$C$50,0),MATCH('Rlt Global'!AZ$3,'CP-OM'!$E$4:$BA$4,0)),"")</f>
        <v>0</v>
      </c>
      <c r="BA30">
        <f>IFERROR(INDEX('CP-OM'!$E$5:$BA$50,MATCH('Rlt Global'!$E30,'CP-OM'!$C$5:$C$50,0),MATCH('Rlt Global'!BA$3,'CP-OM'!$E$4:$BA$4,0)),"")</f>
        <v>0</v>
      </c>
      <c r="BB30">
        <f>IFERROR(INDEX('CP-OM'!$E$5:$BA$50,MATCH('Rlt Global'!$E30,'CP-OM'!$C$5:$C$50,0),MATCH('Rlt Global'!BB$3,'CP-OM'!$E$4:$BA$4,0)),"")</f>
        <v>0</v>
      </c>
      <c r="BC30">
        <f>IFERROR(INDEX('CP-OM'!$E$5:$BA$50,MATCH('Rlt Global'!$E30,'CP-OM'!$C$5:$C$50,0),MATCH('Rlt Global'!BC$3,'CP-OM'!$E$4:$BA$4,0)),"")</f>
        <v>0</v>
      </c>
      <c r="BD30">
        <f>IFERROR(INDEX('CP-OM'!$E$5:$BA$50,MATCH('Rlt Global'!$E30,'CP-OM'!$C$5:$C$50,0),MATCH('Rlt Global'!BD$3,'CP-OM'!$E$4:$BA$4,0)),"")</f>
        <v>0</v>
      </c>
    </row>
    <row r="31" spans="1:56">
      <c r="A31" t="s">
        <v>16</v>
      </c>
      <c r="B31" t="s">
        <v>104</v>
      </c>
      <c r="C31" t="s">
        <v>121</v>
      </c>
      <c r="D31">
        <v>3</v>
      </c>
      <c r="E31" s="66" t="str">
        <f>INDEX('Liste Personnel'!$A$3:$I$152,MATCH($C31,'Liste Personnel'!$E$3:$E$152,0),7)</f>
        <v>OME3</v>
      </c>
      <c r="F31" s="66">
        <f>INDEX('Liste Personnel'!$A$3:$I$152,MATCH($C31,'Liste Personnel'!$E$3:$E$152,0),8)</f>
        <v>2032</v>
      </c>
      <c r="G31" s="66" t="str">
        <f>INDEX('Liste Personnel'!$A$3:$I$152,MATCH($C31,'Liste Personnel'!$E$3:$E$152,0),9)</f>
        <v>xxx.xxx@google.com</v>
      </c>
      <c r="H31">
        <f>IFERROR(INDEX('CP-OM'!$E$5:$BA$50,MATCH('Rlt Global'!$E31,'CP-OM'!$C$5:$C$50,0),MATCH('Rlt Global'!H$3,'CP-OM'!$E$4:$BA$4,0)),"")</f>
        <v>0</v>
      </c>
      <c r="I31">
        <f>IFERROR(INDEX('CP-OM'!$E$5:$BA$50,MATCH('Rlt Global'!$E31,'CP-OM'!$C$5:$C$50,0),MATCH('Rlt Global'!I$3,'CP-OM'!$E$4:$BA$4,0)),"")</f>
        <v>0</v>
      </c>
      <c r="J31">
        <f>IFERROR(INDEX('CP-OM'!$E$5:$BA$50,MATCH('Rlt Global'!$E31,'CP-OM'!$C$5:$C$50,0),MATCH('Rlt Global'!J$3,'CP-OM'!$E$4:$BA$4,0)),"")</f>
        <v>0</v>
      </c>
      <c r="K31">
        <f>IFERROR(INDEX('CP-OM'!$E$5:$BA$50,MATCH('Rlt Global'!$E31,'CP-OM'!$C$5:$C$50,0),MATCH('Rlt Global'!K$3,'CP-OM'!$E$4:$BA$4,0)),"")</f>
        <v>0</v>
      </c>
      <c r="L31">
        <f>IFERROR(INDEX('CP-OM'!$E$5:$BA$50,MATCH('Rlt Global'!$E31,'CP-OM'!$C$5:$C$50,0),MATCH('Rlt Global'!L$3,'CP-OM'!$E$4:$BA$4,0)),"")</f>
        <v>0</v>
      </c>
      <c r="M31">
        <f>IFERROR(INDEX('CP-OM'!$E$5:$BA$50,MATCH('Rlt Global'!$E31,'CP-OM'!$C$5:$C$50,0),MATCH('Rlt Global'!M$3,'CP-OM'!$E$4:$BA$4,0)),"")</f>
        <v>0</v>
      </c>
      <c r="N31">
        <f>IFERROR(INDEX('CP-OM'!$E$5:$BA$50,MATCH('Rlt Global'!$E31,'CP-OM'!$C$5:$C$50,0),MATCH('Rlt Global'!N$3,'CP-OM'!$E$4:$BA$4,0)),"")</f>
        <v>0</v>
      </c>
      <c r="O31">
        <f>IFERROR(INDEX('CP-OM'!$E$5:$BA$50,MATCH('Rlt Global'!$E31,'CP-OM'!$C$5:$C$50,0),MATCH('Rlt Global'!O$3,'CP-OM'!$E$4:$BA$4,0)),"")</f>
        <v>0</v>
      </c>
      <c r="P31">
        <f>IFERROR(INDEX('CP-OM'!$E$5:$BA$50,MATCH('Rlt Global'!$E31,'CP-OM'!$C$5:$C$50,0),MATCH('Rlt Global'!P$3,'CP-OM'!$E$4:$BA$4,0)),"")</f>
        <v>0</v>
      </c>
      <c r="Q31">
        <f>IFERROR(INDEX('CP-OM'!$E$5:$BA$50,MATCH('Rlt Global'!$E31,'CP-OM'!$C$5:$C$50,0),MATCH('Rlt Global'!Q$3,'CP-OM'!$E$4:$BA$4,0)),"")</f>
        <v>0</v>
      </c>
      <c r="R31">
        <f>IFERROR(INDEX('CP-OM'!$E$5:$BA$50,MATCH('Rlt Global'!$E31,'CP-OM'!$C$5:$C$50,0),MATCH('Rlt Global'!R$3,'CP-OM'!$E$4:$BA$4,0)),"")</f>
        <v>0</v>
      </c>
      <c r="S31">
        <f>IFERROR(INDEX('CP-OM'!$E$5:$BA$50,MATCH('Rlt Global'!$E31,'CP-OM'!$C$5:$C$50,0),MATCH('Rlt Global'!S$3,'CP-OM'!$E$4:$BA$4,0)),"")</f>
        <v>0</v>
      </c>
      <c r="T31">
        <f>IFERROR(INDEX('CP-OM'!$E$5:$BA$50,MATCH('Rlt Global'!$E31,'CP-OM'!$C$5:$C$50,0),MATCH('Rlt Global'!T$3,'CP-OM'!$E$4:$BA$4,0)),"")</f>
        <v>0</v>
      </c>
      <c r="U31">
        <f>IFERROR(INDEX('CP-OM'!$E$5:$BA$50,MATCH('Rlt Global'!$E31,'CP-OM'!$C$5:$C$50,0),MATCH('Rlt Global'!U$3,'CP-OM'!$E$4:$BA$4,0)),"")</f>
        <v>0</v>
      </c>
      <c r="V31">
        <f>IFERROR(INDEX('CP-OM'!$E$5:$BA$50,MATCH('Rlt Global'!$E31,'CP-OM'!$C$5:$C$50,0),MATCH('Rlt Global'!V$3,'CP-OM'!$E$4:$BA$4,0)),"")</f>
        <v>0</v>
      </c>
      <c r="W31">
        <f>IFERROR(INDEX('CP-OM'!$E$5:$BA$50,MATCH('Rlt Global'!$E31,'CP-OM'!$C$5:$C$50,0),MATCH('Rlt Global'!W$3,'CP-OM'!$E$4:$BA$4,0)),"")</f>
        <v>0</v>
      </c>
      <c r="X31">
        <f>IFERROR(INDEX('CP-OM'!$E$5:$BA$50,MATCH('Rlt Global'!$E31,'CP-OM'!$C$5:$C$50,0),MATCH('Rlt Global'!X$3,'CP-OM'!$E$4:$BA$4,0)),"")</f>
        <v>0</v>
      </c>
      <c r="Y31">
        <f>IFERROR(INDEX('CP-OM'!$E$5:$BA$50,MATCH('Rlt Global'!$E31,'CP-OM'!$C$5:$C$50,0),MATCH('Rlt Global'!Y$3,'CP-OM'!$E$4:$BA$4,0)),"")</f>
        <v>0</v>
      </c>
      <c r="Z31">
        <f>IFERROR(INDEX('CP-OM'!$E$5:$BA$50,MATCH('Rlt Global'!$E31,'CP-OM'!$C$5:$C$50,0),MATCH('Rlt Global'!Z$3,'CP-OM'!$E$4:$BA$4,0)),"")</f>
        <v>0</v>
      </c>
      <c r="AA31">
        <f>IFERROR(INDEX('CP-OM'!$E$5:$BA$50,MATCH('Rlt Global'!$E31,'CP-OM'!$C$5:$C$50,0),MATCH('Rlt Global'!AA$3,'CP-OM'!$E$4:$BA$4,0)),"")</f>
        <v>0</v>
      </c>
      <c r="AB31">
        <f>IFERROR(INDEX('CP-OM'!$E$5:$BA$50,MATCH('Rlt Global'!$E31,'CP-OM'!$C$5:$C$50,0),MATCH('Rlt Global'!AB$3,'CP-OM'!$E$4:$BA$4,0)),"")</f>
        <v>0</v>
      </c>
      <c r="AC31">
        <f>IFERROR(INDEX('CP-OM'!$E$5:$BA$50,MATCH('Rlt Global'!$E31,'CP-OM'!$C$5:$C$50,0),MATCH('Rlt Global'!AC$3,'CP-OM'!$E$4:$BA$4,0)),"")</f>
        <v>0</v>
      </c>
      <c r="AD31">
        <f>IFERROR(INDEX('CP-OM'!$E$5:$BA$50,MATCH('Rlt Global'!$E31,'CP-OM'!$C$5:$C$50,0),MATCH('Rlt Global'!AD$3,'CP-OM'!$E$4:$BA$4,0)),"")</f>
        <v>0</v>
      </c>
      <c r="AE31">
        <f>IFERROR(INDEX('CP-OM'!$E$5:$BA$50,MATCH('Rlt Global'!$E31,'CP-OM'!$C$5:$C$50,0),MATCH('Rlt Global'!AE$3,'CP-OM'!$E$4:$BA$4,0)),"")</f>
        <v>0</v>
      </c>
      <c r="AF31">
        <f>IFERROR(INDEX('CP-OM'!$E$5:$BA$50,MATCH('Rlt Global'!$E31,'CP-OM'!$C$5:$C$50,0),MATCH('Rlt Global'!AF$3,'CP-OM'!$E$4:$BA$4,0)),"")</f>
        <v>0</v>
      </c>
      <c r="AG31">
        <f>IFERROR(INDEX('CP-OM'!$E$5:$BA$50,MATCH('Rlt Global'!$E31,'CP-OM'!$C$5:$C$50,0),MATCH('Rlt Global'!AG$3,'CP-OM'!$E$4:$BA$4,0)),"")</f>
        <v>0</v>
      </c>
      <c r="AH31">
        <f>IFERROR(INDEX('CP-OM'!$E$5:$BA$50,MATCH('Rlt Global'!$E31,'CP-OM'!$C$5:$C$50,0),MATCH('Rlt Global'!AH$3,'CP-OM'!$E$4:$BA$4,0)),"")</f>
        <v>0</v>
      </c>
      <c r="AI31">
        <f>IFERROR(INDEX('CP-OM'!$E$5:$BA$50,MATCH('Rlt Global'!$E31,'CP-OM'!$C$5:$C$50,0),MATCH('Rlt Global'!AI$3,'CP-OM'!$E$4:$BA$4,0)),"")</f>
        <v>0</v>
      </c>
      <c r="AJ31">
        <f>IFERROR(INDEX('CP-OM'!$E$5:$BA$50,MATCH('Rlt Global'!$E31,'CP-OM'!$C$5:$C$50,0),MATCH('Rlt Global'!AJ$3,'CP-OM'!$E$4:$BA$4,0)),"")</f>
        <v>0</v>
      </c>
      <c r="AK31">
        <f>IFERROR(INDEX('CP-OM'!$E$5:$BA$50,MATCH('Rlt Global'!$E31,'CP-OM'!$C$5:$C$50,0),MATCH('Rlt Global'!AK$3,'CP-OM'!$E$4:$BA$4,0)),"")</f>
        <v>0</v>
      </c>
      <c r="AL31">
        <f>IFERROR(INDEX('CP-OM'!$E$5:$BA$50,MATCH('Rlt Global'!$E31,'CP-OM'!$C$5:$C$50,0),MATCH('Rlt Global'!AL$3,'CP-OM'!$E$4:$BA$4,0)),"")</f>
        <v>0</v>
      </c>
      <c r="AM31">
        <f>IFERROR(INDEX('CP-OM'!$E$5:$BA$50,MATCH('Rlt Global'!$E31,'CP-OM'!$C$5:$C$50,0),MATCH('Rlt Global'!AM$3,'CP-OM'!$E$4:$BA$4,0)),"")</f>
        <v>0</v>
      </c>
      <c r="AN31">
        <f>IFERROR(INDEX('CP-OM'!$E$5:$BA$50,MATCH('Rlt Global'!$E31,'CP-OM'!$C$5:$C$50,0),MATCH('Rlt Global'!AN$3,'CP-OM'!$E$4:$BA$4,0)),"")</f>
        <v>0</v>
      </c>
      <c r="AO31">
        <f>IFERROR(INDEX('CP-OM'!$E$5:$BA$50,MATCH('Rlt Global'!$E31,'CP-OM'!$C$5:$C$50,0),MATCH('Rlt Global'!AO$3,'CP-OM'!$E$4:$BA$4,0)),"")</f>
        <v>0</v>
      </c>
      <c r="AP31">
        <f>IFERROR(INDEX('CP-OM'!$E$5:$BA$50,MATCH('Rlt Global'!$E31,'CP-OM'!$C$5:$C$50,0),MATCH('Rlt Global'!AP$3,'CP-OM'!$E$4:$BA$4,0)),"")</f>
        <v>0</v>
      </c>
      <c r="AQ31">
        <f>IFERROR(INDEX('CP-OM'!$E$5:$BA$50,MATCH('Rlt Global'!$E31,'CP-OM'!$C$5:$C$50,0),MATCH('Rlt Global'!AQ$3,'CP-OM'!$E$4:$BA$4,0)),"")</f>
        <v>0</v>
      </c>
      <c r="AR31">
        <f>IFERROR(INDEX('CP-OM'!$E$5:$BA$50,MATCH('Rlt Global'!$E31,'CP-OM'!$C$5:$C$50,0),MATCH('Rlt Global'!AR$3,'CP-OM'!$E$4:$BA$4,0)),"")</f>
        <v>0</v>
      </c>
      <c r="AS31">
        <f>IFERROR(INDEX('CP-OM'!$E$5:$BA$50,MATCH('Rlt Global'!$E31,'CP-OM'!$C$5:$C$50,0),MATCH('Rlt Global'!AS$3,'CP-OM'!$E$4:$BA$4,0)),"")</f>
        <v>0</v>
      </c>
      <c r="AT31">
        <f>IFERROR(INDEX('CP-OM'!$E$5:$BA$50,MATCH('Rlt Global'!$E31,'CP-OM'!$C$5:$C$50,0),MATCH('Rlt Global'!AT$3,'CP-OM'!$E$4:$BA$4,0)),"")</f>
        <v>0</v>
      </c>
      <c r="AU31">
        <f>IFERROR(INDEX('CP-OM'!$E$5:$BA$50,MATCH('Rlt Global'!$E31,'CP-OM'!$C$5:$C$50,0),MATCH('Rlt Global'!AU$3,'CP-OM'!$E$4:$BA$4,0)),"")</f>
        <v>0</v>
      </c>
      <c r="AV31">
        <f>IFERROR(INDEX('CP-OM'!$E$5:$BA$50,MATCH('Rlt Global'!$E31,'CP-OM'!$C$5:$C$50,0),MATCH('Rlt Global'!AV$3,'CP-OM'!$E$4:$BA$4,0)),"")</f>
        <v>0</v>
      </c>
      <c r="AW31">
        <f>IFERROR(INDEX('CP-OM'!$E$5:$BA$50,MATCH('Rlt Global'!$E31,'CP-OM'!$C$5:$C$50,0),MATCH('Rlt Global'!AW$3,'CP-OM'!$E$4:$BA$4,0)),"")</f>
        <v>0</v>
      </c>
      <c r="AX31">
        <f>IFERROR(INDEX('CP-OM'!$E$5:$BA$50,MATCH('Rlt Global'!$E31,'CP-OM'!$C$5:$C$50,0),MATCH('Rlt Global'!AX$3,'CP-OM'!$E$4:$BA$4,0)),"")</f>
        <v>0</v>
      </c>
      <c r="AY31">
        <f>IFERROR(INDEX('CP-OM'!$E$5:$BA$50,MATCH('Rlt Global'!$E31,'CP-OM'!$C$5:$C$50,0),MATCH('Rlt Global'!AY$3,'CP-OM'!$E$4:$BA$4,0)),"")</f>
        <v>0</v>
      </c>
      <c r="AZ31">
        <f>IFERROR(INDEX('CP-OM'!$E$5:$BA$50,MATCH('Rlt Global'!$E31,'CP-OM'!$C$5:$C$50,0),MATCH('Rlt Global'!AZ$3,'CP-OM'!$E$4:$BA$4,0)),"")</f>
        <v>0</v>
      </c>
      <c r="BA31">
        <f>IFERROR(INDEX('CP-OM'!$E$5:$BA$50,MATCH('Rlt Global'!$E31,'CP-OM'!$C$5:$C$50,0),MATCH('Rlt Global'!BA$3,'CP-OM'!$E$4:$BA$4,0)),"")</f>
        <v>0</v>
      </c>
      <c r="BB31">
        <f>IFERROR(INDEX('CP-OM'!$E$5:$BA$50,MATCH('Rlt Global'!$E31,'CP-OM'!$C$5:$C$50,0),MATCH('Rlt Global'!BB$3,'CP-OM'!$E$4:$BA$4,0)),"")</f>
        <v>0</v>
      </c>
      <c r="BC31">
        <f>IFERROR(INDEX('CP-OM'!$E$5:$BA$50,MATCH('Rlt Global'!$E31,'CP-OM'!$C$5:$C$50,0),MATCH('Rlt Global'!BC$3,'CP-OM'!$E$4:$BA$4,0)),"")</f>
        <v>0</v>
      </c>
      <c r="BD31">
        <f>IFERROR(INDEX('CP-OM'!$E$5:$BA$50,MATCH('Rlt Global'!$E31,'CP-OM'!$C$5:$C$50,0),MATCH('Rlt Global'!BD$3,'CP-OM'!$E$4:$BA$4,0)),"")</f>
        <v>0</v>
      </c>
    </row>
    <row r="32" spans="1:56">
      <c r="A32" t="s">
        <v>17</v>
      </c>
      <c r="B32" t="s">
        <v>104</v>
      </c>
      <c r="C32" t="s">
        <v>122</v>
      </c>
      <c r="D32">
        <v>1</v>
      </c>
      <c r="E32" s="66" t="str">
        <f>INDEX('Liste Personnel'!$A$3:$I$152,MATCH($C32,'Liste Personnel'!$E$3:$E$152,0),7)</f>
        <v>OMF1</v>
      </c>
      <c r="F32" s="66">
        <f>INDEX('Liste Personnel'!$A$3:$I$152,MATCH($C32,'Liste Personnel'!$E$3:$E$152,0),8)</f>
        <v>1095</v>
      </c>
      <c r="G32" s="66" t="str">
        <f>INDEX('Liste Personnel'!$A$3:$I$152,MATCH($C32,'Liste Personnel'!$E$3:$E$152,0),9)</f>
        <v>xxx.xxx@google.com</v>
      </c>
      <c r="H32">
        <f>IFERROR(INDEX('CP-OM'!$E$5:$BA$50,MATCH('Rlt Global'!$E32,'CP-OM'!$C$5:$C$50,0),MATCH('Rlt Global'!H$3,'CP-OM'!$E$4:$BA$4,0)),"")</f>
        <v>0</v>
      </c>
      <c r="I32">
        <f>IFERROR(INDEX('CP-OM'!$E$5:$BA$50,MATCH('Rlt Global'!$E32,'CP-OM'!$C$5:$C$50,0),MATCH('Rlt Global'!I$3,'CP-OM'!$E$4:$BA$4,0)),"")</f>
        <v>0</v>
      </c>
      <c r="J32">
        <f>IFERROR(INDEX('CP-OM'!$E$5:$BA$50,MATCH('Rlt Global'!$E32,'CP-OM'!$C$5:$C$50,0),MATCH('Rlt Global'!J$3,'CP-OM'!$E$4:$BA$4,0)),"")</f>
        <v>0</v>
      </c>
      <c r="K32">
        <f>IFERROR(INDEX('CP-OM'!$E$5:$BA$50,MATCH('Rlt Global'!$E32,'CP-OM'!$C$5:$C$50,0),MATCH('Rlt Global'!K$3,'CP-OM'!$E$4:$BA$4,0)),"")</f>
        <v>0</v>
      </c>
      <c r="L32">
        <f>IFERROR(INDEX('CP-OM'!$E$5:$BA$50,MATCH('Rlt Global'!$E32,'CP-OM'!$C$5:$C$50,0),MATCH('Rlt Global'!L$3,'CP-OM'!$E$4:$BA$4,0)),"")</f>
        <v>0</v>
      </c>
      <c r="M32">
        <f>IFERROR(INDEX('CP-OM'!$E$5:$BA$50,MATCH('Rlt Global'!$E32,'CP-OM'!$C$5:$C$50,0),MATCH('Rlt Global'!M$3,'CP-OM'!$E$4:$BA$4,0)),"")</f>
        <v>0</v>
      </c>
      <c r="N32">
        <f>IFERROR(INDEX('CP-OM'!$E$5:$BA$50,MATCH('Rlt Global'!$E32,'CP-OM'!$C$5:$C$50,0),MATCH('Rlt Global'!N$3,'CP-OM'!$E$4:$BA$4,0)),"")</f>
        <v>0</v>
      </c>
      <c r="O32">
        <f>IFERROR(INDEX('CP-OM'!$E$5:$BA$50,MATCH('Rlt Global'!$E32,'CP-OM'!$C$5:$C$50,0),MATCH('Rlt Global'!O$3,'CP-OM'!$E$4:$BA$4,0)),"")</f>
        <v>0</v>
      </c>
      <c r="P32">
        <f>IFERROR(INDEX('CP-OM'!$E$5:$BA$50,MATCH('Rlt Global'!$E32,'CP-OM'!$C$5:$C$50,0),MATCH('Rlt Global'!P$3,'CP-OM'!$E$4:$BA$4,0)),"")</f>
        <v>0</v>
      </c>
      <c r="Q32">
        <f>IFERROR(INDEX('CP-OM'!$E$5:$BA$50,MATCH('Rlt Global'!$E32,'CP-OM'!$C$5:$C$50,0),MATCH('Rlt Global'!Q$3,'CP-OM'!$E$4:$BA$4,0)),"")</f>
        <v>0</v>
      </c>
      <c r="R32">
        <f>IFERROR(INDEX('CP-OM'!$E$5:$BA$50,MATCH('Rlt Global'!$E32,'CP-OM'!$C$5:$C$50,0),MATCH('Rlt Global'!R$3,'CP-OM'!$E$4:$BA$4,0)),"")</f>
        <v>0</v>
      </c>
      <c r="S32">
        <f>IFERROR(INDEX('CP-OM'!$E$5:$BA$50,MATCH('Rlt Global'!$E32,'CP-OM'!$C$5:$C$50,0),MATCH('Rlt Global'!S$3,'CP-OM'!$E$4:$BA$4,0)),"")</f>
        <v>0</v>
      </c>
      <c r="T32">
        <f>IFERROR(INDEX('CP-OM'!$E$5:$BA$50,MATCH('Rlt Global'!$E32,'CP-OM'!$C$5:$C$50,0),MATCH('Rlt Global'!T$3,'CP-OM'!$E$4:$BA$4,0)),"")</f>
        <v>0</v>
      </c>
      <c r="U32">
        <f>IFERROR(INDEX('CP-OM'!$E$5:$BA$50,MATCH('Rlt Global'!$E32,'CP-OM'!$C$5:$C$50,0),MATCH('Rlt Global'!U$3,'CP-OM'!$E$4:$BA$4,0)),"")</f>
        <v>0</v>
      </c>
      <c r="V32">
        <f>IFERROR(INDEX('CP-OM'!$E$5:$BA$50,MATCH('Rlt Global'!$E32,'CP-OM'!$C$5:$C$50,0),MATCH('Rlt Global'!V$3,'CP-OM'!$E$4:$BA$4,0)),"")</f>
        <v>0</v>
      </c>
      <c r="W32">
        <f>IFERROR(INDEX('CP-OM'!$E$5:$BA$50,MATCH('Rlt Global'!$E32,'CP-OM'!$C$5:$C$50,0),MATCH('Rlt Global'!W$3,'CP-OM'!$E$4:$BA$4,0)),"")</f>
        <v>0</v>
      </c>
      <c r="X32">
        <f>IFERROR(INDEX('CP-OM'!$E$5:$BA$50,MATCH('Rlt Global'!$E32,'CP-OM'!$C$5:$C$50,0),MATCH('Rlt Global'!X$3,'CP-OM'!$E$4:$BA$4,0)),"")</f>
        <v>0</v>
      </c>
      <c r="Y32">
        <f>IFERROR(INDEX('CP-OM'!$E$5:$BA$50,MATCH('Rlt Global'!$E32,'CP-OM'!$C$5:$C$50,0),MATCH('Rlt Global'!Y$3,'CP-OM'!$E$4:$BA$4,0)),"")</f>
        <v>0</v>
      </c>
      <c r="Z32">
        <f>IFERROR(INDEX('CP-OM'!$E$5:$BA$50,MATCH('Rlt Global'!$E32,'CP-OM'!$C$5:$C$50,0),MATCH('Rlt Global'!Z$3,'CP-OM'!$E$4:$BA$4,0)),"")</f>
        <v>0</v>
      </c>
      <c r="AA32">
        <f>IFERROR(INDEX('CP-OM'!$E$5:$BA$50,MATCH('Rlt Global'!$E32,'CP-OM'!$C$5:$C$50,0),MATCH('Rlt Global'!AA$3,'CP-OM'!$E$4:$BA$4,0)),"")</f>
        <v>0</v>
      </c>
      <c r="AB32">
        <f>IFERROR(INDEX('CP-OM'!$E$5:$BA$50,MATCH('Rlt Global'!$E32,'CP-OM'!$C$5:$C$50,0),MATCH('Rlt Global'!AB$3,'CP-OM'!$E$4:$BA$4,0)),"")</f>
        <v>0</v>
      </c>
      <c r="AC32">
        <f>IFERROR(INDEX('CP-OM'!$E$5:$BA$50,MATCH('Rlt Global'!$E32,'CP-OM'!$C$5:$C$50,0),MATCH('Rlt Global'!AC$3,'CP-OM'!$E$4:$BA$4,0)),"")</f>
        <v>0</v>
      </c>
      <c r="AD32">
        <f>IFERROR(INDEX('CP-OM'!$E$5:$BA$50,MATCH('Rlt Global'!$E32,'CP-OM'!$C$5:$C$50,0),MATCH('Rlt Global'!AD$3,'CP-OM'!$E$4:$BA$4,0)),"")</f>
        <v>0</v>
      </c>
      <c r="AE32">
        <f>IFERROR(INDEX('CP-OM'!$E$5:$BA$50,MATCH('Rlt Global'!$E32,'CP-OM'!$C$5:$C$50,0),MATCH('Rlt Global'!AE$3,'CP-OM'!$E$4:$BA$4,0)),"")</f>
        <v>0</v>
      </c>
      <c r="AF32">
        <f>IFERROR(INDEX('CP-OM'!$E$5:$BA$50,MATCH('Rlt Global'!$E32,'CP-OM'!$C$5:$C$50,0),MATCH('Rlt Global'!AF$3,'CP-OM'!$E$4:$BA$4,0)),"")</f>
        <v>0</v>
      </c>
      <c r="AG32">
        <f>IFERROR(INDEX('CP-OM'!$E$5:$BA$50,MATCH('Rlt Global'!$E32,'CP-OM'!$C$5:$C$50,0),MATCH('Rlt Global'!AG$3,'CP-OM'!$E$4:$BA$4,0)),"")</f>
        <v>0</v>
      </c>
      <c r="AH32">
        <f>IFERROR(INDEX('CP-OM'!$E$5:$BA$50,MATCH('Rlt Global'!$E32,'CP-OM'!$C$5:$C$50,0),MATCH('Rlt Global'!AH$3,'CP-OM'!$E$4:$BA$4,0)),"")</f>
        <v>0</v>
      </c>
      <c r="AI32">
        <f>IFERROR(INDEX('CP-OM'!$E$5:$BA$50,MATCH('Rlt Global'!$E32,'CP-OM'!$C$5:$C$50,0),MATCH('Rlt Global'!AI$3,'CP-OM'!$E$4:$BA$4,0)),"")</f>
        <v>0</v>
      </c>
      <c r="AJ32">
        <f>IFERROR(INDEX('CP-OM'!$E$5:$BA$50,MATCH('Rlt Global'!$E32,'CP-OM'!$C$5:$C$50,0),MATCH('Rlt Global'!AJ$3,'CP-OM'!$E$4:$BA$4,0)),"")</f>
        <v>0</v>
      </c>
      <c r="AK32">
        <f>IFERROR(INDEX('CP-OM'!$E$5:$BA$50,MATCH('Rlt Global'!$E32,'CP-OM'!$C$5:$C$50,0),MATCH('Rlt Global'!AK$3,'CP-OM'!$E$4:$BA$4,0)),"")</f>
        <v>0</v>
      </c>
      <c r="AL32">
        <f>IFERROR(INDEX('CP-OM'!$E$5:$BA$50,MATCH('Rlt Global'!$E32,'CP-OM'!$C$5:$C$50,0),MATCH('Rlt Global'!AL$3,'CP-OM'!$E$4:$BA$4,0)),"")</f>
        <v>0</v>
      </c>
      <c r="AM32">
        <f>IFERROR(INDEX('CP-OM'!$E$5:$BA$50,MATCH('Rlt Global'!$E32,'CP-OM'!$C$5:$C$50,0),MATCH('Rlt Global'!AM$3,'CP-OM'!$E$4:$BA$4,0)),"")</f>
        <v>0</v>
      </c>
      <c r="AN32">
        <f>IFERROR(INDEX('CP-OM'!$E$5:$BA$50,MATCH('Rlt Global'!$E32,'CP-OM'!$C$5:$C$50,0),MATCH('Rlt Global'!AN$3,'CP-OM'!$E$4:$BA$4,0)),"")</f>
        <v>0</v>
      </c>
      <c r="AO32">
        <f>IFERROR(INDEX('CP-OM'!$E$5:$BA$50,MATCH('Rlt Global'!$E32,'CP-OM'!$C$5:$C$50,0),MATCH('Rlt Global'!AO$3,'CP-OM'!$E$4:$BA$4,0)),"")</f>
        <v>0</v>
      </c>
      <c r="AP32">
        <f>IFERROR(INDEX('CP-OM'!$E$5:$BA$50,MATCH('Rlt Global'!$E32,'CP-OM'!$C$5:$C$50,0),MATCH('Rlt Global'!AP$3,'CP-OM'!$E$4:$BA$4,0)),"")</f>
        <v>0</v>
      </c>
      <c r="AQ32">
        <f>IFERROR(INDEX('CP-OM'!$E$5:$BA$50,MATCH('Rlt Global'!$E32,'CP-OM'!$C$5:$C$50,0),MATCH('Rlt Global'!AQ$3,'CP-OM'!$E$4:$BA$4,0)),"")</f>
        <v>0</v>
      </c>
      <c r="AR32">
        <f>IFERROR(INDEX('CP-OM'!$E$5:$BA$50,MATCH('Rlt Global'!$E32,'CP-OM'!$C$5:$C$50,0),MATCH('Rlt Global'!AR$3,'CP-OM'!$E$4:$BA$4,0)),"")</f>
        <v>0</v>
      </c>
      <c r="AS32">
        <f>IFERROR(INDEX('CP-OM'!$E$5:$BA$50,MATCH('Rlt Global'!$E32,'CP-OM'!$C$5:$C$50,0),MATCH('Rlt Global'!AS$3,'CP-OM'!$E$4:$BA$4,0)),"")</f>
        <v>0</v>
      </c>
      <c r="AT32">
        <f>IFERROR(INDEX('CP-OM'!$E$5:$BA$50,MATCH('Rlt Global'!$E32,'CP-OM'!$C$5:$C$50,0),MATCH('Rlt Global'!AT$3,'CP-OM'!$E$4:$BA$4,0)),"")</f>
        <v>0</v>
      </c>
      <c r="AU32">
        <f>IFERROR(INDEX('CP-OM'!$E$5:$BA$50,MATCH('Rlt Global'!$E32,'CP-OM'!$C$5:$C$50,0),MATCH('Rlt Global'!AU$3,'CP-OM'!$E$4:$BA$4,0)),"")</f>
        <v>0</v>
      </c>
      <c r="AV32">
        <f>IFERROR(INDEX('CP-OM'!$E$5:$BA$50,MATCH('Rlt Global'!$E32,'CP-OM'!$C$5:$C$50,0),MATCH('Rlt Global'!AV$3,'CP-OM'!$E$4:$BA$4,0)),"")</f>
        <v>0</v>
      </c>
      <c r="AW32">
        <f>IFERROR(INDEX('CP-OM'!$E$5:$BA$50,MATCH('Rlt Global'!$E32,'CP-OM'!$C$5:$C$50,0),MATCH('Rlt Global'!AW$3,'CP-OM'!$E$4:$BA$4,0)),"")</f>
        <v>0</v>
      </c>
      <c r="AX32">
        <f>IFERROR(INDEX('CP-OM'!$E$5:$BA$50,MATCH('Rlt Global'!$E32,'CP-OM'!$C$5:$C$50,0),MATCH('Rlt Global'!AX$3,'CP-OM'!$E$4:$BA$4,0)),"")</f>
        <v>0</v>
      </c>
      <c r="AY32">
        <f>IFERROR(INDEX('CP-OM'!$E$5:$BA$50,MATCH('Rlt Global'!$E32,'CP-OM'!$C$5:$C$50,0),MATCH('Rlt Global'!AY$3,'CP-OM'!$E$4:$BA$4,0)),"")</f>
        <v>0</v>
      </c>
      <c r="AZ32">
        <f>IFERROR(INDEX('CP-OM'!$E$5:$BA$50,MATCH('Rlt Global'!$E32,'CP-OM'!$C$5:$C$50,0),MATCH('Rlt Global'!AZ$3,'CP-OM'!$E$4:$BA$4,0)),"")</f>
        <v>0</v>
      </c>
      <c r="BA32">
        <f>IFERROR(INDEX('CP-OM'!$E$5:$BA$50,MATCH('Rlt Global'!$E32,'CP-OM'!$C$5:$C$50,0),MATCH('Rlt Global'!BA$3,'CP-OM'!$E$4:$BA$4,0)),"")</f>
        <v>0</v>
      </c>
      <c r="BB32">
        <f>IFERROR(INDEX('CP-OM'!$E$5:$BA$50,MATCH('Rlt Global'!$E32,'CP-OM'!$C$5:$C$50,0),MATCH('Rlt Global'!BB$3,'CP-OM'!$E$4:$BA$4,0)),"")</f>
        <v>0</v>
      </c>
      <c r="BC32">
        <f>IFERROR(INDEX('CP-OM'!$E$5:$BA$50,MATCH('Rlt Global'!$E32,'CP-OM'!$C$5:$C$50,0),MATCH('Rlt Global'!BC$3,'CP-OM'!$E$4:$BA$4,0)),"")</f>
        <v>0</v>
      </c>
      <c r="BD32">
        <f>IFERROR(INDEX('CP-OM'!$E$5:$BA$50,MATCH('Rlt Global'!$E32,'CP-OM'!$C$5:$C$50,0),MATCH('Rlt Global'!BD$3,'CP-OM'!$E$4:$BA$4,0)),"")</f>
        <v>0</v>
      </c>
    </row>
    <row r="33" spans="1:56">
      <c r="A33" t="s">
        <v>17</v>
      </c>
      <c r="B33" t="s">
        <v>104</v>
      </c>
      <c r="C33" t="s">
        <v>123</v>
      </c>
      <c r="D33">
        <v>2</v>
      </c>
      <c r="E33" s="66" t="str">
        <f>INDEX('Liste Personnel'!$A$3:$I$152,MATCH($C33,'Liste Personnel'!$E$3:$E$152,0),7)</f>
        <v>OMF2</v>
      </c>
      <c r="F33" s="66">
        <f>INDEX('Liste Personnel'!$A$3:$I$152,MATCH($C33,'Liste Personnel'!$E$3:$E$152,0),8)</f>
        <v>1968</v>
      </c>
      <c r="G33" s="66" t="str">
        <f>INDEX('Liste Personnel'!$A$3:$I$152,MATCH($C33,'Liste Personnel'!$E$3:$E$152,0),9)</f>
        <v>xxx.xxx@google.com</v>
      </c>
      <c r="H33">
        <f>IFERROR(INDEX('CP-OM'!$E$5:$BA$50,MATCH('Rlt Global'!$E33,'CP-OM'!$C$5:$C$50,0),MATCH('Rlt Global'!H$3,'CP-OM'!$E$4:$BA$4,0)),"")</f>
        <v>0</v>
      </c>
      <c r="I33">
        <f>IFERROR(INDEX('CP-OM'!$E$5:$BA$50,MATCH('Rlt Global'!$E33,'CP-OM'!$C$5:$C$50,0),MATCH('Rlt Global'!I$3,'CP-OM'!$E$4:$BA$4,0)),"")</f>
        <v>0</v>
      </c>
      <c r="J33">
        <f>IFERROR(INDEX('CP-OM'!$E$5:$BA$50,MATCH('Rlt Global'!$E33,'CP-OM'!$C$5:$C$50,0),MATCH('Rlt Global'!J$3,'CP-OM'!$E$4:$BA$4,0)),"")</f>
        <v>0</v>
      </c>
      <c r="K33">
        <f>IFERROR(INDEX('CP-OM'!$E$5:$BA$50,MATCH('Rlt Global'!$E33,'CP-OM'!$C$5:$C$50,0),MATCH('Rlt Global'!K$3,'CP-OM'!$E$4:$BA$4,0)),"")</f>
        <v>0</v>
      </c>
      <c r="L33">
        <f>IFERROR(INDEX('CP-OM'!$E$5:$BA$50,MATCH('Rlt Global'!$E33,'CP-OM'!$C$5:$C$50,0),MATCH('Rlt Global'!L$3,'CP-OM'!$E$4:$BA$4,0)),"")</f>
        <v>0</v>
      </c>
      <c r="M33">
        <f>IFERROR(INDEX('CP-OM'!$E$5:$BA$50,MATCH('Rlt Global'!$E33,'CP-OM'!$C$5:$C$50,0),MATCH('Rlt Global'!M$3,'CP-OM'!$E$4:$BA$4,0)),"")</f>
        <v>0</v>
      </c>
      <c r="N33">
        <f>IFERROR(INDEX('CP-OM'!$E$5:$BA$50,MATCH('Rlt Global'!$E33,'CP-OM'!$C$5:$C$50,0),MATCH('Rlt Global'!N$3,'CP-OM'!$E$4:$BA$4,0)),"")</f>
        <v>0</v>
      </c>
      <c r="O33">
        <f>IFERROR(INDEX('CP-OM'!$E$5:$BA$50,MATCH('Rlt Global'!$E33,'CP-OM'!$C$5:$C$50,0),MATCH('Rlt Global'!O$3,'CP-OM'!$E$4:$BA$4,0)),"")</f>
        <v>0</v>
      </c>
      <c r="P33">
        <f>IFERROR(INDEX('CP-OM'!$E$5:$BA$50,MATCH('Rlt Global'!$E33,'CP-OM'!$C$5:$C$50,0),MATCH('Rlt Global'!P$3,'CP-OM'!$E$4:$BA$4,0)),"")</f>
        <v>0</v>
      </c>
      <c r="Q33">
        <f>IFERROR(INDEX('CP-OM'!$E$5:$BA$50,MATCH('Rlt Global'!$E33,'CP-OM'!$C$5:$C$50,0),MATCH('Rlt Global'!Q$3,'CP-OM'!$E$4:$BA$4,0)),"")</f>
        <v>0</v>
      </c>
      <c r="R33">
        <f>IFERROR(INDEX('CP-OM'!$E$5:$BA$50,MATCH('Rlt Global'!$E33,'CP-OM'!$C$5:$C$50,0),MATCH('Rlt Global'!R$3,'CP-OM'!$E$4:$BA$4,0)),"")</f>
        <v>0</v>
      </c>
      <c r="S33">
        <f>IFERROR(INDEX('CP-OM'!$E$5:$BA$50,MATCH('Rlt Global'!$E33,'CP-OM'!$C$5:$C$50,0),MATCH('Rlt Global'!S$3,'CP-OM'!$E$4:$BA$4,0)),"")</f>
        <v>0</v>
      </c>
      <c r="T33">
        <f>IFERROR(INDEX('CP-OM'!$E$5:$BA$50,MATCH('Rlt Global'!$E33,'CP-OM'!$C$5:$C$50,0),MATCH('Rlt Global'!T$3,'CP-OM'!$E$4:$BA$4,0)),"")</f>
        <v>0</v>
      </c>
      <c r="U33">
        <f>IFERROR(INDEX('CP-OM'!$E$5:$BA$50,MATCH('Rlt Global'!$E33,'CP-OM'!$C$5:$C$50,0),MATCH('Rlt Global'!U$3,'CP-OM'!$E$4:$BA$4,0)),"")</f>
        <v>0</v>
      </c>
      <c r="V33">
        <f>IFERROR(INDEX('CP-OM'!$E$5:$BA$50,MATCH('Rlt Global'!$E33,'CP-OM'!$C$5:$C$50,0),MATCH('Rlt Global'!V$3,'CP-OM'!$E$4:$BA$4,0)),"")</f>
        <v>0</v>
      </c>
      <c r="W33">
        <f>IFERROR(INDEX('CP-OM'!$E$5:$BA$50,MATCH('Rlt Global'!$E33,'CP-OM'!$C$5:$C$50,0),MATCH('Rlt Global'!W$3,'CP-OM'!$E$4:$BA$4,0)),"")</f>
        <v>0</v>
      </c>
      <c r="X33">
        <f>IFERROR(INDEX('CP-OM'!$E$5:$BA$50,MATCH('Rlt Global'!$E33,'CP-OM'!$C$5:$C$50,0),MATCH('Rlt Global'!X$3,'CP-OM'!$E$4:$BA$4,0)),"")</f>
        <v>0</v>
      </c>
      <c r="Y33">
        <f>IFERROR(INDEX('CP-OM'!$E$5:$BA$50,MATCH('Rlt Global'!$E33,'CP-OM'!$C$5:$C$50,0),MATCH('Rlt Global'!Y$3,'CP-OM'!$E$4:$BA$4,0)),"")</f>
        <v>0</v>
      </c>
      <c r="Z33">
        <f>IFERROR(INDEX('CP-OM'!$E$5:$BA$50,MATCH('Rlt Global'!$E33,'CP-OM'!$C$5:$C$50,0),MATCH('Rlt Global'!Z$3,'CP-OM'!$E$4:$BA$4,0)),"")</f>
        <v>0</v>
      </c>
      <c r="AA33">
        <f>IFERROR(INDEX('CP-OM'!$E$5:$BA$50,MATCH('Rlt Global'!$E33,'CP-OM'!$C$5:$C$50,0),MATCH('Rlt Global'!AA$3,'CP-OM'!$E$4:$BA$4,0)),"")</f>
        <v>0</v>
      </c>
      <c r="AB33">
        <f>IFERROR(INDEX('CP-OM'!$E$5:$BA$50,MATCH('Rlt Global'!$E33,'CP-OM'!$C$5:$C$50,0),MATCH('Rlt Global'!AB$3,'CP-OM'!$E$4:$BA$4,0)),"")</f>
        <v>0</v>
      </c>
      <c r="AC33">
        <f>IFERROR(INDEX('CP-OM'!$E$5:$BA$50,MATCH('Rlt Global'!$E33,'CP-OM'!$C$5:$C$50,0),MATCH('Rlt Global'!AC$3,'CP-OM'!$E$4:$BA$4,0)),"")</f>
        <v>0</v>
      </c>
      <c r="AD33">
        <f>IFERROR(INDEX('CP-OM'!$E$5:$BA$50,MATCH('Rlt Global'!$E33,'CP-OM'!$C$5:$C$50,0),MATCH('Rlt Global'!AD$3,'CP-OM'!$E$4:$BA$4,0)),"")</f>
        <v>0</v>
      </c>
      <c r="AE33">
        <f>IFERROR(INDEX('CP-OM'!$E$5:$BA$50,MATCH('Rlt Global'!$E33,'CP-OM'!$C$5:$C$50,0),MATCH('Rlt Global'!AE$3,'CP-OM'!$E$4:$BA$4,0)),"")</f>
        <v>0</v>
      </c>
      <c r="AF33">
        <f>IFERROR(INDEX('CP-OM'!$E$5:$BA$50,MATCH('Rlt Global'!$E33,'CP-OM'!$C$5:$C$50,0),MATCH('Rlt Global'!AF$3,'CP-OM'!$E$4:$BA$4,0)),"")</f>
        <v>0</v>
      </c>
      <c r="AG33">
        <f>IFERROR(INDEX('CP-OM'!$E$5:$BA$50,MATCH('Rlt Global'!$E33,'CP-OM'!$C$5:$C$50,0),MATCH('Rlt Global'!AG$3,'CP-OM'!$E$4:$BA$4,0)),"")</f>
        <v>0</v>
      </c>
      <c r="AH33">
        <f>IFERROR(INDEX('CP-OM'!$E$5:$BA$50,MATCH('Rlt Global'!$E33,'CP-OM'!$C$5:$C$50,0),MATCH('Rlt Global'!AH$3,'CP-OM'!$E$4:$BA$4,0)),"")</f>
        <v>0</v>
      </c>
      <c r="AI33">
        <f>IFERROR(INDEX('CP-OM'!$E$5:$BA$50,MATCH('Rlt Global'!$E33,'CP-OM'!$C$5:$C$50,0),MATCH('Rlt Global'!AI$3,'CP-OM'!$E$4:$BA$4,0)),"")</f>
        <v>0</v>
      </c>
      <c r="AJ33">
        <f>IFERROR(INDEX('CP-OM'!$E$5:$BA$50,MATCH('Rlt Global'!$E33,'CP-OM'!$C$5:$C$50,0),MATCH('Rlt Global'!AJ$3,'CP-OM'!$E$4:$BA$4,0)),"")</f>
        <v>0</v>
      </c>
      <c r="AK33">
        <f>IFERROR(INDEX('CP-OM'!$E$5:$BA$50,MATCH('Rlt Global'!$E33,'CP-OM'!$C$5:$C$50,0),MATCH('Rlt Global'!AK$3,'CP-OM'!$E$4:$BA$4,0)),"")</f>
        <v>0</v>
      </c>
      <c r="AL33">
        <f>IFERROR(INDEX('CP-OM'!$E$5:$BA$50,MATCH('Rlt Global'!$E33,'CP-OM'!$C$5:$C$50,0),MATCH('Rlt Global'!AL$3,'CP-OM'!$E$4:$BA$4,0)),"")</f>
        <v>0</v>
      </c>
      <c r="AM33">
        <f>IFERROR(INDEX('CP-OM'!$E$5:$BA$50,MATCH('Rlt Global'!$E33,'CP-OM'!$C$5:$C$50,0),MATCH('Rlt Global'!AM$3,'CP-OM'!$E$4:$BA$4,0)),"")</f>
        <v>0</v>
      </c>
      <c r="AN33">
        <f>IFERROR(INDEX('CP-OM'!$E$5:$BA$50,MATCH('Rlt Global'!$E33,'CP-OM'!$C$5:$C$50,0),MATCH('Rlt Global'!AN$3,'CP-OM'!$E$4:$BA$4,0)),"")</f>
        <v>0</v>
      </c>
      <c r="AO33">
        <f>IFERROR(INDEX('CP-OM'!$E$5:$BA$50,MATCH('Rlt Global'!$E33,'CP-OM'!$C$5:$C$50,0),MATCH('Rlt Global'!AO$3,'CP-OM'!$E$4:$BA$4,0)),"")</f>
        <v>0</v>
      </c>
      <c r="AP33">
        <f>IFERROR(INDEX('CP-OM'!$E$5:$BA$50,MATCH('Rlt Global'!$E33,'CP-OM'!$C$5:$C$50,0),MATCH('Rlt Global'!AP$3,'CP-OM'!$E$4:$BA$4,0)),"")</f>
        <v>0</v>
      </c>
      <c r="AQ33">
        <f>IFERROR(INDEX('CP-OM'!$E$5:$BA$50,MATCH('Rlt Global'!$E33,'CP-OM'!$C$5:$C$50,0),MATCH('Rlt Global'!AQ$3,'CP-OM'!$E$4:$BA$4,0)),"")</f>
        <v>0</v>
      </c>
      <c r="AR33">
        <f>IFERROR(INDEX('CP-OM'!$E$5:$BA$50,MATCH('Rlt Global'!$E33,'CP-OM'!$C$5:$C$50,0),MATCH('Rlt Global'!AR$3,'CP-OM'!$E$4:$BA$4,0)),"")</f>
        <v>0</v>
      </c>
      <c r="AS33">
        <f>IFERROR(INDEX('CP-OM'!$E$5:$BA$50,MATCH('Rlt Global'!$E33,'CP-OM'!$C$5:$C$50,0),MATCH('Rlt Global'!AS$3,'CP-OM'!$E$4:$BA$4,0)),"")</f>
        <v>0</v>
      </c>
      <c r="AT33">
        <f>IFERROR(INDEX('CP-OM'!$E$5:$BA$50,MATCH('Rlt Global'!$E33,'CP-OM'!$C$5:$C$50,0),MATCH('Rlt Global'!AT$3,'CP-OM'!$E$4:$BA$4,0)),"")</f>
        <v>0</v>
      </c>
      <c r="AU33">
        <f>IFERROR(INDEX('CP-OM'!$E$5:$BA$50,MATCH('Rlt Global'!$E33,'CP-OM'!$C$5:$C$50,0),MATCH('Rlt Global'!AU$3,'CP-OM'!$E$4:$BA$4,0)),"")</f>
        <v>0</v>
      </c>
      <c r="AV33">
        <f>IFERROR(INDEX('CP-OM'!$E$5:$BA$50,MATCH('Rlt Global'!$E33,'CP-OM'!$C$5:$C$50,0),MATCH('Rlt Global'!AV$3,'CP-OM'!$E$4:$BA$4,0)),"")</f>
        <v>0</v>
      </c>
      <c r="AW33">
        <f>IFERROR(INDEX('CP-OM'!$E$5:$BA$50,MATCH('Rlt Global'!$E33,'CP-OM'!$C$5:$C$50,0),MATCH('Rlt Global'!AW$3,'CP-OM'!$E$4:$BA$4,0)),"")</f>
        <v>0</v>
      </c>
      <c r="AX33">
        <f>IFERROR(INDEX('CP-OM'!$E$5:$BA$50,MATCH('Rlt Global'!$E33,'CP-OM'!$C$5:$C$50,0),MATCH('Rlt Global'!AX$3,'CP-OM'!$E$4:$BA$4,0)),"")</f>
        <v>0</v>
      </c>
      <c r="AY33">
        <f>IFERROR(INDEX('CP-OM'!$E$5:$BA$50,MATCH('Rlt Global'!$E33,'CP-OM'!$C$5:$C$50,0),MATCH('Rlt Global'!AY$3,'CP-OM'!$E$4:$BA$4,0)),"")</f>
        <v>0</v>
      </c>
      <c r="AZ33">
        <f>IFERROR(INDEX('CP-OM'!$E$5:$BA$50,MATCH('Rlt Global'!$E33,'CP-OM'!$C$5:$C$50,0),MATCH('Rlt Global'!AZ$3,'CP-OM'!$E$4:$BA$4,0)),"")</f>
        <v>0</v>
      </c>
      <c r="BA33">
        <f>IFERROR(INDEX('CP-OM'!$E$5:$BA$50,MATCH('Rlt Global'!$E33,'CP-OM'!$C$5:$C$50,0),MATCH('Rlt Global'!BA$3,'CP-OM'!$E$4:$BA$4,0)),"")</f>
        <v>0</v>
      </c>
      <c r="BB33">
        <f>IFERROR(INDEX('CP-OM'!$E$5:$BA$50,MATCH('Rlt Global'!$E33,'CP-OM'!$C$5:$C$50,0),MATCH('Rlt Global'!BB$3,'CP-OM'!$E$4:$BA$4,0)),"")</f>
        <v>0</v>
      </c>
      <c r="BC33">
        <f>IFERROR(INDEX('CP-OM'!$E$5:$BA$50,MATCH('Rlt Global'!$E33,'CP-OM'!$C$5:$C$50,0),MATCH('Rlt Global'!BC$3,'CP-OM'!$E$4:$BA$4,0)),"")</f>
        <v>0</v>
      </c>
      <c r="BD33">
        <f>IFERROR(INDEX('CP-OM'!$E$5:$BA$50,MATCH('Rlt Global'!$E33,'CP-OM'!$C$5:$C$50,0),MATCH('Rlt Global'!BD$3,'CP-OM'!$E$4:$BA$4,0)),"")</f>
        <v>0</v>
      </c>
    </row>
    <row r="34" spans="1:56">
      <c r="A34" t="s">
        <v>17</v>
      </c>
      <c r="B34" t="s">
        <v>104</v>
      </c>
      <c r="C34" t="s">
        <v>124</v>
      </c>
      <c r="D34">
        <v>3</v>
      </c>
      <c r="E34" s="66" t="str">
        <f>INDEX('Liste Personnel'!$A$3:$I$152,MATCH($C34,'Liste Personnel'!$E$3:$E$152,0),7)</f>
        <v>OMF3</v>
      </c>
      <c r="F34" s="66">
        <f>INDEX('Liste Personnel'!$A$3:$I$152,MATCH($C34,'Liste Personnel'!$E$3:$E$152,0),8)</f>
        <v>2212</v>
      </c>
      <c r="G34" s="66" t="str">
        <f>INDEX('Liste Personnel'!$A$3:$I$152,MATCH($C34,'Liste Personnel'!$E$3:$E$152,0),9)</f>
        <v>xxx.xxx@google.com</v>
      </c>
      <c r="H34">
        <f>IFERROR(INDEX('CP-OM'!$E$5:$BA$50,MATCH('Rlt Global'!$E34,'CP-OM'!$C$5:$C$50,0),MATCH('Rlt Global'!H$3,'CP-OM'!$E$4:$BA$4,0)),"")</f>
        <v>0</v>
      </c>
      <c r="I34">
        <f>IFERROR(INDEX('CP-OM'!$E$5:$BA$50,MATCH('Rlt Global'!$E34,'CP-OM'!$C$5:$C$50,0),MATCH('Rlt Global'!I$3,'CP-OM'!$E$4:$BA$4,0)),"")</f>
        <v>0</v>
      </c>
      <c r="J34">
        <f>IFERROR(INDEX('CP-OM'!$E$5:$BA$50,MATCH('Rlt Global'!$E34,'CP-OM'!$C$5:$C$50,0),MATCH('Rlt Global'!J$3,'CP-OM'!$E$4:$BA$4,0)),"")</f>
        <v>0</v>
      </c>
      <c r="K34">
        <f>IFERROR(INDEX('CP-OM'!$E$5:$BA$50,MATCH('Rlt Global'!$E34,'CP-OM'!$C$5:$C$50,0),MATCH('Rlt Global'!K$3,'CP-OM'!$E$4:$BA$4,0)),"")</f>
        <v>0</v>
      </c>
      <c r="L34">
        <f>IFERROR(INDEX('CP-OM'!$E$5:$BA$50,MATCH('Rlt Global'!$E34,'CP-OM'!$C$5:$C$50,0),MATCH('Rlt Global'!L$3,'CP-OM'!$E$4:$BA$4,0)),"")</f>
        <v>0</v>
      </c>
      <c r="M34">
        <f>IFERROR(INDEX('CP-OM'!$E$5:$BA$50,MATCH('Rlt Global'!$E34,'CP-OM'!$C$5:$C$50,0),MATCH('Rlt Global'!M$3,'CP-OM'!$E$4:$BA$4,0)),"")</f>
        <v>0</v>
      </c>
      <c r="N34">
        <f>IFERROR(INDEX('CP-OM'!$E$5:$BA$50,MATCH('Rlt Global'!$E34,'CP-OM'!$C$5:$C$50,0),MATCH('Rlt Global'!N$3,'CP-OM'!$E$4:$BA$4,0)),"")</f>
        <v>0</v>
      </c>
      <c r="O34">
        <f>IFERROR(INDEX('CP-OM'!$E$5:$BA$50,MATCH('Rlt Global'!$E34,'CP-OM'!$C$5:$C$50,0),MATCH('Rlt Global'!O$3,'CP-OM'!$E$4:$BA$4,0)),"")</f>
        <v>0</v>
      </c>
      <c r="P34">
        <f>IFERROR(INDEX('CP-OM'!$E$5:$BA$50,MATCH('Rlt Global'!$E34,'CP-OM'!$C$5:$C$50,0),MATCH('Rlt Global'!P$3,'CP-OM'!$E$4:$BA$4,0)),"")</f>
        <v>0</v>
      </c>
      <c r="Q34">
        <f>IFERROR(INDEX('CP-OM'!$E$5:$BA$50,MATCH('Rlt Global'!$E34,'CP-OM'!$C$5:$C$50,0),MATCH('Rlt Global'!Q$3,'CP-OM'!$E$4:$BA$4,0)),"")</f>
        <v>0</v>
      </c>
      <c r="R34">
        <f>IFERROR(INDEX('CP-OM'!$E$5:$BA$50,MATCH('Rlt Global'!$E34,'CP-OM'!$C$5:$C$50,0),MATCH('Rlt Global'!R$3,'CP-OM'!$E$4:$BA$4,0)),"")</f>
        <v>0</v>
      </c>
      <c r="S34">
        <f>IFERROR(INDEX('CP-OM'!$E$5:$BA$50,MATCH('Rlt Global'!$E34,'CP-OM'!$C$5:$C$50,0),MATCH('Rlt Global'!S$3,'CP-OM'!$E$4:$BA$4,0)),"")</f>
        <v>0</v>
      </c>
      <c r="T34">
        <f>IFERROR(INDEX('CP-OM'!$E$5:$BA$50,MATCH('Rlt Global'!$E34,'CP-OM'!$C$5:$C$50,0),MATCH('Rlt Global'!T$3,'CP-OM'!$E$4:$BA$4,0)),"")</f>
        <v>0</v>
      </c>
      <c r="U34">
        <f>IFERROR(INDEX('CP-OM'!$E$5:$BA$50,MATCH('Rlt Global'!$E34,'CP-OM'!$C$5:$C$50,0),MATCH('Rlt Global'!U$3,'CP-OM'!$E$4:$BA$4,0)),"")</f>
        <v>0</v>
      </c>
      <c r="V34">
        <f>IFERROR(INDEX('CP-OM'!$E$5:$BA$50,MATCH('Rlt Global'!$E34,'CP-OM'!$C$5:$C$50,0),MATCH('Rlt Global'!V$3,'CP-OM'!$E$4:$BA$4,0)),"")</f>
        <v>0</v>
      </c>
      <c r="W34">
        <f>IFERROR(INDEX('CP-OM'!$E$5:$BA$50,MATCH('Rlt Global'!$E34,'CP-OM'!$C$5:$C$50,0),MATCH('Rlt Global'!W$3,'CP-OM'!$E$4:$BA$4,0)),"")</f>
        <v>0</v>
      </c>
      <c r="X34">
        <f>IFERROR(INDEX('CP-OM'!$E$5:$BA$50,MATCH('Rlt Global'!$E34,'CP-OM'!$C$5:$C$50,0),MATCH('Rlt Global'!X$3,'CP-OM'!$E$4:$BA$4,0)),"")</f>
        <v>0</v>
      </c>
      <c r="Y34">
        <f>IFERROR(INDEX('CP-OM'!$E$5:$BA$50,MATCH('Rlt Global'!$E34,'CP-OM'!$C$5:$C$50,0),MATCH('Rlt Global'!Y$3,'CP-OM'!$E$4:$BA$4,0)),"")</f>
        <v>0</v>
      </c>
      <c r="Z34">
        <f>IFERROR(INDEX('CP-OM'!$E$5:$BA$50,MATCH('Rlt Global'!$E34,'CP-OM'!$C$5:$C$50,0),MATCH('Rlt Global'!Z$3,'CP-OM'!$E$4:$BA$4,0)),"")</f>
        <v>0</v>
      </c>
      <c r="AA34">
        <f>IFERROR(INDEX('CP-OM'!$E$5:$BA$50,MATCH('Rlt Global'!$E34,'CP-OM'!$C$5:$C$50,0),MATCH('Rlt Global'!AA$3,'CP-OM'!$E$4:$BA$4,0)),"")</f>
        <v>0</v>
      </c>
      <c r="AB34">
        <f>IFERROR(INDEX('CP-OM'!$E$5:$BA$50,MATCH('Rlt Global'!$E34,'CP-OM'!$C$5:$C$50,0),MATCH('Rlt Global'!AB$3,'CP-OM'!$E$4:$BA$4,0)),"")</f>
        <v>0</v>
      </c>
      <c r="AC34">
        <f>IFERROR(INDEX('CP-OM'!$E$5:$BA$50,MATCH('Rlt Global'!$E34,'CP-OM'!$C$5:$C$50,0),MATCH('Rlt Global'!AC$3,'CP-OM'!$E$4:$BA$4,0)),"")</f>
        <v>0</v>
      </c>
      <c r="AD34">
        <f>IFERROR(INDEX('CP-OM'!$E$5:$BA$50,MATCH('Rlt Global'!$E34,'CP-OM'!$C$5:$C$50,0),MATCH('Rlt Global'!AD$3,'CP-OM'!$E$4:$BA$4,0)),"")</f>
        <v>0</v>
      </c>
      <c r="AE34">
        <f>IFERROR(INDEX('CP-OM'!$E$5:$BA$50,MATCH('Rlt Global'!$E34,'CP-OM'!$C$5:$C$50,0),MATCH('Rlt Global'!AE$3,'CP-OM'!$E$4:$BA$4,0)),"")</f>
        <v>0</v>
      </c>
      <c r="AF34">
        <f>IFERROR(INDEX('CP-OM'!$E$5:$BA$50,MATCH('Rlt Global'!$E34,'CP-OM'!$C$5:$C$50,0),MATCH('Rlt Global'!AF$3,'CP-OM'!$E$4:$BA$4,0)),"")</f>
        <v>0</v>
      </c>
      <c r="AG34">
        <f>IFERROR(INDEX('CP-OM'!$E$5:$BA$50,MATCH('Rlt Global'!$E34,'CP-OM'!$C$5:$C$50,0),MATCH('Rlt Global'!AG$3,'CP-OM'!$E$4:$BA$4,0)),"")</f>
        <v>0</v>
      </c>
      <c r="AH34">
        <f>IFERROR(INDEX('CP-OM'!$E$5:$BA$50,MATCH('Rlt Global'!$E34,'CP-OM'!$C$5:$C$50,0),MATCH('Rlt Global'!AH$3,'CP-OM'!$E$4:$BA$4,0)),"")</f>
        <v>0</v>
      </c>
      <c r="AI34">
        <f>IFERROR(INDEX('CP-OM'!$E$5:$BA$50,MATCH('Rlt Global'!$E34,'CP-OM'!$C$5:$C$50,0),MATCH('Rlt Global'!AI$3,'CP-OM'!$E$4:$BA$4,0)),"")</f>
        <v>0</v>
      </c>
      <c r="AJ34">
        <f>IFERROR(INDEX('CP-OM'!$E$5:$BA$50,MATCH('Rlt Global'!$E34,'CP-OM'!$C$5:$C$50,0),MATCH('Rlt Global'!AJ$3,'CP-OM'!$E$4:$BA$4,0)),"")</f>
        <v>0</v>
      </c>
      <c r="AK34">
        <f>IFERROR(INDEX('CP-OM'!$E$5:$BA$50,MATCH('Rlt Global'!$E34,'CP-OM'!$C$5:$C$50,0),MATCH('Rlt Global'!AK$3,'CP-OM'!$E$4:$BA$4,0)),"")</f>
        <v>0</v>
      </c>
      <c r="AL34">
        <f>IFERROR(INDEX('CP-OM'!$E$5:$BA$50,MATCH('Rlt Global'!$E34,'CP-OM'!$C$5:$C$50,0),MATCH('Rlt Global'!AL$3,'CP-OM'!$E$4:$BA$4,0)),"")</f>
        <v>0</v>
      </c>
      <c r="AM34">
        <f>IFERROR(INDEX('CP-OM'!$E$5:$BA$50,MATCH('Rlt Global'!$E34,'CP-OM'!$C$5:$C$50,0),MATCH('Rlt Global'!AM$3,'CP-OM'!$E$4:$BA$4,0)),"")</f>
        <v>0</v>
      </c>
      <c r="AN34">
        <f>IFERROR(INDEX('CP-OM'!$E$5:$BA$50,MATCH('Rlt Global'!$E34,'CP-OM'!$C$5:$C$50,0),MATCH('Rlt Global'!AN$3,'CP-OM'!$E$4:$BA$4,0)),"")</f>
        <v>0</v>
      </c>
      <c r="AO34">
        <f>IFERROR(INDEX('CP-OM'!$E$5:$BA$50,MATCH('Rlt Global'!$E34,'CP-OM'!$C$5:$C$50,0),MATCH('Rlt Global'!AO$3,'CP-OM'!$E$4:$BA$4,0)),"")</f>
        <v>0</v>
      </c>
      <c r="AP34">
        <f>IFERROR(INDEX('CP-OM'!$E$5:$BA$50,MATCH('Rlt Global'!$E34,'CP-OM'!$C$5:$C$50,0),MATCH('Rlt Global'!AP$3,'CP-OM'!$E$4:$BA$4,0)),"")</f>
        <v>0</v>
      </c>
      <c r="AQ34">
        <f>IFERROR(INDEX('CP-OM'!$E$5:$BA$50,MATCH('Rlt Global'!$E34,'CP-OM'!$C$5:$C$50,0),MATCH('Rlt Global'!AQ$3,'CP-OM'!$E$4:$BA$4,0)),"")</f>
        <v>0</v>
      </c>
      <c r="AR34">
        <f>IFERROR(INDEX('CP-OM'!$E$5:$BA$50,MATCH('Rlt Global'!$E34,'CP-OM'!$C$5:$C$50,0),MATCH('Rlt Global'!AR$3,'CP-OM'!$E$4:$BA$4,0)),"")</f>
        <v>0</v>
      </c>
      <c r="AS34">
        <f>IFERROR(INDEX('CP-OM'!$E$5:$BA$50,MATCH('Rlt Global'!$E34,'CP-OM'!$C$5:$C$50,0),MATCH('Rlt Global'!AS$3,'CP-OM'!$E$4:$BA$4,0)),"")</f>
        <v>0</v>
      </c>
      <c r="AT34">
        <f>IFERROR(INDEX('CP-OM'!$E$5:$BA$50,MATCH('Rlt Global'!$E34,'CP-OM'!$C$5:$C$50,0),MATCH('Rlt Global'!AT$3,'CP-OM'!$E$4:$BA$4,0)),"")</f>
        <v>0</v>
      </c>
      <c r="AU34">
        <f>IFERROR(INDEX('CP-OM'!$E$5:$BA$50,MATCH('Rlt Global'!$E34,'CP-OM'!$C$5:$C$50,0),MATCH('Rlt Global'!AU$3,'CP-OM'!$E$4:$BA$4,0)),"")</f>
        <v>0</v>
      </c>
      <c r="AV34">
        <f>IFERROR(INDEX('CP-OM'!$E$5:$BA$50,MATCH('Rlt Global'!$E34,'CP-OM'!$C$5:$C$50,0),MATCH('Rlt Global'!AV$3,'CP-OM'!$E$4:$BA$4,0)),"")</f>
        <v>0</v>
      </c>
      <c r="AW34">
        <f>IFERROR(INDEX('CP-OM'!$E$5:$BA$50,MATCH('Rlt Global'!$E34,'CP-OM'!$C$5:$C$50,0),MATCH('Rlt Global'!AW$3,'CP-OM'!$E$4:$BA$4,0)),"")</f>
        <v>0</v>
      </c>
      <c r="AX34">
        <f>IFERROR(INDEX('CP-OM'!$E$5:$BA$50,MATCH('Rlt Global'!$E34,'CP-OM'!$C$5:$C$50,0),MATCH('Rlt Global'!AX$3,'CP-OM'!$E$4:$BA$4,0)),"")</f>
        <v>0</v>
      </c>
      <c r="AY34">
        <f>IFERROR(INDEX('CP-OM'!$E$5:$BA$50,MATCH('Rlt Global'!$E34,'CP-OM'!$C$5:$C$50,0),MATCH('Rlt Global'!AY$3,'CP-OM'!$E$4:$BA$4,0)),"")</f>
        <v>0</v>
      </c>
      <c r="AZ34">
        <f>IFERROR(INDEX('CP-OM'!$E$5:$BA$50,MATCH('Rlt Global'!$E34,'CP-OM'!$C$5:$C$50,0),MATCH('Rlt Global'!AZ$3,'CP-OM'!$E$4:$BA$4,0)),"")</f>
        <v>0</v>
      </c>
      <c r="BA34">
        <f>IFERROR(INDEX('CP-OM'!$E$5:$BA$50,MATCH('Rlt Global'!$E34,'CP-OM'!$C$5:$C$50,0),MATCH('Rlt Global'!BA$3,'CP-OM'!$E$4:$BA$4,0)),"")</f>
        <v>0</v>
      </c>
      <c r="BB34">
        <f>IFERROR(INDEX('CP-OM'!$E$5:$BA$50,MATCH('Rlt Global'!$E34,'CP-OM'!$C$5:$C$50,0),MATCH('Rlt Global'!BB$3,'CP-OM'!$E$4:$BA$4,0)),"")</f>
        <v>0</v>
      </c>
      <c r="BC34">
        <f>IFERROR(INDEX('CP-OM'!$E$5:$BA$50,MATCH('Rlt Global'!$E34,'CP-OM'!$C$5:$C$50,0),MATCH('Rlt Global'!BC$3,'CP-OM'!$E$4:$BA$4,0)),"")</f>
        <v>0</v>
      </c>
      <c r="BD34">
        <f>IFERROR(INDEX('CP-OM'!$E$5:$BA$50,MATCH('Rlt Global'!$E34,'CP-OM'!$C$5:$C$50,0),MATCH('Rlt Global'!BD$3,'CP-OM'!$E$4:$BA$4,0)),"")</f>
        <v>0</v>
      </c>
    </row>
    <row r="35" spans="1:56">
      <c r="A35" t="s">
        <v>18</v>
      </c>
      <c r="B35" t="s">
        <v>104</v>
      </c>
      <c r="C35" t="s">
        <v>125</v>
      </c>
      <c r="D35">
        <v>1</v>
      </c>
      <c r="E35" s="66" t="str">
        <f>INDEX('Liste Personnel'!$A$3:$I$152,MATCH($C35,'Liste Personnel'!$E$3:$E$152,0),7)</f>
        <v>OMG1</v>
      </c>
      <c r="F35" s="66">
        <f>INDEX('Liste Personnel'!$A$3:$I$152,MATCH($C35,'Liste Personnel'!$E$3:$E$152,0),8)</f>
        <v>1185</v>
      </c>
      <c r="G35" s="66" t="str">
        <f>INDEX('Liste Personnel'!$A$3:$I$152,MATCH($C35,'Liste Personnel'!$E$3:$E$152,0),9)</f>
        <v>xxx.xxx@google.com</v>
      </c>
      <c r="H35">
        <f>IFERROR(INDEX('CP-OM'!$E$5:$BA$50,MATCH('Rlt Global'!$E35,'CP-OM'!$C$5:$C$50,0),MATCH('Rlt Global'!H$3,'CP-OM'!$E$4:$BA$4,0)),"")</f>
        <v>0</v>
      </c>
      <c r="I35">
        <f>IFERROR(INDEX('CP-OM'!$E$5:$BA$50,MATCH('Rlt Global'!$E35,'CP-OM'!$C$5:$C$50,0),MATCH('Rlt Global'!I$3,'CP-OM'!$E$4:$BA$4,0)),"")</f>
        <v>0</v>
      </c>
      <c r="J35">
        <f>IFERROR(INDEX('CP-OM'!$E$5:$BA$50,MATCH('Rlt Global'!$E35,'CP-OM'!$C$5:$C$50,0),MATCH('Rlt Global'!J$3,'CP-OM'!$E$4:$BA$4,0)),"")</f>
        <v>0</v>
      </c>
      <c r="K35">
        <f>IFERROR(INDEX('CP-OM'!$E$5:$BA$50,MATCH('Rlt Global'!$E35,'CP-OM'!$C$5:$C$50,0),MATCH('Rlt Global'!K$3,'CP-OM'!$E$4:$BA$4,0)),"")</f>
        <v>0</v>
      </c>
      <c r="L35">
        <f>IFERROR(INDEX('CP-OM'!$E$5:$BA$50,MATCH('Rlt Global'!$E35,'CP-OM'!$C$5:$C$50,0),MATCH('Rlt Global'!L$3,'CP-OM'!$E$4:$BA$4,0)),"")</f>
        <v>0</v>
      </c>
      <c r="M35">
        <f>IFERROR(INDEX('CP-OM'!$E$5:$BA$50,MATCH('Rlt Global'!$E35,'CP-OM'!$C$5:$C$50,0),MATCH('Rlt Global'!M$3,'CP-OM'!$E$4:$BA$4,0)),"")</f>
        <v>0</v>
      </c>
      <c r="N35">
        <f>IFERROR(INDEX('CP-OM'!$E$5:$BA$50,MATCH('Rlt Global'!$E35,'CP-OM'!$C$5:$C$50,0),MATCH('Rlt Global'!N$3,'CP-OM'!$E$4:$BA$4,0)),"")</f>
        <v>0</v>
      </c>
      <c r="O35">
        <f>IFERROR(INDEX('CP-OM'!$E$5:$BA$50,MATCH('Rlt Global'!$E35,'CP-OM'!$C$5:$C$50,0),MATCH('Rlt Global'!O$3,'CP-OM'!$E$4:$BA$4,0)),"")</f>
        <v>0</v>
      </c>
      <c r="P35">
        <f>IFERROR(INDEX('CP-OM'!$E$5:$BA$50,MATCH('Rlt Global'!$E35,'CP-OM'!$C$5:$C$50,0),MATCH('Rlt Global'!P$3,'CP-OM'!$E$4:$BA$4,0)),"")</f>
        <v>0</v>
      </c>
      <c r="Q35">
        <f>IFERROR(INDEX('CP-OM'!$E$5:$BA$50,MATCH('Rlt Global'!$E35,'CP-OM'!$C$5:$C$50,0),MATCH('Rlt Global'!Q$3,'CP-OM'!$E$4:$BA$4,0)),"")</f>
        <v>0</v>
      </c>
      <c r="R35">
        <f>IFERROR(INDEX('CP-OM'!$E$5:$BA$50,MATCH('Rlt Global'!$E35,'CP-OM'!$C$5:$C$50,0),MATCH('Rlt Global'!R$3,'CP-OM'!$E$4:$BA$4,0)),"")</f>
        <v>0</v>
      </c>
      <c r="S35">
        <f>IFERROR(INDEX('CP-OM'!$E$5:$BA$50,MATCH('Rlt Global'!$E35,'CP-OM'!$C$5:$C$50,0),MATCH('Rlt Global'!S$3,'CP-OM'!$E$4:$BA$4,0)),"")</f>
        <v>0</v>
      </c>
      <c r="T35">
        <f>IFERROR(INDEX('CP-OM'!$E$5:$BA$50,MATCH('Rlt Global'!$E35,'CP-OM'!$C$5:$C$50,0),MATCH('Rlt Global'!T$3,'CP-OM'!$E$4:$BA$4,0)),"")</f>
        <v>0</v>
      </c>
      <c r="U35">
        <f>IFERROR(INDEX('CP-OM'!$E$5:$BA$50,MATCH('Rlt Global'!$E35,'CP-OM'!$C$5:$C$50,0),MATCH('Rlt Global'!U$3,'CP-OM'!$E$4:$BA$4,0)),"")</f>
        <v>0</v>
      </c>
      <c r="V35">
        <f>IFERROR(INDEX('CP-OM'!$E$5:$BA$50,MATCH('Rlt Global'!$E35,'CP-OM'!$C$5:$C$50,0),MATCH('Rlt Global'!V$3,'CP-OM'!$E$4:$BA$4,0)),"")</f>
        <v>0</v>
      </c>
      <c r="W35">
        <f>IFERROR(INDEX('CP-OM'!$E$5:$BA$50,MATCH('Rlt Global'!$E35,'CP-OM'!$C$5:$C$50,0),MATCH('Rlt Global'!W$3,'CP-OM'!$E$4:$BA$4,0)),"")</f>
        <v>0</v>
      </c>
      <c r="X35">
        <f>IFERROR(INDEX('CP-OM'!$E$5:$BA$50,MATCH('Rlt Global'!$E35,'CP-OM'!$C$5:$C$50,0),MATCH('Rlt Global'!X$3,'CP-OM'!$E$4:$BA$4,0)),"")</f>
        <v>0</v>
      </c>
      <c r="Y35">
        <f>IFERROR(INDEX('CP-OM'!$E$5:$BA$50,MATCH('Rlt Global'!$E35,'CP-OM'!$C$5:$C$50,0),MATCH('Rlt Global'!Y$3,'CP-OM'!$E$4:$BA$4,0)),"")</f>
        <v>0</v>
      </c>
      <c r="Z35">
        <f>IFERROR(INDEX('CP-OM'!$E$5:$BA$50,MATCH('Rlt Global'!$E35,'CP-OM'!$C$5:$C$50,0),MATCH('Rlt Global'!Z$3,'CP-OM'!$E$4:$BA$4,0)),"")</f>
        <v>0</v>
      </c>
      <c r="AA35">
        <f>IFERROR(INDEX('CP-OM'!$E$5:$BA$50,MATCH('Rlt Global'!$E35,'CP-OM'!$C$5:$C$50,0),MATCH('Rlt Global'!AA$3,'CP-OM'!$E$4:$BA$4,0)),"")</f>
        <v>0</v>
      </c>
      <c r="AB35">
        <f>IFERROR(INDEX('CP-OM'!$E$5:$BA$50,MATCH('Rlt Global'!$E35,'CP-OM'!$C$5:$C$50,0),MATCH('Rlt Global'!AB$3,'CP-OM'!$E$4:$BA$4,0)),"")</f>
        <v>0</v>
      </c>
      <c r="AC35">
        <f>IFERROR(INDEX('CP-OM'!$E$5:$BA$50,MATCH('Rlt Global'!$E35,'CP-OM'!$C$5:$C$50,0),MATCH('Rlt Global'!AC$3,'CP-OM'!$E$4:$BA$4,0)),"")</f>
        <v>0</v>
      </c>
      <c r="AD35">
        <f>IFERROR(INDEX('CP-OM'!$E$5:$BA$50,MATCH('Rlt Global'!$E35,'CP-OM'!$C$5:$C$50,0),MATCH('Rlt Global'!AD$3,'CP-OM'!$E$4:$BA$4,0)),"")</f>
        <v>0</v>
      </c>
      <c r="AE35">
        <f>IFERROR(INDEX('CP-OM'!$E$5:$BA$50,MATCH('Rlt Global'!$E35,'CP-OM'!$C$5:$C$50,0),MATCH('Rlt Global'!AE$3,'CP-OM'!$E$4:$BA$4,0)),"")</f>
        <v>0</v>
      </c>
      <c r="AF35">
        <f>IFERROR(INDEX('CP-OM'!$E$5:$BA$50,MATCH('Rlt Global'!$E35,'CP-OM'!$C$5:$C$50,0),MATCH('Rlt Global'!AF$3,'CP-OM'!$E$4:$BA$4,0)),"")</f>
        <v>0</v>
      </c>
      <c r="AG35">
        <f>IFERROR(INDEX('CP-OM'!$E$5:$BA$50,MATCH('Rlt Global'!$E35,'CP-OM'!$C$5:$C$50,0),MATCH('Rlt Global'!AG$3,'CP-OM'!$E$4:$BA$4,0)),"")</f>
        <v>0</v>
      </c>
      <c r="AH35">
        <f>IFERROR(INDEX('CP-OM'!$E$5:$BA$50,MATCH('Rlt Global'!$E35,'CP-OM'!$C$5:$C$50,0),MATCH('Rlt Global'!AH$3,'CP-OM'!$E$4:$BA$4,0)),"")</f>
        <v>0</v>
      </c>
      <c r="AI35">
        <f>IFERROR(INDEX('CP-OM'!$E$5:$BA$50,MATCH('Rlt Global'!$E35,'CP-OM'!$C$5:$C$50,0),MATCH('Rlt Global'!AI$3,'CP-OM'!$E$4:$BA$4,0)),"")</f>
        <v>0</v>
      </c>
      <c r="AJ35">
        <f>IFERROR(INDEX('CP-OM'!$E$5:$BA$50,MATCH('Rlt Global'!$E35,'CP-OM'!$C$5:$C$50,0),MATCH('Rlt Global'!AJ$3,'CP-OM'!$E$4:$BA$4,0)),"")</f>
        <v>0</v>
      </c>
      <c r="AK35">
        <f>IFERROR(INDEX('CP-OM'!$E$5:$BA$50,MATCH('Rlt Global'!$E35,'CP-OM'!$C$5:$C$50,0),MATCH('Rlt Global'!AK$3,'CP-OM'!$E$4:$BA$4,0)),"")</f>
        <v>0</v>
      </c>
      <c r="AL35">
        <f>IFERROR(INDEX('CP-OM'!$E$5:$BA$50,MATCH('Rlt Global'!$E35,'CP-OM'!$C$5:$C$50,0),MATCH('Rlt Global'!AL$3,'CP-OM'!$E$4:$BA$4,0)),"")</f>
        <v>0</v>
      </c>
      <c r="AM35">
        <f>IFERROR(INDEX('CP-OM'!$E$5:$BA$50,MATCH('Rlt Global'!$E35,'CP-OM'!$C$5:$C$50,0),MATCH('Rlt Global'!AM$3,'CP-OM'!$E$4:$BA$4,0)),"")</f>
        <v>0</v>
      </c>
      <c r="AN35">
        <f>IFERROR(INDEX('CP-OM'!$E$5:$BA$50,MATCH('Rlt Global'!$E35,'CP-OM'!$C$5:$C$50,0),MATCH('Rlt Global'!AN$3,'CP-OM'!$E$4:$BA$4,0)),"")</f>
        <v>0</v>
      </c>
      <c r="AO35">
        <f>IFERROR(INDEX('CP-OM'!$E$5:$BA$50,MATCH('Rlt Global'!$E35,'CP-OM'!$C$5:$C$50,0),MATCH('Rlt Global'!AO$3,'CP-OM'!$E$4:$BA$4,0)),"")</f>
        <v>0</v>
      </c>
      <c r="AP35">
        <f>IFERROR(INDEX('CP-OM'!$E$5:$BA$50,MATCH('Rlt Global'!$E35,'CP-OM'!$C$5:$C$50,0),MATCH('Rlt Global'!AP$3,'CP-OM'!$E$4:$BA$4,0)),"")</f>
        <v>0</v>
      </c>
      <c r="AQ35">
        <f>IFERROR(INDEX('CP-OM'!$E$5:$BA$50,MATCH('Rlt Global'!$E35,'CP-OM'!$C$5:$C$50,0),MATCH('Rlt Global'!AQ$3,'CP-OM'!$E$4:$BA$4,0)),"")</f>
        <v>0</v>
      </c>
      <c r="AR35">
        <f>IFERROR(INDEX('CP-OM'!$E$5:$BA$50,MATCH('Rlt Global'!$E35,'CP-OM'!$C$5:$C$50,0),MATCH('Rlt Global'!AR$3,'CP-OM'!$E$4:$BA$4,0)),"")</f>
        <v>0</v>
      </c>
      <c r="AS35">
        <f>IFERROR(INDEX('CP-OM'!$E$5:$BA$50,MATCH('Rlt Global'!$E35,'CP-OM'!$C$5:$C$50,0),MATCH('Rlt Global'!AS$3,'CP-OM'!$E$4:$BA$4,0)),"")</f>
        <v>0</v>
      </c>
      <c r="AT35">
        <f>IFERROR(INDEX('CP-OM'!$E$5:$BA$50,MATCH('Rlt Global'!$E35,'CP-OM'!$C$5:$C$50,0),MATCH('Rlt Global'!AT$3,'CP-OM'!$E$4:$BA$4,0)),"")</f>
        <v>0</v>
      </c>
      <c r="AU35">
        <f>IFERROR(INDEX('CP-OM'!$E$5:$BA$50,MATCH('Rlt Global'!$E35,'CP-OM'!$C$5:$C$50,0),MATCH('Rlt Global'!AU$3,'CP-OM'!$E$4:$BA$4,0)),"")</f>
        <v>0</v>
      </c>
      <c r="AV35">
        <f>IFERROR(INDEX('CP-OM'!$E$5:$BA$50,MATCH('Rlt Global'!$E35,'CP-OM'!$C$5:$C$50,0),MATCH('Rlt Global'!AV$3,'CP-OM'!$E$4:$BA$4,0)),"")</f>
        <v>0</v>
      </c>
      <c r="AW35">
        <f>IFERROR(INDEX('CP-OM'!$E$5:$BA$50,MATCH('Rlt Global'!$E35,'CP-OM'!$C$5:$C$50,0),MATCH('Rlt Global'!AW$3,'CP-OM'!$E$4:$BA$4,0)),"")</f>
        <v>0</v>
      </c>
      <c r="AX35">
        <f>IFERROR(INDEX('CP-OM'!$E$5:$BA$50,MATCH('Rlt Global'!$E35,'CP-OM'!$C$5:$C$50,0),MATCH('Rlt Global'!AX$3,'CP-OM'!$E$4:$BA$4,0)),"")</f>
        <v>0</v>
      </c>
      <c r="AY35">
        <f>IFERROR(INDEX('CP-OM'!$E$5:$BA$50,MATCH('Rlt Global'!$E35,'CP-OM'!$C$5:$C$50,0),MATCH('Rlt Global'!AY$3,'CP-OM'!$E$4:$BA$4,0)),"")</f>
        <v>0</v>
      </c>
      <c r="AZ35">
        <f>IFERROR(INDEX('CP-OM'!$E$5:$BA$50,MATCH('Rlt Global'!$E35,'CP-OM'!$C$5:$C$50,0),MATCH('Rlt Global'!AZ$3,'CP-OM'!$E$4:$BA$4,0)),"")</f>
        <v>0</v>
      </c>
      <c r="BA35">
        <f>IFERROR(INDEX('CP-OM'!$E$5:$BA$50,MATCH('Rlt Global'!$E35,'CP-OM'!$C$5:$C$50,0),MATCH('Rlt Global'!BA$3,'CP-OM'!$E$4:$BA$4,0)),"")</f>
        <v>0</v>
      </c>
      <c r="BB35">
        <f>IFERROR(INDEX('CP-OM'!$E$5:$BA$50,MATCH('Rlt Global'!$E35,'CP-OM'!$C$5:$C$50,0),MATCH('Rlt Global'!BB$3,'CP-OM'!$E$4:$BA$4,0)),"")</f>
        <v>0</v>
      </c>
      <c r="BC35">
        <f>IFERROR(INDEX('CP-OM'!$E$5:$BA$50,MATCH('Rlt Global'!$E35,'CP-OM'!$C$5:$C$50,0),MATCH('Rlt Global'!BC$3,'CP-OM'!$E$4:$BA$4,0)),"")</f>
        <v>0</v>
      </c>
      <c r="BD35">
        <f>IFERROR(INDEX('CP-OM'!$E$5:$BA$50,MATCH('Rlt Global'!$E35,'CP-OM'!$C$5:$C$50,0),MATCH('Rlt Global'!BD$3,'CP-OM'!$E$4:$BA$4,0)),"")</f>
        <v>0</v>
      </c>
    </row>
    <row r="36" spans="1:56">
      <c r="A36" t="s">
        <v>18</v>
      </c>
      <c r="B36" t="s">
        <v>104</v>
      </c>
      <c r="C36" t="s">
        <v>126</v>
      </c>
      <c r="D36">
        <v>2</v>
      </c>
      <c r="E36" s="66" t="str">
        <f>INDEX('Liste Personnel'!$A$3:$I$152,MATCH($C36,'Liste Personnel'!$E$3:$E$152,0),7)</f>
        <v>OMG2</v>
      </c>
      <c r="F36" s="66">
        <f>INDEX('Liste Personnel'!$A$3:$I$152,MATCH($C36,'Liste Personnel'!$E$3:$E$152,0),8)</f>
        <v>2953</v>
      </c>
      <c r="G36" s="66" t="str">
        <f>INDEX('Liste Personnel'!$A$3:$I$152,MATCH($C36,'Liste Personnel'!$E$3:$E$152,0),9)</f>
        <v>xxx.xxx@google.com</v>
      </c>
      <c r="H36">
        <f>IFERROR(INDEX('CP-OM'!$E$5:$BA$50,MATCH('Rlt Global'!$E36,'CP-OM'!$C$5:$C$50,0),MATCH('Rlt Global'!H$3,'CP-OM'!$E$4:$BA$4,0)),"")</f>
        <v>0</v>
      </c>
      <c r="I36">
        <f>IFERROR(INDEX('CP-OM'!$E$5:$BA$50,MATCH('Rlt Global'!$E36,'CP-OM'!$C$5:$C$50,0),MATCH('Rlt Global'!I$3,'CP-OM'!$E$4:$BA$4,0)),"")</f>
        <v>0</v>
      </c>
      <c r="J36">
        <f>IFERROR(INDEX('CP-OM'!$E$5:$BA$50,MATCH('Rlt Global'!$E36,'CP-OM'!$C$5:$C$50,0),MATCH('Rlt Global'!J$3,'CP-OM'!$E$4:$BA$4,0)),"")</f>
        <v>0</v>
      </c>
      <c r="K36">
        <f>IFERROR(INDEX('CP-OM'!$E$5:$BA$50,MATCH('Rlt Global'!$E36,'CP-OM'!$C$5:$C$50,0),MATCH('Rlt Global'!K$3,'CP-OM'!$E$4:$BA$4,0)),"")</f>
        <v>0</v>
      </c>
      <c r="L36">
        <f>IFERROR(INDEX('CP-OM'!$E$5:$BA$50,MATCH('Rlt Global'!$E36,'CP-OM'!$C$5:$C$50,0),MATCH('Rlt Global'!L$3,'CP-OM'!$E$4:$BA$4,0)),"")</f>
        <v>0</v>
      </c>
      <c r="M36">
        <f>IFERROR(INDEX('CP-OM'!$E$5:$BA$50,MATCH('Rlt Global'!$E36,'CP-OM'!$C$5:$C$50,0),MATCH('Rlt Global'!M$3,'CP-OM'!$E$4:$BA$4,0)),"")</f>
        <v>0</v>
      </c>
      <c r="N36">
        <f>IFERROR(INDEX('CP-OM'!$E$5:$BA$50,MATCH('Rlt Global'!$E36,'CP-OM'!$C$5:$C$50,0),MATCH('Rlt Global'!N$3,'CP-OM'!$E$4:$BA$4,0)),"")</f>
        <v>0</v>
      </c>
      <c r="O36">
        <f>IFERROR(INDEX('CP-OM'!$E$5:$BA$50,MATCH('Rlt Global'!$E36,'CP-OM'!$C$5:$C$50,0),MATCH('Rlt Global'!O$3,'CP-OM'!$E$4:$BA$4,0)),"")</f>
        <v>0</v>
      </c>
      <c r="P36">
        <f>IFERROR(INDEX('CP-OM'!$E$5:$BA$50,MATCH('Rlt Global'!$E36,'CP-OM'!$C$5:$C$50,0),MATCH('Rlt Global'!P$3,'CP-OM'!$E$4:$BA$4,0)),"")</f>
        <v>0</v>
      </c>
      <c r="Q36">
        <f>IFERROR(INDEX('CP-OM'!$E$5:$BA$50,MATCH('Rlt Global'!$E36,'CP-OM'!$C$5:$C$50,0),MATCH('Rlt Global'!Q$3,'CP-OM'!$E$4:$BA$4,0)),"")</f>
        <v>0</v>
      </c>
      <c r="R36">
        <f>IFERROR(INDEX('CP-OM'!$E$5:$BA$50,MATCH('Rlt Global'!$E36,'CP-OM'!$C$5:$C$50,0),MATCH('Rlt Global'!R$3,'CP-OM'!$E$4:$BA$4,0)),"")</f>
        <v>0</v>
      </c>
      <c r="S36">
        <f>IFERROR(INDEX('CP-OM'!$E$5:$BA$50,MATCH('Rlt Global'!$E36,'CP-OM'!$C$5:$C$50,0),MATCH('Rlt Global'!S$3,'CP-OM'!$E$4:$BA$4,0)),"")</f>
        <v>0</v>
      </c>
      <c r="T36">
        <f>IFERROR(INDEX('CP-OM'!$E$5:$BA$50,MATCH('Rlt Global'!$E36,'CP-OM'!$C$5:$C$50,0),MATCH('Rlt Global'!T$3,'CP-OM'!$E$4:$BA$4,0)),"")</f>
        <v>0</v>
      </c>
      <c r="U36">
        <f>IFERROR(INDEX('CP-OM'!$E$5:$BA$50,MATCH('Rlt Global'!$E36,'CP-OM'!$C$5:$C$50,0),MATCH('Rlt Global'!U$3,'CP-OM'!$E$4:$BA$4,0)),"")</f>
        <v>0</v>
      </c>
      <c r="V36">
        <f>IFERROR(INDEX('CP-OM'!$E$5:$BA$50,MATCH('Rlt Global'!$E36,'CP-OM'!$C$5:$C$50,0),MATCH('Rlt Global'!V$3,'CP-OM'!$E$4:$BA$4,0)),"")</f>
        <v>0</v>
      </c>
      <c r="W36">
        <f>IFERROR(INDEX('CP-OM'!$E$5:$BA$50,MATCH('Rlt Global'!$E36,'CP-OM'!$C$5:$C$50,0),MATCH('Rlt Global'!W$3,'CP-OM'!$E$4:$BA$4,0)),"")</f>
        <v>0</v>
      </c>
      <c r="X36">
        <f>IFERROR(INDEX('CP-OM'!$E$5:$BA$50,MATCH('Rlt Global'!$E36,'CP-OM'!$C$5:$C$50,0),MATCH('Rlt Global'!X$3,'CP-OM'!$E$4:$BA$4,0)),"")</f>
        <v>0</v>
      </c>
      <c r="Y36">
        <f>IFERROR(INDEX('CP-OM'!$E$5:$BA$50,MATCH('Rlt Global'!$E36,'CP-OM'!$C$5:$C$50,0),MATCH('Rlt Global'!Y$3,'CP-OM'!$E$4:$BA$4,0)),"")</f>
        <v>0</v>
      </c>
      <c r="Z36">
        <f>IFERROR(INDEX('CP-OM'!$E$5:$BA$50,MATCH('Rlt Global'!$E36,'CP-OM'!$C$5:$C$50,0),MATCH('Rlt Global'!Z$3,'CP-OM'!$E$4:$BA$4,0)),"")</f>
        <v>0</v>
      </c>
      <c r="AA36">
        <f>IFERROR(INDEX('CP-OM'!$E$5:$BA$50,MATCH('Rlt Global'!$E36,'CP-OM'!$C$5:$C$50,0),MATCH('Rlt Global'!AA$3,'CP-OM'!$E$4:$BA$4,0)),"")</f>
        <v>0</v>
      </c>
      <c r="AB36">
        <f>IFERROR(INDEX('CP-OM'!$E$5:$BA$50,MATCH('Rlt Global'!$E36,'CP-OM'!$C$5:$C$50,0),MATCH('Rlt Global'!AB$3,'CP-OM'!$E$4:$BA$4,0)),"")</f>
        <v>0</v>
      </c>
      <c r="AC36">
        <f>IFERROR(INDEX('CP-OM'!$E$5:$BA$50,MATCH('Rlt Global'!$E36,'CP-OM'!$C$5:$C$50,0),MATCH('Rlt Global'!AC$3,'CP-OM'!$E$4:$BA$4,0)),"")</f>
        <v>0</v>
      </c>
      <c r="AD36">
        <f>IFERROR(INDEX('CP-OM'!$E$5:$BA$50,MATCH('Rlt Global'!$E36,'CP-OM'!$C$5:$C$50,0),MATCH('Rlt Global'!AD$3,'CP-OM'!$E$4:$BA$4,0)),"")</f>
        <v>0</v>
      </c>
      <c r="AE36">
        <f>IFERROR(INDEX('CP-OM'!$E$5:$BA$50,MATCH('Rlt Global'!$E36,'CP-OM'!$C$5:$C$50,0),MATCH('Rlt Global'!AE$3,'CP-OM'!$E$4:$BA$4,0)),"")</f>
        <v>0</v>
      </c>
      <c r="AF36">
        <f>IFERROR(INDEX('CP-OM'!$E$5:$BA$50,MATCH('Rlt Global'!$E36,'CP-OM'!$C$5:$C$50,0),MATCH('Rlt Global'!AF$3,'CP-OM'!$E$4:$BA$4,0)),"")</f>
        <v>0</v>
      </c>
      <c r="AG36">
        <f>IFERROR(INDEX('CP-OM'!$E$5:$BA$50,MATCH('Rlt Global'!$E36,'CP-OM'!$C$5:$C$50,0),MATCH('Rlt Global'!AG$3,'CP-OM'!$E$4:$BA$4,0)),"")</f>
        <v>0</v>
      </c>
      <c r="AH36">
        <f>IFERROR(INDEX('CP-OM'!$E$5:$BA$50,MATCH('Rlt Global'!$E36,'CP-OM'!$C$5:$C$50,0),MATCH('Rlt Global'!AH$3,'CP-OM'!$E$4:$BA$4,0)),"")</f>
        <v>0</v>
      </c>
      <c r="AI36">
        <f>IFERROR(INDEX('CP-OM'!$E$5:$BA$50,MATCH('Rlt Global'!$E36,'CP-OM'!$C$5:$C$50,0),MATCH('Rlt Global'!AI$3,'CP-OM'!$E$4:$BA$4,0)),"")</f>
        <v>0</v>
      </c>
      <c r="AJ36">
        <f>IFERROR(INDEX('CP-OM'!$E$5:$BA$50,MATCH('Rlt Global'!$E36,'CP-OM'!$C$5:$C$50,0),MATCH('Rlt Global'!AJ$3,'CP-OM'!$E$4:$BA$4,0)),"")</f>
        <v>0</v>
      </c>
      <c r="AK36">
        <f>IFERROR(INDEX('CP-OM'!$E$5:$BA$50,MATCH('Rlt Global'!$E36,'CP-OM'!$C$5:$C$50,0),MATCH('Rlt Global'!AK$3,'CP-OM'!$E$4:$BA$4,0)),"")</f>
        <v>0</v>
      </c>
      <c r="AL36">
        <f>IFERROR(INDEX('CP-OM'!$E$5:$BA$50,MATCH('Rlt Global'!$E36,'CP-OM'!$C$5:$C$50,0),MATCH('Rlt Global'!AL$3,'CP-OM'!$E$4:$BA$4,0)),"")</f>
        <v>0</v>
      </c>
      <c r="AM36">
        <f>IFERROR(INDEX('CP-OM'!$E$5:$BA$50,MATCH('Rlt Global'!$E36,'CP-OM'!$C$5:$C$50,0),MATCH('Rlt Global'!AM$3,'CP-OM'!$E$4:$BA$4,0)),"")</f>
        <v>0</v>
      </c>
      <c r="AN36">
        <f>IFERROR(INDEX('CP-OM'!$E$5:$BA$50,MATCH('Rlt Global'!$E36,'CP-OM'!$C$5:$C$50,0),MATCH('Rlt Global'!AN$3,'CP-OM'!$E$4:$BA$4,0)),"")</f>
        <v>0</v>
      </c>
      <c r="AO36">
        <f>IFERROR(INDEX('CP-OM'!$E$5:$BA$50,MATCH('Rlt Global'!$E36,'CP-OM'!$C$5:$C$50,0),MATCH('Rlt Global'!AO$3,'CP-OM'!$E$4:$BA$4,0)),"")</f>
        <v>0</v>
      </c>
      <c r="AP36">
        <f>IFERROR(INDEX('CP-OM'!$E$5:$BA$50,MATCH('Rlt Global'!$E36,'CP-OM'!$C$5:$C$50,0),MATCH('Rlt Global'!AP$3,'CP-OM'!$E$4:$BA$4,0)),"")</f>
        <v>0</v>
      </c>
      <c r="AQ36">
        <f>IFERROR(INDEX('CP-OM'!$E$5:$BA$50,MATCH('Rlt Global'!$E36,'CP-OM'!$C$5:$C$50,0),MATCH('Rlt Global'!AQ$3,'CP-OM'!$E$4:$BA$4,0)),"")</f>
        <v>0</v>
      </c>
      <c r="AR36">
        <f>IFERROR(INDEX('CP-OM'!$E$5:$BA$50,MATCH('Rlt Global'!$E36,'CP-OM'!$C$5:$C$50,0),MATCH('Rlt Global'!AR$3,'CP-OM'!$E$4:$BA$4,0)),"")</f>
        <v>0</v>
      </c>
      <c r="AS36">
        <f>IFERROR(INDEX('CP-OM'!$E$5:$BA$50,MATCH('Rlt Global'!$E36,'CP-OM'!$C$5:$C$50,0),MATCH('Rlt Global'!AS$3,'CP-OM'!$E$4:$BA$4,0)),"")</f>
        <v>0</v>
      </c>
      <c r="AT36">
        <f>IFERROR(INDEX('CP-OM'!$E$5:$BA$50,MATCH('Rlt Global'!$E36,'CP-OM'!$C$5:$C$50,0),MATCH('Rlt Global'!AT$3,'CP-OM'!$E$4:$BA$4,0)),"")</f>
        <v>0</v>
      </c>
      <c r="AU36">
        <f>IFERROR(INDEX('CP-OM'!$E$5:$BA$50,MATCH('Rlt Global'!$E36,'CP-OM'!$C$5:$C$50,0),MATCH('Rlt Global'!AU$3,'CP-OM'!$E$4:$BA$4,0)),"")</f>
        <v>0</v>
      </c>
      <c r="AV36">
        <f>IFERROR(INDEX('CP-OM'!$E$5:$BA$50,MATCH('Rlt Global'!$E36,'CP-OM'!$C$5:$C$50,0),MATCH('Rlt Global'!AV$3,'CP-OM'!$E$4:$BA$4,0)),"")</f>
        <v>0</v>
      </c>
      <c r="AW36">
        <f>IFERROR(INDEX('CP-OM'!$E$5:$BA$50,MATCH('Rlt Global'!$E36,'CP-OM'!$C$5:$C$50,0),MATCH('Rlt Global'!AW$3,'CP-OM'!$E$4:$BA$4,0)),"")</f>
        <v>0</v>
      </c>
      <c r="AX36">
        <f>IFERROR(INDEX('CP-OM'!$E$5:$BA$50,MATCH('Rlt Global'!$E36,'CP-OM'!$C$5:$C$50,0),MATCH('Rlt Global'!AX$3,'CP-OM'!$E$4:$BA$4,0)),"")</f>
        <v>0</v>
      </c>
      <c r="AY36">
        <f>IFERROR(INDEX('CP-OM'!$E$5:$BA$50,MATCH('Rlt Global'!$E36,'CP-OM'!$C$5:$C$50,0),MATCH('Rlt Global'!AY$3,'CP-OM'!$E$4:$BA$4,0)),"")</f>
        <v>0</v>
      </c>
      <c r="AZ36">
        <f>IFERROR(INDEX('CP-OM'!$E$5:$BA$50,MATCH('Rlt Global'!$E36,'CP-OM'!$C$5:$C$50,0),MATCH('Rlt Global'!AZ$3,'CP-OM'!$E$4:$BA$4,0)),"")</f>
        <v>0</v>
      </c>
      <c r="BA36">
        <f>IFERROR(INDEX('CP-OM'!$E$5:$BA$50,MATCH('Rlt Global'!$E36,'CP-OM'!$C$5:$C$50,0),MATCH('Rlt Global'!BA$3,'CP-OM'!$E$4:$BA$4,0)),"")</f>
        <v>0</v>
      </c>
      <c r="BB36">
        <f>IFERROR(INDEX('CP-OM'!$E$5:$BA$50,MATCH('Rlt Global'!$E36,'CP-OM'!$C$5:$C$50,0),MATCH('Rlt Global'!BB$3,'CP-OM'!$E$4:$BA$4,0)),"")</f>
        <v>0</v>
      </c>
      <c r="BC36">
        <f>IFERROR(INDEX('CP-OM'!$E$5:$BA$50,MATCH('Rlt Global'!$E36,'CP-OM'!$C$5:$C$50,0),MATCH('Rlt Global'!BC$3,'CP-OM'!$E$4:$BA$4,0)),"")</f>
        <v>0</v>
      </c>
      <c r="BD36">
        <f>IFERROR(INDEX('CP-OM'!$E$5:$BA$50,MATCH('Rlt Global'!$E36,'CP-OM'!$C$5:$C$50,0),MATCH('Rlt Global'!BD$3,'CP-OM'!$E$4:$BA$4,0)),"")</f>
        <v>0</v>
      </c>
    </row>
    <row r="37" spans="1:56">
      <c r="A37" t="s">
        <v>18</v>
      </c>
      <c r="B37" t="s">
        <v>104</v>
      </c>
      <c r="C37" t="s">
        <v>127</v>
      </c>
      <c r="D37">
        <v>3</v>
      </c>
      <c r="E37" s="66" t="str">
        <f>INDEX('Liste Personnel'!$A$3:$I$152,MATCH($C37,'Liste Personnel'!$E$3:$E$152,0),7)</f>
        <v>OMG3</v>
      </c>
      <c r="F37" s="66">
        <f>INDEX('Liste Personnel'!$A$3:$I$152,MATCH($C37,'Liste Personnel'!$E$3:$E$152,0),8)</f>
        <v>1547</v>
      </c>
      <c r="G37" s="66" t="str">
        <f>INDEX('Liste Personnel'!$A$3:$I$152,MATCH($C37,'Liste Personnel'!$E$3:$E$152,0),9)</f>
        <v>xxx.xxx@google.com</v>
      </c>
      <c r="H37">
        <f>IFERROR(INDEX('CP-OM'!$E$5:$BA$50,MATCH('Rlt Global'!$E37,'CP-OM'!$C$5:$C$50,0),MATCH('Rlt Global'!H$3,'CP-OM'!$E$4:$BA$4,0)),"")</f>
        <v>0</v>
      </c>
      <c r="I37">
        <f>IFERROR(INDEX('CP-OM'!$E$5:$BA$50,MATCH('Rlt Global'!$E37,'CP-OM'!$C$5:$C$50,0),MATCH('Rlt Global'!I$3,'CP-OM'!$E$4:$BA$4,0)),"")</f>
        <v>0</v>
      </c>
      <c r="J37">
        <f>IFERROR(INDEX('CP-OM'!$E$5:$BA$50,MATCH('Rlt Global'!$E37,'CP-OM'!$C$5:$C$50,0),MATCH('Rlt Global'!J$3,'CP-OM'!$E$4:$BA$4,0)),"")</f>
        <v>0</v>
      </c>
      <c r="K37">
        <f>IFERROR(INDEX('CP-OM'!$E$5:$BA$50,MATCH('Rlt Global'!$E37,'CP-OM'!$C$5:$C$50,0),MATCH('Rlt Global'!K$3,'CP-OM'!$E$4:$BA$4,0)),"")</f>
        <v>0</v>
      </c>
      <c r="L37">
        <f>IFERROR(INDEX('CP-OM'!$E$5:$BA$50,MATCH('Rlt Global'!$E37,'CP-OM'!$C$5:$C$50,0),MATCH('Rlt Global'!L$3,'CP-OM'!$E$4:$BA$4,0)),"")</f>
        <v>0</v>
      </c>
      <c r="M37">
        <f>IFERROR(INDEX('CP-OM'!$E$5:$BA$50,MATCH('Rlt Global'!$E37,'CP-OM'!$C$5:$C$50,0),MATCH('Rlt Global'!M$3,'CP-OM'!$E$4:$BA$4,0)),"")</f>
        <v>0</v>
      </c>
      <c r="N37">
        <f>IFERROR(INDEX('CP-OM'!$E$5:$BA$50,MATCH('Rlt Global'!$E37,'CP-OM'!$C$5:$C$50,0),MATCH('Rlt Global'!N$3,'CP-OM'!$E$4:$BA$4,0)),"")</f>
        <v>0</v>
      </c>
      <c r="O37">
        <f>IFERROR(INDEX('CP-OM'!$E$5:$BA$50,MATCH('Rlt Global'!$E37,'CP-OM'!$C$5:$C$50,0),MATCH('Rlt Global'!O$3,'CP-OM'!$E$4:$BA$4,0)),"")</f>
        <v>0</v>
      </c>
      <c r="P37">
        <f>IFERROR(INDEX('CP-OM'!$E$5:$BA$50,MATCH('Rlt Global'!$E37,'CP-OM'!$C$5:$C$50,0),MATCH('Rlt Global'!P$3,'CP-OM'!$E$4:$BA$4,0)),"")</f>
        <v>0</v>
      </c>
      <c r="Q37">
        <f>IFERROR(INDEX('CP-OM'!$E$5:$BA$50,MATCH('Rlt Global'!$E37,'CP-OM'!$C$5:$C$50,0),MATCH('Rlt Global'!Q$3,'CP-OM'!$E$4:$BA$4,0)),"")</f>
        <v>0</v>
      </c>
      <c r="R37">
        <f>IFERROR(INDEX('CP-OM'!$E$5:$BA$50,MATCH('Rlt Global'!$E37,'CP-OM'!$C$5:$C$50,0),MATCH('Rlt Global'!R$3,'CP-OM'!$E$4:$BA$4,0)),"")</f>
        <v>0</v>
      </c>
      <c r="S37">
        <f>IFERROR(INDEX('CP-OM'!$E$5:$BA$50,MATCH('Rlt Global'!$E37,'CP-OM'!$C$5:$C$50,0),MATCH('Rlt Global'!S$3,'CP-OM'!$E$4:$BA$4,0)),"")</f>
        <v>0</v>
      </c>
      <c r="T37">
        <f>IFERROR(INDEX('CP-OM'!$E$5:$BA$50,MATCH('Rlt Global'!$E37,'CP-OM'!$C$5:$C$50,0),MATCH('Rlt Global'!T$3,'CP-OM'!$E$4:$BA$4,0)),"")</f>
        <v>0</v>
      </c>
      <c r="U37">
        <f>IFERROR(INDEX('CP-OM'!$E$5:$BA$50,MATCH('Rlt Global'!$E37,'CP-OM'!$C$5:$C$50,0),MATCH('Rlt Global'!U$3,'CP-OM'!$E$4:$BA$4,0)),"")</f>
        <v>0</v>
      </c>
      <c r="V37">
        <f>IFERROR(INDEX('CP-OM'!$E$5:$BA$50,MATCH('Rlt Global'!$E37,'CP-OM'!$C$5:$C$50,0),MATCH('Rlt Global'!V$3,'CP-OM'!$E$4:$BA$4,0)),"")</f>
        <v>0</v>
      </c>
      <c r="W37">
        <f>IFERROR(INDEX('CP-OM'!$E$5:$BA$50,MATCH('Rlt Global'!$E37,'CP-OM'!$C$5:$C$50,0),MATCH('Rlt Global'!W$3,'CP-OM'!$E$4:$BA$4,0)),"")</f>
        <v>0</v>
      </c>
      <c r="X37">
        <f>IFERROR(INDEX('CP-OM'!$E$5:$BA$50,MATCH('Rlt Global'!$E37,'CP-OM'!$C$5:$C$50,0),MATCH('Rlt Global'!X$3,'CP-OM'!$E$4:$BA$4,0)),"")</f>
        <v>0</v>
      </c>
      <c r="Y37">
        <f>IFERROR(INDEX('CP-OM'!$E$5:$BA$50,MATCH('Rlt Global'!$E37,'CP-OM'!$C$5:$C$50,0),MATCH('Rlt Global'!Y$3,'CP-OM'!$E$4:$BA$4,0)),"")</f>
        <v>0</v>
      </c>
      <c r="Z37">
        <f>IFERROR(INDEX('CP-OM'!$E$5:$BA$50,MATCH('Rlt Global'!$E37,'CP-OM'!$C$5:$C$50,0),MATCH('Rlt Global'!Z$3,'CP-OM'!$E$4:$BA$4,0)),"")</f>
        <v>0</v>
      </c>
      <c r="AA37">
        <f>IFERROR(INDEX('CP-OM'!$E$5:$BA$50,MATCH('Rlt Global'!$E37,'CP-OM'!$C$5:$C$50,0),MATCH('Rlt Global'!AA$3,'CP-OM'!$E$4:$BA$4,0)),"")</f>
        <v>0</v>
      </c>
      <c r="AB37">
        <f>IFERROR(INDEX('CP-OM'!$E$5:$BA$50,MATCH('Rlt Global'!$E37,'CP-OM'!$C$5:$C$50,0),MATCH('Rlt Global'!AB$3,'CP-OM'!$E$4:$BA$4,0)),"")</f>
        <v>0</v>
      </c>
      <c r="AC37">
        <f>IFERROR(INDEX('CP-OM'!$E$5:$BA$50,MATCH('Rlt Global'!$E37,'CP-OM'!$C$5:$C$50,0),MATCH('Rlt Global'!AC$3,'CP-OM'!$E$4:$BA$4,0)),"")</f>
        <v>0</v>
      </c>
      <c r="AD37">
        <f>IFERROR(INDEX('CP-OM'!$E$5:$BA$50,MATCH('Rlt Global'!$E37,'CP-OM'!$C$5:$C$50,0),MATCH('Rlt Global'!AD$3,'CP-OM'!$E$4:$BA$4,0)),"")</f>
        <v>0</v>
      </c>
      <c r="AE37">
        <f>IFERROR(INDEX('CP-OM'!$E$5:$BA$50,MATCH('Rlt Global'!$E37,'CP-OM'!$C$5:$C$50,0),MATCH('Rlt Global'!AE$3,'CP-OM'!$E$4:$BA$4,0)),"")</f>
        <v>0</v>
      </c>
      <c r="AF37">
        <f>IFERROR(INDEX('CP-OM'!$E$5:$BA$50,MATCH('Rlt Global'!$E37,'CP-OM'!$C$5:$C$50,0),MATCH('Rlt Global'!AF$3,'CP-OM'!$E$4:$BA$4,0)),"")</f>
        <v>0</v>
      </c>
      <c r="AG37">
        <f>IFERROR(INDEX('CP-OM'!$E$5:$BA$50,MATCH('Rlt Global'!$E37,'CP-OM'!$C$5:$C$50,0),MATCH('Rlt Global'!AG$3,'CP-OM'!$E$4:$BA$4,0)),"")</f>
        <v>0</v>
      </c>
      <c r="AH37">
        <f>IFERROR(INDEX('CP-OM'!$E$5:$BA$50,MATCH('Rlt Global'!$E37,'CP-OM'!$C$5:$C$50,0),MATCH('Rlt Global'!AH$3,'CP-OM'!$E$4:$BA$4,0)),"")</f>
        <v>0</v>
      </c>
      <c r="AI37">
        <f>IFERROR(INDEX('CP-OM'!$E$5:$BA$50,MATCH('Rlt Global'!$E37,'CP-OM'!$C$5:$C$50,0),MATCH('Rlt Global'!AI$3,'CP-OM'!$E$4:$BA$4,0)),"")</f>
        <v>0</v>
      </c>
      <c r="AJ37">
        <f>IFERROR(INDEX('CP-OM'!$E$5:$BA$50,MATCH('Rlt Global'!$E37,'CP-OM'!$C$5:$C$50,0),MATCH('Rlt Global'!AJ$3,'CP-OM'!$E$4:$BA$4,0)),"")</f>
        <v>0</v>
      </c>
      <c r="AK37">
        <f>IFERROR(INDEX('CP-OM'!$E$5:$BA$50,MATCH('Rlt Global'!$E37,'CP-OM'!$C$5:$C$50,0),MATCH('Rlt Global'!AK$3,'CP-OM'!$E$4:$BA$4,0)),"")</f>
        <v>0</v>
      </c>
      <c r="AL37">
        <f>IFERROR(INDEX('CP-OM'!$E$5:$BA$50,MATCH('Rlt Global'!$E37,'CP-OM'!$C$5:$C$50,0),MATCH('Rlt Global'!AL$3,'CP-OM'!$E$4:$BA$4,0)),"")</f>
        <v>0</v>
      </c>
      <c r="AM37">
        <f>IFERROR(INDEX('CP-OM'!$E$5:$BA$50,MATCH('Rlt Global'!$E37,'CP-OM'!$C$5:$C$50,0),MATCH('Rlt Global'!AM$3,'CP-OM'!$E$4:$BA$4,0)),"")</f>
        <v>0</v>
      </c>
      <c r="AN37">
        <f>IFERROR(INDEX('CP-OM'!$E$5:$BA$50,MATCH('Rlt Global'!$E37,'CP-OM'!$C$5:$C$50,0),MATCH('Rlt Global'!AN$3,'CP-OM'!$E$4:$BA$4,0)),"")</f>
        <v>0</v>
      </c>
      <c r="AO37">
        <f>IFERROR(INDEX('CP-OM'!$E$5:$BA$50,MATCH('Rlt Global'!$E37,'CP-OM'!$C$5:$C$50,0),MATCH('Rlt Global'!AO$3,'CP-OM'!$E$4:$BA$4,0)),"")</f>
        <v>0</v>
      </c>
      <c r="AP37">
        <f>IFERROR(INDEX('CP-OM'!$E$5:$BA$50,MATCH('Rlt Global'!$E37,'CP-OM'!$C$5:$C$50,0),MATCH('Rlt Global'!AP$3,'CP-OM'!$E$4:$BA$4,0)),"")</f>
        <v>0</v>
      </c>
      <c r="AQ37">
        <f>IFERROR(INDEX('CP-OM'!$E$5:$BA$50,MATCH('Rlt Global'!$E37,'CP-OM'!$C$5:$C$50,0),MATCH('Rlt Global'!AQ$3,'CP-OM'!$E$4:$BA$4,0)),"")</f>
        <v>0</v>
      </c>
      <c r="AR37">
        <f>IFERROR(INDEX('CP-OM'!$E$5:$BA$50,MATCH('Rlt Global'!$E37,'CP-OM'!$C$5:$C$50,0),MATCH('Rlt Global'!AR$3,'CP-OM'!$E$4:$BA$4,0)),"")</f>
        <v>0</v>
      </c>
      <c r="AS37">
        <f>IFERROR(INDEX('CP-OM'!$E$5:$BA$50,MATCH('Rlt Global'!$E37,'CP-OM'!$C$5:$C$50,0),MATCH('Rlt Global'!AS$3,'CP-OM'!$E$4:$BA$4,0)),"")</f>
        <v>0</v>
      </c>
      <c r="AT37">
        <f>IFERROR(INDEX('CP-OM'!$E$5:$BA$50,MATCH('Rlt Global'!$E37,'CP-OM'!$C$5:$C$50,0),MATCH('Rlt Global'!AT$3,'CP-OM'!$E$4:$BA$4,0)),"")</f>
        <v>0</v>
      </c>
      <c r="AU37">
        <f>IFERROR(INDEX('CP-OM'!$E$5:$BA$50,MATCH('Rlt Global'!$E37,'CP-OM'!$C$5:$C$50,0),MATCH('Rlt Global'!AU$3,'CP-OM'!$E$4:$BA$4,0)),"")</f>
        <v>0</v>
      </c>
      <c r="AV37">
        <f>IFERROR(INDEX('CP-OM'!$E$5:$BA$50,MATCH('Rlt Global'!$E37,'CP-OM'!$C$5:$C$50,0),MATCH('Rlt Global'!AV$3,'CP-OM'!$E$4:$BA$4,0)),"")</f>
        <v>0</v>
      </c>
      <c r="AW37">
        <f>IFERROR(INDEX('CP-OM'!$E$5:$BA$50,MATCH('Rlt Global'!$E37,'CP-OM'!$C$5:$C$50,0),MATCH('Rlt Global'!AW$3,'CP-OM'!$E$4:$BA$4,0)),"")</f>
        <v>0</v>
      </c>
      <c r="AX37">
        <f>IFERROR(INDEX('CP-OM'!$E$5:$BA$50,MATCH('Rlt Global'!$E37,'CP-OM'!$C$5:$C$50,0),MATCH('Rlt Global'!AX$3,'CP-OM'!$E$4:$BA$4,0)),"")</f>
        <v>0</v>
      </c>
      <c r="AY37">
        <f>IFERROR(INDEX('CP-OM'!$E$5:$BA$50,MATCH('Rlt Global'!$E37,'CP-OM'!$C$5:$C$50,0),MATCH('Rlt Global'!AY$3,'CP-OM'!$E$4:$BA$4,0)),"")</f>
        <v>0</v>
      </c>
      <c r="AZ37">
        <f>IFERROR(INDEX('CP-OM'!$E$5:$BA$50,MATCH('Rlt Global'!$E37,'CP-OM'!$C$5:$C$50,0),MATCH('Rlt Global'!AZ$3,'CP-OM'!$E$4:$BA$4,0)),"")</f>
        <v>0</v>
      </c>
      <c r="BA37">
        <f>IFERROR(INDEX('CP-OM'!$E$5:$BA$50,MATCH('Rlt Global'!$E37,'CP-OM'!$C$5:$C$50,0),MATCH('Rlt Global'!BA$3,'CP-OM'!$E$4:$BA$4,0)),"")</f>
        <v>0</v>
      </c>
      <c r="BB37">
        <f>IFERROR(INDEX('CP-OM'!$E$5:$BA$50,MATCH('Rlt Global'!$E37,'CP-OM'!$C$5:$C$50,0),MATCH('Rlt Global'!BB$3,'CP-OM'!$E$4:$BA$4,0)),"")</f>
        <v>0</v>
      </c>
      <c r="BC37">
        <f>IFERROR(INDEX('CP-OM'!$E$5:$BA$50,MATCH('Rlt Global'!$E37,'CP-OM'!$C$5:$C$50,0),MATCH('Rlt Global'!BC$3,'CP-OM'!$E$4:$BA$4,0)),"")</f>
        <v>0</v>
      </c>
      <c r="BD37">
        <f>IFERROR(INDEX('CP-OM'!$E$5:$BA$50,MATCH('Rlt Global'!$E37,'CP-OM'!$C$5:$C$50,0),MATCH('Rlt Global'!BD$3,'CP-OM'!$E$4:$BA$4,0)),"")</f>
        <v>0</v>
      </c>
    </row>
    <row r="38" spans="1:56">
      <c r="B38" t="s">
        <v>128</v>
      </c>
      <c r="C38" t="s">
        <v>129</v>
      </c>
      <c r="D38">
        <v>1</v>
      </c>
      <c r="E38" s="66" t="str">
        <f>INDEX('Liste Personnel'!$A$3:$I$152,MATCH($C38,'Liste Personnel'!$E$3:$E$152,0),7)</f>
        <v>COTM1</v>
      </c>
      <c r="F38" s="66">
        <f>INDEX('Liste Personnel'!$A$3:$I$152,MATCH($C38,'Liste Personnel'!$E$3:$E$152,0),8)</f>
        <v>2174</v>
      </c>
      <c r="G38" s="66" t="str">
        <f>INDEX('Liste Personnel'!$A$3:$I$152,MATCH($C38,'Liste Personnel'!$E$3:$E$152,0),9)</f>
        <v>xxx.xxx@google.com</v>
      </c>
      <c r="H38">
        <f>IFERROR(INDEX('CP-OM'!$E$5:$BA$50,MATCH('Rlt Global'!$E38,'CP-OM'!$C$5:$C$50,0),MATCH('Rlt Global'!H$3,'CP-OM'!$E$4:$BA$4,0)),"")</f>
        <v>0</v>
      </c>
      <c r="I38">
        <f>IFERROR(INDEX('CP-OM'!$E$5:$BA$50,MATCH('Rlt Global'!$E38,'CP-OM'!$C$5:$C$50,0),MATCH('Rlt Global'!I$3,'CP-OM'!$E$4:$BA$4,0)),"")</f>
        <v>0</v>
      </c>
      <c r="J38">
        <f>IFERROR(INDEX('CP-OM'!$E$5:$BA$50,MATCH('Rlt Global'!$E38,'CP-OM'!$C$5:$C$50,0),MATCH('Rlt Global'!J$3,'CP-OM'!$E$4:$BA$4,0)),"")</f>
        <v>0</v>
      </c>
      <c r="K38">
        <f>IFERROR(INDEX('CP-OM'!$E$5:$BA$50,MATCH('Rlt Global'!$E38,'CP-OM'!$C$5:$C$50,0),MATCH('Rlt Global'!K$3,'CP-OM'!$E$4:$BA$4,0)),"")</f>
        <v>0</v>
      </c>
      <c r="L38">
        <f>IFERROR(INDEX('CP-OM'!$E$5:$BA$50,MATCH('Rlt Global'!$E38,'CP-OM'!$C$5:$C$50,0),MATCH('Rlt Global'!L$3,'CP-OM'!$E$4:$BA$4,0)),"")</f>
        <v>0</v>
      </c>
      <c r="M38">
        <f>IFERROR(INDEX('CP-OM'!$E$5:$BA$50,MATCH('Rlt Global'!$E38,'CP-OM'!$C$5:$C$50,0),MATCH('Rlt Global'!M$3,'CP-OM'!$E$4:$BA$4,0)),"")</f>
        <v>0</v>
      </c>
      <c r="N38">
        <f>IFERROR(INDEX('CP-OM'!$E$5:$BA$50,MATCH('Rlt Global'!$E38,'CP-OM'!$C$5:$C$50,0),MATCH('Rlt Global'!N$3,'CP-OM'!$E$4:$BA$4,0)),"")</f>
        <v>0</v>
      </c>
      <c r="O38">
        <f>IFERROR(INDEX('CP-OM'!$E$5:$BA$50,MATCH('Rlt Global'!$E38,'CP-OM'!$C$5:$C$50,0),MATCH('Rlt Global'!O$3,'CP-OM'!$E$4:$BA$4,0)),"")</f>
        <v>0</v>
      </c>
      <c r="P38">
        <f>IFERROR(INDEX('CP-OM'!$E$5:$BA$50,MATCH('Rlt Global'!$E38,'CP-OM'!$C$5:$C$50,0),MATCH('Rlt Global'!P$3,'CP-OM'!$E$4:$BA$4,0)),"")</f>
        <v>0</v>
      </c>
      <c r="Q38">
        <f>IFERROR(INDEX('CP-OM'!$E$5:$BA$50,MATCH('Rlt Global'!$E38,'CP-OM'!$C$5:$C$50,0),MATCH('Rlt Global'!Q$3,'CP-OM'!$E$4:$BA$4,0)),"")</f>
        <v>0</v>
      </c>
      <c r="R38">
        <f>IFERROR(INDEX('CP-OM'!$E$5:$BA$50,MATCH('Rlt Global'!$E38,'CP-OM'!$C$5:$C$50,0),MATCH('Rlt Global'!R$3,'CP-OM'!$E$4:$BA$4,0)),"")</f>
        <v>0</v>
      </c>
      <c r="S38">
        <f>IFERROR(INDEX('CP-OM'!$E$5:$BA$50,MATCH('Rlt Global'!$E38,'CP-OM'!$C$5:$C$50,0),MATCH('Rlt Global'!S$3,'CP-OM'!$E$4:$BA$4,0)),"")</f>
        <v>0</v>
      </c>
      <c r="T38">
        <f>IFERROR(INDEX('CP-OM'!$E$5:$BA$50,MATCH('Rlt Global'!$E38,'CP-OM'!$C$5:$C$50,0),MATCH('Rlt Global'!T$3,'CP-OM'!$E$4:$BA$4,0)),"")</f>
        <v>0</v>
      </c>
      <c r="U38">
        <f>IFERROR(INDEX('CP-OM'!$E$5:$BA$50,MATCH('Rlt Global'!$E38,'CP-OM'!$C$5:$C$50,0),MATCH('Rlt Global'!U$3,'CP-OM'!$E$4:$BA$4,0)),"")</f>
        <v>0</v>
      </c>
      <c r="V38">
        <f>IFERROR(INDEX('CP-OM'!$E$5:$BA$50,MATCH('Rlt Global'!$E38,'CP-OM'!$C$5:$C$50,0),MATCH('Rlt Global'!V$3,'CP-OM'!$E$4:$BA$4,0)),"")</f>
        <v>0</v>
      </c>
      <c r="W38">
        <f>IFERROR(INDEX('CP-OM'!$E$5:$BA$50,MATCH('Rlt Global'!$E38,'CP-OM'!$C$5:$C$50,0),MATCH('Rlt Global'!W$3,'CP-OM'!$E$4:$BA$4,0)),"")</f>
        <v>0</v>
      </c>
      <c r="X38">
        <f>IFERROR(INDEX('CP-OM'!$E$5:$BA$50,MATCH('Rlt Global'!$E38,'CP-OM'!$C$5:$C$50,0),MATCH('Rlt Global'!X$3,'CP-OM'!$E$4:$BA$4,0)),"")</f>
        <v>0</v>
      </c>
      <c r="Y38">
        <f>IFERROR(INDEX('CP-OM'!$E$5:$BA$50,MATCH('Rlt Global'!$E38,'CP-OM'!$C$5:$C$50,0),MATCH('Rlt Global'!Y$3,'CP-OM'!$E$4:$BA$4,0)),"")</f>
        <v>0</v>
      </c>
      <c r="Z38">
        <f>IFERROR(INDEX('CP-OM'!$E$5:$BA$50,MATCH('Rlt Global'!$E38,'CP-OM'!$C$5:$C$50,0),MATCH('Rlt Global'!Z$3,'CP-OM'!$E$4:$BA$4,0)),"")</f>
        <v>0</v>
      </c>
      <c r="AA38">
        <f>IFERROR(INDEX('CP-OM'!$E$5:$BA$50,MATCH('Rlt Global'!$E38,'CP-OM'!$C$5:$C$50,0),MATCH('Rlt Global'!AA$3,'CP-OM'!$E$4:$BA$4,0)),"")</f>
        <v>0</v>
      </c>
      <c r="AB38">
        <f>IFERROR(INDEX('CP-OM'!$E$5:$BA$50,MATCH('Rlt Global'!$E38,'CP-OM'!$C$5:$C$50,0),MATCH('Rlt Global'!AB$3,'CP-OM'!$E$4:$BA$4,0)),"")</f>
        <v>0</v>
      </c>
      <c r="AC38">
        <f>IFERROR(INDEX('CP-OM'!$E$5:$BA$50,MATCH('Rlt Global'!$E38,'CP-OM'!$C$5:$C$50,0),MATCH('Rlt Global'!AC$3,'CP-OM'!$E$4:$BA$4,0)),"")</f>
        <v>0</v>
      </c>
      <c r="AD38">
        <f>IFERROR(INDEX('CP-OM'!$E$5:$BA$50,MATCH('Rlt Global'!$E38,'CP-OM'!$C$5:$C$50,0),MATCH('Rlt Global'!AD$3,'CP-OM'!$E$4:$BA$4,0)),"")</f>
        <v>0</v>
      </c>
      <c r="AE38">
        <f>IFERROR(INDEX('CP-OM'!$E$5:$BA$50,MATCH('Rlt Global'!$E38,'CP-OM'!$C$5:$C$50,0),MATCH('Rlt Global'!AE$3,'CP-OM'!$E$4:$BA$4,0)),"")</f>
        <v>0</v>
      </c>
      <c r="AF38">
        <f>IFERROR(INDEX('CP-OM'!$E$5:$BA$50,MATCH('Rlt Global'!$E38,'CP-OM'!$C$5:$C$50,0),MATCH('Rlt Global'!AF$3,'CP-OM'!$E$4:$BA$4,0)),"")</f>
        <v>0</v>
      </c>
      <c r="AG38">
        <f>IFERROR(INDEX('CP-OM'!$E$5:$BA$50,MATCH('Rlt Global'!$E38,'CP-OM'!$C$5:$C$50,0),MATCH('Rlt Global'!AG$3,'CP-OM'!$E$4:$BA$4,0)),"")</f>
        <v>0</v>
      </c>
      <c r="AH38">
        <f>IFERROR(INDEX('CP-OM'!$E$5:$BA$50,MATCH('Rlt Global'!$E38,'CP-OM'!$C$5:$C$50,0),MATCH('Rlt Global'!AH$3,'CP-OM'!$E$4:$BA$4,0)),"")</f>
        <v>0</v>
      </c>
      <c r="AI38">
        <f>IFERROR(INDEX('CP-OM'!$E$5:$BA$50,MATCH('Rlt Global'!$E38,'CP-OM'!$C$5:$C$50,0),MATCH('Rlt Global'!AI$3,'CP-OM'!$E$4:$BA$4,0)),"")</f>
        <v>0</v>
      </c>
      <c r="AJ38">
        <f>IFERROR(INDEX('CP-OM'!$E$5:$BA$50,MATCH('Rlt Global'!$E38,'CP-OM'!$C$5:$C$50,0),MATCH('Rlt Global'!AJ$3,'CP-OM'!$E$4:$BA$4,0)),"")</f>
        <v>0</v>
      </c>
      <c r="AK38">
        <f>IFERROR(INDEX('CP-OM'!$E$5:$BA$50,MATCH('Rlt Global'!$E38,'CP-OM'!$C$5:$C$50,0),MATCH('Rlt Global'!AK$3,'CP-OM'!$E$4:$BA$4,0)),"")</f>
        <v>0</v>
      </c>
      <c r="AL38">
        <f>IFERROR(INDEX('CP-OM'!$E$5:$BA$50,MATCH('Rlt Global'!$E38,'CP-OM'!$C$5:$C$50,0),MATCH('Rlt Global'!AL$3,'CP-OM'!$E$4:$BA$4,0)),"")</f>
        <v>0</v>
      </c>
      <c r="AM38">
        <f>IFERROR(INDEX('CP-OM'!$E$5:$BA$50,MATCH('Rlt Global'!$E38,'CP-OM'!$C$5:$C$50,0),MATCH('Rlt Global'!AM$3,'CP-OM'!$E$4:$BA$4,0)),"")</f>
        <v>0</v>
      </c>
      <c r="AN38">
        <f>IFERROR(INDEX('CP-OM'!$E$5:$BA$50,MATCH('Rlt Global'!$E38,'CP-OM'!$C$5:$C$50,0),MATCH('Rlt Global'!AN$3,'CP-OM'!$E$4:$BA$4,0)),"")</f>
        <v>0</v>
      </c>
      <c r="AO38">
        <f>IFERROR(INDEX('CP-OM'!$E$5:$BA$50,MATCH('Rlt Global'!$E38,'CP-OM'!$C$5:$C$50,0),MATCH('Rlt Global'!AO$3,'CP-OM'!$E$4:$BA$4,0)),"")</f>
        <v>0</v>
      </c>
      <c r="AP38">
        <f>IFERROR(INDEX('CP-OM'!$E$5:$BA$50,MATCH('Rlt Global'!$E38,'CP-OM'!$C$5:$C$50,0),MATCH('Rlt Global'!AP$3,'CP-OM'!$E$4:$BA$4,0)),"")</f>
        <v>0</v>
      </c>
      <c r="AQ38">
        <f>IFERROR(INDEX('CP-OM'!$E$5:$BA$50,MATCH('Rlt Global'!$E38,'CP-OM'!$C$5:$C$50,0),MATCH('Rlt Global'!AQ$3,'CP-OM'!$E$4:$BA$4,0)),"")</f>
        <v>0</v>
      </c>
      <c r="AR38">
        <f>IFERROR(INDEX('CP-OM'!$E$5:$BA$50,MATCH('Rlt Global'!$E38,'CP-OM'!$C$5:$C$50,0),MATCH('Rlt Global'!AR$3,'CP-OM'!$E$4:$BA$4,0)),"")</f>
        <v>0</v>
      </c>
      <c r="AS38">
        <f>IFERROR(INDEX('CP-OM'!$E$5:$BA$50,MATCH('Rlt Global'!$E38,'CP-OM'!$C$5:$C$50,0),MATCH('Rlt Global'!AS$3,'CP-OM'!$E$4:$BA$4,0)),"")</f>
        <v>0</v>
      </c>
      <c r="AT38">
        <f>IFERROR(INDEX('CP-OM'!$E$5:$BA$50,MATCH('Rlt Global'!$E38,'CP-OM'!$C$5:$C$50,0),MATCH('Rlt Global'!AT$3,'CP-OM'!$E$4:$BA$4,0)),"")</f>
        <v>0</v>
      </c>
      <c r="AU38">
        <f>IFERROR(INDEX('CP-OM'!$E$5:$BA$50,MATCH('Rlt Global'!$E38,'CP-OM'!$C$5:$C$50,0),MATCH('Rlt Global'!AU$3,'CP-OM'!$E$4:$BA$4,0)),"")</f>
        <v>0</v>
      </c>
      <c r="AV38">
        <f>IFERROR(INDEX('CP-OM'!$E$5:$BA$50,MATCH('Rlt Global'!$E38,'CP-OM'!$C$5:$C$50,0),MATCH('Rlt Global'!AV$3,'CP-OM'!$E$4:$BA$4,0)),"")</f>
        <v>0</v>
      </c>
      <c r="AW38">
        <f>IFERROR(INDEX('CP-OM'!$E$5:$BA$50,MATCH('Rlt Global'!$E38,'CP-OM'!$C$5:$C$50,0),MATCH('Rlt Global'!AW$3,'CP-OM'!$E$4:$BA$4,0)),"")</f>
        <v>0</v>
      </c>
      <c r="AX38">
        <f>IFERROR(INDEX('CP-OM'!$E$5:$BA$50,MATCH('Rlt Global'!$E38,'CP-OM'!$C$5:$C$50,0),MATCH('Rlt Global'!AX$3,'CP-OM'!$E$4:$BA$4,0)),"")</f>
        <v>0</v>
      </c>
      <c r="AY38">
        <f>IFERROR(INDEX('CP-OM'!$E$5:$BA$50,MATCH('Rlt Global'!$E38,'CP-OM'!$C$5:$C$50,0),MATCH('Rlt Global'!AY$3,'CP-OM'!$E$4:$BA$4,0)),"")</f>
        <v>0</v>
      </c>
      <c r="AZ38">
        <f>IFERROR(INDEX('CP-OM'!$E$5:$BA$50,MATCH('Rlt Global'!$E38,'CP-OM'!$C$5:$C$50,0),MATCH('Rlt Global'!AZ$3,'CP-OM'!$E$4:$BA$4,0)),"")</f>
        <v>0</v>
      </c>
      <c r="BA38">
        <f>IFERROR(INDEX('CP-OM'!$E$5:$BA$50,MATCH('Rlt Global'!$E38,'CP-OM'!$C$5:$C$50,0),MATCH('Rlt Global'!BA$3,'CP-OM'!$E$4:$BA$4,0)),"")</f>
        <v>0</v>
      </c>
      <c r="BB38">
        <f>IFERROR(INDEX('CP-OM'!$E$5:$BA$50,MATCH('Rlt Global'!$E38,'CP-OM'!$C$5:$C$50,0),MATCH('Rlt Global'!BB$3,'CP-OM'!$E$4:$BA$4,0)),"")</f>
        <v>0</v>
      </c>
      <c r="BC38">
        <f>IFERROR(INDEX('CP-OM'!$E$5:$BA$50,MATCH('Rlt Global'!$E38,'CP-OM'!$C$5:$C$50,0),MATCH('Rlt Global'!BC$3,'CP-OM'!$E$4:$BA$4,0)),"")</f>
        <v>0</v>
      </c>
      <c r="BD38">
        <f>IFERROR(INDEX('CP-OM'!$E$5:$BA$50,MATCH('Rlt Global'!$E38,'CP-OM'!$C$5:$C$50,0),MATCH('Rlt Global'!BD$3,'CP-OM'!$E$4:$BA$4,0)),"")</f>
        <v>0</v>
      </c>
    </row>
    <row r="39" spans="1:56">
      <c r="B39" t="s">
        <v>130</v>
      </c>
      <c r="C39" t="s">
        <v>131</v>
      </c>
      <c r="D39">
        <v>1</v>
      </c>
      <c r="E39" s="66" t="str">
        <f>INDEX('Liste Personnel'!$A$3:$I$152,MATCH($C39,'Liste Personnel'!$E$3:$E$152,0),7)</f>
        <v>CSA1</v>
      </c>
      <c r="F39" s="66">
        <f>INDEX('Liste Personnel'!$A$3:$I$152,MATCH($C39,'Liste Personnel'!$E$3:$E$152,0),8)</f>
        <v>3441</v>
      </c>
      <c r="G39" s="66" t="str">
        <f>INDEX('Liste Personnel'!$A$3:$I$152,MATCH($C39,'Liste Personnel'!$E$3:$E$152,0),9)</f>
        <v>xxx.xxx@google.com</v>
      </c>
      <c r="H39">
        <f>IFERROR(INDEX('CP-OM'!$E$5:$BA$50,MATCH('Rlt Global'!$E39,'CP-OM'!$C$5:$C$50,0),MATCH('Rlt Global'!H$3,'CP-OM'!$E$4:$BA$4,0)),"")</f>
        <v>0</v>
      </c>
      <c r="I39">
        <f>IFERROR(INDEX('CP-OM'!$E$5:$BA$50,MATCH('Rlt Global'!$E39,'CP-OM'!$C$5:$C$50,0),MATCH('Rlt Global'!I$3,'CP-OM'!$E$4:$BA$4,0)),"")</f>
        <v>0</v>
      </c>
      <c r="J39">
        <f>IFERROR(INDEX('CP-OM'!$E$5:$BA$50,MATCH('Rlt Global'!$E39,'CP-OM'!$C$5:$C$50,0),MATCH('Rlt Global'!J$3,'CP-OM'!$E$4:$BA$4,0)),"")</f>
        <v>0</v>
      </c>
      <c r="K39">
        <f>IFERROR(INDEX('CP-OM'!$E$5:$BA$50,MATCH('Rlt Global'!$E39,'CP-OM'!$C$5:$C$50,0),MATCH('Rlt Global'!K$3,'CP-OM'!$E$4:$BA$4,0)),"")</f>
        <v>0</v>
      </c>
      <c r="L39">
        <f>IFERROR(INDEX('CP-OM'!$E$5:$BA$50,MATCH('Rlt Global'!$E39,'CP-OM'!$C$5:$C$50,0),MATCH('Rlt Global'!L$3,'CP-OM'!$E$4:$BA$4,0)),"")</f>
        <v>0</v>
      </c>
      <c r="M39">
        <f>IFERROR(INDEX('CP-OM'!$E$5:$BA$50,MATCH('Rlt Global'!$E39,'CP-OM'!$C$5:$C$50,0),MATCH('Rlt Global'!M$3,'CP-OM'!$E$4:$BA$4,0)),"")</f>
        <v>0</v>
      </c>
      <c r="N39">
        <f>IFERROR(INDEX('CP-OM'!$E$5:$BA$50,MATCH('Rlt Global'!$E39,'CP-OM'!$C$5:$C$50,0),MATCH('Rlt Global'!N$3,'CP-OM'!$E$4:$BA$4,0)),"")</f>
        <v>0</v>
      </c>
      <c r="O39">
        <f>IFERROR(INDEX('CP-OM'!$E$5:$BA$50,MATCH('Rlt Global'!$E39,'CP-OM'!$C$5:$C$50,0),MATCH('Rlt Global'!O$3,'CP-OM'!$E$4:$BA$4,0)),"")</f>
        <v>0</v>
      </c>
      <c r="P39">
        <f>IFERROR(INDEX('CP-OM'!$E$5:$BA$50,MATCH('Rlt Global'!$E39,'CP-OM'!$C$5:$C$50,0),MATCH('Rlt Global'!P$3,'CP-OM'!$E$4:$BA$4,0)),"")</f>
        <v>0</v>
      </c>
      <c r="Q39">
        <f>IFERROR(INDEX('CP-OM'!$E$5:$BA$50,MATCH('Rlt Global'!$E39,'CP-OM'!$C$5:$C$50,0),MATCH('Rlt Global'!Q$3,'CP-OM'!$E$4:$BA$4,0)),"")</f>
        <v>0</v>
      </c>
      <c r="R39">
        <f>IFERROR(INDEX('CP-OM'!$E$5:$BA$50,MATCH('Rlt Global'!$E39,'CP-OM'!$C$5:$C$50,0),MATCH('Rlt Global'!R$3,'CP-OM'!$E$4:$BA$4,0)),"")</f>
        <v>0</v>
      </c>
      <c r="S39">
        <f>IFERROR(INDEX('CP-OM'!$E$5:$BA$50,MATCH('Rlt Global'!$E39,'CP-OM'!$C$5:$C$50,0),MATCH('Rlt Global'!S$3,'CP-OM'!$E$4:$BA$4,0)),"")</f>
        <v>0</v>
      </c>
      <c r="T39">
        <f>IFERROR(INDEX('CP-OM'!$E$5:$BA$50,MATCH('Rlt Global'!$E39,'CP-OM'!$C$5:$C$50,0),MATCH('Rlt Global'!T$3,'CP-OM'!$E$4:$BA$4,0)),"")</f>
        <v>0</v>
      </c>
      <c r="U39">
        <f>IFERROR(INDEX('CP-OM'!$E$5:$BA$50,MATCH('Rlt Global'!$E39,'CP-OM'!$C$5:$C$50,0),MATCH('Rlt Global'!U$3,'CP-OM'!$E$4:$BA$4,0)),"")</f>
        <v>0</v>
      </c>
      <c r="V39">
        <f>IFERROR(INDEX('CP-OM'!$E$5:$BA$50,MATCH('Rlt Global'!$E39,'CP-OM'!$C$5:$C$50,0),MATCH('Rlt Global'!V$3,'CP-OM'!$E$4:$BA$4,0)),"")</f>
        <v>0</v>
      </c>
      <c r="W39">
        <f>IFERROR(INDEX('CP-OM'!$E$5:$BA$50,MATCH('Rlt Global'!$E39,'CP-OM'!$C$5:$C$50,0),MATCH('Rlt Global'!W$3,'CP-OM'!$E$4:$BA$4,0)),"")</f>
        <v>0</v>
      </c>
      <c r="X39">
        <f>IFERROR(INDEX('CP-OM'!$E$5:$BA$50,MATCH('Rlt Global'!$E39,'CP-OM'!$C$5:$C$50,0),MATCH('Rlt Global'!X$3,'CP-OM'!$E$4:$BA$4,0)),"")</f>
        <v>0</v>
      </c>
      <c r="Y39">
        <f>IFERROR(INDEX('CP-OM'!$E$5:$BA$50,MATCH('Rlt Global'!$E39,'CP-OM'!$C$5:$C$50,0),MATCH('Rlt Global'!Y$3,'CP-OM'!$E$4:$BA$4,0)),"")</f>
        <v>0</v>
      </c>
      <c r="Z39">
        <f>IFERROR(INDEX('CP-OM'!$E$5:$BA$50,MATCH('Rlt Global'!$E39,'CP-OM'!$C$5:$C$50,0),MATCH('Rlt Global'!Z$3,'CP-OM'!$E$4:$BA$4,0)),"")</f>
        <v>0</v>
      </c>
      <c r="AA39">
        <f>IFERROR(INDEX('CP-OM'!$E$5:$BA$50,MATCH('Rlt Global'!$E39,'CP-OM'!$C$5:$C$50,0),MATCH('Rlt Global'!AA$3,'CP-OM'!$E$4:$BA$4,0)),"")</f>
        <v>0</v>
      </c>
      <c r="AB39">
        <f>IFERROR(INDEX('CP-OM'!$E$5:$BA$50,MATCH('Rlt Global'!$E39,'CP-OM'!$C$5:$C$50,0),MATCH('Rlt Global'!AB$3,'CP-OM'!$E$4:$BA$4,0)),"")</f>
        <v>0</v>
      </c>
      <c r="AC39">
        <f>IFERROR(INDEX('CP-OM'!$E$5:$BA$50,MATCH('Rlt Global'!$E39,'CP-OM'!$C$5:$C$50,0),MATCH('Rlt Global'!AC$3,'CP-OM'!$E$4:$BA$4,0)),"")</f>
        <v>0</v>
      </c>
      <c r="AD39">
        <f>IFERROR(INDEX('CP-OM'!$E$5:$BA$50,MATCH('Rlt Global'!$E39,'CP-OM'!$C$5:$C$50,0),MATCH('Rlt Global'!AD$3,'CP-OM'!$E$4:$BA$4,0)),"")</f>
        <v>0</v>
      </c>
      <c r="AE39">
        <f>IFERROR(INDEX('CP-OM'!$E$5:$BA$50,MATCH('Rlt Global'!$E39,'CP-OM'!$C$5:$C$50,0),MATCH('Rlt Global'!AE$3,'CP-OM'!$E$4:$BA$4,0)),"")</f>
        <v>0</v>
      </c>
      <c r="AF39">
        <f>IFERROR(INDEX('CP-OM'!$E$5:$BA$50,MATCH('Rlt Global'!$E39,'CP-OM'!$C$5:$C$50,0),MATCH('Rlt Global'!AF$3,'CP-OM'!$E$4:$BA$4,0)),"")</f>
        <v>0</v>
      </c>
      <c r="AG39">
        <f>IFERROR(INDEX('CP-OM'!$E$5:$BA$50,MATCH('Rlt Global'!$E39,'CP-OM'!$C$5:$C$50,0),MATCH('Rlt Global'!AG$3,'CP-OM'!$E$4:$BA$4,0)),"")</f>
        <v>0</v>
      </c>
      <c r="AH39">
        <f>IFERROR(INDEX('CP-OM'!$E$5:$BA$50,MATCH('Rlt Global'!$E39,'CP-OM'!$C$5:$C$50,0),MATCH('Rlt Global'!AH$3,'CP-OM'!$E$4:$BA$4,0)),"")</f>
        <v>0</v>
      </c>
      <c r="AI39">
        <f>IFERROR(INDEX('CP-OM'!$E$5:$BA$50,MATCH('Rlt Global'!$E39,'CP-OM'!$C$5:$C$50,0),MATCH('Rlt Global'!AI$3,'CP-OM'!$E$4:$BA$4,0)),"")</f>
        <v>0</v>
      </c>
      <c r="AJ39">
        <f>IFERROR(INDEX('CP-OM'!$E$5:$BA$50,MATCH('Rlt Global'!$E39,'CP-OM'!$C$5:$C$50,0),MATCH('Rlt Global'!AJ$3,'CP-OM'!$E$4:$BA$4,0)),"")</f>
        <v>0</v>
      </c>
      <c r="AK39">
        <f>IFERROR(INDEX('CP-OM'!$E$5:$BA$50,MATCH('Rlt Global'!$E39,'CP-OM'!$C$5:$C$50,0),MATCH('Rlt Global'!AK$3,'CP-OM'!$E$4:$BA$4,0)),"")</f>
        <v>0</v>
      </c>
      <c r="AL39">
        <f>IFERROR(INDEX('CP-OM'!$E$5:$BA$50,MATCH('Rlt Global'!$E39,'CP-OM'!$C$5:$C$50,0),MATCH('Rlt Global'!AL$3,'CP-OM'!$E$4:$BA$4,0)),"")</f>
        <v>0</v>
      </c>
      <c r="AM39">
        <f>IFERROR(INDEX('CP-OM'!$E$5:$BA$50,MATCH('Rlt Global'!$E39,'CP-OM'!$C$5:$C$50,0),MATCH('Rlt Global'!AM$3,'CP-OM'!$E$4:$BA$4,0)),"")</f>
        <v>0</v>
      </c>
      <c r="AN39">
        <f>IFERROR(INDEX('CP-OM'!$E$5:$BA$50,MATCH('Rlt Global'!$E39,'CP-OM'!$C$5:$C$50,0),MATCH('Rlt Global'!AN$3,'CP-OM'!$E$4:$BA$4,0)),"")</f>
        <v>0</v>
      </c>
      <c r="AO39">
        <f>IFERROR(INDEX('CP-OM'!$E$5:$BA$50,MATCH('Rlt Global'!$E39,'CP-OM'!$C$5:$C$50,0),MATCH('Rlt Global'!AO$3,'CP-OM'!$E$4:$BA$4,0)),"")</f>
        <v>0</v>
      </c>
      <c r="AP39">
        <f>IFERROR(INDEX('CP-OM'!$E$5:$BA$50,MATCH('Rlt Global'!$E39,'CP-OM'!$C$5:$C$50,0),MATCH('Rlt Global'!AP$3,'CP-OM'!$E$4:$BA$4,0)),"")</f>
        <v>0</v>
      </c>
      <c r="AQ39">
        <f>IFERROR(INDEX('CP-OM'!$E$5:$BA$50,MATCH('Rlt Global'!$E39,'CP-OM'!$C$5:$C$50,0),MATCH('Rlt Global'!AQ$3,'CP-OM'!$E$4:$BA$4,0)),"")</f>
        <v>0</v>
      </c>
      <c r="AR39">
        <f>IFERROR(INDEX('CP-OM'!$E$5:$BA$50,MATCH('Rlt Global'!$E39,'CP-OM'!$C$5:$C$50,0),MATCH('Rlt Global'!AR$3,'CP-OM'!$E$4:$BA$4,0)),"")</f>
        <v>0</v>
      </c>
      <c r="AS39">
        <f>IFERROR(INDEX('CP-OM'!$E$5:$BA$50,MATCH('Rlt Global'!$E39,'CP-OM'!$C$5:$C$50,0),MATCH('Rlt Global'!AS$3,'CP-OM'!$E$4:$BA$4,0)),"")</f>
        <v>0</v>
      </c>
      <c r="AT39">
        <f>IFERROR(INDEX('CP-OM'!$E$5:$BA$50,MATCH('Rlt Global'!$E39,'CP-OM'!$C$5:$C$50,0),MATCH('Rlt Global'!AT$3,'CP-OM'!$E$4:$BA$4,0)),"")</f>
        <v>0</v>
      </c>
      <c r="AU39">
        <f>IFERROR(INDEX('CP-OM'!$E$5:$BA$50,MATCH('Rlt Global'!$E39,'CP-OM'!$C$5:$C$50,0),MATCH('Rlt Global'!AU$3,'CP-OM'!$E$4:$BA$4,0)),"")</f>
        <v>0</v>
      </c>
      <c r="AV39">
        <f>IFERROR(INDEX('CP-OM'!$E$5:$BA$50,MATCH('Rlt Global'!$E39,'CP-OM'!$C$5:$C$50,0),MATCH('Rlt Global'!AV$3,'CP-OM'!$E$4:$BA$4,0)),"")</f>
        <v>0</v>
      </c>
      <c r="AW39">
        <f>IFERROR(INDEX('CP-OM'!$E$5:$BA$50,MATCH('Rlt Global'!$E39,'CP-OM'!$C$5:$C$50,0),MATCH('Rlt Global'!AW$3,'CP-OM'!$E$4:$BA$4,0)),"")</f>
        <v>0</v>
      </c>
      <c r="AX39">
        <f>IFERROR(INDEX('CP-OM'!$E$5:$BA$50,MATCH('Rlt Global'!$E39,'CP-OM'!$C$5:$C$50,0),MATCH('Rlt Global'!AX$3,'CP-OM'!$E$4:$BA$4,0)),"")</f>
        <v>0</v>
      </c>
      <c r="AY39">
        <f>IFERROR(INDEX('CP-OM'!$E$5:$BA$50,MATCH('Rlt Global'!$E39,'CP-OM'!$C$5:$C$50,0),MATCH('Rlt Global'!AY$3,'CP-OM'!$E$4:$BA$4,0)),"")</f>
        <v>0</v>
      </c>
      <c r="AZ39">
        <f>IFERROR(INDEX('CP-OM'!$E$5:$BA$50,MATCH('Rlt Global'!$E39,'CP-OM'!$C$5:$C$50,0),MATCH('Rlt Global'!AZ$3,'CP-OM'!$E$4:$BA$4,0)),"")</f>
        <v>0</v>
      </c>
      <c r="BA39">
        <f>IFERROR(INDEX('CP-OM'!$E$5:$BA$50,MATCH('Rlt Global'!$E39,'CP-OM'!$C$5:$C$50,0),MATCH('Rlt Global'!BA$3,'CP-OM'!$E$4:$BA$4,0)),"")</f>
        <v>0</v>
      </c>
      <c r="BB39">
        <f>IFERROR(INDEX('CP-OM'!$E$5:$BA$50,MATCH('Rlt Global'!$E39,'CP-OM'!$C$5:$C$50,0),MATCH('Rlt Global'!BB$3,'CP-OM'!$E$4:$BA$4,0)),"")</f>
        <v>0</v>
      </c>
      <c r="BC39">
        <f>IFERROR(INDEX('CP-OM'!$E$5:$BA$50,MATCH('Rlt Global'!$E39,'CP-OM'!$C$5:$C$50,0),MATCH('Rlt Global'!BC$3,'CP-OM'!$E$4:$BA$4,0)),"")</f>
        <v>0</v>
      </c>
      <c r="BD39">
        <f>IFERROR(INDEX('CP-OM'!$E$5:$BA$50,MATCH('Rlt Global'!$E39,'CP-OM'!$C$5:$C$50,0),MATCH('Rlt Global'!BD$3,'CP-OM'!$E$4:$BA$4,0)),"")</f>
        <v>0</v>
      </c>
    </row>
    <row r="40" spans="1:56">
      <c r="B40" t="s">
        <v>132</v>
      </c>
      <c r="C40" t="s">
        <v>133</v>
      </c>
      <c r="D40">
        <v>1</v>
      </c>
      <c r="E40" s="66" t="str">
        <f>INDEX('Liste Personnel'!$A$3:$I$152,MATCH($C40,'Liste Personnel'!$E$3:$E$152,0),7)</f>
        <v>OMR1</v>
      </c>
      <c r="F40" s="66">
        <f>INDEX('Liste Personnel'!$A$3:$I$152,MATCH($C40,'Liste Personnel'!$E$3:$E$152,0),8)</f>
        <v>1452</v>
      </c>
      <c r="G40" s="66" t="str">
        <f>INDEX('Liste Personnel'!$A$3:$I$152,MATCH($C40,'Liste Personnel'!$E$3:$E$152,0),9)</f>
        <v>xxx.xxx@google.com</v>
      </c>
      <c r="H40">
        <f>IFERROR(INDEX('CP-OM'!$E$5:$BA$50,MATCH('Rlt Global'!$E40,'CP-OM'!$C$5:$C$50,0),MATCH('Rlt Global'!H$3,'CP-OM'!$E$4:$BA$4,0)),"")</f>
        <v>0</v>
      </c>
      <c r="I40">
        <f>IFERROR(INDEX('CP-OM'!$E$5:$BA$50,MATCH('Rlt Global'!$E40,'CP-OM'!$C$5:$C$50,0),MATCH('Rlt Global'!I$3,'CP-OM'!$E$4:$BA$4,0)),"")</f>
        <v>0</v>
      </c>
      <c r="J40">
        <f>IFERROR(INDEX('CP-OM'!$E$5:$BA$50,MATCH('Rlt Global'!$E40,'CP-OM'!$C$5:$C$50,0),MATCH('Rlt Global'!J$3,'CP-OM'!$E$4:$BA$4,0)),"")</f>
        <v>0</v>
      </c>
      <c r="K40">
        <f>IFERROR(INDEX('CP-OM'!$E$5:$BA$50,MATCH('Rlt Global'!$E40,'CP-OM'!$C$5:$C$50,0),MATCH('Rlt Global'!K$3,'CP-OM'!$E$4:$BA$4,0)),"")</f>
        <v>0</v>
      </c>
      <c r="L40">
        <f>IFERROR(INDEX('CP-OM'!$E$5:$BA$50,MATCH('Rlt Global'!$E40,'CP-OM'!$C$5:$C$50,0),MATCH('Rlt Global'!L$3,'CP-OM'!$E$4:$BA$4,0)),"")</f>
        <v>0</v>
      </c>
      <c r="M40">
        <f>IFERROR(INDEX('CP-OM'!$E$5:$BA$50,MATCH('Rlt Global'!$E40,'CP-OM'!$C$5:$C$50,0),MATCH('Rlt Global'!M$3,'CP-OM'!$E$4:$BA$4,0)),"")</f>
        <v>0</v>
      </c>
      <c r="N40">
        <f>IFERROR(INDEX('CP-OM'!$E$5:$BA$50,MATCH('Rlt Global'!$E40,'CP-OM'!$C$5:$C$50,0),MATCH('Rlt Global'!N$3,'CP-OM'!$E$4:$BA$4,0)),"")</f>
        <v>0</v>
      </c>
      <c r="O40">
        <f>IFERROR(INDEX('CP-OM'!$E$5:$BA$50,MATCH('Rlt Global'!$E40,'CP-OM'!$C$5:$C$50,0),MATCH('Rlt Global'!O$3,'CP-OM'!$E$4:$BA$4,0)),"")</f>
        <v>0</v>
      </c>
      <c r="P40">
        <f>IFERROR(INDEX('CP-OM'!$E$5:$BA$50,MATCH('Rlt Global'!$E40,'CP-OM'!$C$5:$C$50,0),MATCH('Rlt Global'!P$3,'CP-OM'!$E$4:$BA$4,0)),"")</f>
        <v>0</v>
      </c>
      <c r="Q40">
        <f>IFERROR(INDEX('CP-OM'!$E$5:$BA$50,MATCH('Rlt Global'!$E40,'CP-OM'!$C$5:$C$50,0),MATCH('Rlt Global'!Q$3,'CP-OM'!$E$4:$BA$4,0)),"")</f>
        <v>0</v>
      </c>
      <c r="R40">
        <f>IFERROR(INDEX('CP-OM'!$E$5:$BA$50,MATCH('Rlt Global'!$E40,'CP-OM'!$C$5:$C$50,0),MATCH('Rlt Global'!R$3,'CP-OM'!$E$4:$BA$4,0)),"")</f>
        <v>0</v>
      </c>
      <c r="S40">
        <f>IFERROR(INDEX('CP-OM'!$E$5:$BA$50,MATCH('Rlt Global'!$E40,'CP-OM'!$C$5:$C$50,0),MATCH('Rlt Global'!S$3,'CP-OM'!$E$4:$BA$4,0)),"")</f>
        <v>0</v>
      </c>
      <c r="T40">
        <f>IFERROR(INDEX('CP-OM'!$E$5:$BA$50,MATCH('Rlt Global'!$E40,'CP-OM'!$C$5:$C$50,0),MATCH('Rlt Global'!T$3,'CP-OM'!$E$4:$BA$4,0)),"")</f>
        <v>0</v>
      </c>
      <c r="U40">
        <f>IFERROR(INDEX('CP-OM'!$E$5:$BA$50,MATCH('Rlt Global'!$E40,'CP-OM'!$C$5:$C$50,0),MATCH('Rlt Global'!U$3,'CP-OM'!$E$4:$BA$4,0)),"")</f>
        <v>0</v>
      </c>
      <c r="V40">
        <f>IFERROR(INDEX('CP-OM'!$E$5:$BA$50,MATCH('Rlt Global'!$E40,'CP-OM'!$C$5:$C$50,0),MATCH('Rlt Global'!V$3,'CP-OM'!$E$4:$BA$4,0)),"")</f>
        <v>0</v>
      </c>
      <c r="W40">
        <f>IFERROR(INDEX('CP-OM'!$E$5:$BA$50,MATCH('Rlt Global'!$E40,'CP-OM'!$C$5:$C$50,0),MATCH('Rlt Global'!W$3,'CP-OM'!$E$4:$BA$4,0)),"")</f>
        <v>0</v>
      </c>
      <c r="X40">
        <f>IFERROR(INDEX('CP-OM'!$E$5:$BA$50,MATCH('Rlt Global'!$E40,'CP-OM'!$C$5:$C$50,0),MATCH('Rlt Global'!X$3,'CP-OM'!$E$4:$BA$4,0)),"")</f>
        <v>0</v>
      </c>
      <c r="Y40">
        <f>IFERROR(INDEX('CP-OM'!$E$5:$BA$50,MATCH('Rlt Global'!$E40,'CP-OM'!$C$5:$C$50,0),MATCH('Rlt Global'!Y$3,'CP-OM'!$E$4:$BA$4,0)),"")</f>
        <v>0</v>
      </c>
      <c r="Z40">
        <f>IFERROR(INDEX('CP-OM'!$E$5:$BA$50,MATCH('Rlt Global'!$E40,'CP-OM'!$C$5:$C$50,0),MATCH('Rlt Global'!Z$3,'CP-OM'!$E$4:$BA$4,0)),"")</f>
        <v>0</v>
      </c>
      <c r="AA40">
        <f>IFERROR(INDEX('CP-OM'!$E$5:$BA$50,MATCH('Rlt Global'!$E40,'CP-OM'!$C$5:$C$50,0),MATCH('Rlt Global'!AA$3,'CP-OM'!$E$4:$BA$4,0)),"")</f>
        <v>0</v>
      </c>
      <c r="AB40">
        <f>IFERROR(INDEX('CP-OM'!$E$5:$BA$50,MATCH('Rlt Global'!$E40,'CP-OM'!$C$5:$C$50,0),MATCH('Rlt Global'!AB$3,'CP-OM'!$E$4:$BA$4,0)),"")</f>
        <v>0</v>
      </c>
      <c r="AC40">
        <f>IFERROR(INDEX('CP-OM'!$E$5:$BA$50,MATCH('Rlt Global'!$E40,'CP-OM'!$C$5:$C$50,0),MATCH('Rlt Global'!AC$3,'CP-OM'!$E$4:$BA$4,0)),"")</f>
        <v>0</v>
      </c>
      <c r="AD40">
        <f>IFERROR(INDEX('CP-OM'!$E$5:$BA$50,MATCH('Rlt Global'!$E40,'CP-OM'!$C$5:$C$50,0),MATCH('Rlt Global'!AD$3,'CP-OM'!$E$4:$BA$4,0)),"")</f>
        <v>0</v>
      </c>
      <c r="AE40">
        <f>IFERROR(INDEX('CP-OM'!$E$5:$BA$50,MATCH('Rlt Global'!$E40,'CP-OM'!$C$5:$C$50,0),MATCH('Rlt Global'!AE$3,'CP-OM'!$E$4:$BA$4,0)),"")</f>
        <v>0</v>
      </c>
      <c r="AF40">
        <f>IFERROR(INDEX('CP-OM'!$E$5:$BA$50,MATCH('Rlt Global'!$E40,'CP-OM'!$C$5:$C$50,0),MATCH('Rlt Global'!AF$3,'CP-OM'!$E$4:$BA$4,0)),"")</f>
        <v>0</v>
      </c>
      <c r="AG40">
        <f>IFERROR(INDEX('CP-OM'!$E$5:$BA$50,MATCH('Rlt Global'!$E40,'CP-OM'!$C$5:$C$50,0),MATCH('Rlt Global'!AG$3,'CP-OM'!$E$4:$BA$4,0)),"")</f>
        <v>0</v>
      </c>
      <c r="AH40">
        <f>IFERROR(INDEX('CP-OM'!$E$5:$BA$50,MATCH('Rlt Global'!$E40,'CP-OM'!$C$5:$C$50,0),MATCH('Rlt Global'!AH$3,'CP-OM'!$E$4:$BA$4,0)),"")</f>
        <v>0</v>
      </c>
      <c r="AI40">
        <f>IFERROR(INDEX('CP-OM'!$E$5:$BA$50,MATCH('Rlt Global'!$E40,'CP-OM'!$C$5:$C$50,0),MATCH('Rlt Global'!AI$3,'CP-OM'!$E$4:$BA$4,0)),"")</f>
        <v>0</v>
      </c>
      <c r="AJ40">
        <f>IFERROR(INDEX('CP-OM'!$E$5:$BA$50,MATCH('Rlt Global'!$E40,'CP-OM'!$C$5:$C$50,0),MATCH('Rlt Global'!AJ$3,'CP-OM'!$E$4:$BA$4,0)),"")</f>
        <v>0</v>
      </c>
      <c r="AK40">
        <f>IFERROR(INDEX('CP-OM'!$E$5:$BA$50,MATCH('Rlt Global'!$E40,'CP-OM'!$C$5:$C$50,0),MATCH('Rlt Global'!AK$3,'CP-OM'!$E$4:$BA$4,0)),"")</f>
        <v>0</v>
      </c>
      <c r="AL40">
        <f>IFERROR(INDEX('CP-OM'!$E$5:$BA$50,MATCH('Rlt Global'!$E40,'CP-OM'!$C$5:$C$50,0),MATCH('Rlt Global'!AL$3,'CP-OM'!$E$4:$BA$4,0)),"")</f>
        <v>0</v>
      </c>
      <c r="AM40">
        <f>IFERROR(INDEX('CP-OM'!$E$5:$BA$50,MATCH('Rlt Global'!$E40,'CP-OM'!$C$5:$C$50,0),MATCH('Rlt Global'!AM$3,'CP-OM'!$E$4:$BA$4,0)),"")</f>
        <v>0</v>
      </c>
      <c r="AN40">
        <f>IFERROR(INDEX('CP-OM'!$E$5:$BA$50,MATCH('Rlt Global'!$E40,'CP-OM'!$C$5:$C$50,0),MATCH('Rlt Global'!AN$3,'CP-OM'!$E$4:$BA$4,0)),"")</f>
        <v>0</v>
      </c>
      <c r="AO40">
        <f>IFERROR(INDEX('CP-OM'!$E$5:$BA$50,MATCH('Rlt Global'!$E40,'CP-OM'!$C$5:$C$50,0),MATCH('Rlt Global'!AO$3,'CP-OM'!$E$4:$BA$4,0)),"")</f>
        <v>0</v>
      </c>
      <c r="AP40">
        <f>IFERROR(INDEX('CP-OM'!$E$5:$BA$50,MATCH('Rlt Global'!$E40,'CP-OM'!$C$5:$C$50,0),MATCH('Rlt Global'!AP$3,'CP-OM'!$E$4:$BA$4,0)),"")</f>
        <v>0</v>
      </c>
      <c r="AQ40">
        <f>IFERROR(INDEX('CP-OM'!$E$5:$BA$50,MATCH('Rlt Global'!$E40,'CP-OM'!$C$5:$C$50,0),MATCH('Rlt Global'!AQ$3,'CP-OM'!$E$4:$BA$4,0)),"")</f>
        <v>0</v>
      </c>
      <c r="AR40">
        <f>IFERROR(INDEX('CP-OM'!$E$5:$BA$50,MATCH('Rlt Global'!$E40,'CP-OM'!$C$5:$C$50,0),MATCH('Rlt Global'!AR$3,'CP-OM'!$E$4:$BA$4,0)),"")</f>
        <v>0</v>
      </c>
      <c r="AS40">
        <f>IFERROR(INDEX('CP-OM'!$E$5:$BA$50,MATCH('Rlt Global'!$E40,'CP-OM'!$C$5:$C$50,0),MATCH('Rlt Global'!AS$3,'CP-OM'!$E$4:$BA$4,0)),"")</f>
        <v>0</v>
      </c>
      <c r="AT40">
        <f>IFERROR(INDEX('CP-OM'!$E$5:$BA$50,MATCH('Rlt Global'!$E40,'CP-OM'!$C$5:$C$50,0),MATCH('Rlt Global'!AT$3,'CP-OM'!$E$4:$BA$4,0)),"")</f>
        <v>0</v>
      </c>
      <c r="AU40">
        <f>IFERROR(INDEX('CP-OM'!$E$5:$BA$50,MATCH('Rlt Global'!$E40,'CP-OM'!$C$5:$C$50,0),MATCH('Rlt Global'!AU$3,'CP-OM'!$E$4:$BA$4,0)),"")</f>
        <v>0</v>
      </c>
      <c r="AV40">
        <f>IFERROR(INDEX('CP-OM'!$E$5:$BA$50,MATCH('Rlt Global'!$E40,'CP-OM'!$C$5:$C$50,0),MATCH('Rlt Global'!AV$3,'CP-OM'!$E$4:$BA$4,0)),"")</f>
        <v>0</v>
      </c>
      <c r="AW40">
        <f>IFERROR(INDEX('CP-OM'!$E$5:$BA$50,MATCH('Rlt Global'!$E40,'CP-OM'!$C$5:$C$50,0),MATCH('Rlt Global'!AW$3,'CP-OM'!$E$4:$BA$4,0)),"")</f>
        <v>0</v>
      </c>
      <c r="AX40">
        <f>IFERROR(INDEX('CP-OM'!$E$5:$BA$50,MATCH('Rlt Global'!$E40,'CP-OM'!$C$5:$C$50,0),MATCH('Rlt Global'!AX$3,'CP-OM'!$E$4:$BA$4,0)),"")</f>
        <v>0</v>
      </c>
      <c r="AY40">
        <f>IFERROR(INDEX('CP-OM'!$E$5:$BA$50,MATCH('Rlt Global'!$E40,'CP-OM'!$C$5:$C$50,0),MATCH('Rlt Global'!AY$3,'CP-OM'!$E$4:$BA$4,0)),"")</f>
        <v>0</v>
      </c>
      <c r="AZ40">
        <f>IFERROR(INDEX('CP-OM'!$E$5:$BA$50,MATCH('Rlt Global'!$E40,'CP-OM'!$C$5:$C$50,0),MATCH('Rlt Global'!AZ$3,'CP-OM'!$E$4:$BA$4,0)),"")</f>
        <v>0</v>
      </c>
      <c r="BA40">
        <f>IFERROR(INDEX('CP-OM'!$E$5:$BA$50,MATCH('Rlt Global'!$E40,'CP-OM'!$C$5:$C$50,0),MATCH('Rlt Global'!BA$3,'CP-OM'!$E$4:$BA$4,0)),"")</f>
        <v>0</v>
      </c>
      <c r="BB40">
        <f>IFERROR(INDEX('CP-OM'!$E$5:$BA$50,MATCH('Rlt Global'!$E40,'CP-OM'!$C$5:$C$50,0),MATCH('Rlt Global'!BB$3,'CP-OM'!$E$4:$BA$4,0)),"")</f>
        <v>0</v>
      </c>
      <c r="BC40">
        <f>IFERROR(INDEX('CP-OM'!$E$5:$BA$50,MATCH('Rlt Global'!$E40,'CP-OM'!$C$5:$C$50,0),MATCH('Rlt Global'!BC$3,'CP-OM'!$E$4:$BA$4,0)),"")</f>
        <v>0</v>
      </c>
      <c r="BD40">
        <f>IFERROR(INDEX('CP-OM'!$E$5:$BA$50,MATCH('Rlt Global'!$E40,'CP-OM'!$C$5:$C$50,0),MATCH('Rlt Global'!BD$3,'CP-OM'!$E$4:$BA$4,0)),"")</f>
        <v>0</v>
      </c>
    </row>
    <row r="41" spans="1:56">
      <c r="B41" t="s">
        <v>132</v>
      </c>
      <c r="C41" t="s">
        <v>134</v>
      </c>
      <c r="D41">
        <v>2</v>
      </c>
      <c r="E41" s="66" t="str">
        <f>INDEX('Liste Personnel'!$A$3:$I$152,MATCH($C41,'Liste Personnel'!$E$3:$E$152,0),7)</f>
        <v>OMR2</v>
      </c>
      <c r="F41" s="66">
        <f>INDEX('Liste Personnel'!$A$3:$I$152,MATCH($C41,'Liste Personnel'!$E$3:$E$152,0),8)</f>
        <v>2160</v>
      </c>
      <c r="G41" s="66" t="str">
        <f>INDEX('Liste Personnel'!$A$3:$I$152,MATCH($C41,'Liste Personnel'!$E$3:$E$152,0),9)</f>
        <v>xxx.xxx@google.com</v>
      </c>
      <c r="H41">
        <f>IFERROR(INDEX('CP-OM'!$E$5:$BA$50,MATCH('Rlt Global'!$E41,'CP-OM'!$C$5:$C$50,0),MATCH('Rlt Global'!H$3,'CP-OM'!$E$4:$BA$4,0)),"")</f>
        <v>0</v>
      </c>
      <c r="I41">
        <f>IFERROR(INDEX('CP-OM'!$E$5:$BA$50,MATCH('Rlt Global'!$E41,'CP-OM'!$C$5:$C$50,0),MATCH('Rlt Global'!I$3,'CP-OM'!$E$4:$BA$4,0)),"")</f>
        <v>0</v>
      </c>
      <c r="J41">
        <f>IFERROR(INDEX('CP-OM'!$E$5:$BA$50,MATCH('Rlt Global'!$E41,'CP-OM'!$C$5:$C$50,0),MATCH('Rlt Global'!J$3,'CP-OM'!$E$4:$BA$4,0)),"")</f>
        <v>0</v>
      </c>
      <c r="K41">
        <f>IFERROR(INDEX('CP-OM'!$E$5:$BA$50,MATCH('Rlt Global'!$E41,'CP-OM'!$C$5:$C$50,0),MATCH('Rlt Global'!K$3,'CP-OM'!$E$4:$BA$4,0)),"")</f>
        <v>0</v>
      </c>
      <c r="L41">
        <f>IFERROR(INDEX('CP-OM'!$E$5:$BA$50,MATCH('Rlt Global'!$E41,'CP-OM'!$C$5:$C$50,0),MATCH('Rlt Global'!L$3,'CP-OM'!$E$4:$BA$4,0)),"")</f>
        <v>0</v>
      </c>
      <c r="M41">
        <f>IFERROR(INDEX('CP-OM'!$E$5:$BA$50,MATCH('Rlt Global'!$E41,'CP-OM'!$C$5:$C$50,0),MATCH('Rlt Global'!M$3,'CP-OM'!$E$4:$BA$4,0)),"")</f>
        <v>0</v>
      </c>
      <c r="N41">
        <f>IFERROR(INDEX('CP-OM'!$E$5:$BA$50,MATCH('Rlt Global'!$E41,'CP-OM'!$C$5:$C$50,0),MATCH('Rlt Global'!N$3,'CP-OM'!$E$4:$BA$4,0)),"")</f>
        <v>0</v>
      </c>
      <c r="O41">
        <f>IFERROR(INDEX('CP-OM'!$E$5:$BA$50,MATCH('Rlt Global'!$E41,'CP-OM'!$C$5:$C$50,0),MATCH('Rlt Global'!O$3,'CP-OM'!$E$4:$BA$4,0)),"")</f>
        <v>0</v>
      </c>
      <c r="P41">
        <f>IFERROR(INDEX('CP-OM'!$E$5:$BA$50,MATCH('Rlt Global'!$E41,'CP-OM'!$C$5:$C$50,0),MATCH('Rlt Global'!P$3,'CP-OM'!$E$4:$BA$4,0)),"")</f>
        <v>0</v>
      </c>
      <c r="Q41">
        <f>IFERROR(INDEX('CP-OM'!$E$5:$BA$50,MATCH('Rlt Global'!$E41,'CP-OM'!$C$5:$C$50,0),MATCH('Rlt Global'!Q$3,'CP-OM'!$E$4:$BA$4,0)),"")</f>
        <v>0</v>
      </c>
      <c r="R41">
        <f>IFERROR(INDEX('CP-OM'!$E$5:$BA$50,MATCH('Rlt Global'!$E41,'CP-OM'!$C$5:$C$50,0),MATCH('Rlt Global'!R$3,'CP-OM'!$E$4:$BA$4,0)),"")</f>
        <v>0</v>
      </c>
      <c r="S41">
        <f>IFERROR(INDEX('CP-OM'!$E$5:$BA$50,MATCH('Rlt Global'!$E41,'CP-OM'!$C$5:$C$50,0),MATCH('Rlt Global'!S$3,'CP-OM'!$E$4:$BA$4,0)),"")</f>
        <v>0</v>
      </c>
      <c r="T41">
        <f>IFERROR(INDEX('CP-OM'!$E$5:$BA$50,MATCH('Rlt Global'!$E41,'CP-OM'!$C$5:$C$50,0),MATCH('Rlt Global'!T$3,'CP-OM'!$E$4:$BA$4,0)),"")</f>
        <v>0</v>
      </c>
      <c r="U41">
        <f>IFERROR(INDEX('CP-OM'!$E$5:$BA$50,MATCH('Rlt Global'!$E41,'CP-OM'!$C$5:$C$50,0),MATCH('Rlt Global'!U$3,'CP-OM'!$E$4:$BA$4,0)),"")</f>
        <v>0</v>
      </c>
      <c r="V41">
        <f>IFERROR(INDEX('CP-OM'!$E$5:$BA$50,MATCH('Rlt Global'!$E41,'CP-OM'!$C$5:$C$50,0),MATCH('Rlt Global'!V$3,'CP-OM'!$E$4:$BA$4,0)),"")</f>
        <v>0</v>
      </c>
      <c r="W41">
        <f>IFERROR(INDEX('CP-OM'!$E$5:$BA$50,MATCH('Rlt Global'!$E41,'CP-OM'!$C$5:$C$50,0),MATCH('Rlt Global'!W$3,'CP-OM'!$E$4:$BA$4,0)),"")</f>
        <v>0</v>
      </c>
      <c r="X41">
        <f>IFERROR(INDEX('CP-OM'!$E$5:$BA$50,MATCH('Rlt Global'!$E41,'CP-OM'!$C$5:$C$50,0),MATCH('Rlt Global'!X$3,'CP-OM'!$E$4:$BA$4,0)),"")</f>
        <v>0</v>
      </c>
      <c r="Y41">
        <f>IFERROR(INDEX('CP-OM'!$E$5:$BA$50,MATCH('Rlt Global'!$E41,'CP-OM'!$C$5:$C$50,0),MATCH('Rlt Global'!Y$3,'CP-OM'!$E$4:$BA$4,0)),"")</f>
        <v>0</v>
      </c>
      <c r="Z41">
        <f>IFERROR(INDEX('CP-OM'!$E$5:$BA$50,MATCH('Rlt Global'!$E41,'CP-OM'!$C$5:$C$50,0),MATCH('Rlt Global'!Z$3,'CP-OM'!$E$4:$BA$4,0)),"")</f>
        <v>0</v>
      </c>
      <c r="AA41">
        <f>IFERROR(INDEX('CP-OM'!$E$5:$BA$50,MATCH('Rlt Global'!$E41,'CP-OM'!$C$5:$C$50,0),MATCH('Rlt Global'!AA$3,'CP-OM'!$E$4:$BA$4,0)),"")</f>
        <v>0</v>
      </c>
      <c r="AB41">
        <f>IFERROR(INDEX('CP-OM'!$E$5:$BA$50,MATCH('Rlt Global'!$E41,'CP-OM'!$C$5:$C$50,0),MATCH('Rlt Global'!AB$3,'CP-OM'!$E$4:$BA$4,0)),"")</f>
        <v>0</v>
      </c>
      <c r="AC41">
        <f>IFERROR(INDEX('CP-OM'!$E$5:$BA$50,MATCH('Rlt Global'!$E41,'CP-OM'!$C$5:$C$50,0),MATCH('Rlt Global'!AC$3,'CP-OM'!$E$4:$BA$4,0)),"")</f>
        <v>0</v>
      </c>
      <c r="AD41">
        <f>IFERROR(INDEX('CP-OM'!$E$5:$BA$50,MATCH('Rlt Global'!$E41,'CP-OM'!$C$5:$C$50,0),MATCH('Rlt Global'!AD$3,'CP-OM'!$E$4:$BA$4,0)),"")</f>
        <v>0</v>
      </c>
      <c r="AE41">
        <f>IFERROR(INDEX('CP-OM'!$E$5:$BA$50,MATCH('Rlt Global'!$E41,'CP-OM'!$C$5:$C$50,0),MATCH('Rlt Global'!AE$3,'CP-OM'!$E$4:$BA$4,0)),"")</f>
        <v>0</v>
      </c>
      <c r="AF41">
        <f>IFERROR(INDEX('CP-OM'!$E$5:$BA$50,MATCH('Rlt Global'!$E41,'CP-OM'!$C$5:$C$50,0),MATCH('Rlt Global'!AF$3,'CP-OM'!$E$4:$BA$4,0)),"")</f>
        <v>0</v>
      </c>
      <c r="AG41">
        <f>IFERROR(INDEX('CP-OM'!$E$5:$BA$50,MATCH('Rlt Global'!$E41,'CP-OM'!$C$5:$C$50,0),MATCH('Rlt Global'!AG$3,'CP-OM'!$E$4:$BA$4,0)),"")</f>
        <v>0</v>
      </c>
      <c r="AH41">
        <f>IFERROR(INDEX('CP-OM'!$E$5:$BA$50,MATCH('Rlt Global'!$E41,'CP-OM'!$C$5:$C$50,0),MATCH('Rlt Global'!AH$3,'CP-OM'!$E$4:$BA$4,0)),"")</f>
        <v>0</v>
      </c>
      <c r="AI41">
        <f>IFERROR(INDEX('CP-OM'!$E$5:$BA$50,MATCH('Rlt Global'!$E41,'CP-OM'!$C$5:$C$50,0),MATCH('Rlt Global'!AI$3,'CP-OM'!$E$4:$BA$4,0)),"")</f>
        <v>0</v>
      </c>
      <c r="AJ41">
        <f>IFERROR(INDEX('CP-OM'!$E$5:$BA$50,MATCH('Rlt Global'!$E41,'CP-OM'!$C$5:$C$50,0),MATCH('Rlt Global'!AJ$3,'CP-OM'!$E$4:$BA$4,0)),"")</f>
        <v>0</v>
      </c>
      <c r="AK41">
        <f>IFERROR(INDEX('CP-OM'!$E$5:$BA$50,MATCH('Rlt Global'!$E41,'CP-OM'!$C$5:$C$50,0),MATCH('Rlt Global'!AK$3,'CP-OM'!$E$4:$BA$4,0)),"")</f>
        <v>0</v>
      </c>
      <c r="AL41">
        <f>IFERROR(INDEX('CP-OM'!$E$5:$BA$50,MATCH('Rlt Global'!$E41,'CP-OM'!$C$5:$C$50,0),MATCH('Rlt Global'!AL$3,'CP-OM'!$E$4:$BA$4,0)),"")</f>
        <v>0</v>
      </c>
      <c r="AM41">
        <f>IFERROR(INDEX('CP-OM'!$E$5:$BA$50,MATCH('Rlt Global'!$E41,'CP-OM'!$C$5:$C$50,0),MATCH('Rlt Global'!AM$3,'CP-OM'!$E$4:$BA$4,0)),"")</f>
        <v>0</v>
      </c>
      <c r="AN41">
        <f>IFERROR(INDEX('CP-OM'!$E$5:$BA$50,MATCH('Rlt Global'!$E41,'CP-OM'!$C$5:$C$50,0),MATCH('Rlt Global'!AN$3,'CP-OM'!$E$4:$BA$4,0)),"")</f>
        <v>0</v>
      </c>
      <c r="AO41">
        <f>IFERROR(INDEX('CP-OM'!$E$5:$BA$50,MATCH('Rlt Global'!$E41,'CP-OM'!$C$5:$C$50,0),MATCH('Rlt Global'!AO$3,'CP-OM'!$E$4:$BA$4,0)),"")</f>
        <v>0</v>
      </c>
      <c r="AP41">
        <f>IFERROR(INDEX('CP-OM'!$E$5:$BA$50,MATCH('Rlt Global'!$E41,'CP-OM'!$C$5:$C$50,0),MATCH('Rlt Global'!AP$3,'CP-OM'!$E$4:$BA$4,0)),"")</f>
        <v>0</v>
      </c>
      <c r="AQ41">
        <f>IFERROR(INDEX('CP-OM'!$E$5:$BA$50,MATCH('Rlt Global'!$E41,'CP-OM'!$C$5:$C$50,0),MATCH('Rlt Global'!AQ$3,'CP-OM'!$E$4:$BA$4,0)),"")</f>
        <v>0</v>
      </c>
      <c r="AR41">
        <f>IFERROR(INDEX('CP-OM'!$E$5:$BA$50,MATCH('Rlt Global'!$E41,'CP-OM'!$C$5:$C$50,0),MATCH('Rlt Global'!AR$3,'CP-OM'!$E$4:$BA$4,0)),"")</f>
        <v>0</v>
      </c>
      <c r="AS41">
        <f>IFERROR(INDEX('CP-OM'!$E$5:$BA$50,MATCH('Rlt Global'!$E41,'CP-OM'!$C$5:$C$50,0),MATCH('Rlt Global'!AS$3,'CP-OM'!$E$4:$BA$4,0)),"")</f>
        <v>0</v>
      </c>
      <c r="AT41">
        <f>IFERROR(INDEX('CP-OM'!$E$5:$BA$50,MATCH('Rlt Global'!$E41,'CP-OM'!$C$5:$C$50,0),MATCH('Rlt Global'!AT$3,'CP-OM'!$E$4:$BA$4,0)),"")</f>
        <v>0</v>
      </c>
      <c r="AU41">
        <f>IFERROR(INDEX('CP-OM'!$E$5:$BA$50,MATCH('Rlt Global'!$E41,'CP-OM'!$C$5:$C$50,0),MATCH('Rlt Global'!AU$3,'CP-OM'!$E$4:$BA$4,0)),"")</f>
        <v>0</v>
      </c>
      <c r="AV41">
        <f>IFERROR(INDEX('CP-OM'!$E$5:$BA$50,MATCH('Rlt Global'!$E41,'CP-OM'!$C$5:$C$50,0),MATCH('Rlt Global'!AV$3,'CP-OM'!$E$4:$BA$4,0)),"")</f>
        <v>0</v>
      </c>
      <c r="AW41">
        <f>IFERROR(INDEX('CP-OM'!$E$5:$BA$50,MATCH('Rlt Global'!$E41,'CP-OM'!$C$5:$C$50,0),MATCH('Rlt Global'!AW$3,'CP-OM'!$E$4:$BA$4,0)),"")</f>
        <v>0</v>
      </c>
      <c r="AX41">
        <f>IFERROR(INDEX('CP-OM'!$E$5:$BA$50,MATCH('Rlt Global'!$E41,'CP-OM'!$C$5:$C$50,0),MATCH('Rlt Global'!AX$3,'CP-OM'!$E$4:$BA$4,0)),"")</f>
        <v>0</v>
      </c>
      <c r="AY41">
        <f>IFERROR(INDEX('CP-OM'!$E$5:$BA$50,MATCH('Rlt Global'!$E41,'CP-OM'!$C$5:$C$50,0),MATCH('Rlt Global'!AY$3,'CP-OM'!$E$4:$BA$4,0)),"")</f>
        <v>0</v>
      </c>
      <c r="AZ41">
        <f>IFERROR(INDEX('CP-OM'!$E$5:$BA$50,MATCH('Rlt Global'!$E41,'CP-OM'!$C$5:$C$50,0),MATCH('Rlt Global'!AZ$3,'CP-OM'!$E$4:$BA$4,0)),"")</f>
        <v>0</v>
      </c>
      <c r="BA41">
        <f>IFERROR(INDEX('CP-OM'!$E$5:$BA$50,MATCH('Rlt Global'!$E41,'CP-OM'!$C$5:$C$50,0),MATCH('Rlt Global'!BA$3,'CP-OM'!$E$4:$BA$4,0)),"")</f>
        <v>0</v>
      </c>
      <c r="BB41">
        <f>IFERROR(INDEX('CP-OM'!$E$5:$BA$50,MATCH('Rlt Global'!$E41,'CP-OM'!$C$5:$C$50,0),MATCH('Rlt Global'!BB$3,'CP-OM'!$E$4:$BA$4,0)),"")</f>
        <v>0</v>
      </c>
      <c r="BC41">
        <f>IFERROR(INDEX('CP-OM'!$E$5:$BA$50,MATCH('Rlt Global'!$E41,'CP-OM'!$C$5:$C$50,0),MATCH('Rlt Global'!BC$3,'CP-OM'!$E$4:$BA$4,0)),"")</f>
        <v>0</v>
      </c>
      <c r="BD41">
        <f>IFERROR(INDEX('CP-OM'!$E$5:$BA$50,MATCH('Rlt Global'!$E41,'CP-OM'!$C$5:$C$50,0),MATCH('Rlt Global'!BD$3,'CP-OM'!$E$4:$BA$4,0)),"")</f>
        <v>0</v>
      </c>
    </row>
    <row r="42" spans="1:56">
      <c r="A42" t="s">
        <v>10</v>
      </c>
      <c r="B42" t="s">
        <v>135</v>
      </c>
      <c r="C42" t="s">
        <v>136</v>
      </c>
      <c r="D42">
        <v>1</v>
      </c>
      <c r="E42" s="66" t="str">
        <f>INDEX('Liste Personnel'!$A$3:$I$152,MATCH($C42,'Liste Personnel'!$E$3:$E$152,0),7)</f>
        <v>OTCM/OMRA1</v>
      </c>
      <c r="F42" s="66">
        <f>INDEX('Liste Personnel'!$A$3:$I$152,MATCH($C42,'Liste Personnel'!$E$3:$E$152,0),8)</f>
        <v>2170</v>
      </c>
      <c r="G42" s="66" t="str">
        <f>INDEX('Liste Personnel'!$A$3:$I$152,MATCH($C42,'Liste Personnel'!$E$3:$E$152,0),9)</f>
        <v>xxx.xxx@google.com</v>
      </c>
      <c r="H42">
        <f>IFERROR(INDEX('OTCM-OMR'!$F$4:$BB$88,MATCH('Rlt Global'!$E42,'OTCM-OMR'!$C$4:$C$88,0),MATCH('Rlt Global'!H$3,'OTCM-OMR'!$F$3:$BB$3,0)),"")</f>
        <v>0</v>
      </c>
      <c r="I42">
        <f>IFERROR(INDEX('OTCM-OMR'!$F$4:$BB$88,MATCH('Rlt Global'!$E42,'OTCM-OMR'!$C$4:$C$88,0),MATCH('Rlt Global'!I$3,'OTCM-OMR'!$F$3:$BB$3,0)),"")</f>
        <v>0</v>
      </c>
      <c r="J42">
        <f>IFERROR(INDEX('OTCM-OMR'!$F$4:$BB$88,MATCH('Rlt Global'!$E42,'OTCM-OMR'!$C$4:$C$88,0),MATCH('Rlt Global'!J$3,'OTCM-OMR'!$F$3:$BB$3,0)),"")</f>
        <v>0</v>
      </c>
      <c r="K42">
        <f>IFERROR(INDEX('OTCM-OMR'!$F$4:$BB$88,MATCH('Rlt Global'!$E42,'OTCM-OMR'!$C$4:$C$88,0),MATCH('Rlt Global'!K$3,'OTCM-OMR'!$F$3:$BB$3,0)),"")</f>
        <v>0</v>
      </c>
      <c r="L42">
        <f>IFERROR(INDEX('OTCM-OMR'!$F$4:$BB$88,MATCH('Rlt Global'!$E42,'OTCM-OMR'!$C$4:$C$88,0),MATCH('Rlt Global'!L$3,'OTCM-OMR'!$F$3:$BB$3,0)),"")</f>
        <v>0</v>
      </c>
      <c r="M42">
        <f>IFERROR(INDEX('OTCM-OMR'!$F$4:$BB$88,MATCH('Rlt Global'!$E42,'OTCM-OMR'!$C$4:$C$88,0),MATCH('Rlt Global'!M$3,'OTCM-OMR'!$F$3:$BB$3,0)),"")</f>
        <v>0</v>
      </c>
      <c r="N42">
        <f>IFERROR(INDEX('OTCM-OMR'!$F$4:$BB$88,MATCH('Rlt Global'!$E42,'OTCM-OMR'!$C$4:$C$88,0),MATCH('Rlt Global'!N$3,'OTCM-OMR'!$F$3:$BB$3,0)),"")</f>
        <v>0</v>
      </c>
      <c r="O42">
        <f>IFERROR(INDEX('OTCM-OMR'!$F$4:$BB$88,MATCH('Rlt Global'!$E42,'OTCM-OMR'!$C$4:$C$88,0),MATCH('Rlt Global'!O$3,'OTCM-OMR'!$F$3:$BB$3,0)),"")</f>
        <v>0</v>
      </c>
      <c r="P42">
        <f>IFERROR(INDEX('OTCM-OMR'!$F$4:$BB$88,MATCH('Rlt Global'!$E42,'OTCM-OMR'!$C$4:$C$88,0),MATCH('Rlt Global'!P$3,'OTCM-OMR'!$F$3:$BB$3,0)),"")</f>
        <v>0</v>
      </c>
      <c r="Q42">
        <f>IFERROR(INDEX('OTCM-OMR'!$F$4:$BB$88,MATCH('Rlt Global'!$E42,'OTCM-OMR'!$C$4:$C$88,0),MATCH('Rlt Global'!Q$3,'OTCM-OMR'!$F$3:$BB$3,0)),"")</f>
        <v>0</v>
      </c>
      <c r="R42">
        <f>IFERROR(INDEX('OTCM-OMR'!$F$4:$BB$88,MATCH('Rlt Global'!$E42,'OTCM-OMR'!$C$4:$C$88,0),MATCH('Rlt Global'!R$3,'OTCM-OMR'!$F$3:$BB$3,0)),"")</f>
        <v>0</v>
      </c>
      <c r="S42">
        <f>IFERROR(INDEX('OTCM-OMR'!$F$4:$BB$88,MATCH('Rlt Global'!$E42,'OTCM-OMR'!$C$4:$C$88,0),MATCH('Rlt Global'!S$3,'OTCM-OMR'!$F$3:$BB$3,0)),"")</f>
        <v>0</v>
      </c>
      <c r="T42">
        <f>IFERROR(INDEX('OTCM-OMR'!$F$4:$BB$88,MATCH('Rlt Global'!$E42,'OTCM-OMR'!$C$4:$C$88,0),MATCH('Rlt Global'!T$3,'OTCM-OMR'!$F$3:$BB$3,0)),"")</f>
        <v>0</v>
      </c>
      <c r="U42">
        <f>IFERROR(INDEX('OTCM-OMR'!$F$4:$BB$88,MATCH('Rlt Global'!$E42,'OTCM-OMR'!$C$4:$C$88,0),MATCH('Rlt Global'!U$3,'OTCM-OMR'!$F$3:$BB$3,0)),"")</f>
        <v>0</v>
      </c>
      <c r="V42">
        <f>IFERROR(INDEX('OTCM-OMR'!$F$4:$BB$88,MATCH('Rlt Global'!$E42,'OTCM-OMR'!$C$4:$C$88,0),MATCH('Rlt Global'!V$3,'OTCM-OMR'!$F$3:$BB$3,0)),"")</f>
        <v>0</v>
      </c>
      <c r="W42">
        <f>IFERROR(INDEX('OTCM-OMR'!$F$4:$BB$88,MATCH('Rlt Global'!$E42,'OTCM-OMR'!$C$4:$C$88,0),MATCH('Rlt Global'!W$3,'OTCM-OMR'!$F$3:$BB$3,0)),"")</f>
        <v>0</v>
      </c>
      <c r="X42">
        <f>IFERROR(INDEX('OTCM-OMR'!$F$4:$BB$88,MATCH('Rlt Global'!$E42,'OTCM-OMR'!$C$4:$C$88,0),MATCH('Rlt Global'!X$3,'OTCM-OMR'!$F$3:$BB$3,0)),"")</f>
        <v>0</v>
      </c>
      <c r="Y42">
        <f>IFERROR(INDEX('OTCM-OMR'!$F$4:$BB$88,MATCH('Rlt Global'!$E42,'OTCM-OMR'!$C$4:$C$88,0),MATCH('Rlt Global'!Y$3,'OTCM-OMR'!$F$3:$BB$3,0)),"")</f>
        <v>0</v>
      </c>
      <c r="Z42">
        <f>IFERROR(INDEX('OTCM-OMR'!$F$4:$BB$88,MATCH('Rlt Global'!$E42,'OTCM-OMR'!$C$4:$C$88,0),MATCH('Rlt Global'!Z$3,'OTCM-OMR'!$F$3:$BB$3,0)),"")</f>
        <v>0</v>
      </c>
      <c r="AA42">
        <f>IFERROR(INDEX('OTCM-OMR'!$F$4:$BB$88,MATCH('Rlt Global'!$E42,'OTCM-OMR'!$C$4:$C$88,0),MATCH('Rlt Global'!AA$3,'OTCM-OMR'!$F$3:$BB$3,0)),"")</f>
        <v>0</v>
      </c>
      <c r="AB42">
        <f>IFERROR(INDEX('OTCM-OMR'!$F$4:$BB$88,MATCH('Rlt Global'!$E42,'OTCM-OMR'!$C$4:$C$88,0),MATCH('Rlt Global'!AB$3,'OTCM-OMR'!$F$3:$BB$3,0)),"")</f>
        <v>0</v>
      </c>
      <c r="AC42">
        <f>IFERROR(INDEX('OTCM-OMR'!$F$4:$BB$88,MATCH('Rlt Global'!$E42,'OTCM-OMR'!$C$4:$C$88,0),MATCH('Rlt Global'!AC$3,'OTCM-OMR'!$F$3:$BB$3,0)),"")</f>
        <v>0</v>
      </c>
      <c r="AD42">
        <f>IFERROR(INDEX('OTCM-OMR'!$F$4:$BB$88,MATCH('Rlt Global'!$E42,'OTCM-OMR'!$C$4:$C$88,0),MATCH('Rlt Global'!AD$3,'OTCM-OMR'!$F$3:$BB$3,0)),"")</f>
        <v>0</v>
      </c>
      <c r="AE42">
        <f>IFERROR(INDEX('OTCM-OMR'!$F$4:$BB$88,MATCH('Rlt Global'!$E42,'OTCM-OMR'!$C$4:$C$88,0),MATCH('Rlt Global'!AE$3,'OTCM-OMR'!$F$3:$BB$3,0)),"")</f>
        <v>0</v>
      </c>
      <c r="AF42">
        <f>IFERROR(INDEX('OTCM-OMR'!$F$4:$BB$88,MATCH('Rlt Global'!$E42,'OTCM-OMR'!$C$4:$C$88,0),MATCH('Rlt Global'!AF$3,'OTCM-OMR'!$F$3:$BB$3,0)),"")</f>
        <v>0</v>
      </c>
      <c r="AG42">
        <f>IFERROR(INDEX('OTCM-OMR'!$F$4:$BB$88,MATCH('Rlt Global'!$E42,'OTCM-OMR'!$C$4:$C$88,0),MATCH('Rlt Global'!AG$3,'OTCM-OMR'!$F$3:$BB$3,0)),"")</f>
        <v>0</v>
      </c>
      <c r="AH42">
        <f>IFERROR(INDEX('OTCM-OMR'!$F$4:$BB$88,MATCH('Rlt Global'!$E42,'OTCM-OMR'!$C$4:$C$88,0),MATCH('Rlt Global'!AH$3,'OTCM-OMR'!$F$3:$BB$3,0)),"")</f>
        <v>0</v>
      </c>
      <c r="AI42">
        <f>IFERROR(INDEX('OTCM-OMR'!$F$4:$BB$88,MATCH('Rlt Global'!$E42,'OTCM-OMR'!$C$4:$C$88,0),MATCH('Rlt Global'!AI$3,'OTCM-OMR'!$F$3:$BB$3,0)),"")</f>
        <v>0</v>
      </c>
      <c r="AJ42">
        <f>IFERROR(INDEX('OTCM-OMR'!$F$4:$BB$88,MATCH('Rlt Global'!$E42,'OTCM-OMR'!$C$4:$C$88,0),MATCH('Rlt Global'!AJ$3,'OTCM-OMR'!$F$3:$BB$3,0)),"")</f>
        <v>0</v>
      </c>
      <c r="AK42">
        <f>IFERROR(INDEX('OTCM-OMR'!$F$4:$BB$88,MATCH('Rlt Global'!$E42,'OTCM-OMR'!$C$4:$C$88,0),MATCH('Rlt Global'!AK$3,'OTCM-OMR'!$F$3:$BB$3,0)),"")</f>
        <v>0</v>
      </c>
      <c r="AL42">
        <f>IFERROR(INDEX('OTCM-OMR'!$F$4:$BB$88,MATCH('Rlt Global'!$E42,'OTCM-OMR'!$C$4:$C$88,0),MATCH('Rlt Global'!AL$3,'OTCM-OMR'!$F$3:$BB$3,0)),"")</f>
        <v>0</v>
      </c>
      <c r="AM42">
        <f>IFERROR(INDEX('OTCM-OMR'!$F$4:$BB$88,MATCH('Rlt Global'!$E42,'OTCM-OMR'!$C$4:$C$88,0),MATCH('Rlt Global'!AM$3,'OTCM-OMR'!$F$3:$BB$3,0)),"")</f>
        <v>0</v>
      </c>
      <c r="AN42">
        <f>IFERROR(INDEX('OTCM-OMR'!$F$4:$BB$88,MATCH('Rlt Global'!$E42,'OTCM-OMR'!$C$4:$C$88,0),MATCH('Rlt Global'!AN$3,'OTCM-OMR'!$F$3:$BB$3,0)),"")</f>
        <v>0</v>
      </c>
      <c r="AO42">
        <f>IFERROR(INDEX('OTCM-OMR'!$F$4:$BB$88,MATCH('Rlt Global'!$E42,'OTCM-OMR'!$C$4:$C$88,0),MATCH('Rlt Global'!AO$3,'OTCM-OMR'!$F$3:$BB$3,0)),"")</f>
        <v>0</v>
      </c>
      <c r="AP42">
        <f>IFERROR(INDEX('OTCM-OMR'!$F$4:$BB$88,MATCH('Rlt Global'!$E42,'OTCM-OMR'!$C$4:$C$88,0),MATCH('Rlt Global'!AP$3,'OTCM-OMR'!$F$3:$BB$3,0)),"")</f>
        <v>0</v>
      </c>
      <c r="AQ42">
        <f>IFERROR(INDEX('OTCM-OMR'!$F$4:$BB$88,MATCH('Rlt Global'!$E42,'OTCM-OMR'!$C$4:$C$88,0),MATCH('Rlt Global'!AQ$3,'OTCM-OMR'!$F$3:$BB$3,0)),"")</f>
        <v>0</v>
      </c>
      <c r="AR42">
        <f>IFERROR(INDEX('OTCM-OMR'!$F$4:$BB$88,MATCH('Rlt Global'!$E42,'OTCM-OMR'!$C$4:$C$88,0),MATCH('Rlt Global'!AR$3,'OTCM-OMR'!$F$3:$BB$3,0)),"")</f>
        <v>0</v>
      </c>
      <c r="AS42">
        <f>IFERROR(INDEX('OTCM-OMR'!$F$4:$BB$88,MATCH('Rlt Global'!$E42,'OTCM-OMR'!$C$4:$C$88,0),MATCH('Rlt Global'!AS$3,'OTCM-OMR'!$F$3:$BB$3,0)),"")</f>
        <v>0</v>
      </c>
      <c r="AT42">
        <f>IFERROR(INDEX('OTCM-OMR'!$F$4:$BB$88,MATCH('Rlt Global'!$E42,'OTCM-OMR'!$C$4:$C$88,0),MATCH('Rlt Global'!AT$3,'OTCM-OMR'!$F$3:$BB$3,0)),"")</f>
        <v>0</v>
      </c>
      <c r="AU42">
        <f>IFERROR(INDEX('OTCM-OMR'!$F$4:$BB$88,MATCH('Rlt Global'!$E42,'OTCM-OMR'!$C$4:$C$88,0),MATCH('Rlt Global'!AU$3,'OTCM-OMR'!$F$3:$BB$3,0)),"")</f>
        <v>0</v>
      </c>
      <c r="AV42">
        <f>IFERROR(INDEX('OTCM-OMR'!$F$4:$BB$88,MATCH('Rlt Global'!$E42,'OTCM-OMR'!$C$4:$C$88,0),MATCH('Rlt Global'!AV$3,'OTCM-OMR'!$F$3:$BB$3,0)),"")</f>
        <v>0</v>
      </c>
      <c r="AW42">
        <f>IFERROR(INDEX('OTCM-OMR'!$F$4:$BB$88,MATCH('Rlt Global'!$E42,'OTCM-OMR'!$C$4:$C$88,0),MATCH('Rlt Global'!AW$3,'OTCM-OMR'!$F$3:$BB$3,0)),"")</f>
        <v>0</v>
      </c>
      <c r="AX42">
        <f>IFERROR(INDEX('OTCM-OMR'!$F$4:$BB$88,MATCH('Rlt Global'!$E42,'OTCM-OMR'!$C$4:$C$88,0),MATCH('Rlt Global'!AX$3,'OTCM-OMR'!$F$3:$BB$3,0)),"")</f>
        <v>0</v>
      </c>
      <c r="AY42">
        <f>IFERROR(INDEX('OTCM-OMR'!$F$4:$BB$88,MATCH('Rlt Global'!$E42,'OTCM-OMR'!$C$4:$C$88,0),MATCH('Rlt Global'!AY$3,'OTCM-OMR'!$F$3:$BB$3,0)),"")</f>
        <v>0</v>
      </c>
      <c r="AZ42">
        <f>IFERROR(INDEX('OTCM-OMR'!$F$4:$BB$88,MATCH('Rlt Global'!$E42,'OTCM-OMR'!$C$4:$C$88,0),MATCH('Rlt Global'!AZ$3,'OTCM-OMR'!$F$3:$BB$3,0)),"")</f>
        <v>0</v>
      </c>
      <c r="BA42">
        <f>IFERROR(INDEX('OTCM-OMR'!$F$4:$BB$88,MATCH('Rlt Global'!$E42,'OTCM-OMR'!$C$4:$C$88,0),MATCH('Rlt Global'!BA$3,'OTCM-OMR'!$F$3:$BB$3,0)),"")</f>
        <v>0</v>
      </c>
      <c r="BB42">
        <f>IFERROR(INDEX('OTCM-OMR'!$F$4:$BB$88,MATCH('Rlt Global'!$E42,'OTCM-OMR'!$C$4:$C$88,0),MATCH('Rlt Global'!BB$3,'OTCM-OMR'!$F$3:$BB$3,0)),"")</f>
        <v>0</v>
      </c>
      <c r="BC42">
        <f>IFERROR(INDEX('OTCM-OMR'!$F$4:$BB$88,MATCH('Rlt Global'!$E42,'OTCM-OMR'!$C$4:$C$88,0),MATCH('Rlt Global'!BC$3,'OTCM-OMR'!$F$3:$BB$3,0)),"")</f>
        <v>0</v>
      </c>
      <c r="BD42">
        <f>IFERROR(INDEX('OTCM-OMR'!$F$4:$BB$88,MATCH('Rlt Global'!$E42,'OTCM-OMR'!$C$4:$C$88,0),MATCH('Rlt Global'!BD$3,'OTCM-OMR'!$F$3:$BB$3,0)),"")</f>
        <v>0</v>
      </c>
    </row>
    <row r="43" spans="1:56">
      <c r="A43" t="s">
        <v>10</v>
      </c>
      <c r="B43" t="s">
        <v>135</v>
      </c>
      <c r="C43" t="s">
        <v>137</v>
      </c>
      <c r="D43">
        <v>2</v>
      </c>
      <c r="E43" s="66" t="str">
        <f>INDEX('Liste Personnel'!$A$3:$I$152,MATCH($C43,'Liste Personnel'!$E$3:$E$152,0),7)</f>
        <v>OTCM/OMRA2</v>
      </c>
      <c r="F43" s="66">
        <f>INDEX('Liste Personnel'!$A$3:$I$152,MATCH($C43,'Liste Personnel'!$E$3:$E$152,0),8)</f>
        <v>3057</v>
      </c>
      <c r="G43" s="66" t="str">
        <f>INDEX('Liste Personnel'!$A$3:$I$152,MATCH($C43,'Liste Personnel'!$E$3:$E$152,0),9)</f>
        <v>xxx.xxx@google.com</v>
      </c>
      <c r="H43">
        <f>IFERROR(INDEX('OTCM-OMR'!$F$4:$BB$88,MATCH('Rlt Global'!$E43,'OTCM-OMR'!$C$4:$C$88,0),MATCH('Rlt Global'!H$3,'OTCM-OMR'!$F$3:$BB$3,0)),"")</f>
        <v>0</v>
      </c>
      <c r="I43">
        <f>IFERROR(INDEX('OTCM-OMR'!$F$4:$BB$88,MATCH('Rlt Global'!$E43,'OTCM-OMR'!$C$4:$C$88,0),MATCH('Rlt Global'!I$3,'OTCM-OMR'!$F$3:$BB$3,0)),"")</f>
        <v>0</v>
      </c>
      <c r="J43">
        <f>IFERROR(INDEX('OTCM-OMR'!$F$4:$BB$88,MATCH('Rlt Global'!$E43,'OTCM-OMR'!$C$4:$C$88,0),MATCH('Rlt Global'!J$3,'OTCM-OMR'!$F$3:$BB$3,0)),"")</f>
        <v>0</v>
      </c>
      <c r="K43">
        <f>IFERROR(INDEX('OTCM-OMR'!$F$4:$BB$88,MATCH('Rlt Global'!$E43,'OTCM-OMR'!$C$4:$C$88,0),MATCH('Rlt Global'!K$3,'OTCM-OMR'!$F$3:$BB$3,0)),"")</f>
        <v>0</v>
      </c>
      <c r="L43">
        <f>IFERROR(INDEX('OTCM-OMR'!$F$4:$BB$88,MATCH('Rlt Global'!$E43,'OTCM-OMR'!$C$4:$C$88,0),MATCH('Rlt Global'!L$3,'OTCM-OMR'!$F$3:$BB$3,0)),"")</f>
        <v>0</v>
      </c>
      <c r="M43">
        <f>IFERROR(INDEX('OTCM-OMR'!$F$4:$BB$88,MATCH('Rlt Global'!$E43,'OTCM-OMR'!$C$4:$C$88,0),MATCH('Rlt Global'!M$3,'OTCM-OMR'!$F$3:$BB$3,0)),"")</f>
        <v>0</v>
      </c>
      <c r="N43">
        <f>IFERROR(INDEX('OTCM-OMR'!$F$4:$BB$88,MATCH('Rlt Global'!$E43,'OTCM-OMR'!$C$4:$C$88,0),MATCH('Rlt Global'!N$3,'OTCM-OMR'!$F$3:$BB$3,0)),"")</f>
        <v>0</v>
      </c>
      <c r="O43">
        <f>IFERROR(INDEX('OTCM-OMR'!$F$4:$BB$88,MATCH('Rlt Global'!$E43,'OTCM-OMR'!$C$4:$C$88,0),MATCH('Rlt Global'!O$3,'OTCM-OMR'!$F$3:$BB$3,0)),"")</f>
        <v>0</v>
      </c>
      <c r="P43">
        <f>IFERROR(INDEX('OTCM-OMR'!$F$4:$BB$88,MATCH('Rlt Global'!$E43,'OTCM-OMR'!$C$4:$C$88,0),MATCH('Rlt Global'!P$3,'OTCM-OMR'!$F$3:$BB$3,0)),"")</f>
        <v>0</v>
      </c>
      <c r="Q43">
        <f>IFERROR(INDEX('OTCM-OMR'!$F$4:$BB$88,MATCH('Rlt Global'!$E43,'OTCM-OMR'!$C$4:$C$88,0),MATCH('Rlt Global'!Q$3,'OTCM-OMR'!$F$3:$BB$3,0)),"")</f>
        <v>0</v>
      </c>
      <c r="R43">
        <f>IFERROR(INDEX('OTCM-OMR'!$F$4:$BB$88,MATCH('Rlt Global'!$E43,'OTCM-OMR'!$C$4:$C$88,0),MATCH('Rlt Global'!R$3,'OTCM-OMR'!$F$3:$BB$3,0)),"")</f>
        <v>0</v>
      </c>
      <c r="S43">
        <f>IFERROR(INDEX('OTCM-OMR'!$F$4:$BB$88,MATCH('Rlt Global'!$E43,'OTCM-OMR'!$C$4:$C$88,0),MATCH('Rlt Global'!S$3,'OTCM-OMR'!$F$3:$BB$3,0)),"")</f>
        <v>0</v>
      </c>
      <c r="T43">
        <f>IFERROR(INDEX('OTCM-OMR'!$F$4:$BB$88,MATCH('Rlt Global'!$E43,'OTCM-OMR'!$C$4:$C$88,0),MATCH('Rlt Global'!T$3,'OTCM-OMR'!$F$3:$BB$3,0)),"")</f>
        <v>0</v>
      </c>
      <c r="U43">
        <f>IFERROR(INDEX('OTCM-OMR'!$F$4:$BB$88,MATCH('Rlt Global'!$E43,'OTCM-OMR'!$C$4:$C$88,0),MATCH('Rlt Global'!U$3,'OTCM-OMR'!$F$3:$BB$3,0)),"")</f>
        <v>0</v>
      </c>
      <c r="V43">
        <f>IFERROR(INDEX('OTCM-OMR'!$F$4:$BB$88,MATCH('Rlt Global'!$E43,'OTCM-OMR'!$C$4:$C$88,0),MATCH('Rlt Global'!V$3,'OTCM-OMR'!$F$3:$BB$3,0)),"")</f>
        <v>0</v>
      </c>
      <c r="W43">
        <f>IFERROR(INDEX('OTCM-OMR'!$F$4:$BB$88,MATCH('Rlt Global'!$E43,'OTCM-OMR'!$C$4:$C$88,0),MATCH('Rlt Global'!W$3,'OTCM-OMR'!$F$3:$BB$3,0)),"")</f>
        <v>0</v>
      </c>
      <c r="X43">
        <f>IFERROR(INDEX('OTCM-OMR'!$F$4:$BB$88,MATCH('Rlt Global'!$E43,'OTCM-OMR'!$C$4:$C$88,0),MATCH('Rlt Global'!X$3,'OTCM-OMR'!$F$3:$BB$3,0)),"")</f>
        <v>0</v>
      </c>
      <c r="Y43">
        <f>IFERROR(INDEX('OTCM-OMR'!$F$4:$BB$88,MATCH('Rlt Global'!$E43,'OTCM-OMR'!$C$4:$C$88,0),MATCH('Rlt Global'!Y$3,'OTCM-OMR'!$F$3:$BB$3,0)),"")</f>
        <v>0</v>
      </c>
      <c r="Z43">
        <f>IFERROR(INDEX('OTCM-OMR'!$F$4:$BB$88,MATCH('Rlt Global'!$E43,'OTCM-OMR'!$C$4:$C$88,0),MATCH('Rlt Global'!Z$3,'OTCM-OMR'!$F$3:$BB$3,0)),"")</f>
        <v>0</v>
      </c>
      <c r="AA43">
        <f>IFERROR(INDEX('OTCM-OMR'!$F$4:$BB$88,MATCH('Rlt Global'!$E43,'OTCM-OMR'!$C$4:$C$88,0),MATCH('Rlt Global'!AA$3,'OTCM-OMR'!$F$3:$BB$3,0)),"")</f>
        <v>0</v>
      </c>
      <c r="AB43">
        <f>IFERROR(INDEX('OTCM-OMR'!$F$4:$BB$88,MATCH('Rlt Global'!$E43,'OTCM-OMR'!$C$4:$C$88,0),MATCH('Rlt Global'!AB$3,'OTCM-OMR'!$F$3:$BB$3,0)),"")</f>
        <v>0</v>
      </c>
      <c r="AC43">
        <f>IFERROR(INDEX('OTCM-OMR'!$F$4:$BB$88,MATCH('Rlt Global'!$E43,'OTCM-OMR'!$C$4:$C$88,0),MATCH('Rlt Global'!AC$3,'OTCM-OMR'!$F$3:$BB$3,0)),"")</f>
        <v>0</v>
      </c>
      <c r="AD43">
        <f>IFERROR(INDEX('OTCM-OMR'!$F$4:$BB$88,MATCH('Rlt Global'!$E43,'OTCM-OMR'!$C$4:$C$88,0),MATCH('Rlt Global'!AD$3,'OTCM-OMR'!$F$3:$BB$3,0)),"")</f>
        <v>0</v>
      </c>
      <c r="AE43">
        <f>IFERROR(INDEX('OTCM-OMR'!$F$4:$BB$88,MATCH('Rlt Global'!$E43,'OTCM-OMR'!$C$4:$C$88,0),MATCH('Rlt Global'!AE$3,'OTCM-OMR'!$F$3:$BB$3,0)),"")</f>
        <v>0</v>
      </c>
      <c r="AF43">
        <f>IFERROR(INDEX('OTCM-OMR'!$F$4:$BB$88,MATCH('Rlt Global'!$E43,'OTCM-OMR'!$C$4:$C$88,0),MATCH('Rlt Global'!AF$3,'OTCM-OMR'!$F$3:$BB$3,0)),"")</f>
        <v>0</v>
      </c>
      <c r="AG43">
        <f>IFERROR(INDEX('OTCM-OMR'!$F$4:$BB$88,MATCH('Rlt Global'!$E43,'OTCM-OMR'!$C$4:$C$88,0),MATCH('Rlt Global'!AG$3,'OTCM-OMR'!$F$3:$BB$3,0)),"")</f>
        <v>0</v>
      </c>
      <c r="AH43">
        <f>IFERROR(INDEX('OTCM-OMR'!$F$4:$BB$88,MATCH('Rlt Global'!$E43,'OTCM-OMR'!$C$4:$C$88,0),MATCH('Rlt Global'!AH$3,'OTCM-OMR'!$F$3:$BB$3,0)),"")</f>
        <v>0</v>
      </c>
      <c r="AI43">
        <f>IFERROR(INDEX('OTCM-OMR'!$F$4:$BB$88,MATCH('Rlt Global'!$E43,'OTCM-OMR'!$C$4:$C$88,0),MATCH('Rlt Global'!AI$3,'OTCM-OMR'!$F$3:$BB$3,0)),"")</f>
        <v>0</v>
      </c>
      <c r="AJ43">
        <f>IFERROR(INDEX('OTCM-OMR'!$F$4:$BB$88,MATCH('Rlt Global'!$E43,'OTCM-OMR'!$C$4:$C$88,0),MATCH('Rlt Global'!AJ$3,'OTCM-OMR'!$F$3:$BB$3,0)),"")</f>
        <v>0</v>
      </c>
      <c r="AK43">
        <f>IFERROR(INDEX('OTCM-OMR'!$F$4:$BB$88,MATCH('Rlt Global'!$E43,'OTCM-OMR'!$C$4:$C$88,0),MATCH('Rlt Global'!AK$3,'OTCM-OMR'!$F$3:$BB$3,0)),"")</f>
        <v>0</v>
      </c>
      <c r="AL43">
        <f>IFERROR(INDEX('OTCM-OMR'!$F$4:$BB$88,MATCH('Rlt Global'!$E43,'OTCM-OMR'!$C$4:$C$88,0),MATCH('Rlt Global'!AL$3,'OTCM-OMR'!$F$3:$BB$3,0)),"")</f>
        <v>0</v>
      </c>
      <c r="AM43">
        <f>IFERROR(INDEX('OTCM-OMR'!$F$4:$BB$88,MATCH('Rlt Global'!$E43,'OTCM-OMR'!$C$4:$C$88,0),MATCH('Rlt Global'!AM$3,'OTCM-OMR'!$F$3:$BB$3,0)),"")</f>
        <v>0</v>
      </c>
      <c r="AN43">
        <f>IFERROR(INDEX('OTCM-OMR'!$F$4:$BB$88,MATCH('Rlt Global'!$E43,'OTCM-OMR'!$C$4:$C$88,0),MATCH('Rlt Global'!AN$3,'OTCM-OMR'!$F$3:$BB$3,0)),"")</f>
        <v>0</v>
      </c>
      <c r="AO43">
        <f>IFERROR(INDEX('OTCM-OMR'!$F$4:$BB$88,MATCH('Rlt Global'!$E43,'OTCM-OMR'!$C$4:$C$88,0),MATCH('Rlt Global'!AO$3,'OTCM-OMR'!$F$3:$BB$3,0)),"")</f>
        <v>0</v>
      </c>
      <c r="AP43">
        <f>IFERROR(INDEX('OTCM-OMR'!$F$4:$BB$88,MATCH('Rlt Global'!$E43,'OTCM-OMR'!$C$4:$C$88,0),MATCH('Rlt Global'!AP$3,'OTCM-OMR'!$F$3:$BB$3,0)),"")</f>
        <v>0</v>
      </c>
      <c r="AQ43">
        <f>IFERROR(INDEX('OTCM-OMR'!$F$4:$BB$88,MATCH('Rlt Global'!$E43,'OTCM-OMR'!$C$4:$C$88,0),MATCH('Rlt Global'!AQ$3,'OTCM-OMR'!$F$3:$BB$3,0)),"")</f>
        <v>0</v>
      </c>
      <c r="AR43">
        <f>IFERROR(INDEX('OTCM-OMR'!$F$4:$BB$88,MATCH('Rlt Global'!$E43,'OTCM-OMR'!$C$4:$C$88,0),MATCH('Rlt Global'!AR$3,'OTCM-OMR'!$F$3:$BB$3,0)),"")</f>
        <v>0</v>
      </c>
      <c r="AS43">
        <f>IFERROR(INDEX('OTCM-OMR'!$F$4:$BB$88,MATCH('Rlt Global'!$E43,'OTCM-OMR'!$C$4:$C$88,0),MATCH('Rlt Global'!AS$3,'OTCM-OMR'!$F$3:$BB$3,0)),"")</f>
        <v>0</v>
      </c>
      <c r="AT43">
        <f>IFERROR(INDEX('OTCM-OMR'!$F$4:$BB$88,MATCH('Rlt Global'!$E43,'OTCM-OMR'!$C$4:$C$88,0),MATCH('Rlt Global'!AT$3,'OTCM-OMR'!$F$3:$BB$3,0)),"")</f>
        <v>0</v>
      </c>
      <c r="AU43">
        <f>IFERROR(INDEX('OTCM-OMR'!$F$4:$BB$88,MATCH('Rlt Global'!$E43,'OTCM-OMR'!$C$4:$C$88,0),MATCH('Rlt Global'!AU$3,'OTCM-OMR'!$F$3:$BB$3,0)),"")</f>
        <v>0</v>
      </c>
      <c r="AV43">
        <f>IFERROR(INDEX('OTCM-OMR'!$F$4:$BB$88,MATCH('Rlt Global'!$E43,'OTCM-OMR'!$C$4:$C$88,0),MATCH('Rlt Global'!AV$3,'OTCM-OMR'!$F$3:$BB$3,0)),"")</f>
        <v>0</v>
      </c>
      <c r="AW43">
        <f>IFERROR(INDEX('OTCM-OMR'!$F$4:$BB$88,MATCH('Rlt Global'!$E43,'OTCM-OMR'!$C$4:$C$88,0),MATCH('Rlt Global'!AW$3,'OTCM-OMR'!$F$3:$BB$3,0)),"")</f>
        <v>0</v>
      </c>
      <c r="AX43">
        <f>IFERROR(INDEX('OTCM-OMR'!$F$4:$BB$88,MATCH('Rlt Global'!$E43,'OTCM-OMR'!$C$4:$C$88,0),MATCH('Rlt Global'!AX$3,'OTCM-OMR'!$F$3:$BB$3,0)),"")</f>
        <v>0</v>
      </c>
      <c r="AY43">
        <f>IFERROR(INDEX('OTCM-OMR'!$F$4:$BB$88,MATCH('Rlt Global'!$E43,'OTCM-OMR'!$C$4:$C$88,0),MATCH('Rlt Global'!AY$3,'OTCM-OMR'!$F$3:$BB$3,0)),"")</f>
        <v>0</v>
      </c>
      <c r="AZ43">
        <f>IFERROR(INDEX('OTCM-OMR'!$F$4:$BB$88,MATCH('Rlt Global'!$E43,'OTCM-OMR'!$C$4:$C$88,0),MATCH('Rlt Global'!AZ$3,'OTCM-OMR'!$F$3:$BB$3,0)),"")</f>
        <v>0</v>
      </c>
      <c r="BA43">
        <f>IFERROR(INDEX('OTCM-OMR'!$F$4:$BB$88,MATCH('Rlt Global'!$E43,'OTCM-OMR'!$C$4:$C$88,0),MATCH('Rlt Global'!BA$3,'OTCM-OMR'!$F$3:$BB$3,0)),"")</f>
        <v>0</v>
      </c>
      <c r="BB43">
        <f>IFERROR(INDEX('OTCM-OMR'!$F$4:$BB$88,MATCH('Rlt Global'!$E43,'OTCM-OMR'!$C$4:$C$88,0),MATCH('Rlt Global'!BB$3,'OTCM-OMR'!$F$3:$BB$3,0)),"")</f>
        <v>0</v>
      </c>
      <c r="BC43">
        <f>IFERROR(INDEX('OTCM-OMR'!$F$4:$BB$88,MATCH('Rlt Global'!$E43,'OTCM-OMR'!$C$4:$C$88,0),MATCH('Rlt Global'!BC$3,'OTCM-OMR'!$F$3:$BB$3,0)),"")</f>
        <v>0</v>
      </c>
      <c r="BD43">
        <f>IFERROR(INDEX('OTCM-OMR'!$F$4:$BB$88,MATCH('Rlt Global'!$E43,'OTCM-OMR'!$C$4:$C$88,0),MATCH('Rlt Global'!BD$3,'OTCM-OMR'!$F$3:$BB$3,0)),"")</f>
        <v>0</v>
      </c>
    </row>
    <row r="44" spans="1:56">
      <c r="A44" t="s">
        <v>14</v>
      </c>
      <c r="B44" t="s">
        <v>135</v>
      </c>
      <c r="C44" t="s">
        <v>138</v>
      </c>
      <c r="D44">
        <v>1</v>
      </c>
      <c r="E44" s="66" t="str">
        <f>INDEX('Liste Personnel'!$A$3:$I$152,MATCH($C44,'Liste Personnel'!$E$3:$E$152,0),7)</f>
        <v>OTCM/OMRB1</v>
      </c>
      <c r="F44" s="66">
        <f>INDEX('Liste Personnel'!$A$3:$I$152,MATCH($C44,'Liste Personnel'!$E$3:$E$152,0),8)</f>
        <v>2749</v>
      </c>
      <c r="G44" s="66" t="str">
        <f>INDEX('Liste Personnel'!$A$3:$I$152,MATCH($C44,'Liste Personnel'!$E$3:$E$152,0),9)</f>
        <v>xxx.xxx@google.com</v>
      </c>
      <c r="H44">
        <f>IFERROR(INDEX('OTCM-OMR'!$F$4:$BB$88,MATCH('Rlt Global'!$E44,'OTCM-OMR'!$C$4:$C$88,0),MATCH('Rlt Global'!H$3,'OTCM-OMR'!$F$3:$BB$3,0)),"")</f>
        <v>0</v>
      </c>
      <c r="I44">
        <f>IFERROR(INDEX('OTCM-OMR'!$F$4:$BB$88,MATCH('Rlt Global'!$E44,'OTCM-OMR'!$C$4:$C$88,0),MATCH('Rlt Global'!I$3,'OTCM-OMR'!$F$3:$BB$3,0)),"")</f>
        <v>0</v>
      </c>
      <c r="J44">
        <f>IFERROR(INDEX('OTCM-OMR'!$F$4:$BB$88,MATCH('Rlt Global'!$E44,'OTCM-OMR'!$C$4:$C$88,0),MATCH('Rlt Global'!J$3,'OTCM-OMR'!$F$3:$BB$3,0)),"")</f>
        <v>0</v>
      </c>
      <c r="K44">
        <f>IFERROR(INDEX('OTCM-OMR'!$F$4:$BB$88,MATCH('Rlt Global'!$E44,'OTCM-OMR'!$C$4:$C$88,0),MATCH('Rlt Global'!K$3,'OTCM-OMR'!$F$3:$BB$3,0)),"")</f>
        <v>0</v>
      </c>
      <c r="L44">
        <f>IFERROR(INDEX('OTCM-OMR'!$F$4:$BB$88,MATCH('Rlt Global'!$E44,'OTCM-OMR'!$C$4:$C$88,0),MATCH('Rlt Global'!L$3,'OTCM-OMR'!$F$3:$BB$3,0)),"")</f>
        <v>0</v>
      </c>
      <c r="M44">
        <f>IFERROR(INDEX('OTCM-OMR'!$F$4:$BB$88,MATCH('Rlt Global'!$E44,'OTCM-OMR'!$C$4:$C$88,0),MATCH('Rlt Global'!M$3,'OTCM-OMR'!$F$3:$BB$3,0)),"")</f>
        <v>0</v>
      </c>
      <c r="N44">
        <f>IFERROR(INDEX('OTCM-OMR'!$F$4:$BB$88,MATCH('Rlt Global'!$E44,'OTCM-OMR'!$C$4:$C$88,0),MATCH('Rlt Global'!N$3,'OTCM-OMR'!$F$3:$BB$3,0)),"")</f>
        <v>0</v>
      </c>
      <c r="O44">
        <f>IFERROR(INDEX('OTCM-OMR'!$F$4:$BB$88,MATCH('Rlt Global'!$E44,'OTCM-OMR'!$C$4:$C$88,0),MATCH('Rlt Global'!O$3,'OTCM-OMR'!$F$3:$BB$3,0)),"")</f>
        <v>0</v>
      </c>
      <c r="P44">
        <f>IFERROR(INDEX('OTCM-OMR'!$F$4:$BB$88,MATCH('Rlt Global'!$E44,'OTCM-OMR'!$C$4:$C$88,0),MATCH('Rlt Global'!P$3,'OTCM-OMR'!$F$3:$BB$3,0)),"")</f>
        <v>0</v>
      </c>
      <c r="Q44">
        <f>IFERROR(INDEX('OTCM-OMR'!$F$4:$BB$88,MATCH('Rlt Global'!$E44,'OTCM-OMR'!$C$4:$C$88,0),MATCH('Rlt Global'!Q$3,'OTCM-OMR'!$F$3:$BB$3,0)),"")</f>
        <v>0</v>
      </c>
      <c r="R44">
        <f>IFERROR(INDEX('OTCM-OMR'!$F$4:$BB$88,MATCH('Rlt Global'!$E44,'OTCM-OMR'!$C$4:$C$88,0),MATCH('Rlt Global'!R$3,'OTCM-OMR'!$F$3:$BB$3,0)),"")</f>
        <v>0</v>
      </c>
      <c r="S44">
        <f>IFERROR(INDEX('OTCM-OMR'!$F$4:$BB$88,MATCH('Rlt Global'!$E44,'OTCM-OMR'!$C$4:$C$88,0),MATCH('Rlt Global'!S$3,'OTCM-OMR'!$F$3:$BB$3,0)),"")</f>
        <v>0</v>
      </c>
      <c r="T44">
        <f>IFERROR(INDEX('OTCM-OMR'!$F$4:$BB$88,MATCH('Rlt Global'!$E44,'OTCM-OMR'!$C$4:$C$88,0),MATCH('Rlt Global'!T$3,'OTCM-OMR'!$F$3:$BB$3,0)),"")</f>
        <v>0</v>
      </c>
      <c r="U44">
        <f>IFERROR(INDEX('OTCM-OMR'!$F$4:$BB$88,MATCH('Rlt Global'!$E44,'OTCM-OMR'!$C$4:$C$88,0),MATCH('Rlt Global'!U$3,'OTCM-OMR'!$F$3:$BB$3,0)),"")</f>
        <v>0</v>
      </c>
      <c r="V44">
        <f>IFERROR(INDEX('OTCM-OMR'!$F$4:$BB$88,MATCH('Rlt Global'!$E44,'OTCM-OMR'!$C$4:$C$88,0),MATCH('Rlt Global'!V$3,'OTCM-OMR'!$F$3:$BB$3,0)),"")</f>
        <v>0</v>
      </c>
      <c r="W44">
        <f>IFERROR(INDEX('OTCM-OMR'!$F$4:$BB$88,MATCH('Rlt Global'!$E44,'OTCM-OMR'!$C$4:$C$88,0),MATCH('Rlt Global'!W$3,'OTCM-OMR'!$F$3:$BB$3,0)),"")</f>
        <v>0</v>
      </c>
      <c r="X44">
        <f>IFERROR(INDEX('OTCM-OMR'!$F$4:$BB$88,MATCH('Rlt Global'!$E44,'OTCM-OMR'!$C$4:$C$88,0),MATCH('Rlt Global'!X$3,'OTCM-OMR'!$F$3:$BB$3,0)),"")</f>
        <v>0</v>
      </c>
      <c r="Y44">
        <f>IFERROR(INDEX('OTCM-OMR'!$F$4:$BB$88,MATCH('Rlt Global'!$E44,'OTCM-OMR'!$C$4:$C$88,0),MATCH('Rlt Global'!Y$3,'OTCM-OMR'!$F$3:$BB$3,0)),"")</f>
        <v>0</v>
      </c>
      <c r="Z44">
        <f>IFERROR(INDEX('OTCM-OMR'!$F$4:$BB$88,MATCH('Rlt Global'!$E44,'OTCM-OMR'!$C$4:$C$88,0),MATCH('Rlt Global'!Z$3,'OTCM-OMR'!$F$3:$BB$3,0)),"")</f>
        <v>0</v>
      </c>
      <c r="AA44">
        <f>IFERROR(INDEX('OTCM-OMR'!$F$4:$BB$88,MATCH('Rlt Global'!$E44,'OTCM-OMR'!$C$4:$C$88,0),MATCH('Rlt Global'!AA$3,'OTCM-OMR'!$F$3:$BB$3,0)),"")</f>
        <v>0</v>
      </c>
      <c r="AB44">
        <f>IFERROR(INDEX('OTCM-OMR'!$F$4:$BB$88,MATCH('Rlt Global'!$E44,'OTCM-OMR'!$C$4:$C$88,0),MATCH('Rlt Global'!AB$3,'OTCM-OMR'!$F$3:$BB$3,0)),"")</f>
        <v>0</v>
      </c>
      <c r="AC44">
        <f>IFERROR(INDEX('OTCM-OMR'!$F$4:$BB$88,MATCH('Rlt Global'!$E44,'OTCM-OMR'!$C$4:$C$88,0),MATCH('Rlt Global'!AC$3,'OTCM-OMR'!$F$3:$BB$3,0)),"")</f>
        <v>0</v>
      </c>
      <c r="AD44">
        <f>IFERROR(INDEX('OTCM-OMR'!$F$4:$BB$88,MATCH('Rlt Global'!$E44,'OTCM-OMR'!$C$4:$C$88,0),MATCH('Rlt Global'!AD$3,'OTCM-OMR'!$F$3:$BB$3,0)),"")</f>
        <v>0</v>
      </c>
      <c r="AE44">
        <f>IFERROR(INDEX('OTCM-OMR'!$F$4:$BB$88,MATCH('Rlt Global'!$E44,'OTCM-OMR'!$C$4:$C$88,0),MATCH('Rlt Global'!AE$3,'OTCM-OMR'!$F$3:$BB$3,0)),"")</f>
        <v>0</v>
      </c>
      <c r="AF44">
        <f>IFERROR(INDEX('OTCM-OMR'!$F$4:$BB$88,MATCH('Rlt Global'!$E44,'OTCM-OMR'!$C$4:$C$88,0),MATCH('Rlt Global'!AF$3,'OTCM-OMR'!$F$3:$BB$3,0)),"")</f>
        <v>0</v>
      </c>
      <c r="AG44">
        <f>IFERROR(INDEX('OTCM-OMR'!$F$4:$BB$88,MATCH('Rlt Global'!$E44,'OTCM-OMR'!$C$4:$C$88,0),MATCH('Rlt Global'!AG$3,'OTCM-OMR'!$F$3:$BB$3,0)),"")</f>
        <v>0</v>
      </c>
      <c r="AH44">
        <f>IFERROR(INDEX('OTCM-OMR'!$F$4:$BB$88,MATCH('Rlt Global'!$E44,'OTCM-OMR'!$C$4:$C$88,0),MATCH('Rlt Global'!AH$3,'OTCM-OMR'!$F$3:$BB$3,0)),"")</f>
        <v>0</v>
      </c>
      <c r="AI44">
        <f>IFERROR(INDEX('OTCM-OMR'!$F$4:$BB$88,MATCH('Rlt Global'!$E44,'OTCM-OMR'!$C$4:$C$88,0),MATCH('Rlt Global'!AI$3,'OTCM-OMR'!$F$3:$BB$3,0)),"")</f>
        <v>0</v>
      </c>
      <c r="AJ44">
        <f>IFERROR(INDEX('OTCM-OMR'!$F$4:$BB$88,MATCH('Rlt Global'!$E44,'OTCM-OMR'!$C$4:$C$88,0),MATCH('Rlt Global'!AJ$3,'OTCM-OMR'!$F$3:$BB$3,0)),"")</f>
        <v>0</v>
      </c>
      <c r="AK44">
        <f>IFERROR(INDEX('OTCM-OMR'!$F$4:$BB$88,MATCH('Rlt Global'!$E44,'OTCM-OMR'!$C$4:$C$88,0),MATCH('Rlt Global'!AK$3,'OTCM-OMR'!$F$3:$BB$3,0)),"")</f>
        <v>0</v>
      </c>
      <c r="AL44">
        <f>IFERROR(INDEX('OTCM-OMR'!$F$4:$BB$88,MATCH('Rlt Global'!$E44,'OTCM-OMR'!$C$4:$C$88,0),MATCH('Rlt Global'!AL$3,'OTCM-OMR'!$F$3:$BB$3,0)),"")</f>
        <v>0</v>
      </c>
      <c r="AM44">
        <f>IFERROR(INDEX('OTCM-OMR'!$F$4:$BB$88,MATCH('Rlt Global'!$E44,'OTCM-OMR'!$C$4:$C$88,0),MATCH('Rlt Global'!AM$3,'OTCM-OMR'!$F$3:$BB$3,0)),"")</f>
        <v>0</v>
      </c>
      <c r="AN44">
        <f>IFERROR(INDEX('OTCM-OMR'!$F$4:$BB$88,MATCH('Rlt Global'!$E44,'OTCM-OMR'!$C$4:$C$88,0),MATCH('Rlt Global'!AN$3,'OTCM-OMR'!$F$3:$BB$3,0)),"")</f>
        <v>0</v>
      </c>
      <c r="AO44">
        <f>IFERROR(INDEX('OTCM-OMR'!$F$4:$BB$88,MATCH('Rlt Global'!$E44,'OTCM-OMR'!$C$4:$C$88,0),MATCH('Rlt Global'!AO$3,'OTCM-OMR'!$F$3:$BB$3,0)),"")</f>
        <v>0</v>
      </c>
      <c r="AP44">
        <f>IFERROR(INDEX('OTCM-OMR'!$F$4:$BB$88,MATCH('Rlt Global'!$E44,'OTCM-OMR'!$C$4:$C$88,0),MATCH('Rlt Global'!AP$3,'OTCM-OMR'!$F$3:$BB$3,0)),"")</f>
        <v>0</v>
      </c>
      <c r="AQ44">
        <f>IFERROR(INDEX('OTCM-OMR'!$F$4:$BB$88,MATCH('Rlt Global'!$E44,'OTCM-OMR'!$C$4:$C$88,0),MATCH('Rlt Global'!AQ$3,'OTCM-OMR'!$F$3:$BB$3,0)),"")</f>
        <v>0</v>
      </c>
      <c r="AR44">
        <f>IFERROR(INDEX('OTCM-OMR'!$F$4:$BB$88,MATCH('Rlt Global'!$E44,'OTCM-OMR'!$C$4:$C$88,0),MATCH('Rlt Global'!AR$3,'OTCM-OMR'!$F$3:$BB$3,0)),"")</f>
        <v>0</v>
      </c>
      <c r="AS44">
        <f>IFERROR(INDEX('OTCM-OMR'!$F$4:$BB$88,MATCH('Rlt Global'!$E44,'OTCM-OMR'!$C$4:$C$88,0),MATCH('Rlt Global'!AS$3,'OTCM-OMR'!$F$3:$BB$3,0)),"")</f>
        <v>0</v>
      </c>
      <c r="AT44">
        <f>IFERROR(INDEX('OTCM-OMR'!$F$4:$BB$88,MATCH('Rlt Global'!$E44,'OTCM-OMR'!$C$4:$C$88,0),MATCH('Rlt Global'!AT$3,'OTCM-OMR'!$F$3:$BB$3,0)),"")</f>
        <v>0</v>
      </c>
      <c r="AU44">
        <f>IFERROR(INDEX('OTCM-OMR'!$F$4:$BB$88,MATCH('Rlt Global'!$E44,'OTCM-OMR'!$C$4:$C$88,0),MATCH('Rlt Global'!AU$3,'OTCM-OMR'!$F$3:$BB$3,0)),"")</f>
        <v>0</v>
      </c>
      <c r="AV44">
        <f>IFERROR(INDEX('OTCM-OMR'!$F$4:$BB$88,MATCH('Rlt Global'!$E44,'OTCM-OMR'!$C$4:$C$88,0),MATCH('Rlt Global'!AV$3,'OTCM-OMR'!$F$3:$BB$3,0)),"")</f>
        <v>0</v>
      </c>
      <c r="AW44">
        <f>IFERROR(INDEX('OTCM-OMR'!$F$4:$BB$88,MATCH('Rlt Global'!$E44,'OTCM-OMR'!$C$4:$C$88,0),MATCH('Rlt Global'!AW$3,'OTCM-OMR'!$F$3:$BB$3,0)),"")</f>
        <v>0</v>
      </c>
      <c r="AX44">
        <f>IFERROR(INDEX('OTCM-OMR'!$F$4:$BB$88,MATCH('Rlt Global'!$E44,'OTCM-OMR'!$C$4:$C$88,0),MATCH('Rlt Global'!AX$3,'OTCM-OMR'!$F$3:$BB$3,0)),"")</f>
        <v>0</v>
      </c>
      <c r="AY44">
        <f>IFERROR(INDEX('OTCM-OMR'!$F$4:$BB$88,MATCH('Rlt Global'!$E44,'OTCM-OMR'!$C$4:$C$88,0),MATCH('Rlt Global'!AY$3,'OTCM-OMR'!$F$3:$BB$3,0)),"")</f>
        <v>0</v>
      </c>
      <c r="AZ44">
        <f>IFERROR(INDEX('OTCM-OMR'!$F$4:$BB$88,MATCH('Rlt Global'!$E44,'OTCM-OMR'!$C$4:$C$88,0),MATCH('Rlt Global'!AZ$3,'OTCM-OMR'!$F$3:$BB$3,0)),"")</f>
        <v>0</v>
      </c>
      <c r="BA44">
        <f>IFERROR(INDEX('OTCM-OMR'!$F$4:$BB$88,MATCH('Rlt Global'!$E44,'OTCM-OMR'!$C$4:$C$88,0),MATCH('Rlt Global'!BA$3,'OTCM-OMR'!$F$3:$BB$3,0)),"")</f>
        <v>0</v>
      </c>
      <c r="BB44">
        <f>IFERROR(INDEX('OTCM-OMR'!$F$4:$BB$88,MATCH('Rlt Global'!$E44,'OTCM-OMR'!$C$4:$C$88,0),MATCH('Rlt Global'!BB$3,'OTCM-OMR'!$F$3:$BB$3,0)),"")</f>
        <v>0</v>
      </c>
      <c r="BC44">
        <f>IFERROR(INDEX('OTCM-OMR'!$F$4:$BB$88,MATCH('Rlt Global'!$E44,'OTCM-OMR'!$C$4:$C$88,0),MATCH('Rlt Global'!BC$3,'OTCM-OMR'!$F$3:$BB$3,0)),"")</f>
        <v>0</v>
      </c>
      <c r="BD44">
        <f>IFERROR(INDEX('OTCM-OMR'!$F$4:$BB$88,MATCH('Rlt Global'!$E44,'OTCM-OMR'!$C$4:$C$88,0),MATCH('Rlt Global'!BD$3,'OTCM-OMR'!$F$3:$BB$3,0)),"")</f>
        <v>0</v>
      </c>
    </row>
    <row r="45" spans="1:56">
      <c r="A45" t="s">
        <v>14</v>
      </c>
      <c r="B45" t="s">
        <v>135</v>
      </c>
      <c r="C45" t="s">
        <v>139</v>
      </c>
      <c r="D45">
        <v>2</v>
      </c>
      <c r="E45" s="66" t="str">
        <f>INDEX('Liste Personnel'!$A$3:$I$152,MATCH($C45,'Liste Personnel'!$E$3:$E$152,0),7)</f>
        <v>OTCM/OMRB2</v>
      </c>
      <c r="F45" s="66">
        <f>INDEX('Liste Personnel'!$A$3:$I$152,MATCH($C45,'Liste Personnel'!$E$3:$E$152,0),8)</f>
        <v>2108</v>
      </c>
      <c r="G45" s="66" t="str">
        <f>INDEX('Liste Personnel'!$A$3:$I$152,MATCH($C45,'Liste Personnel'!$E$3:$E$152,0),9)</f>
        <v>xxx.xxx@google.com</v>
      </c>
      <c r="H45">
        <f>IFERROR(INDEX('OTCM-OMR'!$F$4:$BB$88,MATCH('Rlt Global'!$E45,'OTCM-OMR'!$C$4:$C$88,0),MATCH('Rlt Global'!H$3,'OTCM-OMR'!$F$3:$BB$3,0)),"")</f>
        <v>0</v>
      </c>
      <c r="I45">
        <f>IFERROR(INDEX('OTCM-OMR'!$F$4:$BB$88,MATCH('Rlt Global'!$E45,'OTCM-OMR'!$C$4:$C$88,0),MATCH('Rlt Global'!I$3,'OTCM-OMR'!$F$3:$BB$3,0)),"")</f>
        <v>0</v>
      </c>
      <c r="J45">
        <f>IFERROR(INDEX('OTCM-OMR'!$F$4:$BB$88,MATCH('Rlt Global'!$E45,'OTCM-OMR'!$C$4:$C$88,0),MATCH('Rlt Global'!J$3,'OTCM-OMR'!$F$3:$BB$3,0)),"")</f>
        <v>0</v>
      </c>
      <c r="K45">
        <f>IFERROR(INDEX('OTCM-OMR'!$F$4:$BB$88,MATCH('Rlt Global'!$E45,'OTCM-OMR'!$C$4:$C$88,0),MATCH('Rlt Global'!K$3,'OTCM-OMR'!$F$3:$BB$3,0)),"")</f>
        <v>0</v>
      </c>
      <c r="L45">
        <f>IFERROR(INDEX('OTCM-OMR'!$F$4:$BB$88,MATCH('Rlt Global'!$E45,'OTCM-OMR'!$C$4:$C$88,0),MATCH('Rlt Global'!L$3,'OTCM-OMR'!$F$3:$BB$3,0)),"")</f>
        <v>0</v>
      </c>
      <c r="M45">
        <f>IFERROR(INDEX('OTCM-OMR'!$F$4:$BB$88,MATCH('Rlt Global'!$E45,'OTCM-OMR'!$C$4:$C$88,0),MATCH('Rlt Global'!M$3,'OTCM-OMR'!$F$3:$BB$3,0)),"")</f>
        <v>0</v>
      </c>
      <c r="N45">
        <f>IFERROR(INDEX('OTCM-OMR'!$F$4:$BB$88,MATCH('Rlt Global'!$E45,'OTCM-OMR'!$C$4:$C$88,0),MATCH('Rlt Global'!N$3,'OTCM-OMR'!$F$3:$BB$3,0)),"")</f>
        <v>0</v>
      </c>
      <c r="O45">
        <f>IFERROR(INDEX('OTCM-OMR'!$F$4:$BB$88,MATCH('Rlt Global'!$E45,'OTCM-OMR'!$C$4:$C$88,0),MATCH('Rlt Global'!O$3,'OTCM-OMR'!$F$3:$BB$3,0)),"")</f>
        <v>0</v>
      </c>
      <c r="P45">
        <f>IFERROR(INDEX('OTCM-OMR'!$F$4:$BB$88,MATCH('Rlt Global'!$E45,'OTCM-OMR'!$C$4:$C$88,0),MATCH('Rlt Global'!P$3,'OTCM-OMR'!$F$3:$BB$3,0)),"")</f>
        <v>0</v>
      </c>
      <c r="Q45">
        <f>IFERROR(INDEX('OTCM-OMR'!$F$4:$BB$88,MATCH('Rlt Global'!$E45,'OTCM-OMR'!$C$4:$C$88,0),MATCH('Rlt Global'!Q$3,'OTCM-OMR'!$F$3:$BB$3,0)),"")</f>
        <v>0</v>
      </c>
      <c r="R45">
        <f>IFERROR(INDEX('OTCM-OMR'!$F$4:$BB$88,MATCH('Rlt Global'!$E45,'OTCM-OMR'!$C$4:$C$88,0),MATCH('Rlt Global'!R$3,'OTCM-OMR'!$F$3:$BB$3,0)),"")</f>
        <v>0</v>
      </c>
      <c r="S45">
        <f>IFERROR(INDEX('OTCM-OMR'!$F$4:$BB$88,MATCH('Rlt Global'!$E45,'OTCM-OMR'!$C$4:$C$88,0),MATCH('Rlt Global'!S$3,'OTCM-OMR'!$F$3:$BB$3,0)),"")</f>
        <v>0</v>
      </c>
      <c r="T45">
        <f>IFERROR(INDEX('OTCM-OMR'!$F$4:$BB$88,MATCH('Rlt Global'!$E45,'OTCM-OMR'!$C$4:$C$88,0),MATCH('Rlt Global'!T$3,'OTCM-OMR'!$F$3:$BB$3,0)),"")</f>
        <v>0</v>
      </c>
      <c r="U45">
        <f>IFERROR(INDEX('OTCM-OMR'!$F$4:$BB$88,MATCH('Rlt Global'!$E45,'OTCM-OMR'!$C$4:$C$88,0),MATCH('Rlt Global'!U$3,'OTCM-OMR'!$F$3:$BB$3,0)),"")</f>
        <v>0</v>
      </c>
      <c r="V45">
        <f>IFERROR(INDEX('OTCM-OMR'!$F$4:$BB$88,MATCH('Rlt Global'!$E45,'OTCM-OMR'!$C$4:$C$88,0),MATCH('Rlt Global'!V$3,'OTCM-OMR'!$F$3:$BB$3,0)),"")</f>
        <v>0</v>
      </c>
      <c r="W45">
        <f>IFERROR(INDEX('OTCM-OMR'!$F$4:$BB$88,MATCH('Rlt Global'!$E45,'OTCM-OMR'!$C$4:$C$88,0),MATCH('Rlt Global'!W$3,'OTCM-OMR'!$F$3:$BB$3,0)),"")</f>
        <v>0</v>
      </c>
      <c r="X45">
        <f>IFERROR(INDEX('OTCM-OMR'!$F$4:$BB$88,MATCH('Rlt Global'!$E45,'OTCM-OMR'!$C$4:$C$88,0),MATCH('Rlt Global'!X$3,'OTCM-OMR'!$F$3:$BB$3,0)),"")</f>
        <v>0</v>
      </c>
      <c r="Y45">
        <f>IFERROR(INDEX('OTCM-OMR'!$F$4:$BB$88,MATCH('Rlt Global'!$E45,'OTCM-OMR'!$C$4:$C$88,0),MATCH('Rlt Global'!Y$3,'OTCM-OMR'!$F$3:$BB$3,0)),"")</f>
        <v>0</v>
      </c>
      <c r="Z45">
        <f>IFERROR(INDEX('OTCM-OMR'!$F$4:$BB$88,MATCH('Rlt Global'!$E45,'OTCM-OMR'!$C$4:$C$88,0),MATCH('Rlt Global'!Z$3,'OTCM-OMR'!$F$3:$BB$3,0)),"")</f>
        <v>0</v>
      </c>
      <c r="AA45">
        <f>IFERROR(INDEX('OTCM-OMR'!$F$4:$BB$88,MATCH('Rlt Global'!$E45,'OTCM-OMR'!$C$4:$C$88,0),MATCH('Rlt Global'!AA$3,'OTCM-OMR'!$F$3:$BB$3,0)),"")</f>
        <v>0</v>
      </c>
      <c r="AB45">
        <f>IFERROR(INDEX('OTCM-OMR'!$F$4:$BB$88,MATCH('Rlt Global'!$E45,'OTCM-OMR'!$C$4:$C$88,0),MATCH('Rlt Global'!AB$3,'OTCM-OMR'!$F$3:$BB$3,0)),"")</f>
        <v>0</v>
      </c>
      <c r="AC45">
        <f>IFERROR(INDEX('OTCM-OMR'!$F$4:$BB$88,MATCH('Rlt Global'!$E45,'OTCM-OMR'!$C$4:$C$88,0),MATCH('Rlt Global'!AC$3,'OTCM-OMR'!$F$3:$BB$3,0)),"")</f>
        <v>0</v>
      </c>
      <c r="AD45">
        <f>IFERROR(INDEX('OTCM-OMR'!$F$4:$BB$88,MATCH('Rlt Global'!$E45,'OTCM-OMR'!$C$4:$C$88,0),MATCH('Rlt Global'!AD$3,'OTCM-OMR'!$F$3:$BB$3,0)),"")</f>
        <v>0</v>
      </c>
      <c r="AE45">
        <f>IFERROR(INDEX('OTCM-OMR'!$F$4:$BB$88,MATCH('Rlt Global'!$E45,'OTCM-OMR'!$C$4:$C$88,0),MATCH('Rlt Global'!AE$3,'OTCM-OMR'!$F$3:$BB$3,0)),"")</f>
        <v>0</v>
      </c>
      <c r="AF45">
        <f>IFERROR(INDEX('OTCM-OMR'!$F$4:$BB$88,MATCH('Rlt Global'!$E45,'OTCM-OMR'!$C$4:$C$88,0),MATCH('Rlt Global'!AF$3,'OTCM-OMR'!$F$3:$BB$3,0)),"")</f>
        <v>0</v>
      </c>
      <c r="AG45">
        <f>IFERROR(INDEX('OTCM-OMR'!$F$4:$BB$88,MATCH('Rlt Global'!$E45,'OTCM-OMR'!$C$4:$C$88,0),MATCH('Rlt Global'!AG$3,'OTCM-OMR'!$F$3:$BB$3,0)),"")</f>
        <v>0</v>
      </c>
      <c r="AH45">
        <f>IFERROR(INDEX('OTCM-OMR'!$F$4:$BB$88,MATCH('Rlt Global'!$E45,'OTCM-OMR'!$C$4:$C$88,0),MATCH('Rlt Global'!AH$3,'OTCM-OMR'!$F$3:$BB$3,0)),"")</f>
        <v>0</v>
      </c>
      <c r="AI45">
        <f>IFERROR(INDEX('OTCM-OMR'!$F$4:$BB$88,MATCH('Rlt Global'!$E45,'OTCM-OMR'!$C$4:$C$88,0),MATCH('Rlt Global'!AI$3,'OTCM-OMR'!$F$3:$BB$3,0)),"")</f>
        <v>0</v>
      </c>
      <c r="AJ45">
        <f>IFERROR(INDEX('OTCM-OMR'!$F$4:$BB$88,MATCH('Rlt Global'!$E45,'OTCM-OMR'!$C$4:$C$88,0),MATCH('Rlt Global'!AJ$3,'OTCM-OMR'!$F$3:$BB$3,0)),"")</f>
        <v>0</v>
      </c>
      <c r="AK45">
        <f>IFERROR(INDEX('OTCM-OMR'!$F$4:$BB$88,MATCH('Rlt Global'!$E45,'OTCM-OMR'!$C$4:$C$88,0),MATCH('Rlt Global'!AK$3,'OTCM-OMR'!$F$3:$BB$3,0)),"")</f>
        <v>0</v>
      </c>
      <c r="AL45">
        <f>IFERROR(INDEX('OTCM-OMR'!$F$4:$BB$88,MATCH('Rlt Global'!$E45,'OTCM-OMR'!$C$4:$C$88,0),MATCH('Rlt Global'!AL$3,'OTCM-OMR'!$F$3:$BB$3,0)),"")</f>
        <v>0</v>
      </c>
      <c r="AM45">
        <f>IFERROR(INDEX('OTCM-OMR'!$F$4:$BB$88,MATCH('Rlt Global'!$E45,'OTCM-OMR'!$C$4:$C$88,0),MATCH('Rlt Global'!AM$3,'OTCM-OMR'!$F$3:$BB$3,0)),"")</f>
        <v>0</v>
      </c>
      <c r="AN45">
        <f>IFERROR(INDEX('OTCM-OMR'!$F$4:$BB$88,MATCH('Rlt Global'!$E45,'OTCM-OMR'!$C$4:$C$88,0),MATCH('Rlt Global'!AN$3,'OTCM-OMR'!$F$3:$BB$3,0)),"")</f>
        <v>0</v>
      </c>
      <c r="AO45">
        <f>IFERROR(INDEX('OTCM-OMR'!$F$4:$BB$88,MATCH('Rlt Global'!$E45,'OTCM-OMR'!$C$4:$C$88,0),MATCH('Rlt Global'!AO$3,'OTCM-OMR'!$F$3:$BB$3,0)),"")</f>
        <v>0</v>
      </c>
      <c r="AP45">
        <f>IFERROR(INDEX('OTCM-OMR'!$F$4:$BB$88,MATCH('Rlt Global'!$E45,'OTCM-OMR'!$C$4:$C$88,0),MATCH('Rlt Global'!AP$3,'OTCM-OMR'!$F$3:$BB$3,0)),"")</f>
        <v>0</v>
      </c>
      <c r="AQ45">
        <f>IFERROR(INDEX('OTCM-OMR'!$F$4:$BB$88,MATCH('Rlt Global'!$E45,'OTCM-OMR'!$C$4:$C$88,0),MATCH('Rlt Global'!AQ$3,'OTCM-OMR'!$F$3:$BB$3,0)),"")</f>
        <v>0</v>
      </c>
      <c r="AR45">
        <f>IFERROR(INDEX('OTCM-OMR'!$F$4:$BB$88,MATCH('Rlt Global'!$E45,'OTCM-OMR'!$C$4:$C$88,0),MATCH('Rlt Global'!AR$3,'OTCM-OMR'!$F$3:$BB$3,0)),"")</f>
        <v>0</v>
      </c>
      <c r="AS45">
        <f>IFERROR(INDEX('OTCM-OMR'!$F$4:$BB$88,MATCH('Rlt Global'!$E45,'OTCM-OMR'!$C$4:$C$88,0),MATCH('Rlt Global'!AS$3,'OTCM-OMR'!$F$3:$BB$3,0)),"")</f>
        <v>0</v>
      </c>
      <c r="AT45">
        <f>IFERROR(INDEX('OTCM-OMR'!$F$4:$BB$88,MATCH('Rlt Global'!$E45,'OTCM-OMR'!$C$4:$C$88,0),MATCH('Rlt Global'!AT$3,'OTCM-OMR'!$F$3:$BB$3,0)),"")</f>
        <v>0</v>
      </c>
      <c r="AU45">
        <f>IFERROR(INDEX('OTCM-OMR'!$F$4:$BB$88,MATCH('Rlt Global'!$E45,'OTCM-OMR'!$C$4:$C$88,0),MATCH('Rlt Global'!AU$3,'OTCM-OMR'!$F$3:$BB$3,0)),"")</f>
        <v>0</v>
      </c>
      <c r="AV45">
        <f>IFERROR(INDEX('OTCM-OMR'!$F$4:$BB$88,MATCH('Rlt Global'!$E45,'OTCM-OMR'!$C$4:$C$88,0),MATCH('Rlt Global'!AV$3,'OTCM-OMR'!$F$3:$BB$3,0)),"")</f>
        <v>0</v>
      </c>
      <c r="AW45">
        <f>IFERROR(INDEX('OTCM-OMR'!$F$4:$BB$88,MATCH('Rlt Global'!$E45,'OTCM-OMR'!$C$4:$C$88,0),MATCH('Rlt Global'!AW$3,'OTCM-OMR'!$F$3:$BB$3,0)),"")</f>
        <v>0</v>
      </c>
      <c r="AX45">
        <f>IFERROR(INDEX('OTCM-OMR'!$F$4:$BB$88,MATCH('Rlt Global'!$E45,'OTCM-OMR'!$C$4:$C$88,0),MATCH('Rlt Global'!AX$3,'OTCM-OMR'!$F$3:$BB$3,0)),"")</f>
        <v>0</v>
      </c>
      <c r="AY45">
        <f>IFERROR(INDEX('OTCM-OMR'!$F$4:$BB$88,MATCH('Rlt Global'!$E45,'OTCM-OMR'!$C$4:$C$88,0),MATCH('Rlt Global'!AY$3,'OTCM-OMR'!$F$3:$BB$3,0)),"")</f>
        <v>0</v>
      </c>
      <c r="AZ45">
        <f>IFERROR(INDEX('OTCM-OMR'!$F$4:$BB$88,MATCH('Rlt Global'!$E45,'OTCM-OMR'!$C$4:$C$88,0),MATCH('Rlt Global'!AZ$3,'OTCM-OMR'!$F$3:$BB$3,0)),"")</f>
        <v>0</v>
      </c>
      <c r="BA45">
        <f>IFERROR(INDEX('OTCM-OMR'!$F$4:$BB$88,MATCH('Rlt Global'!$E45,'OTCM-OMR'!$C$4:$C$88,0),MATCH('Rlt Global'!BA$3,'OTCM-OMR'!$F$3:$BB$3,0)),"")</f>
        <v>0</v>
      </c>
      <c r="BB45">
        <f>IFERROR(INDEX('OTCM-OMR'!$F$4:$BB$88,MATCH('Rlt Global'!$E45,'OTCM-OMR'!$C$4:$C$88,0),MATCH('Rlt Global'!BB$3,'OTCM-OMR'!$F$3:$BB$3,0)),"")</f>
        <v>0</v>
      </c>
      <c r="BC45">
        <f>IFERROR(INDEX('OTCM-OMR'!$F$4:$BB$88,MATCH('Rlt Global'!$E45,'OTCM-OMR'!$C$4:$C$88,0),MATCH('Rlt Global'!BC$3,'OTCM-OMR'!$F$3:$BB$3,0)),"")</f>
        <v>0</v>
      </c>
      <c r="BD45">
        <f>IFERROR(INDEX('OTCM-OMR'!$F$4:$BB$88,MATCH('Rlt Global'!$E45,'OTCM-OMR'!$C$4:$C$88,0),MATCH('Rlt Global'!BD$3,'OTCM-OMR'!$F$3:$BB$3,0)),"")</f>
        <v>0</v>
      </c>
    </row>
    <row r="46" spans="1:56">
      <c r="A46" t="s">
        <v>15</v>
      </c>
      <c r="B46" t="s">
        <v>135</v>
      </c>
      <c r="C46" t="s">
        <v>140</v>
      </c>
      <c r="D46">
        <v>1</v>
      </c>
      <c r="E46" s="66" t="str">
        <f>INDEX('Liste Personnel'!$A$3:$I$152,MATCH($C46,'Liste Personnel'!$E$3:$E$152,0),7)</f>
        <v>OTCM/OMRC1</v>
      </c>
      <c r="F46" s="66">
        <f>INDEX('Liste Personnel'!$A$3:$I$152,MATCH($C46,'Liste Personnel'!$E$3:$E$152,0),8)</f>
        <v>2095</v>
      </c>
      <c r="G46" s="66" t="str">
        <f>INDEX('Liste Personnel'!$A$3:$I$152,MATCH($C46,'Liste Personnel'!$E$3:$E$152,0),9)</f>
        <v>xxx.xxx@google.com</v>
      </c>
      <c r="H46">
        <f>IFERROR(INDEX('OTCM-OMR'!$F$4:$BB$88,MATCH('Rlt Global'!$E46,'OTCM-OMR'!$C$4:$C$88,0),MATCH('Rlt Global'!H$3,'OTCM-OMR'!$F$3:$BB$3,0)),"")</f>
        <v>0</v>
      </c>
      <c r="I46">
        <f>IFERROR(INDEX('OTCM-OMR'!$F$4:$BB$88,MATCH('Rlt Global'!$E46,'OTCM-OMR'!$C$4:$C$88,0),MATCH('Rlt Global'!I$3,'OTCM-OMR'!$F$3:$BB$3,0)),"")</f>
        <v>0</v>
      </c>
      <c r="J46">
        <f>IFERROR(INDEX('OTCM-OMR'!$F$4:$BB$88,MATCH('Rlt Global'!$E46,'OTCM-OMR'!$C$4:$C$88,0),MATCH('Rlt Global'!J$3,'OTCM-OMR'!$F$3:$BB$3,0)),"")</f>
        <v>0</v>
      </c>
      <c r="K46">
        <f>IFERROR(INDEX('OTCM-OMR'!$F$4:$BB$88,MATCH('Rlt Global'!$E46,'OTCM-OMR'!$C$4:$C$88,0),MATCH('Rlt Global'!K$3,'OTCM-OMR'!$F$3:$BB$3,0)),"")</f>
        <v>0</v>
      </c>
      <c r="L46">
        <f>IFERROR(INDEX('OTCM-OMR'!$F$4:$BB$88,MATCH('Rlt Global'!$E46,'OTCM-OMR'!$C$4:$C$88,0),MATCH('Rlt Global'!L$3,'OTCM-OMR'!$F$3:$BB$3,0)),"")</f>
        <v>0</v>
      </c>
      <c r="M46">
        <f>IFERROR(INDEX('OTCM-OMR'!$F$4:$BB$88,MATCH('Rlt Global'!$E46,'OTCM-OMR'!$C$4:$C$88,0),MATCH('Rlt Global'!M$3,'OTCM-OMR'!$F$3:$BB$3,0)),"")</f>
        <v>0</v>
      </c>
      <c r="N46">
        <f>IFERROR(INDEX('OTCM-OMR'!$F$4:$BB$88,MATCH('Rlt Global'!$E46,'OTCM-OMR'!$C$4:$C$88,0),MATCH('Rlt Global'!N$3,'OTCM-OMR'!$F$3:$BB$3,0)),"")</f>
        <v>0</v>
      </c>
      <c r="O46">
        <f>IFERROR(INDEX('OTCM-OMR'!$F$4:$BB$88,MATCH('Rlt Global'!$E46,'OTCM-OMR'!$C$4:$C$88,0),MATCH('Rlt Global'!O$3,'OTCM-OMR'!$F$3:$BB$3,0)),"")</f>
        <v>0</v>
      </c>
      <c r="P46">
        <f>IFERROR(INDEX('OTCM-OMR'!$F$4:$BB$88,MATCH('Rlt Global'!$E46,'OTCM-OMR'!$C$4:$C$88,0),MATCH('Rlt Global'!P$3,'OTCM-OMR'!$F$3:$BB$3,0)),"")</f>
        <v>0</v>
      </c>
      <c r="Q46">
        <f>IFERROR(INDEX('OTCM-OMR'!$F$4:$BB$88,MATCH('Rlt Global'!$E46,'OTCM-OMR'!$C$4:$C$88,0),MATCH('Rlt Global'!Q$3,'OTCM-OMR'!$F$3:$BB$3,0)),"")</f>
        <v>0</v>
      </c>
      <c r="R46">
        <f>IFERROR(INDEX('OTCM-OMR'!$F$4:$BB$88,MATCH('Rlt Global'!$E46,'OTCM-OMR'!$C$4:$C$88,0),MATCH('Rlt Global'!R$3,'OTCM-OMR'!$F$3:$BB$3,0)),"")</f>
        <v>0</v>
      </c>
      <c r="S46">
        <f>IFERROR(INDEX('OTCM-OMR'!$F$4:$BB$88,MATCH('Rlt Global'!$E46,'OTCM-OMR'!$C$4:$C$88,0),MATCH('Rlt Global'!S$3,'OTCM-OMR'!$F$3:$BB$3,0)),"")</f>
        <v>0</v>
      </c>
      <c r="T46">
        <f>IFERROR(INDEX('OTCM-OMR'!$F$4:$BB$88,MATCH('Rlt Global'!$E46,'OTCM-OMR'!$C$4:$C$88,0),MATCH('Rlt Global'!T$3,'OTCM-OMR'!$F$3:$BB$3,0)),"")</f>
        <v>0</v>
      </c>
      <c r="U46">
        <f>IFERROR(INDEX('OTCM-OMR'!$F$4:$BB$88,MATCH('Rlt Global'!$E46,'OTCM-OMR'!$C$4:$C$88,0),MATCH('Rlt Global'!U$3,'OTCM-OMR'!$F$3:$BB$3,0)),"")</f>
        <v>0</v>
      </c>
      <c r="V46">
        <f>IFERROR(INDEX('OTCM-OMR'!$F$4:$BB$88,MATCH('Rlt Global'!$E46,'OTCM-OMR'!$C$4:$C$88,0),MATCH('Rlt Global'!V$3,'OTCM-OMR'!$F$3:$BB$3,0)),"")</f>
        <v>0</v>
      </c>
      <c r="W46">
        <f>IFERROR(INDEX('OTCM-OMR'!$F$4:$BB$88,MATCH('Rlt Global'!$E46,'OTCM-OMR'!$C$4:$C$88,0),MATCH('Rlt Global'!W$3,'OTCM-OMR'!$F$3:$BB$3,0)),"")</f>
        <v>0</v>
      </c>
      <c r="X46">
        <f>IFERROR(INDEX('OTCM-OMR'!$F$4:$BB$88,MATCH('Rlt Global'!$E46,'OTCM-OMR'!$C$4:$C$88,0),MATCH('Rlt Global'!X$3,'OTCM-OMR'!$F$3:$BB$3,0)),"")</f>
        <v>0</v>
      </c>
      <c r="Y46">
        <f>IFERROR(INDEX('OTCM-OMR'!$F$4:$BB$88,MATCH('Rlt Global'!$E46,'OTCM-OMR'!$C$4:$C$88,0),MATCH('Rlt Global'!Y$3,'OTCM-OMR'!$F$3:$BB$3,0)),"")</f>
        <v>0</v>
      </c>
      <c r="Z46">
        <f>IFERROR(INDEX('OTCM-OMR'!$F$4:$BB$88,MATCH('Rlt Global'!$E46,'OTCM-OMR'!$C$4:$C$88,0),MATCH('Rlt Global'!Z$3,'OTCM-OMR'!$F$3:$BB$3,0)),"")</f>
        <v>0</v>
      </c>
      <c r="AA46">
        <f>IFERROR(INDEX('OTCM-OMR'!$F$4:$BB$88,MATCH('Rlt Global'!$E46,'OTCM-OMR'!$C$4:$C$88,0),MATCH('Rlt Global'!AA$3,'OTCM-OMR'!$F$3:$BB$3,0)),"")</f>
        <v>0</v>
      </c>
      <c r="AB46">
        <f>IFERROR(INDEX('OTCM-OMR'!$F$4:$BB$88,MATCH('Rlt Global'!$E46,'OTCM-OMR'!$C$4:$C$88,0),MATCH('Rlt Global'!AB$3,'OTCM-OMR'!$F$3:$BB$3,0)),"")</f>
        <v>0</v>
      </c>
      <c r="AC46">
        <f>IFERROR(INDEX('OTCM-OMR'!$F$4:$BB$88,MATCH('Rlt Global'!$E46,'OTCM-OMR'!$C$4:$C$88,0),MATCH('Rlt Global'!AC$3,'OTCM-OMR'!$F$3:$BB$3,0)),"")</f>
        <v>0</v>
      </c>
      <c r="AD46">
        <f>IFERROR(INDEX('OTCM-OMR'!$F$4:$BB$88,MATCH('Rlt Global'!$E46,'OTCM-OMR'!$C$4:$C$88,0),MATCH('Rlt Global'!AD$3,'OTCM-OMR'!$F$3:$BB$3,0)),"")</f>
        <v>0</v>
      </c>
      <c r="AE46">
        <f>IFERROR(INDEX('OTCM-OMR'!$F$4:$BB$88,MATCH('Rlt Global'!$E46,'OTCM-OMR'!$C$4:$C$88,0),MATCH('Rlt Global'!AE$3,'OTCM-OMR'!$F$3:$BB$3,0)),"")</f>
        <v>0</v>
      </c>
      <c r="AF46">
        <f>IFERROR(INDEX('OTCM-OMR'!$F$4:$BB$88,MATCH('Rlt Global'!$E46,'OTCM-OMR'!$C$4:$C$88,0),MATCH('Rlt Global'!AF$3,'OTCM-OMR'!$F$3:$BB$3,0)),"")</f>
        <v>0</v>
      </c>
      <c r="AG46">
        <f>IFERROR(INDEX('OTCM-OMR'!$F$4:$BB$88,MATCH('Rlt Global'!$E46,'OTCM-OMR'!$C$4:$C$88,0),MATCH('Rlt Global'!AG$3,'OTCM-OMR'!$F$3:$BB$3,0)),"")</f>
        <v>0</v>
      </c>
      <c r="AH46">
        <f>IFERROR(INDEX('OTCM-OMR'!$F$4:$BB$88,MATCH('Rlt Global'!$E46,'OTCM-OMR'!$C$4:$C$88,0),MATCH('Rlt Global'!AH$3,'OTCM-OMR'!$F$3:$BB$3,0)),"")</f>
        <v>0</v>
      </c>
      <c r="AI46">
        <f>IFERROR(INDEX('OTCM-OMR'!$F$4:$BB$88,MATCH('Rlt Global'!$E46,'OTCM-OMR'!$C$4:$C$88,0),MATCH('Rlt Global'!AI$3,'OTCM-OMR'!$F$3:$BB$3,0)),"")</f>
        <v>0</v>
      </c>
      <c r="AJ46">
        <f>IFERROR(INDEX('OTCM-OMR'!$F$4:$BB$88,MATCH('Rlt Global'!$E46,'OTCM-OMR'!$C$4:$C$88,0),MATCH('Rlt Global'!AJ$3,'OTCM-OMR'!$F$3:$BB$3,0)),"")</f>
        <v>0</v>
      </c>
      <c r="AK46">
        <f>IFERROR(INDEX('OTCM-OMR'!$F$4:$BB$88,MATCH('Rlt Global'!$E46,'OTCM-OMR'!$C$4:$C$88,0),MATCH('Rlt Global'!AK$3,'OTCM-OMR'!$F$3:$BB$3,0)),"")</f>
        <v>0</v>
      </c>
      <c r="AL46">
        <f>IFERROR(INDEX('OTCM-OMR'!$F$4:$BB$88,MATCH('Rlt Global'!$E46,'OTCM-OMR'!$C$4:$C$88,0),MATCH('Rlt Global'!AL$3,'OTCM-OMR'!$F$3:$BB$3,0)),"")</f>
        <v>0</v>
      </c>
      <c r="AM46">
        <f>IFERROR(INDEX('OTCM-OMR'!$F$4:$BB$88,MATCH('Rlt Global'!$E46,'OTCM-OMR'!$C$4:$C$88,0),MATCH('Rlt Global'!AM$3,'OTCM-OMR'!$F$3:$BB$3,0)),"")</f>
        <v>0</v>
      </c>
      <c r="AN46">
        <f>IFERROR(INDEX('OTCM-OMR'!$F$4:$BB$88,MATCH('Rlt Global'!$E46,'OTCM-OMR'!$C$4:$C$88,0),MATCH('Rlt Global'!AN$3,'OTCM-OMR'!$F$3:$BB$3,0)),"")</f>
        <v>0</v>
      </c>
      <c r="AO46">
        <f>IFERROR(INDEX('OTCM-OMR'!$F$4:$BB$88,MATCH('Rlt Global'!$E46,'OTCM-OMR'!$C$4:$C$88,0),MATCH('Rlt Global'!AO$3,'OTCM-OMR'!$F$3:$BB$3,0)),"")</f>
        <v>0</v>
      </c>
      <c r="AP46">
        <f>IFERROR(INDEX('OTCM-OMR'!$F$4:$BB$88,MATCH('Rlt Global'!$E46,'OTCM-OMR'!$C$4:$C$88,0),MATCH('Rlt Global'!AP$3,'OTCM-OMR'!$F$3:$BB$3,0)),"")</f>
        <v>0</v>
      </c>
      <c r="AQ46">
        <f>IFERROR(INDEX('OTCM-OMR'!$F$4:$BB$88,MATCH('Rlt Global'!$E46,'OTCM-OMR'!$C$4:$C$88,0),MATCH('Rlt Global'!AQ$3,'OTCM-OMR'!$F$3:$BB$3,0)),"")</f>
        <v>0</v>
      </c>
      <c r="AR46">
        <f>IFERROR(INDEX('OTCM-OMR'!$F$4:$BB$88,MATCH('Rlt Global'!$E46,'OTCM-OMR'!$C$4:$C$88,0),MATCH('Rlt Global'!AR$3,'OTCM-OMR'!$F$3:$BB$3,0)),"")</f>
        <v>0</v>
      </c>
      <c r="AS46">
        <f>IFERROR(INDEX('OTCM-OMR'!$F$4:$BB$88,MATCH('Rlt Global'!$E46,'OTCM-OMR'!$C$4:$C$88,0),MATCH('Rlt Global'!AS$3,'OTCM-OMR'!$F$3:$BB$3,0)),"")</f>
        <v>0</v>
      </c>
      <c r="AT46">
        <f>IFERROR(INDEX('OTCM-OMR'!$F$4:$BB$88,MATCH('Rlt Global'!$E46,'OTCM-OMR'!$C$4:$C$88,0),MATCH('Rlt Global'!AT$3,'OTCM-OMR'!$F$3:$BB$3,0)),"")</f>
        <v>0</v>
      </c>
      <c r="AU46">
        <f>IFERROR(INDEX('OTCM-OMR'!$F$4:$BB$88,MATCH('Rlt Global'!$E46,'OTCM-OMR'!$C$4:$C$88,0),MATCH('Rlt Global'!AU$3,'OTCM-OMR'!$F$3:$BB$3,0)),"")</f>
        <v>0</v>
      </c>
      <c r="AV46">
        <f>IFERROR(INDEX('OTCM-OMR'!$F$4:$BB$88,MATCH('Rlt Global'!$E46,'OTCM-OMR'!$C$4:$C$88,0),MATCH('Rlt Global'!AV$3,'OTCM-OMR'!$F$3:$BB$3,0)),"")</f>
        <v>0</v>
      </c>
      <c r="AW46">
        <f>IFERROR(INDEX('OTCM-OMR'!$F$4:$BB$88,MATCH('Rlt Global'!$E46,'OTCM-OMR'!$C$4:$C$88,0),MATCH('Rlt Global'!AW$3,'OTCM-OMR'!$F$3:$BB$3,0)),"")</f>
        <v>0</v>
      </c>
      <c r="AX46">
        <f>IFERROR(INDEX('OTCM-OMR'!$F$4:$BB$88,MATCH('Rlt Global'!$E46,'OTCM-OMR'!$C$4:$C$88,0),MATCH('Rlt Global'!AX$3,'OTCM-OMR'!$F$3:$BB$3,0)),"")</f>
        <v>0</v>
      </c>
      <c r="AY46">
        <f>IFERROR(INDEX('OTCM-OMR'!$F$4:$BB$88,MATCH('Rlt Global'!$E46,'OTCM-OMR'!$C$4:$C$88,0),MATCH('Rlt Global'!AY$3,'OTCM-OMR'!$F$3:$BB$3,0)),"")</f>
        <v>0</v>
      </c>
      <c r="AZ46">
        <f>IFERROR(INDEX('OTCM-OMR'!$F$4:$BB$88,MATCH('Rlt Global'!$E46,'OTCM-OMR'!$C$4:$C$88,0),MATCH('Rlt Global'!AZ$3,'OTCM-OMR'!$F$3:$BB$3,0)),"")</f>
        <v>0</v>
      </c>
      <c r="BA46">
        <f>IFERROR(INDEX('OTCM-OMR'!$F$4:$BB$88,MATCH('Rlt Global'!$E46,'OTCM-OMR'!$C$4:$C$88,0),MATCH('Rlt Global'!BA$3,'OTCM-OMR'!$F$3:$BB$3,0)),"")</f>
        <v>0</v>
      </c>
      <c r="BB46">
        <f>IFERROR(INDEX('OTCM-OMR'!$F$4:$BB$88,MATCH('Rlt Global'!$E46,'OTCM-OMR'!$C$4:$C$88,0),MATCH('Rlt Global'!BB$3,'OTCM-OMR'!$F$3:$BB$3,0)),"")</f>
        <v>0</v>
      </c>
      <c r="BC46">
        <f>IFERROR(INDEX('OTCM-OMR'!$F$4:$BB$88,MATCH('Rlt Global'!$E46,'OTCM-OMR'!$C$4:$C$88,0),MATCH('Rlt Global'!BC$3,'OTCM-OMR'!$F$3:$BB$3,0)),"")</f>
        <v>0</v>
      </c>
      <c r="BD46">
        <f>IFERROR(INDEX('OTCM-OMR'!$F$4:$BB$88,MATCH('Rlt Global'!$E46,'OTCM-OMR'!$C$4:$C$88,0),MATCH('Rlt Global'!BD$3,'OTCM-OMR'!$F$3:$BB$3,0)),"")</f>
        <v>0</v>
      </c>
    </row>
    <row r="47" spans="1:56">
      <c r="A47" t="s">
        <v>15</v>
      </c>
      <c r="B47" t="s">
        <v>135</v>
      </c>
      <c r="C47" t="s">
        <v>141</v>
      </c>
      <c r="D47">
        <v>2</v>
      </c>
      <c r="E47" s="66" t="str">
        <f>INDEX('Liste Personnel'!$A$3:$I$152,MATCH($C47,'Liste Personnel'!$E$3:$E$152,0),7)</f>
        <v>OTCM/OMRC2</v>
      </c>
      <c r="F47" s="66">
        <f>INDEX('Liste Personnel'!$A$3:$I$152,MATCH($C47,'Liste Personnel'!$E$3:$E$152,0),8)</f>
        <v>2335</v>
      </c>
      <c r="G47" s="66" t="str">
        <f>INDEX('Liste Personnel'!$A$3:$I$152,MATCH($C47,'Liste Personnel'!$E$3:$E$152,0),9)</f>
        <v>xxx.xxx@google.com</v>
      </c>
      <c r="H47">
        <f>IFERROR(INDEX('OTCM-OMR'!$F$4:$BB$88,MATCH('Rlt Global'!$E47,'OTCM-OMR'!$C$4:$C$88,0),MATCH('Rlt Global'!H$3,'OTCM-OMR'!$F$3:$BB$3,0)),"")</f>
        <v>0</v>
      </c>
      <c r="I47">
        <f>IFERROR(INDEX('OTCM-OMR'!$F$4:$BB$88,MATCH('Rlt Global'!$E47,'OTCM-OMR'!$C$4:$C$88,0),MATCH('Rlt Global'!I$3,'OTCM-OMR'!$F$3:$BB$3,0)),"")</f>
        <v>0</v>
      </c>
      <c r="J47">
        <f>IFERROR(INDEX('OTCM-OMR'!$F$4:$BB$88,MATCH('Rlt Global'!$E47,'OTCM-OMR'!$C$4:$C$88,0),MATCH('Rlt Global'!J$3,'OTCM-OMR'!$F$3:$BB$3,0)),"")</f>
        <v>0</v>
      </c>
      <c r="K47">
        <f>IFERROR(INDEX('OTCM-OMR'!$F$4:$BB$88,MATCH('Rlt Global'!$E47,'OTCM-OMR'!$C$4:$C$88,0),MATCH('Rlt Global'!K$3,'OTCM-OMR'!$F$3:$BB$3,0)),"")</f>
        <v>0</v>
      </c>
      <c r="L47">
        <f>IFERROR(INDEX('OTCM-OMR'!$F$4:$BB$88,MATCH('Rlt Global'!$E47,'OTCM-OMR'!$C$4:$C$88,0),MATCH('Rlt Global'!L$3,'OTCM-OMR'!$F$3:$BB$3,0)),"")</f>
        <v>0</v>
      </c>
      <c r="M47">
        <f>IFERROR(INDEX('OTCM-OMR'!$F$4:$BB$88,MATCH('Rlt Global'!$E47,'OTCM-OMR'!$C$4:$C$88,0),MATCH('Rlt Global'!M$3,'OTCM-OMR'!$F$3:$BB$3,0)),"")</f>
        <v>0</v>
      </c>
      <c r="N47">
        <f>IFERROR(INDEX('OTCM-OMR'!$F$4:$BB$88,MATCH('Rlt Global'!$E47,'OTCM-OMR'!$C$4:$C$88,0),MATCH('Rlt Global'!N$3,'OTCM-OMR'!$F$3:$BB$3,0)),"")</f>
        <v>0</v>
      </c>
      <c r="O47">
        <f>IFERROR(INDEX('OTCM-OMR'!$F$4:$BB$88,MATCH('Rlt Global'!$E47,'OTCM-OMR'!$C$4:$C$88,0),MATCH('Rlt Global'!O$3,'OTCM-OMR'!$F$3:$BB$3,0)),"")</f>
        <v>0</v>
      </c>
      <c r="P47">
        <f>IFERROR(INDEX('OTCM-OMR'!$F$4:$BB$88,MATCH('Rlt Global'!$E47,'OTCM-OMR'!$C$4:$C$88,0),MATCH('Rlt Global'!P$3,'OTCM-OMR'!$F$3:$BB$3,0)),"")</f>
        <v>0</v>
      </c>
      <c r="Q47">
        <f>IFERROR(INDEX('OTCM-OMR'!$F$4:$BB$88,MATCH('Rlt Global'!$E47,'OTCM-OMR'!$C$4:$C$88,0),MATCH('Rlt Global'!Q$3,'OTCM-OMR'!$F$3:$BB$3,0)),"")</f>
        <v>0</v>
      </c>
      <c r="R47">
        <f>IFERROR(INDEX('OTCM-OMR'!$F$4:$BB$88,MATCH('Rlt Global'!$E47,'OTCM-OMR'!$C$4:$C$88,0),MATCH('Rlt Global'!R$3,'OTCM-OMR'!$F$3:$BB$3,0)),"")</f>
        <v>0</v>
      </c>
      <c r="S47">
        <f>IFERROR(INDEX('OTCM-OMR'!$F$4:$BB$88,MATCH('Rlt Global'!$E47,'OTCM-OMR'!$C$4:$C$88,0),MATCH('Rlt Global'!S$3,'OTCM-OMR'!$F$3:$BB$3,0)),"")</f>
        <v>0</v>
      </c>
      <c r="T47">
        <f>IFERROR(INDEX('OTCM-OMR'!$F$4:$BB$88,MATCH('Rlt Global'!$E47,'OTCM-OMR'!$C$4:$C$88,0),MATCH('Rlt Global'!T$3,'OTCM-OMR'!$F$3:$BB$3,0)),"")</f>
        <v>0</v>
      </c>
      <c r="U47">
        <f>IFERROR(INDEX('OTCM-OMR'!$F$4:$BB$88,MATCH('Rlt Global'!$E47,'OTCM-OMR'!$C$4:$C$88,0),MATCH('Rlt Global'!U$3,'OTCM-OMR'!$F$3:$BB$3,0)),"")</f>
        <v>0</v>
      </c>
      <c r="V47">
        <f>IFERROR(INDEX('OTCM-OMR'!$F$4:$BB$88,MATCH('Rlt Global'!$E47,'OTCM-OMR'!$C$4:$C$88,0),MATCH('Rlt Global'!V$3,'OTCM-OMR'!$F$3:$BB$3,0)),"")</f>
        <v>0</v>
      </c>
      <c r="W47">
        <f>IFERROR(INDEX('OTCM-OMR'!$F$4:$BB$88,MATCH('Rlt Global'!$E47,'OTCM-OMR'!$C$4:$C$88,0),MATCH('Rlt Global'!W$3,'OTCM-OMR'!$F$3:$BB$3,0)),"")</f>
        <v>0</v>
      </c>
      <c r="X47">
        <f>IFERROR(INDEX('OTCM-OMR'!$F$4:$BB$88,MATCH('Rlt Global'!$E47,'OTCM-OMR'!$C$4:$C$88,0),MATCH('Rlt Global'!X$3,'OTCM-OMR'!$F$3:$BB$3,0)),"")</f>
        <v>0</v>
      </c>
      <c r="Y47">
        <f>IFERROR(INDEX('OTCM-OMR'!$F$4:$BB$88,MATCH('Rlt Global'!$E47,'OTCM-OMR'!$C$4:$C$88,0),MATCH('Rlt Global'!Y$3,'OTCM-OMR'!$F$3:$BB$3,0)),"")</f>
        <v>0</v>
      </c>
      <c r="Z47">
        <f>IFERROR(INDEX('OTCM-OMR'!$F$4:$BB$88,MATCH('Rlt Global'!$E47,'OTCM-OMR'!$C$4:$C$88,0),MATCH('Rlt Global'!Z$3,'OTCM-OMR'!$F$3:$BB$3,0)),"")</f>
        <v>0</v>
      </c>
      <c r="AA47">
        <f>IFERROR(INDEX('OTCM-OMR'!$F$4:$BB$88,MATCH('Rlt Global'!$E47,'OTCM-OMR'!$C$4:$C$88,0),MATCH('Rlt Global'!AA$3,'OTCM-OMR'!$F$3:$BB$3,0)),"")</f>
        <v>0</v>
      </c>
      <c r="AB47">
        <f>IFERROR(INDEX('OTCM-OMR'!$F$4:$BB$88,MATCH('Rlt Global'!$E47,'OTCM-OMR'!$C$4:$C$88,0),MATCH('Rlt Global'!AB$3,'OTCM-OMR'!$F$3:$BB$3,0)),"")</f>
        <v>0</v>
      </c>
      <c r="AC47">
        <f>IFERROR(INDEX('OTCM-OMR'!$F$4:$BB$88,MATCH('Rlt Global'!$E47,'OTCM-OMR'!$C$4:$C$88,0),MATCH('Rlt Global'!AC$3,'OTCM-OMR'!$F$3:$BB$3,0)),"")</f>
        <v>0</v>
      </c>
      <c r="AD47">
        <f>IFERROR(INDEX('OTCM-OMR'!$F$4:$BB$88,MATCH('Rlt Global'!$E47,'OTCM-OMR'!$C$4:$C$88,0),MATCH('Rlt Global'!AD$3,'OTCM-OMR'!$F$3:$BB$3,0)),"")</f>
        <v>0</v>
      </c>
      <c r="AE47">
        <f>IFERROR(INDEX('OTCM-OMR'!$F$4:$BB$88,MATCH('Rlt Global'!$E47,'OTCM-OMR'!$C$4:$C$88,0),MATCH('Rlt Global'!AE$3,'OTCM-OMR'!$F$3:$BB$3,0)),"")</f>
        <v>0</v>
      </c>
      <c r="AF47">
        <f>IFERROR(INDEX('OTCM-OMR'!$F$4:$BB$88,MATCH('Rlt Global'!$E47,'OTCM-OMR'!$C$4:$C$88,0),MATCH('Rlt Global'!AF$3,'OTCM-OMR'!$F$3:$BB$3,0)),"")</f>
        <v>0</v>
      </c>
      <c r="AG47">
        <f>IFERROR(INDEX('OTCM-OMR'!$F$4:$BB$88,MATCH('Rlt Global'!$E47,'OTCM-OMR'!$C$4:$C$88,0),MATCH('Rlt Global'!AG$3,'OTCM-OMR'!$F$3:$BB$3,0)),"")</f>
        <v>0</v>
      </c>
      <c r="AH47">
        <f>IFERROR(INDEX('OTCM-OMR'!$F$4:$BB$88,MATCH('Rlt Global'!$E47,'OTCM-OMR'!$C$4:$C$88,0),MATCH('Rlt Global'!AH$3,'OTCM-OMR'!$F$3:$BB$3,0)),"")</f>
        <v>0</v>
      </c>
      <c r="AI47">
        <f>IFERROR(INDEX('OTCM-OMR'!$F$4:$BB$88,MATCH('Rlt Global'!$E47,'OTCM-OMR'!$C$4:$C$88,0),MATCH('Rlt Global'!AI$3,'OTCM-OMR'!$F$3:$BB$3,0)),"")</f>
        <v>0</v>
      </c>
      <c r="AJ47">
        <f>IFERROR(INDEX('OTCM-OMR'!$F$4:$BB$88,MATCH('Rlt Global'!$E47,'OTCM-OMR'!$C$4:$C$88,0),MATCH('Rlt Global'!AJ$3,'OTCM-OMR'!$F$3:$BB$3,0)),"")</f>
        <v>0</v>
      </c>
      <c r="AK47">
        <f>IFERROR(INDEX('OTCM-OMR'!$F$4:$BB$88,MATCH('Rlt Global'!$E47,'OTCM-OMR'!$C$4:$C$88,0),MATCH('Rlt Global'!AK$3,'OTCM-OMR'!$F$3:$BB$3,0)),"")</f>
        <v>0</v>
      </c>
      <c r="AL47">
        <f>IFERROR(INDEX('OTCM-OMR'!$F$4:$BB$88,MATCH('Rlt Global'!$E47,'OTCM-OMR'!$C$4:$C$88,0),MATCH('Rlt Global'!AL$3,'OTCM-OMR'!$F$3:$BB$3,0)),"")</f>
        <v>0</v>
      </c>
      <c r="AM47">
        <f>IFERROR(INDEX('OTCM-OMR'!$F$4:$BB$88,MATCH('Rlt Global'!$E47,'OTCM-OMR'!$C$4:$C$88,0),MATCH('Rlt Global'!AM$3,'OTCM-OMR'!$F$3:$BB$3,0)),"")</f>
        <v>0</v>
      </c>
      <c r="AN47">
        <f>IFERROR(INDEX('OTCM-OMR'!$F$4:$BB$88,MATCH('Rlt Global'!$E47,'OTCM-OMR'!$C$4:$C$88,0),MATCH('Rlt Global'!AN$3,'OTCM-OMR'!$F$3:$BB$3,0)),"")</f>
        <v>0</v>
      </c>
      <c r="AO47">
        <f>IFERROR(INDEX('OTCM-OMR'!$F$4:$BB$88,MATCH('Rlt Global'!$E47,'OTCM-OMR'!$C$4:$C$88,0),MATCH('Rlt Global'!AO$3,'OTCM-OMR'!$F$3:$BB$3,0)),"")</f>
        <v>0</v>
      </c>
      <c r="AP47">
        <f>IFERROR(INDEX('OTCM-OMR'!$F$4:$BB$88,MATCH('Rlt Global'!$E47,'OTCM-OMR'!$C$4:$C$88,0),MATCH('Rlt Global'!AP$3,'OTCM-OMR'!$F$3:$BB$3,0)),"")</f>
        <v>0</v>
      </c>
      <c r="AQ47">
        <f>IFERROR(INDEX('OTCM-OMR'!$F$4:$BB$88,MATCH('Rlt Global'!$E47,'OTCM-OMR'!$C$4:$C$88,0),MATCH('Rlt Global'!AQ$3,'OTCM-OMR'!$F$3:$BB$3,0)),"")</f>
        <v>0</v>
      </c>
      <c r="AR47">
        <f>IFERROR(INDEX('OTCM-OMR'!$F$4:$BB$88,MATCH('Rlt Global'!$E47,'OTCM-OMR'!$C$4:$C$88,0),MATCH('Rlt Global'!AR$3,'OTCM-OMR'!$F$3:$BB$3,0)),"")</f>
        <v>0</v>
      </c>
      <c r="AS47">
        <f>IFERROR(INDEX('OTCM-OMR'!$F$4:$BB$88,MATCH('Rlt Global'!$E47,'OTCM-OMR'!$C$4:$C$88,0),MATCH('Rlt Global'!AS$3,'OTCM-OMR'!$F$3:$BB$3,0)),"")</f>
        <v>0</v>
      </c>
      <c r="AT47">
        <f>IFERROR(INDEX('OTCM-OMR'!$F$4:$BB$88,MATCH('Rlt Global'!$E47,'OTCM-OMR'!$C$4:$C$88,0),MATCH('Rlt Global'!AT$3,'OTCM-OMR'!$F$3:$BB$3,0)),"")</f>
        <v>0</v>
      </c>
      <c r="AU47">
        <f>IFERROR(INDEX('OTCM-OMR'!$F$4:$BB$88,MATCH('Rlt Global'!$E47,'OTCM-OMR'!$C$4:$C$88,0),MATCH('Rlt Global'!AU$3,'OTCM-OMR'!$F$3:$BB$3,0)),"")</f>
        <v>0</v>
      </c>
      <c r="AV47">
        <f>IFERROR(INDEX('OTCM-OMR'!$F$4:$BB$88,MATCH('Rlt Global'!$E47,'OTCM-OMR'!$C$4:$C$88,0),MATCH('Rlt Global'!AV$3,'OTCM-OMR'!$F$3:$BB$3,0)),"")</f>
        <v>0</v>
      </c>
      <c r="AW47">
        <f>IFERROR(INDEX('OTCM-OMR'!$F$4:$BB$88,MATCH('Rlt Global'!$E47,'OTCM-OMR'!$C$4:$C$88,0),MATCH('Rlt Global'!AW$3,'OTCM-OMR'!$F$3:$BB$3,0)),"")</f>
        <v>0</v>
      </c>
      <c r="AX47">
        <f>IFERROR(INDEX('OTCM-OMR'!$F$4:$BB$88,MATCH('Rlt Global'!$E47,'OTCM-OMR'!$C$4:$C$88,0),MATCH('Rlt Global'!AX$3,'OTCM-OMR'!$F$3:$BB$3,0)),"")</f>
        <v>0</v>
      </c>
      <c r="AY47">
        <f>IFERROR(INDEX('OTCM-OMR'!$F$4:$BB$88,MATCH('Rlt Global'!$E47,'OTCM-OMR'!$C$4:$C$88,0),MATCH('Rlt Global'!AY$3,'OTCM-OMR'!$F$3:$BB$3,0)),"")</f>
        <v>0</v>
      </c>
      <c r="AZ47">
        <f>IFERROR(INDEX('OTCM-OMR'!$F$4:$BB$88,MATCH('Rlt Global'!$E47,'OTCM-OMR'!$C$4:$C$88,0),MATCH('Rlt Global'!AZ$3,'OTCM-OMR'!$F$3:$BB$3,0)),"")</f>
        <v>0</v>
      </c>
      <c r="BA47">
        <f>IFERROR(INDEX('OTCM-OMR'!$F$4:$BB$88,MATCH('Rlt Global'!$E47,'OTCM-OMR'!$C$4:$C$88,0),MATCH('Rlt Global'!BA$3,'OTCM-OMR'!$F$3:$BB$3,0)),"")</f>
        <v>0</v>
      </c>
      <c r="BB47">
        <f>IFERROR(INDEX('OTCM-OMR'!$F$4:$BB$88,MATCH('Rlt Global'!$E47,'OTCM-OMR'!$C$4:$C$88,0),MATCH('Rlt Global'!BB$3,'OTCM-OMR'!$F$3:$BB$3,0)),"")</f>
        <v>0</v>
      </c>
      <c r="BC47">
        <f>IFERROR(INDEX('OTCM-OMR'!$F$4:$BB$88,MATCH('Rlt Global'!$E47,'OTCM-OMR'!$C$4:$C$88,0),MATCH('Rlt Global'!BC$3,'OTCM-OMR'!$F$3:$BB$3,0)),"")</f>
        <v>0</v>
      </c>
      <c r="BD47">
        <f>IFERROR(INDEX('OTCM-OMR'!$F$4:$BB$88,MATCH('Rlt Global'!$E47,'OTCM-OMR'!$C$4:$C$88,0),MATCH('Rlt Global'!BD$3,'OTCM-OMR'!$F$3:$BB$3,0)),"")</f>
        <v>0</v>
      </c>
    </row>
    <row r="48" spans="1:56">
      <c r="A48" t="s">
        <v>12</v>
      </c>
      <c r="B48" t="s">
        <v>135</v>
      </c>
      <c r="C48" t="s">
        <v>142</v>
      </c>
      <c r="D48">
        <v>1</v>
      </c>
      <c r="E48" s="66" t="str">
        <f>INDEX('Liste Personnel'!$A$3:$I$152,MATCH($C48,'Liste Personnel'!$E$3:$E$152,0),7)</f>
        <v>OTCM/OMRD1</v>
      </c>
      <c r="F48" s="66">
        <f>INDEX('Liste Personnel'!$A$3:$I$152,MATCH($C48,'Liste Personnel'!$E$3:$E$152,0),8)</f>
        <v>2105</v>
      </c>
      <c r="G48" s="66" t="str">
        <f>INDEX('Liste Personnel'!$A$3:$I$152,MATCH($C48,'Liste Personnel'!$E$3:$E$152,0),9)</f>
        <v>xxx.xxx@google.com</v>
      </c>
      <c r="H48">
        <f>IFERROR(INDEX('OTCM-OMR'!$F$4:$BB$88,MATCH('Rlt Global'!$E48,'OTCM-OMR'!$C$4:$C$88,0),MATCH('Rlt Global'!H$3,'OTCM-OMR'!$F$3:$BB$3,0)),"")</f>
        <v>0</v>
      </c>
      <c r="I48">
        <f>IFERROR(INDEX('OTCM-OMR'!$F$4:$BB$88,MATCH('Rlt Global'!$E48,'OTCM-OMR'!$C$4:$C$88,0),MATCH('Rlt Global'!I$3,'OTCM-OMR'!$F$3:$BB$3,0)),"")</f>
        <v>0</v>
      </c>
      <c r="J48">
        <f>IFERROR(INDEX('OTCM-OMR'!$F$4:$BB$88,MATCH('Rlt Global'!$E48,'OTCM-OMR'!$C$4:$C$88,0),MATCH('Rlt Global'!J$3,'OTCM-OMR'!$F$3:$BB$3,0)),"")</f>
        <v>0</v>
      </c>
      <c r="K48">
        <f>IFERROR(INDEX('OTCM-OMR'!$F$4:$BB$88,MATCH('Rlt Global'!$E48,'OTCM-OMR'!$C$4:$C$88,0),MATCH('Rlt Global'!K$3,'OTCM-OMR'!$F$3:$BB$3,0)),"")</f>
        <v>0</v>
      </c>
      <c r="L48">
        <f>IFERROR(INDEX('OTCM-OMR'!$F$4:$BB$88,MATCH('Rlt Global'!$E48,'OTCM-OMR'!$C$4:$C$88,0),MATCH('Rlt Global'!L$3,'OTCM-OMR'!$F$3:$BB$3,0)),"")</f>
        <v>0</v>
      </c>
      <c r="M48">
        <f>IFERROR(INDEX('OTCM-OMR'!$F$4:$BB$88,MATCH('Rlt Global'!$E48,'OTCM-OMR'!$C$4:$C$88,0),MATCH('Rlt Global'!M$3,'OTCM-OMR'!$F$3:$BB$3,0)),"")</f>
        <v>0</v>
      </c>
      <c r="N48">
        <f>IFERROR(INDEX('OTCM-OMR'!$F$4:$BB$88,MATCH('Rlt Global'!$E48,'OTCM-OMR'!$C$4:$C$88,0),MATCH('Rlt Global'!N$3,'OTCM-OMR'!$F$3:$BB$3,0)),"")</f>
        <v>0</v>
      </c>
      <c r="O48">
        <f>IFERROR(INDEX('OTCM-OMR'!$F$4:$BB$88,MATCH('Rlt Global'!$E48,'OTCM-OMR'!$C$4:$C$88,0),MATCH('Rlt Global'!O$3,'OTCM-OMR'!$F$3:$BB$3,0)),"")</f>
        <v>0</v>
      </c>
      <c r="P48">
        <f>IFERROR(INDEX('OTCM-OMR'!$F$4:$BB$88,MATCH('Rlt Global'!$E48,'OTCM-OMR'!$C$4:$C$88,0),MATCH('Rlt Global'!P$3,'OTCM-OMR'!$F$3:$BB$3,0)),"")</f>
        <v>0</v>
      </c>
      <c r="Q48">
        <f>IFERROR(INDEX('OTCM-OMR'!$F$4:$BB$88,MATCH('Rlt Global'!$E48,'OTCM-OMR'!$C$4:$C$88,0),MATCH('Rlt Global'!Q$3,'OTCM-OMR'!$F$3:$BB$3,0)),"")</f>
        <v>0</v>
      </c>
      <c r="R48">
        <f>IFERROR(INDEX('OTCM-OMR'!$F$4:$BB$88,MATCH('Rlt Global'!$E48,'OTCM-OMR'!$C$4:$C$88,0),MATCH('Rlt Global'!R$3,'OTCM-OMR'!$F$3:$BB$3,0)),"")</f>
        <v>0</v>
      </c>
      <c r="S48">
        <f>IFERROR(INDEX('OTCM-OMR'!$F$4:$BB$88,MATCH('Rlt Global'!$E48,'OTCM-OMR'!$C$4:$C$88,0),MATCH('Rlt Global'!S$3,'OTCM-OMR'!$F$3:$BB$3,0)),"")</f>
        <v>0</v>
      </c>
      <c r="T48">
        <f>IFERROR(INDEX('OTCM-OMR'!$F$4:$BB$88,MATCH('Rlt Global'!$E48,'OTCM-OMR'!$C$4:$C$88,0),MATCH('Rlt Global'!T$3,'OTCM-OMR'!$F$3:$BB$3,0)),"")</f>
        <v>0</v>
      </c>
      <c r="U48">
        <f>IFERROR(INDEX('OTCM-OMR'!$F$4:$BB$88,MATCH('Rlt Global'!$E48,'OTCM-OMR'!$C$4:$C$88,0),MATCH('Rlt Global'!U$3,'OTCM-OMR'!$F$3:$BB$3,0)),"")</f>
        <v>0</v>
      </c>
      <c r="V48">
        <f>IFERROR(INDEX('OTCM-OMR'!$F$4:$BB$88,MATCH('Rlt Global'!$E48,'OTCM-OMR'!$C$4:$C$88,0),MATCH('Rlt Global'!V$3,'OTCM-OMR'!$F$3:$BB$3,0)),"")</f>
        <v>0</v>
      </c>
      <c r="W48">
        <f>IFERROR(INDEX('OTCM-OMR'!$F$4:$BB$88,MATCH('Rlt Global'!$E48,'OTCM-OMR'!$C$4:$C$88,0),MATCH('Rlt Global'!W$3,'OTCM-OMR'!$F$3:$BB$3,0)),"")</f>
        <v>0</v>
      </c>
      <c r="X48">
        <f>IFERROR(INDEX('OTCM-OMR'!$F$4:$BB$88,MATCH('Rlt Global'!$E48,'OTCM-OMR'!$C$4:$C$88,0),MATCH('Rlt Global'!X$3,'OTCM-OMR'!$F$3:$BB$3,0)),"")</f>
        <v>0</v>
      </c>
      <c r="Y48">
        <f>IFERROR(INDEX('OTCM-OMR'!$F$4:$BB$88,MATCH('Rlt Global'!$E48,'OTCM-OMR'!$C$4:$C$88,0),MATCH('Rlt Global'!Y$3,'OTCM-OMR'!$F$3:$BB$3,0)),"")</f>
        <v>0</v>
      </c>
      <c r="Z48">
        <f>IFERROR(INDEX('OTCM-OMR'!$F$4:$BB$88,MATCH('Rlt Global'!$E48,'OTCM-OMR'!$C$4:$C$88,0),MATCH('Rlt Global'!Z$3,'OTCM-OMR'!$F$3:$BB$3,0)),"")</f>
        <v>0</v>
      </c>
      <c r="AA48">
        <f>IFERROR(INDEX('OTCM-OMR'!$F$4:$BB$88,MATCH('Rlt Global'!$E48,'OTCM-OMR'!$C$4:$C$88,0),MATCH('Rlt Global'!AA$3,'OTCM-OMR'!$F$3:$BB$3,0)),"")</f>
        <v>0</v>
      </c>
      <c r="AB48">
        <f>IFERROR(INDEX('OTCM-OMR'!$F$4:$BB$88,MATCH('Rlt Global'!$E48,'OTCM-OMR'!$C$4:$C$88,0),MATCH('Rlt Global'!AB$3,'OTCM-OMR'!$F$3:$BB$3,0)),"")</f>
        <v>0</v>
      </c>
      <c r="AC48">
        <f>IFERROR(INDEX('OTCM-OMR'!$F$4:$BB$88,MATCH('Rlt Global'!$E48,'OTCM-OMR'!$C$4:$C$88,0),MATCH('Rlt Global'!AC$3,'OTCM-OMR'!$F$3:$BB$3,0)),"")</f>
        <v>0</v>
      </c>
      <c r="AD48">
        <f>IFERROR(INDEX('OTCM-OMR'!$F$4:$BB$88,MATCH('Rlt Global'!$E48,'OTCM-OMR'!$C$4:$C$88,0),MATCH('Rlt Global'!AD$3,'OTCM-OMR'!$F$3:$BB$3,0)),"")</f>
        <v>0</v>
      </c>
      <c r="AE48">
        <f>IFERROR(INDEX('OTCM-OMR'!$F$4:$BB$88,MATCH('Rlt Global'!$E48,'OTCM-OMR'!$C$4:$C$88,0),MATCH('Rlt Global'!AE$3,'OTCM-OMR'!$F$3:$BB$3,0)),"")</f>
        <v>0</v>
      </c>
      <c r="AF48">
        <f>IFERROR(INDEX('OTCM-OMR'!$F$4:$BB$88,MATCH('Rlt Global'!$E48,'OTCM-OMR'!$C$4:$C$88,0),MATCH('Rlt Global'!AF$3,'OTCM-OMR'!$F$3:$BB$3,0)),"")</f>
        <v>0</v>
      </c>
      <c r="AG48">
        <f>IFERROR(INDEX('OTCM-OMR'!$F$4:$BB$88,MATCH('Rlt Global'!$E48,'OTCM-OMR'!$C$4:$C$88,0),MATCH('Rlt Global'!AG$3,'OTCM-OMR'!$F$3:$BB$3,0)),"")</f>
        <v>0</v>
      </c>
      <c r="AH48">
        <f>IFERROR(INDEX('OTCM-OMR'!$F$4:$BB$88,MATCH('Rlt Global'!$E48,'OTCM-OMR'!$C$4:$C$88,0),MATCH('Rlt Global'!AH$3,'OTCM-OMR'!$F$3:$BB$3,0)),"")</f>
        <v>0</v>
      </c>
      <c r="AI48">
        <f>IFERROR(INDEX('OTCM-OMR'!$F$4:$BB$88,MATCH('Rlt Global'!$E48,'OTCM-OMR'!$C$4:$C$88,0),MATCH('Rlt Global'!AI$3,'OTCM-OMR'!$F$3:$BB$3,0)),"")</f>
        <v>0</v>
      </c>
      <c r="AJ48">
        <f>IFERROR(INDEX('OTCM-OMR'!$F$4:$BB$88,MATCH('Rlt Global'!$E48,'OTCM-OMR'!$C$4:$C$88,0),MATCH('Rlt Global'!AJ$3,'OTCM-OMR'!$F$3:$BB$3,0)),"")</f>
        <v>0</v>
      </c>
      <c r="AK48">
        <f>IFERROR(INDEX('OTCM-OMR'!$F$4:$BB$88,MATCH('Rlt Global'!$E48,'OTCM-OMR'!$C$4:$C$88,0),MATCH('Rlt Global'!AK$3,'OTCM-OMR'!$F$3:$BB$3,0)),"")</f>
        <v>0</v>
      </c>
      <c r="AL48">
        <f>IFERROR(INDEX('OTCM-OMR'!$F$4:$BB$88,MATCH('Rlt Global'!$E48,'OTCM-OMR'!$C$4:$C$88,0),MATCH('Rlt Global'!AL$3,'OTCM-OMR'!$F$3:$BB$3,0)),"")</f>
        <v>0</v>
      </c>
      <c r="AM48">
        <f>IFERROR(INDEX('OTCM-OMR'!$F$4:$BB$88,MATCH('Rlt Global'!$E48,'OTCM-OMR'!$C$4:$C$88,0),MATCH('Rlt Global'!AM$3,'OTCM-OMR'!$F$3:$BB$3,0)),"")</f>
        <v>0</v>
      </c>
      <c r="AN48">
        <f>IFERROR(INDEX('OTCM-OMR'!$F$4:$BB$88,MATCH('Rlt Global'!$E48,'OTCM-OMR'!$C$4:$C$88,0),MATCH('Rlt Global'!AN$3,'OTCM-OMR'!$F$3:$BB$3,0)),"")</f>
        <v>0</v>
      </c>
      <c r="AO48">
        <f>IFERROR(INDEX('OTCM-OMR'!$F$4:$BB$88,MATCH('Rlt Global'!$E48,'OTCM-OMR'!$C$4:$C$88,0),MATCH('Rlt Global'!AO$3,'OTCM-OMR'!$F$3:$BB$3,0)),"")</f>
        <v>0</v>
      </c>
      <c r="AP48">
        <f>IFERROR(INDEX('OTCM-OMR'!$F$4:$BB$88,MATCH('Rlt Global'!$E48,'OTCM-OMR'!$C$4:$C$88,0),MATCH('Rlt Global'!AP$3,'OTCM-OMR'!$F$3:$BB$3,0)),"")</f>
        <v>0</v>
      </c>
      <c r="AQ48">
        <f>IFERROR(INDEX('OTCM-OMR'!$F$4:$BB$88,MATCH('Rlt Global'!$E48,'OTCM-OMR'!$C$4:$C$88,0),MATCH('Rlt Global'!AQ$3,'OTCM-OMR'!$F$3:$BB$3,0)),"")</f>
        <v>0</v>
      </c>
      <c r="AR48">
        <f>IFERROR(INDEX('OTCM-OMR'!$F$4:$BB$88,MATCH('Rlt Global'!$E48,'OTCM-OMR'!$C$4:$C$88,0),MATCH('Rlt Global'!AR$3,'OTCM-OMR'!$F$3:$BB$3,0)),"")</f>
        <v>0</v>
      </c>
      <c r="AS48">
        <f>IFERROR(INDEX('OTCM-OMR'!$F$4:$BB$88,MATCH('Rlt Global'!$E48,'OTCM-OMR'!$C$4:$C$88,0),MATCH('Rlt Global'!AS$3,'OTCM-OMR'!$F$3:$BB$3,0)),"")</f>
        <v>0</v>
      </c>
      <c r="AT48">
        <f>IFERROR(INDEX('OTCM-OMR'!$F$4:$BB$88,MATCH('Rlt Global'!$E48,'OTCM-OMR'!$C$4:$C$88,0),MATCH('Rlt Global'!AT$3,'OTCM-OMR'!$F$3:$BB$3,0)),"")</f>
        <v>0</v>
      </c>
      <c r="AU48">
        <f>IFERROR(INDEX('OTCM-OMR'!$F$4:$BB$88,MATCH('Rlt Global'!$E48,'OTCM-OMR'!$C$4:$C$88,0),MATCH('Rlt Global'!AU$3,'OTCM-OMR'!$F$3:$BB$3,0)),"")</f>
        <v>0</v>
      </c>
      <c r="AV48">
        <f>IFERROR(INDEX('OTCM-OMR'!$F$4:$BB$88,MATCH('Rlt Global'!$E48,'OTCM-OMR'!$C$4:$C$88,0),MATCH('Rlt Global'!AV$3,'OTCM-OMR'!$F$3:$BB$3,0)),"")</f>
        <v>0</v>
      </c>
      <c r="AW48">
        <f>IFERROR(INDEX('OTCM-OMR'!$F$4:$BB$88,MATCH('Rlt Global'!$E48,'OTCM-OMR'!$C$4:$C$88,0),MATCH('Rlt Global'!AW$3,'OTCM-OMR'!$F$3:$BB$3,0)),"")</f>
        <v>0</v>
      </c>
      <c r="AX48">
        <f>IFERROR(INDEX('OTCM-OMR'!$F$4:$BB$88,MATCH('Rlt Global'!$E48,'OTCM-OMR'!$C$4:$C$88,0),MATCH('Rlt Global'!AX$3,'OTCM-OMR'!$F$3:$BB$3,0)),"")</f>
        <v>0</v>
      </c>
      <c r="AY48">
        <f>IFERROR(INDEX('OTCM-OMR'!$F$4:$BB$88,MATCH('Rlt Global'!$E48,'OTCM-OMR'!$C$4:$C$88,0),MATCH('Rlt Global'!AY$3,'OTCM-OMR'!$F$3:$BB$3,0)),"")</f>
        <v>0</v>
      </c>
      <c r="AZ48">
        <f>IFERROR(INDEX('OTCM-OMR'!$F$4:$BB$88,MATCH('Rlt Global'!$E48,'OTCM-OMR'!$C$4:$C$88,0),MATCH('Rlt Global'!AZ$3,'OTCM-OMR'!$F$3:$BB$3,0)),"")</f>
        <v>0</v>
      </c>
      <c r="BA48">
        <f>IFERROR(INDEX('OTCM-OMR'!$F$4:$BB$88,MATCH('Rlt Global'!$E48,'OTCM-OMR'!$C$4:$C$88,0),MATCH('Rlt Global'!BA$3,'OTCM-OMR'!$F$3:$BB$3,0)),"")</f>
        <v>0</v>
      </c>
      <c r="BB48">
        <f>IFERROR(INDEX('OTCM-OMR'!$F$4:$BB$88,MATCH('Rlt Global'!$E48,'OTCM-OMR'!$C$4:$C$88,0),MATCH('Rlt Global'!BB$3,'OTCM-OMR'!$F$3:$BB$3,0)),"")</f>
        <v>0</v>
      </c>
      <c r="BC48">
        <f>IFERROR(INDEX('OTCM-OMR'!$F$4:$BB$88,MATCH('Rlt Global'!$E48,'OTCM-OMR'!$C$4:$C$88,0),MATCH('Rlt Global'!BC$3,'OTCM-OMR'!$F$3:$BB$3,0)),"")</f>
        <v>0</v>
      </c>
      <c r="BD48">
        <f>IFERROR(INDEX('OTCM-OMR'!$F$4:$BB$88,MATCH('Rlt Global'!$E48,'OTCM-OMR'!$C$4:$C$88,0),MATCH('Rlt Global'!BD$3,'OTCM-OMR'!$F$3:$BB$3,0)),"")</f>
        <v>0</v>
      </c>
    </row>
    <row r="49" spans="1:56">
      <c r="A49" t="s">
        <v>12</v>
      </c>
      <c r="B49" t="s">
        <v>135</v>
      </c>
      <c r="C49" t="s">
        <v>143</v>
      </c>
      <c r="D49">
        <v>2</v>
      </c>
      <c r="E49" s="66" t="str">
        <f>INDEX('Liste Personnel'!$A$3:$I$152,MATCH($C49,'Liste Personnel'!$E$3:$E$152,0),7)</f>
        <v>OTCM/OMRD2</v>
      </c>
      <c r="F49" s="66">
        <f>INDEX('Liste Personnel'!$A$3:$I$152,MATCH($C49,'Liste Personnel'!$E$3:$E$152,0),8)</f>
        <v>2735</v>
      </c>
      <c r="G49" s="66" t="str">
        <f>INDEX('Liste Personnel'!$A$3:$I$152,MATCH($C49,'Liste Personnel'!$E$3:$E$152,0),9)</f>
        <v>xxx.xxx@google.com</v>
      </c>
      <c r="H49">
        <f>IFERROR(INDEX('OTCM-OMR'!$F$4:$BB$88,MATCH('Rlt Global'!$E49,'OTCM-OMR'!$C$4:$C$88,0),MATCH('Rlt Global'!H$3,'OTCM-OMR'!$F$3:$BB$3,0)),"")</f>
        <v>0</v>
      </c>
      <c r="I49">
        <f>IFERROR(INDEX('OTCM-OMR'!$F$4:$BB$88,MATCH('Rlt Global'!$E49,'OTCM-OMR'!$C$4:$C$88,0),MATCH('Rlt Global'!I$3,'OTCM-OMR'!$F$3:$BB$3,0)),"")</f>
        <v>0</v>
      </c>
      <c r="J49">
        <f>IFERROR(INDEX('OTCM-OMR'!$F$4:$BB$88,MATCH('Rlt Global'!$E49,'OTCM-OMR'!$C$4:$C$88,0),MATCH('Rlt Global'!J$3,'OTCM-OMR'!$F$3:$BB$3,0)),"")</f>
        <v>0</v>
      </c>
      <c r="K49">
        <f>IFERROR(INDEX('OTCM-OMR'!$F$4:$BB$88,MATCH('Rlt Global'!$E49,'OTCM-OMR'!$C$4:$C$88,0),MATCH('Rlt Global'!K$3,'OTCM-OMR'!$F$3:$BB$3,0)),"")</f>
        <v>0</v>
      </c>
      <c r="L49">
        <f>IFERROR(INDEX('OTCM-OMR'!$F$4:$BB$88,MATCH('Rlt Global'!$E49,'OTCM-OMR'!$C$4:$C$88,0),MATCH('Rlt Global'!L$3,'OTCM-OMR'!$F$3:$BB$3,0)),"")</f>
        <v>0</v>
      </c>
      <c r="M49">
        <f>IFERROR(INDEX('OTCM-OMR'!$F$4:$BB$88,MATCH('Rlt Global'!$E49,'OTCM-OMR'!$C$4:$C$88,0),MATCH('Rlt Global'!M$3,'OTCM-OMR'!$F$3:$BB$3,0)),"")</f>
        <v>0</v>
      </c>
      <c r="N49">
        <f>IFERROR(INDEX('OTCM-OMR'!$F$4:$BB$88,MATCH('Rlt Global'!$E49,'OTCM-OMR'!$C$4:$C$88,0),MATCH('Rlt Global'!N$3,'OTCM-OMR'!$F$3:$BB$3,0)),"")</f>
        <v>0</v>
      </c>
      <c r="O49">
        <f>IFERROR(INDEX('OTCM-OMR'!$F$4:$BB$88,MATCH('Rlt Global'!$E49,'OTCM-OMR'!$C$4:$C$88,0),MATCH('Rlt Global'!O$3,'OTCM-OMR'!$F$3:$BB$3,0)),"")</f>
        <v>0</v>
      </c>
      <c r="P49">
        <f>IFERROR(INDEX('OTCM-OMR'!$F$4:$BB$88,MATCH('Rlt Global'!$E49,'OTCM-OMR'!$C$4:$C$88,0),MATCH('Rlt Global'!P$3,'OTCM-OMR'!$F$3:$BB$3,0)),"")</f>
        <v>0</v>
      </c>
      <c r="Q49">
        <f>IFERROR(INDEX('OTCM-OMR'!$F$4:$BB$88,MATCH('Rlt Global'!$E49,'OTCM-OMR'!$C$4:$C$88,0),MATCH('Rlt Global'!Q$3,'OTCM-OMR'!$F$3:$BB$3,0)),"")</f>
        <v>0</v>
      </c>
      <c r="R49">
        <f>IFERROR(INDEX('OTCM-OMR'!$F$4:$BB$88,MATCH('Rlt Global'!$E49,'OTCM-OMR'!$C$4:$C$88,0),MATCH('Rlt Global'!R$3,'OTCM-OMR'!$F$3:$BB$3,0)),"")</f>
        <v>0</v>
      </c>
      <c r="S49">
        <f>IFERROR(INDEX('OTCM-OMR'!$F$4:$BB$88,MATCH('Rlt Global'!$E49,'OTCM-OMR'!$C$4:$C$88,0),MATCH('Rlt Global'!S$3,'OTCM-OMR'!$F$3:$BB$3,0)),"")</f>
        <v>0</v>
      </c>
      <c r="T49">
        <f>IFERROR(INDEX('OTCM-OMR'!$F$4:$BB$88,MATCH('Rlt Global'!$E49,'OTCM-OMR'!$C$4:$C$88,0),MATCH('Rlt Global'!T$3,'OTCM-OMR'!$F$3:$BB$3,0)),"")</f>
        <v>0</v>
      </c>
      <c r="U49">
        <f>IFERROR(INDEX('OTCM-OMR'!$F$4:$BB$88,MATCH('Rlt Global'!$E49,'OTCM-OMR'!$C$4:$C$88,0),MATCH('Rlt Global'!U$3,'OTCM-OMR'!$F$3:$BB$3,0)),"")</f>
        <v>0</v>
      </c>
      <c r="V49">
        <f>IFERROR(INDEX('OTCM-OMR'!$F$4:$BB$88,MATCH('Rlt Global'!$E49,'OTCM-OMR'!$C$4:$C$88,0),MATCH('Rlt Global'!V$3,'OTCM-OMR'!$F$3:$BB$3,0)),"")</f>
        <v>0</v>
      </c>
      <c r="W49">
        <f>IFERROR(INDEX('OTCM-OMR'!$F$4:$BB$88,MATCH('Rlt Global'!$E49,'OTCM-OMR'!$C$4:$C$88,0),MATCH('Rlt Global'!W$3,'OTCM-OMR'!$F$3:$BB$3,0)),"")</f>
        <v>0</v>
      </c>
      <c r="X49">
        <f>IFERROR(INDEX('OTCM-OMR'!$F$4:$BB$88,MATCH('Rlt Global'!$E49,'OTCM-OMR'!$C$4:$C$88,0),MATCH('Rlt Global'!X$3,'OTCM-OMR'!$F$3:$BB$3,0)),"")</f>
        <v>0</v>
      </c>
      <c r="Y49">
        <f>IFERROR(INDEX('OTCM-OMR'!$F$4:$BB$88,MATCH('Rlt Global'!$E49,'OTCM-OMR'!$C$4:$C$88,0),MATCH('Rlt Global'!Y$3,'OTCM-OMR'!$F$3:$BB$3,0)),"")</f>
        <v>0</v>
      </c>
      <c r="Z49">
        <f>IFERROR(INDEX('OTCM-OMR'!$F$4:$BB$88,MATCH('Rlt Global'!$E49,'OTCM-OMR'!$C$4:$C$88,0),MATCH('Rlt Global'!Z$3,'OTCM-OMR'!$F$3:$BB$3,0)),"")</f>
        <v>0</v>
      </c>
      <c r="AA49">
        <f>IFERROR(INDEX('OTCM-OMR'!$F$4:$BB$88,MATCH('Rlt Global'!$E49,'OTCM-OMR'!$C$4:$C$88,0),MATCH('Rlt Global'!AA$3,'OTCM-OMR'!$F$3:$BB$3,0)),"")</f>
        <v>0</v>
      </c>
      <c r="AB49">
        <f>IFERROR(INDEX('OTCM-OMR'!$F$4:$BB$88,MATCH('Rlt Global'!$E49,'OTCM-OMR'!$C$4:$C$88,0),MATCH('Rlt Global'!AB$3,'OTCM-OMR'!$F$3:$BB$3,0)),"")</f>
        <v>0</v>
      </c>
      <c r="AC49">
        <f>IFERROR(INDEX('OTCM-OMR'!$F$4:$BB$88,MATCH('Rlt Global'!$E49,'OTCM-OMR'!$C$4:$C$88,0),MATCH('Rlt Global'!AC$3,'OTCM-OMR'!$F$3:$BB$3,0)),"")</f>
        <v>0</v>
      </c>
      <c r="AD49">
        <f>IFERROR(INDEX('OTCM-OMR'!$F$4:$BB$88,MATCH('Rlt Global'!$E49,'OTCM-OMR'!$C$4:$C$88,0),MATCH('Rlt Global'!AD$3,'OTCM-OMR'!$F$3:$BB$3,0)),"")</f>
        <v>0</v>
      </c>
      <c r="AE49">
        <f>IFERROR(INDEX('OTCM-OMR'!$F$4:$BB$88,MATCH('Rlt Global'!$E49,'OTCM-OMR'!$C$4:$C$88,0),MATCH('Rlt Global'!AE$3,'OTCM-OMR'!$F$3:$BB$3,0)),"")</f>
        <v>0</v>
      </c>
      <c r="AF49">
        <f>IFERROR(INDEX('OTCM-OMR'!$F$4:$BB$88,MATCH('Rlt Global'!$E49,'OTCM-OMR'!$C$4:$C$88,0),MATCH('Rlt Global'!AF$3,'OTCM-OMR'!$F$3:$BB$3,0)),"")</f>
        <v>0</v>
      </c>
      <c r="AG49">
        <f>IFERROR(INDEX('OTCM-OMR'!$F$4:$BB$88,MATCH('Rlt Global'!$E49,'OTCM-OMR'!$C$4:$C$88,0),MATCH('Rlt Global'!AG$3,'OTCM-OMR'!$F$3:$BB$3,0)),"")</f>
        <v>0</v>
      </c>
      <c r="AH49">
        <f>IFERROR(INDEX('OTCM-OMR'!$F$4:$BB$88,MATCH('Rlt Global'!$E49,'OTCM-OMR'!$C$4:$C$88,0),MATCH('Rlt Global'!AH$3,'OTCM-OMR'!$F$3:$BB$3,0)),"")</f>
        <v>0</v>
      </c>
      <c r="AI49">
        <f>IFERROR(INDEX('OTCM-OMR'!$F$4:$BB$88,MATCH('Rlt Global'!$E49,'OTCM-OMR'!$C$4:$C$88,0),MATCH('Rlt Global'!AI$3,'OTCM-OMR'!$F$3:$BB$3,0)),"")</f>
        <v>0</v>
      </c>
      <c r="AJ49">
        <f>IFERROR(INDEX('OTCM-OMR'!$F$4:$BB$88,MATCH('Rlt Global'!$E49,'OTCM-OMR'!$C$4:$C$88,0),MATCH('Rlt Global'!AJ$3,'OTCM-OMR'!$F$3:$BB$3,0)),"")</f>
        <v>0</v>
      </c>
      <c r="AK49">
        <f>IFERROR(INDEX('OTCM-OMR'!$F$4:$BB$88,MATCH('Rlt Global'!$E49,'OTCM-OMR'!$C$4:$C$88,0),MATCH('Rlt Global'!AK$3,'OTCM-OMR'!$F$3:$BB$3,0)),"")</f>
        <v>0</v>
      </c>
      <c r="AL49">
        <f>IFERROR(INDEX('OTCM-OMR'!$F$4:$BB$88,MATCH('Rlt Global'!$E49,'OTCM-OMR'!$C$4:$C$88,0),MATCH('Rlt Global'!AL$3,'OTCM-OMR'!$F$3:$BB$3,0)),"")</f>
        <v>0</v>
      </c>
      <c r="AM49">
        <f>IFERROR(INDEX('OTCM-OMR'!$F$4:$BB$88,MATCH('Rlt Global'!$E49,'OTCM-OMR'!$C$4:$C$88,0),MATCH('Rlt Global'!AM$3,'OTCM-OMR'!$F$3:$BB$3,0)),"")</f>
        <v>0</v>
      </c>
      <c r="AN49">
        <f>IFERROR(INDEX('OTCM-OMR'!$F$4:$BB$88,MATCH('Rlt Global'!$E49,'OTCM-OMR'!$C$4:$C$88,0),MATCH('Rlt Global'!AN$3,'OTCM-OMR'!$F$3:$BB$3,0)),"")</f>
        <v>0</v>
      </c>
      <c r="AO49">
        <f>IFERROR(INDEX('OTCM-OMR'!$F$4:$BB$88,MATCH('Rlt Global'!$E49,'OTCM-OMR'!$C$4:$C$88,0),MATCH('Rlt Global'!AO$3,'OTCM-OMR'!$F$3:$BB$3,0)),"")</f>
        <v>0</v>
      </c>
      <c r="AP49">
        <f>IFERROR(INDEX('OTCM-OMR'!$F$4:$BB$88,MATCH('Rlt Global'!$E49,'OTCM-OMR'!$C$4:$C$88,0),MATCH('Rlt Global'!AP$3,'OTCM-OMR'!$F$3:$BB$3,0)),"")</f>
        <v>0</v>
      </c>
      <c r="AQ49">
        <f>IFERROR(INDEX('OTCM-OMR'!$F$4:$BB$88,MATCH('Rlt Global'!$E49,'OTCM-OMR'!$C$4:$C$88,0),MATCH('Rlt Global'!AQ$3,'OTCM-OMR'!$F$3:$BB$3,0)),"")</f>
        <v>0</v>
      </c>
      <c r="AR49">
        <f>IFERROR(INDEX('OTCM-OMR'!$F$4:$BB$88,MATCH('Rlt Global'!$E49,'OTCM-OMR'!$C$4:$C$88,0),MATCH('Rlt Global'!AR$3,'OTCM-OMR'!$F$3:$BB$3,0)),"")</f>
        <v>0</v>
      </c>
      <c r="AS49">
        <f>IFERROR(INDEX('OTCM-OMR'!$F$4:$BB$88,MATCH('Rlt Global'!$E49,'OTCM-OMR'!$C$4:$C$88,0),MATCH('Rlt Global'!AS$3,'OTCM-OMR'!$F$3:$BB$3,0)),"")</f>
        <v>0</v>
      </c>
      <c r="AT49">
        <f>IFERROR(INDEX('OTCM-OMR'!$F$4:$BB$88,MATCH('Rlt Global'!$E49,'OTCM-OMR'!$C$4:$C$88,0),MATCH('Rlt Global'!AT$3,'OTCM-OMR'!$F$3:$BB$3,0)),"")</f>
        <v>0</v>
      </c>
      <c r="AU49">
        <f>IFERROR(INDEX('OTCM-OMR'!$F$4:$BB$88,MATCH('Rlt Global'!$E49,'OTCM-OMR'!$C$4:$C$88,0),MATCH('Rlt Global'!AU$3,'OTCM-OMR'!$F$3:$BB$3,0)),"")</f>
        <v>0</v>
      </c>
      <c r="AV49">
        <f>IFERROR(INDEX('OTCM-OMR'!$F$4:$BB$88,MATCH('Rlt Global'!$E49,'OTCM-OMR'!$C$4:$C$88,0),MATCH('Rlt Global'!AV$3,'OTCM-OMR'!$F$3:$BB$3,0)),"")</f>
        <v>0</v>
      </c>
      <c r="AW49">
        <f>IFERROR(INDEX('OTCM-OMR'!$F$4:$BB$88,MATCH('Rlt Global'!$E49,'OTCM-OMR'!$C$4:$C$88,0),MATCH('Rlt Global'!AW$3,'OTCM-OMR'!$F$3:$BB$3,0)),"")</f>
        <v>0</v>
      </c>
      <c r="AX49">
        <f>IFERROR(INDEX('OTCM-OMR'!$F$4:$BB$88,MATCH('Rlt Global'!$E49,'OTCM-OMR'!$C$4:$C$88,0),MATCH('Rlt Global'!AX$3,'OTCM-OMR'!$F$3:$BB$3,0)),"")</f>
        <v>0</v>
      </c>
      <c r="AY49">
        <f>IFERROR(INDEX('OTCM-OMR'!$F$4:$BB$88,MATCH('Rlt Global'!$E49,'OTCM-OMR'!$C$4:$C$88,0),MATCH('Rlt Global'!AY$3,'OTCM-OMR'!$F$3:$BB$3,0)),"")</f>
        <v>0</v>
      </c>
      <c r="AZ49">
        <f>IFERROR(INDEX('OTCM-OMR'!$F$4:$BB$88,MATCH('Rlt Global'!$E49,'OTCM-OMR'!$C$4:$C$88,0),MATCH('Rlt Global'!AZ$3,'OTCM-OMR'!$F$3:$BB$3,0)),"")</f>
        <v>0</v>
      </c>
      <c r="BA49">
        <f>IFERROR(INDEX('OTCM-OMR'!$F$4:$BB$88,MATCH('Rlt Global'!$E49,'OTCM-OMR'!$C$4:$C$88,0),MATCH('Rlt Global'!BA$3,'OTCM-OMR'!$F$3:$BB$3,0)),"")</f>
        <v>0</v>
      </c>
      <c r="BB49">
        <f>IFERROR(INDEX('OTCM-OMR'!$F$4:$BB$88,MATCH('Rlt Global'!$E49,'OTCM-OMR'!$C$4:$C$88,0),MATCH('Rlt Global'!BB$3,'OTCM-OMR'!$F$3:$BB$3,0)),"")</f>
        <v>0</v>
      </c>
      <c r="BC49">
        <f>IFERROR(INDEX('OTCM-OMR'!$F$4:$BB$88,MATCH('Rlt Global'!$E49,'OTCM-OMR'!$C$4:$C$88,0),MATCH('Rlt Global'!BC$3,'OTCM-OMR'!$F$3:$BB$3,0)),"")</f>
        <v>0</v>
      </c>
      <c r="BD49">
        <f>IFERROR(INDEX('OTCM-OMR'!$F$4:$BB$88,MATCH('Rlt Global'!$E49,'OTCM-OMR'!$C$4:$C$88,0),MATCH('Rlt Global'!BD$3,'OTCM-OMR'!$F$3:$BB$3,0)),"")</f>
        <v>0</v>
      </c>
    </row>
    <row r="50" spans="1:56">
      <c r="A50" t="s">
        <v>16</v>
      </c>
      <c r="B50" t="s">
        <v>135</v>
      </c>
      <c r="C50" t="s">
        <v>144</v>
      </c>
      <c r="D50">
        <v>1</v>
      </c>
      <c r="E50" s="66" t="str">
        <f>INDEX('Liste Personnel'!$A$3:$I$152,MATCH($C50,'Liste Personnel'!$E$3:$E$152,0),7)</f>
        <v>OTCM/OMRE1</v>
      </c>
      <c r="F50" s="66">
        <f>INDEX('Liste Personnel'!$A$3:$I$152,MATCH($C50,'Liste Personnel'!$E$3:$E$152,0),8)</f>
        <v>2551</v>
      </c>
      <c r="G50" s="66" t="str">
        <f>INDEX('Liste Personnel'!$A$3:$I$152,MATCH($C50,'Liste Personnel'!$E$3:$E$152,0),9)</f>
        <v>xxx.xxx@google.com</v>
      </c>
      <c r="H50">
        <f>IFERROR(INDEX('OTCM-OMR'!$F$4:$BB$88,MATCH('Rlt Global'!$E50,'OTCM-OMR'!$C$4:$C$88,0),MATCH('Rlt Global'!H$3,'OTCM-OMR'!$F$3:$BB$3,0)),"")</f>
        <v>0</v>
      </c>
      <c r="I50">
        <f>IFERROR(INDEX('OTCM-OMR'!$F$4:$BB$88,MATCH('Rlt Global'!$E50,'OTCM-OMR'!$C$4:$C$88,0),MATCH('Rlt Global'!I$3,'OTCM-OMR'!$F$3:$BB$3,0)),"")</f>
        <v>0</v>
      </c>
      <c r="J50">
        <f>IFERROR(INDEX('OTCM-OMR'!$F$4:$BB$88,MATCH('Rlt Global'!$E50,'OTCM-OMR'!$C$4:$C$88,0),MATCH('Rlt Global'!J$3,'OTCM-OMR'!$F$3:$BB$3,0)),"")</f>
        <v>0</v>
      </c>
      <c r="K50">
        <f>IFERROR(INDEX('OTCM-OMR'!$F$4:$BB$88,MATCH('Rlt Global'!$E50,'OTCM-OMR'!$C$4:$C$88,0),MATCH('Rlt Global'!K$3,'OTCM-OMR'!$F$3:$BB$3,0)),"")</f>
        <v>0</v>
      </c>
      <c r="L50">
        <f>IFERROR(INDEX('OTCM-OMR'!$F$4:$BB$88,MATCH('Rlt Global'!$E50,'OTCM-OMR'!$C$4:$C$88,0),MATCH('Rlt Global'!L$3,'OTCM-OMR'!$F$3:$BB$3,0)),"")</f>
        <v>0</v>
      </c>
      <c r="M50">
        <f>IFERROR(INDEX('OTCM-OMR'!$F$4:$BB$88,MATCH('Rlt Global'!$E50,'OTCM-OMR'!$C$4:$C$88,0),MATCH('Rlt Global'!M$3,'OTCM-OMR'!$F$3:$BB$3,0)),"")</f>
        <v>0</v>
      </c>
      <c r="N50">
        <f>IFERROR(INDEX('OTCM-OMR'!$F$4:$BB$88,MATCH('Rlt Global'!$E50,'OTCM-OMR'!$C$4:$C$88,0),MATCH('Rlt Global'!N$3,'OTCM-OMR'!$F$3:$BB$3,0)),"")</f>
        <v>0</v>
      </c>
      <c r="O50">
        <f>IFERROR(INDEX('OTCM-OMR'!$F$4:$BB$88,MATCH('Rlt Global'!$E50,'OTCM-OMR'!$C$4:$C$88,0),MATCH('Rlt Global'!O$3,'OTCM-OMR'!$F$3:$BB$3,0)),"")</f>
        <v>0</v>
      </c>
      <c r="P50">
        <f>IFERROR(INDEX('OTCM-OMR'!$F$4:$BB$88,MATCH('Rlt Global'!$E50,'OTCM-OMR'!$C$4:$C$88,0),MATCH('Rlt Global'!P$3,'OTCM-OMR'!$F$3:$BB$3,0)),"")</f>
        <v>0</v>
      </c>
      <c r="Q50">
        <f>IFERROR(INDEX('OTCM-OMR'!$F$4:$BB$88,MATCH('Rlt Global'!$E50,'OTCM-OMR'!$C$4:$C$88,0),MATCH('Rlt Global'!Q$3,'OTCM-OMR'!$F$3:$BB$3,0)),"")</f>
        <v>0</v>
      </c>
      <c r="R50">
        <f>IFERROR(INDEX('OTCM-OMR'!$F$4:$BB$88,MATCH('Rlt Global'!$E50,'OTCM-OMR'!$C$4:$C$88,0),MATCH('Rlt Global'!R$3,'OTCM-OMR'!$F$3:$BB$3,0)),"")</f>
        <v>0</v>
      </c>
      <c r="S50">
        <f>IFERROR(INDEX('OTCM-OMR'!$F$4:$BB$88,MATCH('Rlt Global'!$E50,'OTCM-OMR'!$C$4:$C$88,0),MATCH('Rlt Global'!S$3,'OTCM-OMR'!$F$3:$BB$3,0)),"")</f>
        <v>0</v>
      </c>
      <c r="T50">
        <f>IFERROR(INDEX('OTCM-OMR'!$F$4:$BB$88,MATCH('Rlt Global'!$E50,'OTCM-OMR'!$C$4:$C$88,0),MATCH('Rlt Global'!T$3,'OTCM-OMR'!$F$3:$BB$3,0)),"")</f>
        <v>0</v>
      </c>
      <c r="U50">
        <f>IFERROR(INDEX('OTCM-OMR'!$F$4:$BB$88,MATCH('Rlt Global'!$E50,'OTCM-OMR'!$C$4:$C$88,0),MATCH('Rlt Global'!U$3,'OTCM-OMR'!$F$3:$BB$3,0)),"")</f>
        <v>0</v>
      </c>
      <c r="V50">
        <f>IFERROR(INDEX('OTCM-OMR'!$F$4:$BB$88,MATCH('Rlt Global'!$E50,'OTCM-OMR'!$C$4:$C$88,0),MATCH('Rlt Global'!V$3,'OTCM-OMR'!$F$3:$BB$3,0)),"")</f>
        <v>0</v>
      </c>
      <c r="W50">
        <f>IFERROR(INDEX('OTCM-OMR'!$F$4:$BB$88,MATCH('Rlt Global'!$E50,'OTCM-OMR'!$C$4:$C$88,0),MATCH('Rlt Global'!W$3,'OTCM-OMR'!$F$3:$BB$3,0)),"")</f>
        <v>0</v>
      </c>
      <c r="X50">
        <f>IFERROR(INDEX('OTCM-OMR'!$F$4:$BB$88,MATCH('Rlt Global'!$E50,'OTCM-OMR'!$C$4:$C$88,0),MATCH('Rlt Global'!X$3,'OTCM-OMR'!$F$3:$BB$3,0)),"")</f>
        <v>0</v>
      </c>
      <c r="Y50">
        <f>IFERROR(INDEX('OTCM-OMR'!$F$4:$BB$88,MATCH('Rlt Global'!$E50,'OTCM-OMR'!$C$4:$C$88,0),MATCH('Rlt Global'!Y$3,'OTCM-OMR'!$F$3:$BB$3,0)),"")</f>
        <v>0</v>
      </c>
      <c r="Z50">
        <f>IFERROR(INDEX('OTCM-OMR'!$F$4:$BB$88,MATCH('Rlt Global'!$E50,'OTCM-OMR'!$C$4:$C$88,0),MATCH('Rlt Global'!Z$3,'OTCM-OMR'!$F$3:$BB$3,0)),"")</f>
        <v>0</v>
      </c>
      <c r="AA50">
        <f>IFERROR(INDEX('OTCM-OMR'!$F$4:$BB$88,MATCH('Rlt Global'!$E50,'OTCM-OMR'!$C$4:$C$88,0),MATCH('Rlt Global'!AA$3,'OTCM-OMR'!$F$3:$BB$3,0)),"")</f>
        <v>0</v>
      </c>
      <c r="AB50">
        <f>IFERROR(INDEX('OTCM-OMR'!$F$4:$BB$88,MATCH('Rlt Global'!$E50,'OTCM-OMR'!$C$4:$C$88,0),MATCH('Rlt Global'!AB$3,'OTCM-OMR'!$F$3:$BB$3,0)),"")</f>
        <v>0</v>
      </c>
      <c r="AC50">
        <f>IFERROR(INDEX('OTCM-OMR'!$F$4:$BB$88,MATCH('Rlt Global'!$E50,'OTCM-OMR'!$C$4:$C$88,0),MATCH('Rlt Global'!AC$3,'OTCM-OMR'!$F$3:$BB$3,0)),"")</f>
        <v>0</v>
      </c>
      <c r="AD50">
        <f>IFERROR(INDEX('OTCM-OMR'!$F$4:$BB$88,MATCH('Rlt Global'!$E50,'OTCM-OMR'!$C$4:$C$88,0),MATCH('Rlt Global'!AD$3,'OTCM-OMR'!$F$3:$BB$3,0)),"")</f>
        <v>0</v>
      </c>
      <c r="AE50">
        <f>IFERROR(INDEX('OTCM-OMR'!$F$4:$BB$88,MATCH('Rlt Global'!$E50,'OTCM-OMR'!$C$4:$C$88,0),MATCH('Rlt Global'!AE$3,'OTCM-OMR'!$F$3:$BB$3,0)),"")</f>
        <v>0</v>
      </c>
      <c r="AF50">
        <f>IFERROR(INDEX('OTCM-OMR'!$F$4:$BB$88,MATCH('Rlt Global'!$E50,'OTCM-OMR'!$C$4:$C$88,0),MATCH('Rlt Global'!AF$3,'OTCM-OMR'!$F$3:$BB$3,0)),"")</f>
        <v>0</v>
      </c>
      <c r="AG50">
        <f>IFERROR(INDEX('OTCM-OMR'!$F$4:$BB$88,MATCH('Rlt Global'!$E50,'OTCM-OMR'!$C$4:$C$88,0),MATCH('Rlt Global'!AG$3,'OTCM-OMR'!$F$3:$BB$3,0)),"")</f>
        <v>0</v>
      </c>
      <c r="AH50">
        <f>IFERROR(INDEX('OTCM-OMR'!$F$4:$BB$88,MATCH('Rlt Global'!$E50,'OTCM-OMR'!$C$4:$C$88,0),MATCH('Rlt Global'!AH$3,'OTCM-OMR'!$F$3:$BB$3,0)),"")</f>
        <v>0</v>
      </c>
      <c r="AI50">
        <f>IFERROR(INDEX('OTCM-OMR'!$F$4:$BB$88,MATCH('Rlt Global'!$E50,'OTCM-OMR'!$C$4:$C$88,0),MATCH('Rlt Global'!AI$3,'OTCM-OMR'!$F$3:$BB$3,0)),"")</f>
        <v>0</v>
      </c>
      <c r="AJ50">
        <f>IFERROR(INDEX('OTCM-OMR'!$F$4:$BB$88,MATCH('Rlt Global'!$E50,'OTCM-OMR'!$C$4:$C$88,0),MATCH('Rlt Global'!AJ$3,'OTCM-OMR'!$F$3:$BB$3,0)),"")</f>
        <v>0</v>
      </c>
      <c r="AK50">
        <f>IFERROR(INDEX('OTCM-OMR'!$F$4:$BB$88,MATCH('Rlt Global'!$E50,'OTCM-OMR'!$C$4:$C$88,0),MATCH('Rlt Global'!AK$3,'OTCM-OMR'!$F$3:$BB$3,0)),"")</f>
        <v>0</v>
      </c>
      <c r="AL50">
        <f>IFERROR(INDEX('OTCM-OMR'!$F$4:$BB$88,MATCH('Rlt Global'!$E50,'OTCM-OMR'!$C$4:$C$88,0),MATCH('Rlt Global'!AL$3,'OTCM-OMR'!$F$3:$BB$3,0)),"")</f>
        <v>0</v>
      </c>
      <c r="AM50">
        <f>IFERROR(INDEX('OTCM-OMR'!$F$4:$BB$88,MATCH('Rlt Global'!$E50,'OTCM-OMR'!$C$4:$C$88,0),MATCH('Rlt Global'!AM$3,'OTCM-OMR'!$F$3:$BB$3,0)),"")</f>
        <v>0</v>
      </c>
      <c r="AN50">
        <f>IFERROR(INDEX('OTCM-OMR'!$F$4:$BB$88,MATCH('Rlt Global'!$E50,'OTCM-OMR'!$C$4:$C$88,0),MATCH('Rlt Global'!AN$3,'OTCM-OMR'!$F$3:$BB$3,0)),"")</f>
        <v>0</v>
      </c>
      <c r="AO50">
        <f>IFERROR(INDEX('OTCM-OMR'!$F$4:$BB$88,MATCH('Rlt Global'!$E50,'OTCM-OMR'!$C$4:$C$88,0),MATCH('Rlt Global'!AO$3,'OTCM-OMR'!$F$3:$BB$3,0)),"")</f>
        <v>0</v>
      </c>
      <c r="AP50">
        <f>IFERROR(INDEX('OTCM-OMR'!$F$4:$BB$88,MATCH('Rlt Global'!$E50,'OTCM-OMR'!$C$4:$C$88,0),MATCH('Rlt Global'!AP$3,'OTCM-OMR'!$F$3:$BB$3,0)),"")</f>
        <v>0</v>
      </c>
      <c r="AQ50">
        <f>IFERROR(INDEX('OTCM-OMR'!$F$4:$BB$88,MATCH('Rlt Global'!$E50,'OTCM-OMR'!$C$4:$C$88,0),MATCH('Rlt Global'!AQ$3,'OTCM-OMR'!$F$3:$BB$3,0)),"")</f>
        <v>0</v>
      </c>
      <c r="AR50">
        <f>IFERROR(INDEX('OTCM-OMR'!$F$4:$BB$88,MATCH('Rlt Global'!$E50,'OTCM-OMR'!$C$4:$C$88,0),MATCH('Rlt Global'!AR$3,'OTCM-OMR'!$F$3:$BB$3,0)),"")</f>
        <v>0</v>
      </c>
      <c r="AS50">
        <f>IFERROR(INDEX('OTCM-OMR'!$F$4:$BB$88,MATCH('Rlt Global'!$E50,'OTCM-OMR'!$C$4:$C$88,0),MATCH('Rlt Global'!AS$3,'OTCM-OMR'!$F$3:$BB$3,0)),"")</f>
        <v>0</v>
      </c>
      <c r="AT50">
        <f>IFERROR(INDEX('OTCM-OMR'!$F$4:$BB$88,MATCH('Rlt Global'!$E50,'OTCM-OMR'!$C$4:$C$88,0),MATCH('Rlt Global'!AT$3,'OTCM-OMR'!$F$3:$BB$3,0)),"")</f>
        <v>0</v>
      </c>
      <c r="AU50">
        <f>IFERROR(INDEX('OTCM-OMR'!$F$4:$BB$88,MATCH('Rlt Global'!$E50,'OTCM-OMR'!$C$4:$C$88,0),MATCH('Rlt Global'!AU$3,'OTCM-OMR'!$F$3:$BB$3,0)),"")</f>
        <v>0</v>
      </c>
      <c r="AV50">
        <f>IFERROR(INDEX('OTCM-OMR'!$F$4:$BB$88,MATCH('Rlt Global'!$E50,'OTCM-OMR'!$C$4:$C$88,0),MATCH('Rlt Global'!AV$3,'OTCM-OMR'!$F$3:$BB$3,0)),"")</f>
        <v>0</v>
      </c>
      <c r="AW50">
        <f>IFERROR(INDEX('OTCM-OMR'!$F$4:$BB$88,MATCH('Rlt Global'!$E50,'OTCM-OMR'!$C$4:$C$88,0),MATCH('Rlt Global'!AW$3,'OTCM-OMR'!$F$3:$BB$3,0)),"")</f>
        <v>0</v>
      </c>
      <c r="AX50">
        <f>IFERROR(INDEX('OTCM-OMR'!$F$4:$BB$88,MATCH('Rlt Global'!$E50,'OTCM-OMR'!$C$4:$C$88,0),MATCH('Rlt Global'!AX$3,'OTCM-OMR'!$F$3:$BB$3,0)),"")</f>
        <v>0</v>
      </c>
      <c r="AY50">
        <f>IFERROR(INDEX('OTCM-OMR'!$F$4:$BB$88,MATCH('Rlt Global'!$E50,'OTCM-OMR'!$C$4:$C$88,0),MATCH('Rlt Global'!AY$3,'OTCM-OMR'!$F$3:$BB$3,0)),"")</f>
        <v>0</v>
      </c>
      <c r="AZ50">
        <f>IFERROR(INDEX('OTCM-OMR'!$F$4:$BB$88,MATCH('Rlt Global'!$E50,'OTCM-OMR'!$C$4:$C$88,0),MATCH('Rlt Global'!AZ$3,'OTCM-OMR'!$F$3:$BB$3,0)),"")</f>
        <v>0</v>
      </c>
      <c r="BA50">
        <f>IFERROR(INDEX('OTCM-OMR'!$F$4:$BB$88,MATCH('Rlt Global'!$E50,'OTCM-OMR'!$C$4:$C$88,0),MATCH('Rlt Global'!BA$3,'OTCM-OMR'!$F$3:$BB$3,0)),"")</f>
        <v>0</v>
      </c>
      <c r="BB50">
        <f>IFERROR(INDEX('OTCM-OMR'!$F$4:$BB$88,MATCH('Rlt Global'!$E50,'OTCM-OMR'!$C$4:$C$88,0),MATCH('Rlt Global'!BB$3,'OTCM-OMR'!$F$3:$BB$3,0)),"")</f>
        <v>0</v>
      </c>
      <c r="BC50">
        <f>IFERROR(INDEX('OTCM-OMR'!$F$4:$BB$88,MATCH('Rlt Global'!$E50,'OTCM-OMR'!$C$4:$C$88,0),MATCH('Rlt Global'!BC$3,'OTCM-OMR'!$F$3:$BB$3,0)),"")</f>
        <v>0</v>
      </c>
      <c r="BD50">
        <f>IFERROR(INDEX('OTCM-OMR'!$F$4:$BB$88,MATCH('Rlt Global'!$E50,'OTCM-OMR'!$C$4:$C$88,0),MATCH('Rlt Global'!BD$3,'OTCM-OMR'!$F$3:$BB$3,0)),"")</f>
        <v>0</v>
      </c>
    </row>
    <row r="51" spans="1:56">
      <c r="A51" t="s">
        <v>16</v>
      </c>
      <c r="B51" t="s">
        <v>135</v>
      </c>
      <c r="C51" t="s">
        <v>145</v>
      </c>
      <c r="D51">
        <v>2</v>
      </c>
      <c r="E51" s="66" t="str">
        <f>INDEX('Liste Personnel'!$A$3:$I$152,MATCH($C51,'Liste Personnel'!$E$3:$E$152,0),7)</f>
        <v>OTCM/OMRE2</v>
      </c>
      <c r="F51" s="66">
        <f>INDEX('Liste Personnel'!$A$3:$I$152,MATCH($C51,'Liste Personnel'!$E$3:$E$152,0),8)</f>
        <v>1871</v>
      </c>
      <c r="G51" s="66" t="str">
        <f>INDEX('Liste Personnel'!$A$3:$I$152,MATCH($C51,'Liste Personnel'!$E$3:$E$152,0),9)</f>
        <v>xxx.xxx@google.com</v>
      </c>
      <c r="H51">
        <f>IFERROR(INDEX('OTCM-OMR'!$F$4:$BB$88,MATCH('Rlt Global'!$E51,'OTCM-OMR'!$C$4:$C$88,0),MATCH('Rlt Global'!H$3,'OTCM-OMR'!$F$3:$BB$3,0)),"")</f>
        <v>0</v>
      </c>
      <c r="I51">
        <f>IFERROR(INDEX('OTCM-OMR'!$F$4:$BB$88,MATCH('Rlt Global'!$E51,'OTCM-OMR'!$C$4:$C$88,0),MATCH('Rlt Global'!I$3,'OTCM-OMR'!$F$3:$BB$3,0)),"")</f>
        <v>0</v>
      </c>
      <c r="J51">
        <f>IFERROR(INDEX('OTCM-OMR'!$F$4:$BB$88,MATCH('Rlt Global'!$E51,'OTCM-OMR'!$C$4:$C$88,0),MATCH('Rlt Global'!J$3,'OTCM-OMR'!$F$3:$BB$3,0)),"")</f>
        <v>0</v>
      </c>
      <c r="K51">
        <f>IFERROR(INDEX('OTCM-OMR'!$F$4:$BB$88,MATCH('Rlt Global'!$E51,'OTCM-OMR'!$C$4:$C$88,0),MATCH('Rlt Global'!K$3,'OTCM-OMR'!$F$3:$BB$3,0)),"")</f>
        <v>0</v>
      </c>
      <c r="L51">
        <f>IFERROR(INDEX('OTCM-OMR'!$F$4:$BB$88,MATCH('Rlt Global'!$E51,'OTCM-OMR'!$C$4:$C$88,0),MATCH('Rlt Global'!L$3,'OTCM-OMR'!$F$3:$BB$3,0)),"")</f>
        <v>0</v>
      </c>
      <c r="M51">
        <f>IFERROR(INDEX('OTCM-OMR'!$F$4:$BB$88,MATCH('Rlt Global'!$E51,'OTCM-OMR'!$C$4:$C$88,0),MATCH('Rlt Global'!M$3,'OTCM-OMR'!$F$3:$BB$3,0)),"")</f>
        <v>0</v>
      </c>
      <c r="N51">
        <f>IFERROR(INDEX('OTCM-OMR'!$F$4:$BB$88,MATCH('Rlt Global'!$E51,'OTCM-OMR'!$C$4:$C$88,0),MATCH('Rlt Global'!N$3,'OTCM-OMR'!$F$3:$BB$3,0)),"")</f>
        <v>0</v>
      </c>
      <c r="O51">
        <f>IFERROR(INDEX('OTCM-OMR'!$F$4:$BB$88,MATCH('Rlt Global'!$E51,'OTCM-OMR'!$C$4:$C$88,0),MATCH('Rlt Global'!O$3,'OTCM-OMR'!$F$3:$BB$3,0)),"")</f>
        <v>0</v>
      </c>
      <c r="P51">
        <f>IFERROR(INDEX('OTCM-OMR'!$F$4:$BB$88,MATCH('Rlt Global'!$E51,'OTCM-OMR'!$C$4:$C$88,0),MATCH('Rlt Global'!P$3,'OTCM-OMR'!$F$3:$BB$3,0)),"")</f>
        <v>0</v>
      </c>
      <c r="Q51">
        <f>IFERROR(INDEX('OTCM-OMR'!$F$4:$BB$88,MATCH('Rlt Global'!$E51,'OTCM-OMR'!$C$4:$C$88,0),MATCH('Rlt Global'!Q$3,'OTCM-OMR'!$F$3:$BB$3,0)),"")</f>
        <v>0</v>
      </c>
      <c r="R51">
        <f>IFERROR(INDEX('OTCM-OMR'!$F$4:$BB$88,MATCH('Rlt Global'!$E51,'OTCM-OMR'!$C$4:$C$88,0),MATCH('Rlt Global'!R$3,'OTCM-OMR'!$F$3:$BB$3,0)),"")</f>
        <v>0</v>
      </c>
      <c r="S51">
        <f>IFERROR(INDEX('OTCM-OMR'!$F$4:$BB$88,MATCH('Rlt Global'!$E51,'OTCM-OMR'!$C$4:$C$88,0),MATCH('Rlt Global'!S$3,'OTCM-OMR'!$F$3:$BB$3,0)),"")</f>
        <v>0</v>
      </c>
      <c r="T51">
        <f>IFERROR(INDEX('OTCM-OMR'!$F$4:$BB$88,MATCH('Rlt Global'!$E51,'OTCM-OMR'!$C$4:$C$88,0),MATCH('Rlt Global'!T$3,'OTCM-OMR'!$F$3:$BB$3,0)),"")</f>
        <v>0</v>
      </c>
      <c r="U51">
        <f>IFERROR(INDEX('OTCM-OMR'!$F$4:$BB$88,MATCH('Rlt Global'!$E51,'OTCM-OMR'!$C$4:$C$88,0),MATCH('Rlt Global'!U$3,'OTCM-OMR'!$F$3:$BB$3,0)),"")</f>
        <v>0</v>
      </c>
      <c r="V51">
        <f>IFERROR(INDEX('OTCM-OMR'!$F$4:$BB$88,MATCH('Rlt Global'!$E51,'OTCM-OMR'!$C$4:$C$88,0),MATCH('Rlt Global'!V$3,'OTCM-OMR'!$F$3:$BB$3,0)),"")</f>
        <v>0</v>
      </c>
      <c r="W51">
        <f>IFERROR(INDEX('OTCM-OMR'!$F$4:$BB$88,MATCH('Rlt Global'!$E51,'OTCM-OMR'!$C$4:$C$88,0),MATCH('Rlt Global'!W$3,'OTCM-OMR'!$F$3:$BB$3,0)),"")</f>
        <v>0</v>
      </c>
      <c r="X51">
        <f>IFERROR(INDEX('OTCM-OMR'!$F$4:$BB$88,MATCH('Rlt Global'!$E51,'OTCM-OMR'!$C$4:$C$88,0),MATCH('Rlt Global'!X$3,'OTCM-OMR'!$F$3:$BB$3,0)),"")</f>
        <v>0</v>
      </c>
      <c r="Y51">
        <f>IFERROR(INDEX('OTCM-OMR'!$F$4:$BB$88,MATCH('Rlt Global'!$E51,'OTCM-OMR'!$C$4:$C$88,0),MATCH('Rlt Global'!Y$3,'OTCM-OMR'!$F$3:$BB$3,0)),"")</f>
        <v>0</v>
      </c>
      <c r="Z51">
        <f>IFERROR(INDEX('OTCM-OMR'!$F$4:$BB$88,MATCH('Rlt Global'!$E51,'OTCM-OMR'!$C$4:$C$88,0),MATCH('Rlt Global'!Z$3,'OTCM-OMR'!$F$3:$BB$3,0)),"")</f>
        <v>0</v>
      </c>
      <c r="AA51">
        <f>IFERROR(INDEX('OTCM-OMR'!$F$4:$BB$88,MATCH('Rlt Global'!$E51,'OTCM-OMR'!$C$4:$C$88,0),MATCH('Rlt Global'!AA$3,'OTCM-OMR'!$F$3:$BB$3,0)),"")</f>
        <v>0</v>
      </c>
      <c r="AB51">
        <f>IFERROR(INDEX('OTCM-OMR'!$F$4:$BB$88,MATCH('Rlt Global'!$E51,'OTCM-OMR'!$C$4:$C$88,0),MATCH('Rlt Global'!AB$3,'OTCM-OMR'!$F$3:$BB$3,0)),"")</f>
        <v>0</v>
      </c>
      <c r="AC51">
        <f>IFERROR(INDEX('OTCM-OMR'!$F$4:$BB$88,MATCH('Rlt Global'!$E51,'OTCM-OMR'!$C$4:$C$88,0),MATCH('Rlt Global'!AC$3,'OTCM-OMR'!$F$3:$BB$3,0)),"")</f>
        <v>0</v>
      </c>
      <c r="AD51">
        <f>IFERROR(INDEX('OTCM-OMR'!$F$4:$BB$88,MATCH('Rlt Global'!$E51,'OTCM-OMR'!$C$4:$C$88,0),MATCH('Rlt Global'!AD$3,'OTCM-OMR'!$F$3:$BB$3,0)),"")</f>
        <v>0</v>
      </c>
      <c r="AE51">
        <f>IFERROR(INDEX('OTCM-OMR'!$F$4:$BB$88,MATCH('Rlt Global'!$E51,'OTCM-OMR'!$C$4:$C$88,0),MATCH('Rlt Global'!AE$3,'OTCM-OMR'!$F$3:$BB$3,0)),"")</f>
        <v>0</v>
      </c>
      <c r="AF51">
        <f>IFERROR(INDEX('OTCM-OMR'!$F$4:$BB$88,MATCH('Rlt Global'!$E51,'OTCM-OMR'!$C$4:$C$88,0),MATCH('Rlt Global'!AF$3,'OTCM-OMR'!$F$3:$BB$3,0)),"")</f>
        <v>0</v>
      </c>
      <c r="AG51">
        <f>IFERROR(INDEX('OTCM-OMR'!$F$4:$BB$88,MATCH('Rlt Global'!$E51,'OTCM-OMR'!$C$4:$C$88,0),MATCH('Rlt Global'!AG$3,'OTCM-OMR'!$F$3:$BB$3,0)),"")</f>
        <v>0</v>
      </c>
      <c r="AH51">
        <f>IFERROR(INDEX('OTCM-OMR'!$F$4:$BB$88,MATCH('Rlt Global'!$E51,'OTCM-OMR'!$C$4:$C$88,0),MATCH('Rlt Global'!AH$3,'OTCM-OMR'!$F$3:$BB$3,0)),"")</f>
        <v>0</v>
      </c>
      <c r="AI51">
        <f>IFERROR(INDEX('OTCM-OMR'!$F$4:$BB$88,MATCH('Rlt Global'!$E51,'OTCM-OMR'!$C$4:$C$88,0),MATCH('Rlt Global'!AI$3,'OTCM-OMR'!$F$3:$BB$3,0)),"")</f>
        <v>0</v>
      </c>
      <c r="AJ51">
        <f>IFERROR(INDEX('OTCM-OMR'!$F$4:$BB$88,MATCH('Rlt Global'!$E51,'OTCM-OMR'!$C$4:$C$88,0),MATCH('Rlt Global'!AJ$3,'OTCM-OMR'!$F$3:$BB$3,0)),"")</f>
        <v>0</v>
      </c>
      <c r="AK51">
        <f>IFERROR(INDEX('OTCM-OMR'!$F$4:$BB$88,MATCH('Rlt Global'!$E51,'OTCM-OMR'!$C$4:$C$88,0),MATCH('Rlt Global'!AK$3,'OTCM-OMR'!$F$3:$BB$3,0)),"")</f>
        <v>0</v>
      </c>
      <c r="AL51">
        <f>IFERROR(INDEX('OTCM-OMR'!$F$4:$BB$88,MATCH('Rlt Global'!$E51,'OTCM-OMR'!$C$4:$C$88,0),MATCH('Rlt Global'!AL$3,'OTCM-OMR'!$F$3:$BB$3,0)),"")</f>
        <v>0</v>
      </c>
      <c r="AM51">
        <f>IFERROR(INDEX('OTCM-OMR'!$F$4:$BB$88,MATCH('Rlt Global'!$E51,'OTCM-OMR'!$C$4:$C$88,0),MATCH('Rlt Global'!AM$3,'OTCM-OMR'!$F$3:$BB$3,0)),"")</f>
        <v>0</v>
      </c>
      <c r="AN51">
        <f>IFERROR(INDEX('OTCM-OMR'!$F$4:$BB$88,MATCH('Rlt Global'!$E51,'OTCM-OMR'!$C$4:$C$88,0),MATCH('Rlt Global'!AN$3,'OTCM-OMR'!$F$3:$BB$3,0)),"")</f>
        <v>0</v>
      </c>
      <c r="AO51">
        <f>IFERROR(INDEX('OTCM-OMR'!$F$4:$BB$88,MATCH('Rlt Global'!$E51,'OTCM-OMR'!$C$4:$C$88,0),MATCH('Rlt Global'!AO$3,'OTCM-OMR'!$F$3:$BB$3,0)),"")</f>
        <v>0</v>
      </c>
      <c r="AP51">
        <f>IFERROR(INDEX('OTCM-OMR'!$F$4:$BB$88,MATCH('Rlt Global'!$E51,'OTCM-OMR'!$C$4:$C$88,0),MATCH('Rlt Global'!AP$3,'OTCM-OMR'!$F$3:$BB$3,0)),"")</f>
        <v>0</v>
      </c>
      <c r="AQ51">
        <f>IFERROR(INDEX('OTCM-OMR'!$F$4:$BB$88,MATCH('Rlt Global'!$E51,'OTCM-OMR'!$C$4:$C$88,0),MATCH('Rlt Global'!AQ$3,'OTCM-OMR'!$F$3:$BB$3,0)),"")</f>
        <v>0</v>
      </c>
      <c r="AR51">
        <f>IFERROR(INDEX('OTCM-OMR'!$F$4:$BB$88,MATCH('Rlt Global'!$E51,'OTCM-OMR'!$C$4:$C$88,0),MATCH('Rlt Global'!AR$3,'OTCM-OMR'!$F$3:$BB$3,0)),"")</f>
        <v>0</v>
      </c>
      <c r="AS51">
        <f>IFERROR(INDEX('OTCM-OMR'!$F$4:$BB$88,MATCH('Rlt Global'!$E51,'OTCM-OMR'!$C$4:$C$88,0),MATCH('Rlt Global'!AS$3,'OTCM-OMR'!$F$3:$BB$3,0)),"")</f>
        <v>0</v>
      </c>
      <c r="AT51">
        <f>IFERROR(INDEX('OTCM-OMR'!$F$4:$BB$88,MATCH('Rlt Global'!$E51,'OTCM-OMR'!$C$4:$C$88,0),MATCH('Rlt Global'!AT$3,'OTCM-OMR'!$F$3:$BB$3,0)),"")</f>
        <v>0</v>
      </c>
      <c r="AU51">
        <f>IFERROR(INDEX('OTCM-OMR'!$F$4:$BB$88,MATCH('Rlt Global'!$E51,'OTCM-OMR'!$C$4:$C$88,0),MATCH('Rlt Global'!AU$3,'OTCM-OMR'!$F$3:$BB$3,0)),"")</f>
        <v>0</v>
      </c>
      <c r="AV51">
        <f>IFERROR(INDEX('OTCM-OMR'!$F$4:$BB$88,MATCH('Rlt Global'!$E51,'OTCM-OMR'!$C$4:$C$88,0),MATCH('Rlt Global'!AV$3,'OTCM-OMR'!$F$3:$BB$3,0)),"")</f>
        <v>0</v>
      </c>
      <c r="AW51">
        <f>IFERROR(INDEX('OTCM-OMR'!$F$4:$BB$88,MATCH('Rlt Global'!$E51,'OTCM-OMR'!$C$4:$C$88,0),MATCH('Rlt Global'!AW$3,'OTCM-OMR'!$F$3:$BB$3,0)),"")</f>
        <v>0</v>
      </c>
      <c r="AX51">
        <f>IFERROR(INDEX('OTCM-OMR'!$F$4:$BB$88,MATCH('Rlt Global'!$E51,'OTCM-OMR'!$C$4:$C$88,0),MATCH('Rlt Global'!AX$3,'OTCM-OMR'!$F$3:$BB$3,0)),"")</f>
        <v>0</v>
      </c>
      <c r="AY51">
        <f>IFERROR(INDEX('OTCM-OMR'!$F$4:$BB$88,MATCH('Rlt Global'!$E51,'OTCM-OMR'!$C$4:$C$88,0),MATCH('Rlt Global'!AY$3,'OTCM-OMR'!$F$3:$BB$3,0)),"")</f>
        <v>0</v>
      </c>
      <c r="AZ51">
        <f>IFERROR(INDEX('OTCM-OMR'!$F$4:$BB$88,MATCH('Rlt Global'!$E51,'OTCM-OMR'!$C$4:$C$88,0),MATCH('Rlt Global'!AZ$3,'OTCM-OMR'!$F$3:$BB$3,0)),"")</f>
        <v>0</v>
      </c>
      <c r="BA51">
        <f>IFERROR(INDEX('OTCM-OMR'!$F$4:$BB$88,MATCH('Rlt Global'!$E51,'OTCM-OMR'!$C$4:$C$88,0),MATCH('Rlt Global'!BA$3,'OTCM-OMR'!$F$3:$BB$3,0)),"")</f>
        <v>0</v>
      </c>
      <c r="BB51">
        <f>IFERROR(INDEX('OTCM-OMR'!$F$4:$BB$88,MATCH('Rlt Global'!$E51,'OTCM-OMR'!$C$4:$C$88,0),MATCH('Rlt Global'!BB$3,'OTCM-OMR'!$F$3:$BB$3,0)),"")</f>
        <v>0</v>
      </c>
      <c r="BC51">
        <f>IFERROR(INDEX('OTCM-OMR'!$F$4:$BB$88,MATCH('Rlt Global'!$E51,'OTCM-OMR'!$C$4:$C$88,0),MATCH('Rlt Global'!BC$3,'OTCM-OMR'!$F$3:$BB$3,0)),"")</f>
        <v>0</v>
      </c>
      <c r="BD51">
        <f>IFERROR(INDEX('OTCM-OMR'!$F$4:$BB$88,MATCH('Rlt Global'!$E51,'OTCM-OMR'!$C$4:$C$88,0),MATCH('Rlt Global'!BD$3,'OTCM-OMR'!$F$3:$BB$3,0)),"")</f>
        <v>0</v>
      </c>
    </row>
    <row r="52" spans="1:56">
      <c r="A52" t="s">
        <v>17</v>
      </c>
      <c r="B52" t="s">
        <v>135</v>
      </c>
      <c r="C52" t="s">
        <v>146</v>
      </c>
      <c r="D52">
        <v>1</v>
      </c>
      <c r="E52" s="66" t="str">
        <f>INDEX('Liste Personnel'!$A$3:$I$152,MATCH($C52,'Liste Personnel'!$E$3:$E$152,0),7)</f>
        <v>OTCM/OMRF1</v>
      </c>
      <c r="F52" s="66">
        <f>INDEX('Liste Personnel'!$A$3:$I$152,MATCH($C52,'Liste Personnel'!$E$3:$E$152,0),8)</f>
        <v>2071</v>
      </c>
      <c r="G52" s="66" t="str">
        <f>INDEX('Liste Personnel'!$A$3:$I$152,MATCH($C52,'Liste Personnel'!$E$3:$E$152,0),9)</f>
        <v>xxx.xxx@google.com</v>
      </c>
      <c r="H52">
        <f>IFERROR(INDEX('OTCM-OMR'!$F$4:$BB$88,MATCH('Rlt Global'!$E52,'OTCM-OMR'!$C$4:$C$88,0),MATCH('Rlt Global'!H$3,'OTCM-OMR'!$F$3:$BB$3,0)),"")</f>
        <v>0</v>
      </c>
      <c r="I52">
        <f>IFERROR(INDEX('OTCM-OMR'!$F$4:$BB$88,MATCH('Rlt Global'!$E52,'OTCM-OMR'!$C$4:$C$88,0),MATCH('Rlt Global'!I$3,'OTCM-OMR'!$F$3:$BB$3,0)),"")</f>
        <v>0</v>
      </c>
      <c r="J52">
        <f>IFERROR(INDEX('OTCM-OMR'!$F$4:$BB$88,MATCH('Rlt Global'!$E52,'OTCM-OMR'!$C$4:$C$88,0),MATCH('Rlt Global'!J$3,'OTCM-OMR'!$F$3:$BB$3,0)),"")</f>
        <v>0</v>
      </c>
      <c r="K52">
        <f>IFERROR(INDEX('OTCM-OMR'!$F$4:$BB$88,MATCH('Rlt Global'!$E52,'OTCM-OMR'!$C$4:$C$88,0),MATCH('Rlt Global'!K$3,'OTCM-OMR'!$F$3:$BB$3,0)),"")</f>
        <v>0</v>
      </c>
      <c r="L52">
        <f>IFERROR(INDEX('OTCM-OMR'!$F$4:$BB$88,MATCH('Rlt Global'!$E52,'OTCM-OMR'!$C$4:$C$88,0),MATCH('Rlt Global'!L$3,'OTCM-OMR'!$F$3:$BB$3,0)),"")</f>
        <v>0</v>
      </c>
      <c r="M52">
        <f>IFERROR(INDEX('OTCM-OMR'!$F$4:$BB$88,MATCH('Rlt Global'!$E52,'OTCM-OMR'!$C$4:$C$88,0),MATCH('Rlt Global'!M$3,'OTCM-OMR'!$F$3:$BB$3,0)),"")</f>
        <v>0</v>
      </c>
      <c r="N52">
        <f>IFERROR(INDEX('OTCM-OMR'!$F$4:$BB$88,MATCH('Rlt Global'!$E52,'OTCM-OMR'!$C$4:$C$88,0),MATCH('Rlt Global'!N$3,'OTCM-OMR'!$F$3:$BB$3,0)),"")</f>
        <v>0</v>
      </c>
      <c r="O52">
        <f>IFERROR(INDEX('OTCM-OMR'!$F$4:$BB$88,MATCH('Rlt Global'!$E52,'OTCM-OMR'!$C$4:$C$88,0),MATCH('Rlt Global'!O$3,'OTCM-OMR'!$F$3:$BB$3,0)),"")</f>
        <v>0</v>
      </c>
      <c r="P52">
        <f>IFERROR(INDEX('OTCM-OMR'!$F$4:$BB$88,MATCH('Rlt Global'!$E52,'OTCM-OMR'!$C$4:$C$88,0),MATCH('Rlt Global'!P$3,'OTCM-OMR'!$F$3:$BB$3,0)),"")</f>
        <v>0</v>
      </c>
      <c r="Q52">
        <f>IFERROR(INDEX('OTCM-OMR'!$F$4:$BB$88,MATCH('Rlt Global'!$E52,'OTCM-OMR'!$C$4:$C$88,0),MATCH('Rlt Global'!Q$3,'OTCM-OMR'!$F$3:$BB$3,0)),"")</f>
        <v>0</v>
      </c>
      <c r="R52">
        <f>IFERROR(INDEX('OTCM-OMR'!$F$4:$BB$88,MATCH('Rlt Global'!$E52,'OTCM-OMR'!$C$4:$C$88,0),MATCH('Rlt Global'!R$3,'OTCM-OMR'!$F$3:$BB$3,0)),"")</f>
        <v>0</v>
      </c>
      <c r="S52">
        <f>IFERROR(INDEX('OTCM-OMR'!$F$4:$BB$88,MATCH('Rlt Global'!$E52,'OTCM-OMR'!$C$4:$C$88,0),MATCH('Rlt Global'!S$3,'OTCM-OMR'!$F$3:$BB$3,0)),"")</f>
        <v>0</v>
      </c>
      <c r="T52">
        <f>IFERROR(INDEX('OTCM-OMR'!$F$4:$BB$88,MATCH('Rlt Global'!$E52,'OTCM-OMR'!$C$4:$C$88,0),MATCH('Rlt Global'!T$3,'OTCM-OMR'!$F$3:$BB$3,0)),"")</f>
        <v>0</v>
      </c>
      <c r="U52">
        <f>IFERROR(INDEX('OTCM-OMR'!$F$4:$BB$88,MATCH('Rlt Global'!$E52,'OTCM-OMR'!$C$4:$C$88,0),MATCH('Rlt Global'!U$3,'OTCM-OMR'!$F$3:$BB$3,0)),"")</f>
        <v>0</v>
      </c>
      <c r="V52">
        <f>IFERROR(INDEX('OTCM-OMR'!$F$4:$BB$88,MATCH('Rlt Global'!$E52,'OTCM-OMR'!$C$4:$C$88,0),MATCH('Rlt Global'!V$3,'OTCM-OMR'!$F$3:$BB$3,0)),"")</f>
        <v>0</v>
      </c>
      <c r="W52">
        <f>IFERROR(INDEX('OTCM-OMR'!$F$4:$BB$88,MATCH('Rlt Global'!$E52,'OTCM-OMR'!$C$4:$C$88,0),MATCH('Rlt Global'!W$3,'OTCM-OMR'!$F$3:$BB$3,0)),"")</f>
        <v>0</v>
      </c>
      <c r="X52">
        <f>IFERROR(INDEX('OTCM-OMR'!$F$4:$BB$88,MATCH('Rlt Global'!$E52,'OTCM-OMR'!$C$4:$C$88,0),MATCH('Rlt Global'!X$3,'OTCM-OMR'!$F$3:$BB$3,0)),"")</f>
        <v>0</v>
      </c>
      <c r="Y52">
        <f>IFERROR(INDEX('OTCM-OMR'!$F$4:$BB$88,MATCH('Rlt Global'!$E52,'OTCM-OMR'!$C$4:$C$88,0),MATCH('Rlt Global'!Y$3,'OTCM-OMR'!$F$3:$BB$3,0)),"")</f>
        <v>0</v>
      </c>
      <c r="Z52">
        <f>IFERROR(INDEX('OTCM-OMR'!$F$4:$BB$88,MATCH('Rlt Global'!$E52,'OTCM-OMR'!$C$4:$C$88,0),MATCH('Rlt Global'!Z$3,'OTCM-OMR'!$F$3:$BB$3,0)),"")</f>
        <v>0</v>
      </c>
      <c r="AA52">
        <f>IFERROR(INDEX('OTCM-OMR'!$F$4:$BB$88,MATCH('Rlt Global'!$E52,'OTCM-OMR'!$C$4:$C$88,0),MATCH('Rlt Global'!AA$3,'OTCM-OMR'!$F$3:$BB$3,0)),"")</f>
        <v>0</v>
      </c>
      <c r="AB52">
        <f>IFERROR(INDEX('OTCM-OMR'!$F$4:$BB$88,MATCH('Rlt Global'!$E52,'OTCM-OMR'!$C$4:$C$88,0),MATCH('Rlt Global'!AB$3,'OTCM-OMR'!$F$3:$BB$3,0)),"")</f>
        <v>0</v>
      </c>
      <c r="AC52">
        <f>IFERROR(INDEX('OTCM-OMR'!$F$4:$BB$88,MATCH('Rlt Global'!$E52,'OTCM-OMR'!$C$4:$C$88,0),MATCH('Rlt Global'!AC$3,'OTCM-OMR'!$F$3:$BB$3,0)),"")</f>
        <v>0</v>
      </c>
      <c r="AD52">
        <f>IFERROR(INDEX('OTCM-OMR'!$F$4:$BB$88,MATCH('Rlt Global'!$E52,'OTCM-OMR'!$C$4:$C$88,0),MATCH('Rlt Global'!AD$3,'OTCM-OMR'!$F$3:$BB$3,0)),"")</f>
        <v>0</v>
      </c>
      <c r="AE52">
        <f>IFERROR(INDEX('OTCM-OMR'!$F$4:$BB$88,MATCH('Rlt Global'!$E52,'OTCM-OMR'!$C$4:$C$88,0),MATCH('Rlt Global'!AE$3,'OTCM-OMR'!$F$3:$BB$3,0)),"")</f>
        <v>0</v>
      </c>
      <c r="AF52">
        <f>IFERROR(INDEX('OTCM-OMR'!$F$4:$BB$88,MATCH('Rlt Global'!$E52,'OTCM-OMR'!$C$4:$C$88,0),MATCH('Rlt Global'!AF$3,'OTCM-OMR'!$F$3:$BB$3,0)),"")</f>
        <v>0</v>
      </c>
      <c r="AG52">
        <f>IFERROR(INDEX('OTCM-OMR'!$F$4:$BB$88,MATCH('Rlt Global'!$E52,'OTCM-OMR'!$C$4:$C$88,0),MATCH('Rlt Global'!AG$3,'OTCM-OMR'!$F$3:$BB$3,0)),"")</f>
        <v>0</v>
      </c>
      <c r="AH52">
        <f>IFERROR(INDEX('OTCM-OMR'!$F$4:$BB$88,MATCH('Rlt Global'!$E52,'OTCM-OMR'!$C$4:$C$88,0),MATCH('Rlt Global'!AH$3,'OTCM-OMR'!$F$3:$BB$3,0)),"")</f>
        <v>0</v>
      </c>
      <c r="AI52">
        <f>IFERROR(INDEX('OTCM-OMR'!$F$4:$BB$88,MATCH('Rlt Global'!$E52,'OTCM-OMR'!$C$4:$C$88,0),MATCH('Rlt Global'!AI$3,'OTCM-OMR'!$F$3:$BB$3,0)),"")</f>
        <v>0</v>
      </c>
      <c r="AJ52">
        <f>IFERROR(INDEX('OTCM-OMR'!$F$4:$BB$88,MATCH('Rlt Global'!$E52,'OTCM-OMR'!$C$4:$C$88,0),MATCH('Rlt Global'!AJ$3,'OTCM-OMR'!$F$3:$BB$3,0)),"")</f>
        <v>0</v>
      </c>
      <c r="AK52">
        <f>IFERROR(INDEX('OTCM-OMR'!$F$4:$BB$88,MATCH('Rlt Global'!$E52,'OTCM-OMR'!$C$4:$C$88,0),MATCH('Rlt Global'!AK$3,'OTCM-OMR'!$F$3:$BB$3,0)),"")</f>
        <v>0</v>
      </c>
      <c r="AL52">
        <f>IFERROR(INDEX('OTCM-OMR'!$F$4:$BB$88,MATCH('Rlt Global'!$E52,'OTCM-OMR'!$C$4:$C$88,0),MATCH('Rlt Global'!AL$3,'OTCM-OMR'!$F$3:$BB$3,0)),"")</f>
        <v>0</v>
      </c>
      <c r="AM52">
        <f>IFERROR(INDEX('OTCM-OMR'!$F$4:$BB$88,MATCH('Rlt Global'!$E52,'OTCM-OMR'!$C$4:$C$88,0),MATCH('Rlt Global'!AM$3,'OTCM-OMR'!$F$3:$BB$3,0)),"")</f>
        <v>0</v>
      </c>
      <c r="AN52">
        <f>IFERROR(INDEX('OTCM-OMR'!$F$4:$BB$88,MATCH('Rlt Global'!$E52,'OTCM-OMR'!$C$4:$C$88,0),MATCH('Rlt Global'!AN$3,'OTCM-OMR'!$F$3:$BB$3,0)),"")</f>
        <v>0</v>
      </c>
      <c r="AO52">
        <f>IFERROR(INDEX('OTCM-OMR'!$F$4:$BB$88,MATCH('Rlt Global'!$E52,'OTCM-OMR'!$C$4:$C$88,0),MATCH('Rlt Global'!AO$3,'OTCM-OMR'!$F$3:$BB$3,0)),"")</f>
        <v>0</v>
      </c>
      <c r="AP52">
        <f>IFERROR(INDEX('OTCM-OMR'!$F$4:$BB$88,MATCH('Rlt Global'!$E52,'OTCM-OMR'!$C$4:$C$88,0),MATCH('Rlt Global'!AP$3,'OTCM-OMR'!$F$3:$BB$3,0)),"")</f>
        <v>0</v>
      </c>
      <c r="AQ52">
        <f>IFERROR(INDEX('OTCM-OMR'!$F$4:$BB$88,MATCH('Rlt Global'!$E52,'OTCM-OMR'!$C$4:$C$88,0),MATCH('Rlt Global'!AQ$3,'OTCM-OMR'!$F$3:$BB$3,0)),"")</f>
        <v>0</v>
      </c>
      <c r="AR52">
        <f>IFERROR(INDEX('OTCM-OMR'!$F$4:$BB$88,MATCH('Rlt Global'!$E52,'OTCM-OMR'!$C$4:$C$88,0),MATCH('Rlt Global'!AR$3,'OTCM-OMR'!$F$3:$BB$3,0)),"")</f>
        <v>0</v>
      </c>
      <c r="AS52">
        <f>IFERROR(INDEX('OTCM-OMR'!$F$4:$BB$88,MATCH('Rlt Global'!$E52,'OTCM-OMR'!$C$4:$C$88,0),MATCH('Rlt Global'!AS$3,'OTCM-OMR'!$F$3:$BB$3,0)),"")</f>
        <v>0</v>
      </c>
      <c r="AT52">
        <f>IFERROR(INDEX('OTCM-OMR'!$F$4:$BB$88,MATCH('Rlt Global'!$E52,'OTCM-OMR'!$C$4:$C$88,0),MATCH('Rlt Global'!AT$3,'OTCM-OMR'!$F$3:$BB$3,0)),"")</f>
        <v>0</v>
      </c>
      <c r="AU52">
        <f>IFERROR(INDEX('OTCM-OMR'!$F$4:$BB$88,MATCH('Rlt Global'!$E52,'OTCM-OMR'!$C$4:$C$88,0),MATCH('Rlt Global'!AU$3,'OTCM-OMR'!$F$3:$BB$3,0)),"")</f>
        <v>0</v>
      </c>
      <c r="AV52">
        <f>IFERROR(INDEX('OTCM-OMR'!$F$4:$BB$88,MATCH('Rlt Global'!$E52,'OTCM-OMR'!$C$4:$C$88,0),MATCH('Rlt Global'!AV$3,'OTCM-OMR'!$F$3:$BB$3,0)),"")</f>
        <v>0</v>
      </c>
      <c r="AW52">
        <f>IFERROR(INDEX('OTCM-OMR'!$F$4:$BB$88,MATCH('Rlt Global'!$E52,'OTCM-OMR'!$C$4:$C$88,0),MATCH('Rlt Global'!AW$3,'OTCM-OMR'!$F$3:$BB$3,0)),"")</f>
        <v>0</v>
      </c>
      <c r="AX52">
        <f>IFERROR(INDEX('OTCM-OMR'!$F$4:$BB$88,MATCH('Rlt Global'!$E52,'OTCM-OMR'!$C$4:$C$88,0),MATCH('Rlt Global'!AX$3,'OTCM-OMR'!$F$3:$BB$3,0)),"")</f>
        <v>0</v>
      </c>
      <c r="AY52">
        <f>IFERROR(INDEX('OTCM-OMR'!$F$4:$BB$88,MATCH('Rlt Global'!$E52,'OTCM-OMR'!$C$4:$C$88,0),MATCH('Rlt Global'!AY$3,'OTCM-OMR'!$F$3:$BB$3,0)),"")</f>
        <v>0</v>
      </c>
      <c r="AZ52">
        <f>IFERROR(INDEX('OTCM-OMR'!$F$4:$BB$88,MATCH('Rlt Global'!$E52,'OTCM-OMR'!$C$4:$C$88,0),MATCH('Rlt Global'!AZ$3,'OTCM-OMR'!$F$3:$BB$3,0)),"")</f>
        <v>0</v>
      </c>
      <c r="BA52">
        <f>IFERROR(INDEX('OTCM-OMR'!$F$4:$BB$88,MATCH('Rlt Global'!$E52,'OTCM-OMR'!$C$4:$C$88,0),MATCH('Rlt Global'!BA$3,'OTCM-OMR'!$F$3:$BB$3,0)),"")</f>
        <v>0</v>
      </c>
      <c r="BB52">
        <f>IFERROR(INDEX('OTCM-OMR'!$F$4:$BB$88,MATCH('Rlt Global'!$E52,'OTCM-OMR'!$C$4:$C$88,0),MATCH('Rlt Global'!BB$3,'OTCM-OMR'!$F$3:$BB$3,0)),"")</f>
        <v>0</v>
      </c>
      <c r="BC52">
        <f>IFERROR(INDEX('OTCM-OMR'!$F$4:$BB$88,MATCH('Rlt Global'!$E52,'OTCM-OMR'!$C$4:$C$88,0),MATCH('Rlt Global'!BC$3,'OTCM-OMR'!$F$3:$BB$3,0)),"")</f>
        <v>0</v>
      </c>
      <c r="BD52">
        <f>IFERROR(INDEX('OTCM-OMR'!$F$4:$BB$88,MATCH('Rlt Global'!$E52,'OTCM-OMR'!$C$4:$C$88,0),MATCH('Rlt Global'!BD$3,'OTCM-OMR'!$F$3:$BB$3,0)),"")</f>
        <v>0</v>
      </c>
    </row>
    <row r="53" spans="1:56">
      <c r="A53" t="s">
        <v>17</v>
      </c>
      <c r="B53" t="s">
        <v>135</v>
      </c>
      <c r="C53" t="s">
        <v>147</v>
      </c>
      <c r="D53">
        <v>2</v>
      </c>
      <c r="E53" s="66" t="str">
        <f>INDEX('Liste Personnel'!$A$3:$I$152,MATCH($C53,'Liste Personnel'!$E$3:$E$152,0),7)</f>
        <v>OTCM/OMRF2</v>
      </c>
      <c r="F53" s="66">
        <f>INDEX('Liste Personnel'!$A$3:$I$152,MATCH($C53,'Liste Personnel'!$E$3:$E$152,0),8)</f>
        <v>2904</v>
      </c>
      <c r="G53" s="66" t="str">
        <f>INDEX('Liste Personnel'!$A$3:$I$152,MATCH($C53,'Liste Personnel'!$E$3:$E$152,0),9)</f>
        <v>xxx.xxx@google.com</v>
      </c>
      <c r="H53">
        <f>IFERROR(INDEX('OTCM-OMR'!$F$4:$BB$88,MATCH('Rlt Global'!$E53,'OTCM-OMR'!$C$4:$C$88,0),MATCH('Rlt Global'!H$3,'OTCM-OMR'!$F$3:$BB$3,0)),"")</f>
        <v>0</v>
      </c>
      <c r="I53">
        <f>IFERROR(INDEX('OTCM-OMR'!$F$4:$BB$88,MATCH('Rlt Global'!$E53,'OTCM-OMR'!$C$4:$C$88,0),MATCH('Rlt Global'!I$3,'OTCM-OMR'!$F$3:$BB$3,0)),"")</f>
        <v>0</v>
      </c>
      <c r="J53">
        <f>IFERROR(INDEX('OTCM-OMR'!$F$4:$BB$88,MATCH('Rlt Global'!$E53,'OTCM-OMR'!$C$4:$C$88,0),MATCH('Rlt Global'!J$3,'OTCM-OMR'!$F$3:$BB$3,0)),"")</f>
        <v>0</v>
      </c>
      <c r="K53">
        <f>IFERROR(INDEX('OTCM-OMR'!$F$4:$BB$88,MATCH('Rlt Global'!$E53,'OTCM-OMR'!$C$4:$C$88,0),MATCH('Rlt Global'!K$3,'OTCM-OMR'!$F$3:$BB$3,0)),"")</f>
        <v>0</v>
      </c>
      <c r="L53">
        <f>IFERROR(INDEX('OTCM-OMR'!$F$4:$BB$88,MATCH('Rlt Global'!$E53,'OTCM-OMR'!$C$4:$C$88,0),MATCH('Rlt Global'!L$3,'OTCM-OMR'!$F$3:$BB$3,0)),"")</f>
        <v>0</v>
      </c>
      <c r="M53">
        <f>IFERROR(INDEX('OTCM-OMR'!$F$4:$BB$88,MATCH('Rlt Global'!$E53,'OTCM-OMR'!$C$4:$C$88,0),MATCH('Rlt Global'!M$3,'OTCM-OMR'!$F$3:$BB$3,0)),"")</f>
        <v>0</v>
      </c>
      <c r="N53">
        <f>IFERROR(INDEX('OTCM-OMR'!$F$4:$BB$88,MATCH('Rlt Global'!$E53,'OTCM-OMR'!$C$4:$C$88,0),MATCH('Rlt Global'!N$3,'OTCM-OMR'!$F$3:$BB$3,0)),"")</f>
        <v>0</v>
      </c>
      <c r="O53">
        <f>IFERROR(INDEX('OTCM-OMR'!$F$4:$BB$88,MATCH('Rlt Global'!$E53,'OTCM-OMR'!$C$4:$C$88,0),MATCH('Rlt Global'!O$3,'OTCM-OMR'!$F$3:$BB$3,0)),"")</f>
        <v>0</v>
      </c>
      <c r="P53">
        <f>IFERROR(INDEX('OTCM-OMR'!$F$4:$BB$88,MATCH('Rlt Global'!$E53,'OTCM-OMR'!$C$4:$C$88,0),MATCH('Rlt Global'!P$3,'OTCM-OMR'!$F$3:$BB$3,0)),"")</f>
        <v>0</v>
      </c>
      <c r="Q53">
        <f>IFERROR(INDEX('OTCM-OMR'!$F$4:$BB$88,MATCH('Rlt Global'!$E53,'OTCM-OMR'!$C$4:$C$88,0),MATCH('Rlt Global'!Q$3,'OTCM-OMR'!$F$3:$BB$3,0)),"")</f>
        <v>0</v>
      </c>
      <c r="R53">
        <f>IFERROR(INDEX('OTCM-OMR'!$F$4:$BB$88,MATCH('Rlt Global'!$E53,'OTCM-OMR'!$C$4:$C$88,0),MATCH('Rlt Global'!R$3,'OTCM-OMR'!$F$3:$BB$3,0)),"")</f>
        <v>0</v>
      </c>
      <c r="S53">
        <f>IFERROR(INDEX('OTCM-OMR'!$F$4:$BB$88,MATCH('Rlt Global'!$E53,'OTCM-OMR'!$C$4:$C$88,0),MATCH('Rlt Global'!S$3,'OTCM-OMR'!$F$3:$BB$3,0)),"")</f>
        <v>0</v>
      </c>
      <c r="T53">
        <f>IFERROR(INDEX('OTCM-OMR'!$F$4:$BB$88,MATCH('Rlt Global'!$E53,'OTCM-OMR'!$C$4:$C$88,0),MATCH('Rlt Global'!T$3,'OTCM-OMR'!$F$3:$BB$3,0)),"")</f>
        <v>0</v>
      </c>
      <c r="U53">
        <f>IFERROR(INDEX('OTCM-OMR'!$F$4:$BB$88,MATCH('Rlt Global'!$E53,'OTCM-OMR'!$C$4:$C$88,0),MATCH('Rlt Global'!U$3,'OTCM-OMR'!$F$3:$BB$3,0)),"")</f>
        <v>0</v>
      </c>
      <c r="V53">
        <f>IFERROR(INDEX('OTCM-OMR'!$F$4:$BB$88,MATCH('Rlt Global'!$E53,'OTCM-OMR'!$C$4:$C$88,0),MATCH('Rlt Global'!V$3,'OTCM-OMR'!$F$3:$BB$3,0)),"")</f>
        <v>0</v>
      </c>
      <c r="W53">
        <f>IFERROR(INDEX('OTCM-OMR'!$F$4:$BB$88,MATCH('Rlt Global'!$E53,'OTCM-OMR'!$C$4:$C$88,0),MATCH('Rlt Global'!W$3,'OTCM-OMR'!$F$3:$BB$3,0)),"")</f>
        <v>0</v>
      </c>
      <c r="X53">
        <f>IFERROR(INDEX('OTCM-OMR'!$F$4:$BB$88,MATCH('Rlt Global'!$E53,'OTCM-OMR'!$C$4:$C$88,0),MATCH('Rlt Global'!X$3,'OTCM-OMR'!$F$3:$BB$3,0)),"")</f>
        <v>0</v>
      </c>
      <c r="Y53">
        <f>IFERROR(INDEX('OTCM-OMR'!$F$4:$BB$88,MATCH('Rlt Global'!$E53,'OTCM-OMR'!$C$4:$C$88,0),MATCH('Rlt Global'!Y$3,'OTCM-OMR'!$F$3:$BB$3,0)),"")</f>
        <v>0</v>
      </c>
      <c r="Z53">
        <f>IFERROR(INDEX('OTCM-OMR'!$F$4:$BB$88,MATCH('Rlt Global'!$E53,'OTCM-OMR'!$C$4:$C$88,0),MATCH('Rlt Global'!Z$3,'OTCM-OMR'!$F$3:$BB$3,0)),"")</f>
        <v>0</v>
      </c>
      <c r="AA53">
        <f>IFERROR(INDEX('OTCM-OMR'!$F$4:$BB$88,MATCH('Rlt Global'!$E53,'OTCM-OMR'!$C$4:$C$88,0),MATCH('Rlt Global'!AA$3,'OTCM-OMR'!$F$3:$BB$3,0)),"")</f>
        <v>0</v>
      </c>
      <c r="AB53">
        <f>IFERROR(INDEX('OTCM-OMR'!$F$4:$BB$88,MATCH('Rlt Global'!$E53,'OTCM-OMR'!$C$4:$C$88,0),MATCH('Rlt Global'!AB$3,'OTCM-OMR'!$F$3:$BB$3,0)),"")</f>
        <v>0</v>
      </c>
      <c r="AC53">
        <f>IFERROR(INDEX('OTCM-OMR'!$F$4:$BB$88,MATCH('Rlt Global'!$E53,'OTCM-OMR'!$C$4:$C$88,0),MATCH('Rlt Global'!AC$3,'OTCM-OMR'!$F$3:$BB$3,0)),"")</f>
        <v>0</v>
      </c>
      <c r="AD53">
        <f>IFERROR(INDEX('OTCM-OMR'!$F$4:$BB$88,MATCH('Rlt Global'!$E53,'OTCM-OMR'!$C$4:$C$88,0),MATCH('Rlt Global'!AD$3,'OTCM-OMR'!$F$3:$BB$3,0)),"")</f>
        <v>0</v>
      </c>
      <c r="AE53">
        <f>IFERROR(INDEX('OTCM-OMR'!$F$4:$BB$88,MATCH('Rlt Global'!$E53,'OTCM-OMR'!$C$4:$C$88,0),MATCH('Rlt Global'!AE$3,'OTCM-OMR'!$F$3:$BB$3,0)),"")</f>
        <v>0</v>
      </c>
      <c r="AF53">
        <f>IFERROR(INDEX('OTCM-OMR'!$F$4:$BB$88,MATCH('Rlt Global'!$E53,'OTCM-OMR'!$C$4:$C$88,0),MATCH('Rlt Global'!AF$3,'OTCM-OMR'!$F$3:$BB$3,0)),"")</f>
        <v>0</v>
      </c>
      <c r="AG53">
        <f>IFERROR(INDEX('OTCM-OMR'!$F$4:$BB$88,MATCH('Rlt Global'!$E53,'OTCM-OMR'!$C$4:$C$88,0),MATCH('Rlt Global'!AG$3,'OTCM-OMR'!$F$3:$BB$3,0)),"")</f>
        <v>0</v>
      </c>
      <c r="AH53">
        <f>IFERROR(INDEX('OTCM-OMR'!$F$4:$BB$88,MATCH('Rlt Global'!$E53,'OTCM-OMR'!$C$4:$C$88,0),MATCH('Rlt Global'!AH$3,'OTCM-OMR'!$F$3:$BB$3,0)),"")</f>
        <v>0</v>
      </c>
      <c r="AI53">
        <f>IFERROR(INDEX('OTCM-OMR'!$F$4:$BB$88,MATCH('Rlt Global'!$E53,'OTCM-OMR'!$C$4:$C$88,0),MATCH('Rlt Global'!AI$3,'OTCM-OMR'!$F$3:$BB$3,0)),"")</f>
        <v>0</v>
      </c>
      <c r="AJ53">
        <f>IFERROR(INDEX('OTCM-OMR'!$F$4:$BB$88,MATCH('Rlt Global'!$E53,'OTCM-OMR'!$C$4:$C$88,0),MATCH('Rlt Global'!AJ$3,'OTCM-OMR'!$F$3:$BB$3,0)),"")</f>
        <v>0</v>
      </c>
      <c r="AK53">
        <f>IFERROR(INDEX('OTCM-OMR'!$F$4:$BB$88,MATCH('Rlt Global'!$E53,'OTCM-OMR'!$C$4:$C$88,0),MATCH('Rlt Global'!AK$3,'OTCM-OMR'!$F$3:$BB$3,0)),"")</f>
        <v>0</v>
      </c>
      <c r="AL53">
        <f>IFERROR(INDEX('OTCM-OMR'!$F$4:$BB$88,MATCH('Rlt Global'!$E53,'OTCM-OMR'!$C$4:$C$88,0),MATCH('Rlt Global'!AL$3,'OTCM-OMR'!$F$3:$BB$3,0)),"")</f>
        <v>0</v>
      </c>
      <c r="AM53">
        <f>IFERROR(INDEX('OTCM-OMR'!$F$4:$BB$88,MATCH('Rlt Global'!$E53,'OTCM-OMR'!$C$4:$C$88,0),MATCH('Rlt Global'!AM$3,'OTCM-OMR'!$F$3:$BB$3,0)),"")</f>
        <v>0</v>
      </c>
      <c r="AN53">
        <f>IFERROR(INDEX('OTCM-OMR'!$F$4:$BB$88,MATCH('Rlt Global'!$E53,'OTCM-OMR'!$C$4:$C$88,0),MATCH('Rlt Global'!AN$3,'OTCM-OMR'!$F$3:$BB$3,0)),"")</f>
        <v>0</v>
      </c>
      <c r="AO53">
        <f>IFERROR(INDEX('OTCM-OMR'!$F$4:$BB$88,MATCH('Rlt Global'!$E53,'OTCM-OMR'!$C$4:$C$88,0),MATCH('Rlt Global'!AO$3,'OTCM-OMR'!$F$3:$BB$3,0)),"")</f>
        <v>0</v>
      </c>
      <c r="AP53">
        <f>IFERROR(INDEX('OTCM-OMR'!$F$4:$BB$88,MATCH('Rlt Global'!$E53,'OTCM-OMR'!$C$4:$C$88,0),MATCH('Rlt Global'!AP$3,'OTCM-OMR'!$F$3:$BB$3,0)),"")</f>
        <v>0</v>
      </c>
      <c r="AQ53">
        <f>IFERROR(INDEX('OTCM-OMR'!$F$4:$BB$88,MATCH('Rlt Global'!$E53,'OTCM-OMR'!$C$4:$C$88,0),MATCH('Rlt Global'!AQ$3,'OTCM-OMR'!$F$3:$BB$3,0)),"")</f>
        <v>0</v>
      </c>
      <c r="AR53">
        <f>IFERROR(INDEX('OTCM-OMR'!$F$4:$BB$88,MATCH('Rlt Global'!$E53,'OTCM-OMR'!$C$4:$C$88,0),MATCH('Rlt Global'!AR$3,'OTCM-OMR'!$F$3:$BB$3,0)),"")</f>
        <v>0</v>
      </c>
      <c r="AS53">
        <f>IFERROR(INDEX('OTCM-OMR'!$F$4:$BB$88,MATCH('Rlt Global'!$E53,'OTCM-OMR'!$C$4:$C$88,0),MATCH('Rlt Global'!AS$3,'OTCM-OMR'!$F$3:$BB$3,0)),"")</f>
        <v>0</v>
      </c>
      <c r="AT53">
        <f>IFERROR(INDEX('OTCM-OMR'!$F$4:$BB$88,MATCH('Rlt Global'!$E53,'OTCM-OMR'!$C$4:$C$88,0),MATCH('Rlt Global'!AT$3,'OTCM-OMR'!$F$3:$BB$3,0)),"")</f>
        <v>0</v>
      </c>
      <c r="AU53">
        <f>IFERROR(INDEX('OTCM-OMR'!$F$4:$BB$88,MATCH('Rlt Global'!$E53,'OTCM-OMR'!$C$4:$C$88,0),MATCH('Rlt Global'!AU$3,'OTCM-OMR'!$F$3:$BB$3,0)),"")</f>
        <v>0</v>
      </c>
      <c r="AV53">
        <f>IFERROR(INDEX('OTCM-OMR'!$F$4:$BB$88,MATCH('Rlt Global'!$E53,'OTCM-OMR'!$C$4:$C$88,0),MATCH('Rlt Global'!AV$3,'OTCM-OMR'!$F$3:$BB$3,0)),"")</f>
        <v>0</v>
      </c>
      <c r="AW53">
        <f>IFERROR(INDEX('OTCM-OMR'!$F$4:$BB$88,MATCH('Rlt Global'!$E53,'OTCM-OMR'!$C$4:$C$88,0),MATCH('Rlt Global'!AW$3,'OTCM-OMR'!$F$3:$BB$3,0)),"")</f>
        <v>0</v>
      </c>
      <c r="AX53">
        <f>IFERROR(INDEX('OTCM-OMR'!$F$4:$BB$88,MATCH('Rlt Global'!$E53,'OTCM-OMR'!$C$4:$C$88,0),MATCH('Rlt Global'!AX$3,'OTCM-OMR'!$F$3:$BB$3,0)),"")</f>
        <v>0</v>
      </c>
      <c r="AY53">
        <f>IFERROR(INDEX('OTCM-OMR'!$F$4:$BB$88,MATCH('Rlt Global'!$E53,'OTCM-OMR'!$C$4:$C$88,0),MATCH('Rlt Global'!AY$3,'OTCM-OMR'!$F$3:$BB$3,0)),"")</f>
        <v>0</v>
      </c>
      <c r="AZ53">
        <f>IFERROR(INDEX('OTCM-OMR'!$F$4:$BB$88,MATCH('Rlt Global'!$E53,'OTCM-OMR'!$C$4:$C$88,0),MATCH('Rlt Global'!AZ$3,'OTCM-OMR'!$F$3:$BB$3,0)),"")</f>
        <v>0</v>
      </c>
      <c r="BA53">
        <f>IFERROR(INDEX('OTCM-OMR'!$F$4:$BB$88,MATCH('Rlt Global'!$E53,'OTCM-OMR'!$C$4:$C$88,0),MATCH('Rlt Global'!BA$3,'OTCM-OMR'!$F$3:$BB$3,0)),"")</f>
        <v>0</v>
      </c>
      <c r="BB53">
        <f>IFERROR(INDEX('OTCM-OMR'!$F$4:$BB$88,MATCH('Rlt Global'!$E53,'OTCM-OMR'!$C$4:$C$88,0),MATCH('Rlt Global'!BB$3,'OTCM-OMR'!$F$3:$BB$3,0)),"")</f>
        <v>0</v>
      </c>
      <c r="BC53">
        <f>IFERROR(INDEX('OTCM-OMR'!$F$4:$BB$88,MATCH('Rlt Global'!$E53,'OTCM-OMR'!$C$4:$C$88,0),MATCH('Rlt Global'!BC$3,'OTCM-OMR'!$F$3:$BB$3,0)),"")</f>
        <v>0</v>
      </c>
      <c r="BD53">
        <f>IFERROR(INDEX('OTCM-OMR'!$F$4:$BB$88,MATCH('Rlt Global'!$E53,'OTCM-OMR'!$C$4:$C$88,0),MATCH('Rlt Global'!BD$3,'OTCM-OMR'!$F$3:$BB$3,0)),"")</f>
        <v>0</v>
      </c>
    </row>
    <row r="54" spans="1:56">
      <c r="A54" t="s">
        <v>18</v>
      </c>
      <c r="B54" t="s">
        <v>135</v>
      </c>
      <c r="C54" t="s">
        <v>148</v>
      </c>
      <c r="D54">
        <v>1</v>
      </c>
      <c r="E54" s="66" t="str">
        <f>INDEX('Liste Personnel'!$A$3:$I$152,MATCH($C54,'Liste Personnel'!$E$3:$E$152,0),7)</f>
        <v>OTCM/OMRG1</v>
      </c>
      <c r="F54" s="66">
        <f>INDEX('Liste Personnel'!$A$3:$I$152,MATCH($C54,'Liste Personnel'!$E$3:$E$152,0),8)</f>
        <v>2039</v>
      </c>
      <c r="G54" s="66" t="str">
        <f>INDEX('Liste Personnel'!$A$3:$I$152,MATCH($C54,'Liste Personnel'!$E$3:$E$152,0),9)</f>
        <v>xxx.xxx@google.com</v>
      </c>
      <c r="H54">
        <f>IFERROR(INDEX('OTCM-OMR'!$F$4:$BB$88,MATCH('Rlt Global'!$E54,'OTCM-OMR'!$C$4:$C$88,0),MATCH('Rlt Global'!H$3,'OTCM-OMR'!$F$3:$BB$3,0)),"")</f>
        <v>0</v>
      </c>
      <c r="I54">
        <f>IFERROR(INDEX('OTCM-OMR'!$F$4:$BB$88,MATCH('Rlt Global'!$E54,'OTCM-OMR'!$C$4:$C$88,0),MATCH('Rlt Global'!I$3,'OTCM-OMR'!$F$3:$BB$3,0)),"")</f>
        <v>0</v>
      </c>
      <c r="J54">
        <f>IFERROR(INDEX('OTCM-OMR'!$F$4:$BB$88,MATCH('Rlt Global'!$E54,'OTCM-OMR'!$C$4:$C$88,0),MATCH('Rlt Global'!J$3,'OTCM-OMR'!$F$3:$BB$3,0)),"")</f>
        <v>0</v>
      </c>
      <c r="K54">
        <f>IFERROR(INDEX('OTCM-OMR'!$F$4:$BB$88,MATCH('Rlt Global'!$E54,'OTCM-OMR'!$C$4:$C$88,0),MATCH('Rlt Global'!K$3,'OTCM-OMR'!$F$3:$BB$3,0)),"")</f>
        <v>0</v>
      </c>
      <c r="L54">
        <f>IFERROR(INDEX('OTCM-OMR'!$F$4:$BB$88,MATCH('Rlt Global'!$E54,'OTCM-OMR'!$C$4:$C$88,0),MATCH('Rlt Global'!L$3,'OTCM-OMR'!$F$3:$BB$3,0)),"")</f>
        <v>0</v>
      </c>
      <c r="M54">
        <f>IFERROR(INDEX('OTCM-OMR'!$F$4:$BB$88,MATCH('Rlt Global'!$E54,'OTCM-OMR'!$C$4:$C$88,0),MATCH('Rlt Global'!M$3,'OTCM-OMR'!$F$3:$BB$3,0)),"")</f>
        <v>0</v>
      </c>
      <c r="N54">
        <f>IFERROR(INDEX('OTCM-OMR'!$F$4:$BB$88,MATCH('Rlt Global'!$E54,'OTCM-OMR'!$C$4:$C$88,0),MATCH('Rlt Global'!N$3,'OTCM-OMR'!$F$3:$BB$3,0)),"")</f>
        <v>0</v>
      </c>
      <c r="O54">
        <f>IFERROR(INDEX('OTCM-OMR'!$F$4:$BB$88,MATCH('Rlt Global'!$E54,'OTCM-OMR'!$C$4:$C$88,0),MATCH('Rlt Global'!O$3,'OTCM-OMR'!$F$3:$BB$3,0)),"")</f>
        <v>0</v>
      </c>
      <c r="P54">
        <f>IFERROR(INDEX('OTCM-OMR'!$F$4:$BB$88,MATCH('Rlt Global'!$E54,'OTCM-OMR'!$C$4:$C$88,0),MATCH('Rlt Global'!P$3,'OTCM-OMR'!$F$3:$BB$3,0)),"")</f>
        <v>0</v>
      </c>
      <c r="Q54">
        <f>IFERROR(INDEX('OTCM-OMR'!$F$4:$BB$88,MATCH('Rlt Global'!$E54,'OTCM-OMR'!$C$4:$C$88,0),MATCH('Rlt Global'!Q$3,'OTCM-OMR'!$F$3:$BB$3,0)),"")</f>
        <v>0</v>
      </c>
      <c r="R54">
        <f>IFERROR(INDEX('OTCM-OMR'!$F$4:$BB$88,MATCH('Rlt Global'!$E54,'OTCM-OMR'!$C$4:$C$88,0),MATCH('Rlt Global'!R$3,'OTCM-OMR'!$F$3:$BB$3,0)),"")</f>
        <v>0</v>
      </c>
      <c r="S54">
        <f>IFERROR(INDEX('OTCM-OMR'!$F$4:$BB$88,MATCH('Rlt Global'!$E54,'OTCM-OMR'!$C$4:$C$88,0),MATCH('Rlt Global'!S$3,'OTCM-OMR'!$F$3:$BB$3,0)),"")</f>
        <v>0</v>
      </c>
      <c r="T54">
        <f>IFERROR(INDEX('OTCM-OMR'!$F$4:$BB$88,MATCH('Rlt Global'!$E54,'OTCM-OMR'!$C$4:$C$88,0),MATCH('Rlt Global'!T$3,'OTCM-OMR'!$F$3:$BB$3,0)),"")</f>
        <v>0</v>
      </c>
      <c r="U54">
        <f>IFERROR(INDEX('OTCM-OMR'!$F$4:$BB$88,MATCH('Rlt Global'!$E54,'OTCM-OMR'!$C$4:$C$88,0),MATCH('Rlt Global'!U$3,'OTCM-OMR'!$F$3:$BB$3,0)),"")</f>
        <v>0</v>
      </c>
      <c r="V54">
        <f>IFERROR(INDEX('OTCM-OMR'!$F$4:$BB$88,MATCH('Rlt Global'!$E54,'OTCM-OMR'!$C$4:$C$88,0),MATCH('Rlt Global'!V$3,'OTCM-OMR'!$F$3:$BB$3,0)),"")</f>
        <v>0</v>
      </c>
      <c r="W54">
        <f>IFERROR(INDEX('OTCM-OMR'!$F$4:$BB$88,MATCH('Rlt Global'!$E54,'OTCM-OMR'!$C$4:$C$88,0),MATCH('Rlt Global'!W$3,'OTCM-OMR'!$F$3:$BB$3,0)),"")</f>
        <v>0</v>
      </c>
      <c r="X54">
        <f>IFERROR(INDEX('OTCM-OMR'!$F$4:$BB$88,MATCH('Rlt Global'!$E54,'OTCM-OMR'!$C$4:$C$88,0),MATCH('Rlt Global'!X$3,'OTCM-OMR'!$F$3:$BB$3,0)),"")</f>
        <v>0</v>
      </c>
      <c r="Y54">
        <f>IFERROR(INDEX('OTCM-OMR'!$F$4:$BB$88,MATCH('Rlt Global'!$E54,'OTCM-OMR'!$C$4:$C$88,0),MATCH('Rlt Global'!Y$3,'OTCM-OMR'!$F$3:$BB$3,0)),"")</f>
        <v>0</v>
      </c>
      <c r="Z54">
        <f>IFERROR(INDEX('OTCM-OMR'!$F$4:$BB$88,MATCH('Rlt Global'!$E54,'OTCM-OMR'!$C$4:$C$88,0),MATCH('Rlt Global'!Z$3,'OTCM-OMR'!$F$3:$BB$3,0)),"")</f>
        <v>0</v>
      </c>
      <c r="AA54">
        <f>IFERROR(INDEX('OTCM-OMR'!$F$4:$BB$88,MATCH('Rlt Global'!$E54,'OTCM-OMR'!$C$4:$C$88,0),MATCH('Rlt Global'!AA$3,'OTCM-OMR'!$F$3:$BB$3,0)),"")</f>
        <v>0</v>
      </c>
      <c r="AB54">
        <f>IFERROR(INDEX('OTCM-OMR'!$F$4:$BB$88,MATCH('Rlt Global'!$E54,'OTCM-OMR'!$C$4:$C$88,0),MATCH('Rlt Global'!AB$3,'OTCM-OMR'!$F$3:$BB$3,0)),"")</f>
        <v>0</v>
      </c>
      <c r="AC54">
        <f>IFERROR(INDEX('OTCM-OMR'!$F$4:$BB$88,MATCH('Rlt Global'!$E54,'OTCM-OMR'!$C$4:$C$88,0),MATCH('Rlt Global'!AC$3,'OTCM-OMR'!$F$3:$BB$3,0)),"")</f>
        <v>0</v>
      </c>
      <c r="AD54">
        <f>IFERROR(INDEX('OTCM-OMR'!$F$4:$BB$88,MATCH('Rlt Global'!$E54,'OTCM-OMR'!$C$4:$C$88,0),MATCH('Rlt Global'!AD$3,'OTCM-OMR'!$F$3:$BB$3,0)),"")</f>
        <v>0</v>
      </c>
      <c r="AE54">
        <f>IFERROR(INDEX('OTCM-OMR'!$F$4:$BB$88,MATCH('Rlt Global'!$E54,'OTCM-OMR'!$C$4:$C$88,0),MATCH('Rlt Global'!AE$3,'OTCM-OMR'!$F$3:$BB$3,0)),"")</f>
        <v>0</v>
      </c>
      <c r="AF54">
        <f>IFERROR(INDEX('OTCM-OMR'!$F$4:$BB$88,MATCH('Rlt Global'!$E54,'OTCM-OMR'!$C$4:$C$88,0),MATCH('Rlt Global'!AF$3,'OTCM-OMR'!$F$3:$BB$3,0)),"")</f>
        <v>0</v>
      </c>
      <c r="AG54">
        <f>IFERROR(INDEX('OTCM-OMR'!$F$4:$BB$88,MATCH('Rlt Global'!$E54,'OTCM-OMR'!$C$4:$C$88,0),MATCH('Rlt Global'!AG$3,'OTCM-OMR'!$F$3:$BB$3,0)),"")</f>
        <v>0</v>
      </c>
      <c r="AH54">
        <f>IFERROR(INDEX('OTCM-OMR'!$F$4:$BB$88,MATCH('Rlt Global'!$E54,'OTCM-OMR'!$C$4:$C$88,0),MATCH('Rlt Global'!AH$3,'OTCM-OMR'!$F$3:$BB$3,0)),"")</f>
        <v>0</v>
      </c>
      <c r="AI54">
        <f>IFERROR(INDEX('OTCM-OMR'!$F$4:$BB$88,MATCH('Rlt Global'!$E54,'OTCM-OMR'!$C$4:$C$88,0),MATCH('Rlt Global'!AI$3,'OTCM-OMR'!$F$3:$BB$3,0)),"")</f>
        <v>0</v>
      </c>
      <c r="AJ54">
        <f>IFERROR(INDEX('OTCM-OMR'!$F$4:$BB$88,MATCH('Rlt Global'!$E54,'OTCM-OMR'!$C$4:$C$88,0),MATCH('Rlt Global'!AJ$3,'OTCM-OMR'!$F$3:$BB$3,0)),"")</f>
        <v>0</v>
      </c>
      <c r="AK54">
        <f>IFERROR(INDEX('OTCM-OMR'!$F$4:$BB$88,MATCH('Rlt Global'!$E54,'OTCM-OMR'!$C$4:$C$88,0),MATCH('Rlt Global'!AK$3,'OTCM-OMR'!$F$3:$BB$3,0)),"")</f>
        <v>0</v>
      </c>
      <c r="AL54">
        <f>IFERROR(INDEX('OTCM-OMR'!$F$4:$BB$88,MATCH('Rlt Global'!$E54,'OTCM-OMR'!$C$4:$C$88,0),MATCH('Rlt Global'!AL$3,'OTCM-OMR'!$F$3:$BB$3,0)),"")</f>
        <v>0</v>
      </c>
      <c r="AM54">
        <f>IFERROR(INDEX('OTCM-OMR'!$F$4:$BB$88,MATCH('Rlt Global'!$E54,'OTCM-OMR'!$C$4:$C$88,0),MATCH('Rlt Global'!AM$3,'OTCM-OMR'!$F$3:$BB$3,0)),"")</f>
        <v>0</v>
      </c>
      <c r="AN54">
        <f>IFERROR(INDEX('OTCM-OMR'!$F$4:$BB$88,MATCH('Rlt Global'!$E54,'OTCM-OMR'!$C$4:$C$88,0),MATCH('Rlt Global'!AN$3,'OTCM-OMR'!$F$3:$BB$3,0)),"")</f>
        <v>0</v>
      </c>
      <c r="AO54">
        <f>IFERROR(INDEX('OTCM-OMR'!$F$4:$BB$88,MATCH('Rlt Global'!$E54,'OTCM-OMR'!$C$4:$C$88,0),MATCH('Rlt Global'!AO$3,'OTCM-OMR'!$F$3:$BB$3,0)),"")</f>
        <v>0</v>
      </c>
      <c r="AP54">
        <f>IFERROR(INDEX('OTCM-OMR'!$F$4:$BB$88,MATCH('Rlt Global'!$E54,'OTCM-OMR'!$C$4:$C$88,0),MATCH('Rlt Global'!AP$3,'OTCM-OMR'!$F$3:$BB$3,0)),"")</f>
        <v>0</v>
      </c>
      <c r="AQ54">
        <f>IFERROR(INDEX('OTCM-OMR'!$F$4:$BB$88,MATCH('Rlt Global'!$E54,'OTCM-OMR'!$C$4:$C$88,0),MATCH('Rlt Global'!AQ$3,'OTCM-OMR'!$F$3:$BB$3,0)),"")</f>
        <v>0</v>
      </c>
      <c r="AR54">
        <f>IFERROR(INDEX('OTCM-OMR'!$F$4:$BB$88,MATCH('Rlt Global'!$E54,'OTCM-OMR'!$C$4:$C$88,0),MATCH('Rlt Global'!AR$3,'OTCM-OMR'!$F$3:$BB$3,0)),"")</f>
        <v>0</v>
      </c>
      <c r="AS54">
        <f>IFERROR(INDEX('OTCM-OMR'!$F$4:$BB$88,MATCH('Rlt Global'!$E54,'OTCM-OMR'!$C$4:$C$88,0),MATCH('Rlt Global'!AS$3,'OTCM-OMR'!$F$3:$BB$3,0)),"")</f>
        <v>0</v>
      </c>
      <c r="AT54">
        <f>IFERROR(INDEX('OTCM-OMR'!$F$4:$BB$88,MATCH('Rlt Global'!$E54,'OTCM-OMR'!$C$4:$C$88,0),MATCH('Rlt Global'!AT$3,'OTCM-OMR'!$F$3:$BB$3,0)),"")</f>
        <v>0</v>
      </c>
      <c r="AU54">
        <f>IFERROR(INDEX('OTCM-OMR'!$F$4:$BB$88,MATCH('Rlt Global'!$E54,'OTCM-OMR'!$C$4:$C$88,0),MATCH('Rlt Global'!AU$3,'OTCM-OMR'!$F$3:$BB$3,0)),"")</f>
        <v>0</v>
      </c>
      <c r="AV54">
        <f>IFERROR(INDEX('OTCM-OMR'!$F$4:$BB$88,MATCH('Rlt Global'!$E54,'OTCM-OMR'!$C$4:$C$88,0),MATCH('Rlt Global'!AV$3,'OTCM-OMR'!$F$3:$BB$3,0)),"")</f>
        <v>0</v>
      </c>
      <c r="AW54">
        <f>IFERROR(INDEX('OTCM-OMR'!$F$4:$BB$88,MATCH('Rlt Global'!$E54,'OTCM-OMR'!$C$4:$C$88,0),MATCH('Rlt Global'!AW$3,'OTCM-OMR'!$F$3:$BB$3,0)),"")</f>
        <v>0</v>
      </c>
      <c r="AX54">
        <f>IFERROR(INDEX('OTCM-OMR'!$F$4:$BB$88,MATCH('Rlt Global'!$E54,'OTCM-OMR'!$C$4:$C$88,0),MATCH('Rlt Global'!AX$3,'OTCM-OMR'!$F$3:$BB$3,0)),"")</f>
        <v>0</v>
      </c>
      <c r="AY54">
        <f>IFERROR(INDEX('OTCM-OMR'!$F$4:$BB$88,MATCH('Rlt Global'!$E54,'OTCM-OMR'!$C$4:$C$88,0),MATCH('Rlt Global'!AY$3,'OTCM-OMR'!$F$3:$BB$3,0)),"")</f>
        <v>0</v>
      </c>
      <c r="AZ54">
        <f>IFERROR(INDEX('OTCM-OMR'!$F$4:$BB$88,MATCH('Rlt Global'!$E54,'OTCM-OMR'!$C$4:$C$88,0),MATCH('Rlt Global'!AZ$3,'OTCM-OMR'!$F$3:$BB$3,0)),"")</f>
        <v>0</v>
      </c>
      <c r="BA54">
        <f>IFERROR(INDEX('OTCM-OMR'!$F$4:$BB$88,MATCH('Rlt Global'!$E54,'OTCM-OMR'!$C$4:$C$88,0),MATCH('Rlt Global'!BA$3,'OTCM-OMR'!$F$3:$BB$3,0)),"")</f>
        <v>0</v>
      </c>
      <c r="BB54">
        <f>IFERROR(INDEX('OTCM-OMR'!$F$4:$BB$88,MATCH('Rlt Global'!$E54,'OTCM-OMR'!$C$4:$C$88,0),MATCH('Rlt Global'!BB$3,'OTCM-OMR'!$F$3:$BB$3,0)),"")</f>
        <v>0</v>
      </c>
      <c r="BC54">
        <f>IFERROR(INDEX('OTCM-OMR'!$F$4:$BB$88,MATCH('Rlt Global'!$E54,'OTCM-OMR'!$C$4:$C$88,0),MATCH('Rlt Global'!BC$3,'OTCM-OMR'!$F$3:$BB$3,0)),"")</f>
        <v>0</v>
      </c>
      <c r="BD54">
        <f>IFERROR(INDEX('OTCM-OMR'!$F$4:$BB$88,MATCH('Rlt Global'!$E54,'OTCM-OMR'!$C$4:$C$88,0),MATCH('Rlt Global'!BD$3,'OTCM-OMR'!$F$3:$BB$3,0)),"")</f>
        <v>0</v>
      </c>
    </row>
    <row r="55" spans="1:56">
      <c r="A55" t="s">
        <v>18</v>
      </c>
      <c r="B55" t="s">
        <v>135</v>
      </c>
      <c r="C55" t="s">
        <v>149</v>
      </c>
      <c r="D55">
        <v>2</v>
      </c>
      <c r="E55" s="66" t="str">
        <f>INDEX('Liste Personnel'!$A$3:$I$152,MATCH($C55,'Liste Personnel'!$E$3:$E$152,0),7)</f>
        <v>OTCM/OMRG2</v>
      </c>
      <c r="F55" s="66">
        <f>INDEX('Liste Personnel'!$A$3:$I$152,MATCH($C55,'Liste Personnel'!$E$3:$E$152,0),8)</f>
        <v>2068</v>
      </c>
      <c r="G55" s="66" t="str">
        <f>INDEX('Liste Personnel'!$A$3:$I$152,MATCH($C55,'Liste Personnel'!$E$3:$E$152,0),9)</f>
        <v>xxx.xxx@google.com</v>
      </c>
      <c r="H55">
        <f>IFERROR(INDEX('OTCM-OMR'!$F$4:$BB$88,MATCH('Rlt Global'!$E55,'OTCM-OMR'!$C$4:$C$88,0),MATCH('Rlt Global'!H$3,'OTCM-OMR'!$F$3:$BB$3,0)),"")</f>
        <v>0</v>
      </c>
      <c r="I55">
        <f>IFERROR(INDEX('OTCM-OMR'!$F$4:$BB$88,MATCH('Rlt Global'!$E55,'OTCM-OMR'!$C$4:$C$88,0),MATCH('Rlt Global'!I$3,'OTCM-OMR'!$F$3:$BB$3,0)),"")</f>
        <v>0</v>
      </c>
      <c r="J55">
        <f>IFERROR(INDEX('OTCM-OMR'!$F$4:$BB$88,MATCH('Rlt Global'!$E55,'OTCM-OMR'!$C$4:$C$88,0),MATCH('Rlt Global'!J$3,'OTCM-OMR'!$F$3:$BB$3,0)),"")</f>
        <v>0</v>
      </c>
      <c r="K55">
        <f>IFERROR(INDEX('OTCM-OMR'!$F$4:$BB$88,MATCH('Rlt Global'!$E55,'OTCM-OMR'!$C$4:$C$88,0),MATCH('Rlt Global'!K$3,'OTCM-OMR'!$F$3:$BB$3,0)),"")</f>
        <v>0</v>
      </c>
      <c r="L55">
        <f>IFERROR(INDEX('OTCM-OMR'!$F$4:$BB$88,MATCH('Rlt Global'!$E55,'OTCM-OMR'!$C$4:$C$88,0),MATCH('Rlt Global'!L$3,'OTCM-OMR'!$F$3:$BB$3,0)),"")</f>
        <v>0</v>
      </c>
      <c r="M55">
        <f>IFERROR(INDEX('OTCM-OMR'!$F$4:$BB$88,MATCH('Rlt Global'!$E55,'OTCM-OMR'!$C$4:$C$88,0),MATCH('Rlt Global'!M$3,'OTCM-OMR'!$F$3:$BB$3,0)),"")</f>
        <v>0</v>
      </c>
      <c r="N55">
        <f>IFERROR(INDEX('OTCM-OMR'!$F$4:$BB$88,MATCH('Rlt Global'!$E55,'OTCM-OMR'!$C$4:$C$88,0),MATCH('Rlt Global'!N$3,'OTCM-OMR'!$F$3:$BB$3,0)),"")</f>
        <v>0</v>
      </c>
      <c r="O55">
        <f>IFERROR(INDEX('OTCM-OMR'!$F$4:$BB$88,MATCH('Rlt Global'!$E55,'OTCM-OMR'!$C$4:$C$88,0),MATCH('Rlt Global'!O$3,'OTCM-OMR'!$F$3:$BB$3,0)),"")</f>
        <v>0</v>
      </c>
      <c r="P55">
        <f>IFERROR(INDEX('OTCM-OMR'!$F$4:$BB$88,MATCH('Rlt Global'!$E55,'OTCM-OMR'!$C$4:$C$88,0),MATCH('Rlt Global'!P$3,'OTCM-OMR'!$F$3:$BB$3,0)),"")</f>
        <v>0</v>
      </c>
      <c r="Q55">
        <f>IFERROR(INDEX('OTCM-OMR'!$F$4:$BB$88,MATCH('Rlt Global'!$E55,'OTCM-OMR'!$C$4:$C$88,0),MATCH('Rlt Global'!Q$3,'OTCM-OMR'!$F$3:$BB$3,0)),"")</f>
        <v>0</v>
      </c>
      <c r="R55">
        <f>IFERROR(INDEX('OTCM-OMR'!$F$4:$BB$88,MATCH('Rlt Global'!$E55,'OTCM-OMR'!$C$4:$C$88,0),MATCH('Rlt Global'!R$3,'OTCM-OMR'!$F$3:$BB$3,0)),"")</f>
        <v>0</v>
      </c>
      <c r="S55">
        <f>IFERROR(INDEX('OTCM-OMR'!$F$4:$BB$88,MATCH('Rlt Global'!$E55,'OTCM-OMR'!$C$4:$C$88,0),MATCH('Rlt Global'!S$3,'OTCM-OMR'!$F$3:$BB$3,0)),"")</f>
        <v>0</v>
      </c>
      <c r="T55">
        <f>IFERROR(INDEX('OTCM-OMR'!$F$4:$BB$88,MATCH('Rlt Global'!$E55,'OTCM-OMR'!$C$4:$C$88,0),MATCH('Rlt Global'!T$3,'OTCM-OMR'!$F$3:$BB$3,0)),"")</f>
        <v>0</v>
      </c>
      <c r="U55">
        <f>IFERROR(INDEX('OTCM-OMR'!$F$4:$BB$88,MATCH('Rlt Global'!$E55,'OTCM-OMR'!$C$4:$C$88,0),MATCH('Rlt Global'!U$3,'OTCM-OMR'!$F$3:$BB$3,0)),"")</f>
        <v>0</v>
      </c>
      <c r="V55">
        <f>IFERROR(INDEX('OTCM-OMR'!$F$4:$BB$88,MATCH('Rlt Global'!$E55,'OTCM-OMR'!$C$4:$C$88,0),MATCH('Rlt Global'!V$3,'OTCM-OMR'!$F$3:$BB$3,0)),"")</f>
        <v>0</v>
      </c>
      <c r="W55">
        <f>IFERROR(INDEX('OTCM-OMR'!$F$4:$BB$88,MATCH('Rlt Global'!$E55,'OTCM-OMR'!$C$4:$C$88,0),MATCH('Rlt Global'!W$3,'OTCM-OMR'!$F$3:$BB$3,0)),"")</f>
        <v>0</v>
      </c>
      <c r="X55">
        <f>IFERROR(INDEX('OTCM-OMR'!$F$4:$BB$88,MATCH('Rlt Global'!$E55,'OTCM-OMR'!$C$4:$C$88,0),MATCH('Rlt Global'!X$3,'OTCM-OMR'!$F$3:$BB$3,0)),"")</f>
        <v>0</v>
      </c>
      <c r="Y55">
        <f>IFERROR(INDEX('OTCM-OMR'!$F$4:$BB$88,MATCH('Rlt Global'!$E55,'OTCM-OMR'!$C$4:$C$88,0),MATCH('Rlt Global'!Y$3,'OTCM-OMR'!$F$3:$BB$3,0)),"")</f>
        <v>0</v>
      </c>
      <c r="Z55">
        <f>IFERROR(INDEX('OTCM-OMR'!$F$4:$BB$88,MATCH('Rlt Global'!$E55,'OTCM-OMR'!$C$4:$C$88,0),MATCH('Rlt Global'!Z$3,'OTCM-OMR'!$F$3:$BB$3,0)),"")</f>
        <v>0</v>
      </c>
      <c r="AA55">
        <f>IFERROR(INDEX('OTCM-OMR'!$F$4:$BB$88,MATCH('Rlt Global'!$E55,'OTCM-OMR'!$C$4:$C$88,0),MATCH('Rlt Global'!AA$3,'OTCM-OMR'!$F$3:$BB$3,0)),"")</f>
        <v>0</v>
      </c>
      <c r="AB55">
        <f>IFERROR(INDEX('OTCM-OMR'!$F$4:$BB$88,MATCH('Rlt Global'!$E55,'OTCM-OMR'!$C$4:$C$88,0),MATCH('Rlt Global'!AB$3,'OTCM-OMR'!$F$3:$BB$3,0)),"")</f>
        <v>0</v>
      </c>
      <c r="AC55">
        <f>IFERROR(INDEX('OTCM-OMR'!$F$4:$BB$88,MATCH('Rlt Global'!$E55,'OTCM-OMR'!$C$4:$C$88,0),MATCH('Rlt Global'!AC$3,'OTCM-OMR'!$F$3:$BB$3,0)),"")</f>
        <v>0</v>
      </c>
      <c r="AD55">
        <f>IFERROR(INDEX('OTCM-OMR'!$F$4:$BB$88,MATCH('Rlt Global'!$E55,'OTCM-OMR'!$C$4:$C$88,0),MATCH('Rlt Global'!AD$3,'OTCM-OMR'!$F$3:$BB$3,0)),"")</f>
        <v>0</v>
      </c>
      <c r="AE55">
        <f>IFERROR(INDEX('OTCM-OMR'!$F$4:$BB$88,MATCH('Rlt Global'!$E55,'OTCM-OMR'!$C$4:$C$88,0),MATCH('Rlt Global'!AE$3,'OTCM-OMR'!$F$3:$BB$3,0)),"")</f>
        <v>0</v>
      </c>
      <c r="AF55">
        <f>IFERROR(INDEX('OTCM-OMR'!$F$4:$BB$88,MATCH('Rlt Global'!$E55,'OTCM-OMR'!$C$4:$C$88,0),MATCH('Rlt Global'!AF$3,'OTCM-OMR'!$F$3:$BB$3,0)),"")</f>
        <v>0</v>
      </c>
      <c r="AG55">
        <f>IFERROR(INDEX('OTCM-OMR'!$F$4:$BB$88,MATCH('Rlt Global'!$E55,'OTCM-OMR'!$C$4:$C$88,0),MATCH('Rlt Global'!AG$3,'OTCM-OMR'!$F$3:$BB$3,0)),"")</f>
        <v>0</v>
      </c>
      <c r="AH55">
        <f>IFERROR(INDEX('OTCM-OMR'!$F$4:$BB$88,MATCH('Rlt Global'!$E55,'OTCM-OMR'!$C$4:$C$88,0),MATCH('Rlt Global'!AH$3,'OTCM-OMR'!$F$3:$BB$3,0)),"")</f>
        <v>0</v>
      </c>
      <c r="AI55">
        <f>IFERROR(INDEX('OTCM-OMR'!$F$4:$BB$88,MATCH('Rlt Global'!$E55,'OTCM-OMR'!$C$4:$C$88,0),MATCH('Rlt Global'!AI$3,'OTCM-OMR'!$F$3:$BB$3,0)),"")</f>
        <v>0</v>
      </c>
      <c r="AJ55">
        <f>IFERROR(INDEX('OTCM-OMR'!$F$4:$BB$88,MATCH('Rlt Global'!$E55,'OTCM-OMR'!$C$4:$C$88,0),MATCH('Rlt Global'!AJ$3,'OTCM-OMR'!$F$3:$BB$3,0)),"")</f>
        <v>0</v>
      </c>
      <c r="AK55">
        <f>IFERROR(INDEX('OTCM-OMR'!$F$4:$BB$88,MATCH('Rlt Global'!$E55,'OTCM-OMR'!$C$4:$C$88,0),MATCH('Rlt Global'!AK$3,'OTCM-OMR'!$F$3:$BB$3,0)),"")</f>
        <v>0</v>
      </c>
      <c r="AL55">
        <f>IFERROR(INDEX('OTCM-OMR'!$F$4:$BB$88,MATCH('Rlt Global'!$E55,'OTCM-OMR'!$C$4:$C$88,0),MATCH('Rlt Global'!AL$3,'OTCM-OMR'!$F$3:$BB$3,0)),"")</f>
        <v>0</v>
      </c>
      <c r="AM55">
        <f>IFERROR(INDEX('OTCM-OMR'!$F$4:$BB$88,MATCH('Rlt Global'!$E55,'OTCM-OMR'!$C$4:$C$88,0),MATCH('Rlt Global'!AM$3,'OTCM-OMR'!$F$3:$BB$3,0)),"")</f>
        <v>0</v>
      </c>
      <c r="AN55">
        <f>IFERROR(INDEX('OTCM-OMR'!$F$4:$BB$88,MATCH('Rlt Global'!$E55,'OTCM-OMR'!$C$4:$C$88,0),MATCH('Rlt Global'!AN$3,'OTCM-OMR'!$F$3:$BB$3,0)),"")</f>
        <v>0</v>
      </c>
      <c r="AO55">
        <f>IFERROR(INDEX('OTCM-OMR'!$F$4:$BB$88,MATCH('Rlt Global'!$E55,'OTCM-OMR'!$C$4:$C$88,0),MATCH('Rlt Global'!AO$3,'OTCM-OMR'!$F$3:$BB$3,0)),"")</f>
        <v>0</v>
      </c>
      <c r="AP55">
        <f>IFERROR(INDEX('OTCM-OMR'!$F$4:$BB$88,MATCH('Rlt Global'!$E55,'OTCM-OMR'!$C$4:$C$88,0),MATCH('Rlt Global'!AP$3,'OTCM-OMR'!$F$3:$BB$3,0)),"")</f>
        <v>0</v>
      </c>
      <c r="AQ55">
        <f>IFERROR(INDEX('OTCM-OMR'!$F$4:$BB$88,MATCH('Rlt Global'!$E55,'OTCM-OMR'!$C$4:$C$88,0),MATCH('Rlt Global'!AQ$3,'OTCM-OMR'!$F$3:$BB$3,0)),"")</f>
        <v>0</v>
      </c>
      <c r="AR55">
        <f>IFERROR(INDEX('OTCM-OMR'!$F$4:$BB$88,MATCH('Rlt Global'!$E55,'OTCM-OMR'!$C$4:$C$88,0),MATCH('Rlt Global'!AR$3,'OTCM-OMR'!$F$3:$BB$3,0)),"")</f>
        <v>0</v>
      </c>
      <c r="AS55">
        <f>IFERROR(INDEX('OTCM-OMR'!$F$4:$BB$88,MATCH('Rlt Global'!$E55,'OTCM-OMR'!$C$4:$C$88,0),MATCH('Rlt Global'!AS$3,'OTCM-OMR'!$F$3:$BB$3,0)),"")</f>
        <v>0</v>
      </c>
      <c r="AT55">
        <f>IFERROR(INDEX('OTCM-OMR'!$F$4:$BB$88,MATCH('Rlt Global'!$E55,'OTCM-OMR'!$C$4:$C$88,0),MATCH('Rlt Global'!AT$3,'OTCM-OMR'!$F$3:$BB$3,0)),"")</f>
        <v>0</v>
      </c>
      <c r="AU55">
        <f>IFERROR(INDEX('OTCM-OMR'!$F$4:$BB$88,MATCH('Rlt Global'!$E55,'OTCM-OMR'!$C$4:$C$88,0),MATCH('Rlt Global'!AU$3,'OTCM-OMR'!$F$3:$BB$3,0)),"")</f>
        <v>0</v>
      </c>
      <c r="AV55">
        <f>IFERROR(INDEX('OTCM-OMR'!$F$4:$BB$88,MATCH('Rlt Global'!$E55,'OTCM-OMR'!$C$4:$C$88,0),MATCH('Rlt Global'!AV$3,'OTCM-OMR'!$F$3:$BB$3,0)),"")</f>
        <v>0</v>
      </c>
      <c r="AW55">
        <f>IFERROR(INDEX('OTCM-OMR'!$F$4:$BB$88,MATCH('Rlt Global'!$E55,'OTCM-OMR'!$C$4:$C$88,0),MATCH('Rlt Global'!AW$3,'OTCM-OMR'!$F$3:$BB$3,0)),"")</f>
        <v>0</v>
      </c>
      <c r="AX55">
        <f>IFERROR(INDEX('OTCM-OMR'!$F$4:$BB$88,MATCH('Rlt Global'!$E55,'OTCM-OMR'!$C$4:$C$88,0),MATCH('Rlt Global'!AX$3,'OTCM-OMR'!$F$3:$BB$3,0)),"")</f>
        <v>0</v>
      </c>
      <c r="AY55">
        <f>IFERROR(INDEX('OTCM-OMR'!$F$4:$BB$88,MATCH('Rlt Global'!$E55,'OTCM-OMR'!$C$4:$C$88,0),MATCH('Rlt Global'!AY$3,'OTCM-OMR'!$F$3:$BB$3,0)),"")</f>
        <v>0</v>
      </c>
      <c r="AZ55">
        <f>IFERROR(INDEX('OTCM-OMR'!$F$4:$BB$88,MATCH('Rlt Global'!$E55,'OTCM-OMR'!$C$4:$C$88,0),MATCH('Rlt Global'!AZ$3,'OTCM-OMR'!$F$3:$BB$3,0)),"")</f>
        <v>0</v>
      </c>
      <c r="BA55">
        <f>IFERROR(INDEX('OTCM-OMR'!$F$4:$BB$88,MATCH('Rlt Global'!$E55,'OTCM-OMR'!$C$4:$C$88,0),MATCH('Rlt Global'!BA$3,'OTCM-OMR'!$F$3:$BB$3,0)),"")</f>
        <v>0</v>
      </c>
      <c r="BB55">
        <f>IFERROR(INDEX('OTCM-OMR'!$F$4:$BB$88,MATCH('Rlt Global'!$E55,'OTCM-OMR'!$C$4:$C$88,0),MATCH('Rlt Global'!BB$3,'OTCM-OMR'!$F$3:$BB$3,0)),"")</f>
        <v>0</v>
      </c>
      <c r="BC55">
        <f>IFERROR(INDEX('OTCM-OMR'!$F$4:$BB$88,MATCH('Rlt Global'!$E55,'OTCM-OMR'!$C$4:$C$88,0),MATCH('Rlt Global'!BC$3,'OTCM-OMR'!$F$3:$BB$3,0)),"")</f>
        <v>0</v>
      </c>
      <c r="BD55">
        <f>IFERROR(INDEX('OTCM-OMR'!$F$4:$BB$88,MATCH('Rlt Global'!$E55,'OTCM-OMR'!$C$4:$C$88,0),MATCH('Rlt Global'!BD$3,'OTCM-OMR'!$F$3:$BB$3,0)),"")</f>
        <v>0</v>
      </c>
    </row>
    <row r="56" spans="1:56">
      <c r="A56" t="s">
        <v>150</v>
      </c>
      <c r="B56" t="s">
        <v>135</v>
      </c>
      <c r="C56" t="s">
        <v>151</v>
      </c>
      <c r="D56">
        <v>1</v>
      </c>
      <c r="E56" s="66" t="str">
        <f>INDEX('Liste Personnel'!$A$3:$I$152,MATCH($C56,'Liste Personnel'!$E$3:$E$152,0),7)</f>
        <v>OTCM/OMRH1</v>
      </c>
      <c r="F56" s="66">
        <f>INDEX('Liste Personnel'!$A$3:$I$152,MATCH($C56,'Liste Personnel'!$E$3:$E$152,0),8)</f>
        <v>4312</v>
      </c>
      <c r="G56" s="66" t="str">
        <f>INDEX('Liste Personnel'!$A$3:$I$152,MATCH($C56,'Liste Personnel'!$E$3:$E$152,0),9)</f>
        <v>xxx.xxx@google.com</v>
      </c>
      <c r="H56">
        <f>IFERROR(INDEX('OTCM-OMR'!$F$4:$BB$88,MATCH('Rlt Global'!$E56,'OTCM-OMR'!$C$4:$C$88,0),MATCH('Rlt Global'!H$3,'OTCM-OMR'!$F$3:$BB$3,0)),"")</f>
        <v>0</v>
      </c>
      <c r="I56">
        <f>IFERROR(INDEX('OTCM-OMR'!$F$4:$BB$88,MATCH('Rlt Global'!$E56,'OTCM-OMR'!$C$4:$C$88,0),MATCH('Rlt Global'!I$3,'OTCM-OMR'!$F$3:$BB$3,0)),"")</f>
        <v>0</v>
      </c>
      <c r="J56">
        <f>IFERROR(INDEX('OTCM-OMR'!$F$4:$BB$88,MATCH('Rlt Global'!$E56,'OTCM-OMR'!$C$4:$C$88,0),MATCH('Rlt Global'!J$3,'OTCM-OMR'!$F$3:$BB$3,0)),"")</f>
        <v>0</v>
      </c>
      <c r="K56">
        <f>IFERROR(INDEX('OTCM-OMR'!$F$4:$BB$88,MATCH('Rlt Global'!$E56,'OTCM-OMR'!$C$4:$C$88,0),MATCH('Rlt Global'!K$3,'OTCM-OMR'!$F$3:$BB$3,0)),"")</f>
        <v>0</v>
      </c>
      <c r="L56">
        <f>IFERROR(INDEX('OTCM-OMR'!$F$4:$BB$88,MATCH('Rlt Global'!$E56,'OTCM-OMR'!$C$4:$C$88,0),MATCH('Rlt Global'!L$3,'OTCM-OMR'!$F$3:$BB$3,0)),"")</f>
        <v>0</v>
      </c>
      <c r="M56">
        <f>IFERROR(INDEX('OTCM-OMR'!$F$4:$BB$88,MATCH('Rlt Global'!$E56,'OTCM-OMR'!$C$4:$C$88,0),MATCH('Rlt Global'!M$3,'OTCM-OMR'!$F$3:$BB$3,0)),"")</f>
        <v>0</v>
      </c>
      <c r="N56">
        <f>IFERROR(INDEX('OTCM-OMR'!$F$4:$BB$88,MATCH('Rlt Global'!$E56,'OTCM-OMR'!$C$4:$C$88,0),MATCH('Rlt Global'!N$3,'OTCM-OMR'!$F$3:$BB$3,0)),"")</f>
        <v>0</v>
      </c>
      <c r="O56">
        <f>IFERROR(INDEX('OTCM-OMR'!$F$4:$BB$88,MATCH('Rlt Global'!$E56,'OTCM-OMR'!$C$4:$C$88,0),MATCH('Rlt Global'!O$3,'OTCM-OMR'!$F$3:$BB$3,0)),"")</f>
        <v>0</v>
      </c>
      <c r="P56">
        <f>IFERROR(INDEX('OTCM-OMR'!$F$4:$BB$88,MATCH('Rlt Global'!$E56,'OTCM-OMR'!$C$4:$C$88,0),MATCH('Rlt Global'!P$3,'OTCM-OMR'!$F$3:$BB$3,0)),"")</f>
        <v>0</v>
      </c>
      <c r="Q56">
        <f>IFERROR(INDEX('OTCM-OMR'!$F$4:$BB$88,MATCH('Rlt Global'!$E56,'OTCM-OMR'!$C$4:$C$88,0),MATCH('Rlt Global'!Q$3,'OTCM-OMR'!$F$3:$BB$3,0)),"")</f>
        <v>0</v>
      </c>
      <c r="R56">
        <f>IFERROR(INDEX('OTCM-OMR'!$F$4:$BB$88,MATCH('Rlt Global'!$E56,'OTCM-OMR'!$C$4:$C$88,0),MATCH('Rlt Global'!R$3,'OTCM-OMR'!$F$3:$BB$3,0)),"")</f>
        <v>0</v>
      </c>
      <c r="S56">
        <f>IFERROR(INDEX('OTCM-OMR'!$F$4:$BB$88,MATCH('Rlt Global'!$E56,'OTCM-OMR'!$C$4:$C$88,0),MATCH('Rlt Global'!S$3,'OTCM-OMR'!$F$3:$BB$3,0)),"")</f>
        <v>0</v>
      </c>
      <c r="T56">
        <f>IFERROR(INDEX('OTCM-OMR'!$F$4:$BB$88,MATCH('Rlt Global'!$E56,'OTCM-OMR'!$C$4:$C$88,0),MATCH('Rlt Global'!T$3,'OTCM-OMR'!$F$3:$BB$3,0)),"")</f>
        <v>0</v>
      </c>
      <c r="U56">
        <f>IFERROR(INDEX('OTCM-OMR'!$F$4:$BB$88,MATCH('Rlt Global'!$E56,'OTCM-OMR'!$C$4:$C$88,0),MATCH('Rlt Global'!U$3,'OTCM-OMR'!$F$3:$BB$3,0)),"")</f>
        <v>0</v>
      </c>
      <c r="V56">
        <f>IFERROR(INDEX('OTCM-OMR'!$F$4:$BB$88,MATCH('Rlt Global'!$E56,'OTCM-OMR'!$C$4:$C$88,0),MATCH('Rlt Global'!V$3,'OTCM-OMR'!$F$3:$BB$3,0)),"")</f>
        <v>0</v>
      </c>
      <c r="W56">
        <f>IFERROR(INDEX('OTCM-OMR'!$F$4:$BB$88,MATCH('Rlt Global'!$E56,'OTCM-OMR'!$C$4:$C$88,0),MATCH('Rlt Global'!W$3,'OTCM-OMR'!$F$3:$BB$3,0)),"")</f>
        <v>0</v>
      </c>
      <c r="X56">
        <f>IFERROR(INDEX('OTCM-OMR'!$F$4:$BB$88,MATCH('Rlt Global'!$E56,'OTCM-OMR'!$C$4:$C$88,0),MATCH('Rlt Global'!X$3,'OTCM-OMR'!$F$3:$BB$3,0)),"")</f>
        <v>0</v>
      </c>
      <c r="Y56">
        <f>IFERROR(INDEX('OTCM-OMR'!$F$4:$BB$88,MATCH('Rlt Global'!$E56,'OTCM-OMR'!$C$4:$C$88,0),MATCH('Rlt Global'!Y$3,'OTCM-OMR'!$F$3:$BB$3,0)),"")</f>
        <v>0</v>
      </c>
      <c r="Z56">
        <f>IFERROR(INDEX('OTCM-OMR'!$F$4:$BB$88,MATCH('Rlt Global'!$E56,'OTCM-OMR'!$C$4:$C$88,0),MATCH('Rlt Global'!Z$3,'OTCM-OMR'!$F$3:$BB$3,0)),"")</f>
        <v>0</v>
      </c>
      <c r="AA56">
        <f>IFERROR(INDEX('OTCM-OMR'!$F$4:$BB$88,MATCH('Rlt Global'!$E56,'OTCM-OMR'!$C$4:$C$88,0),MATCH('Rlt Global'!AA$3,'OTCM-OMR'!$F$3:$BB$3,0)),"")</f>
        <v>0</v>
      </c>
      <c r="AB56">
        <f>IFERROR(INDEX('OTCM-OMR'!$F$4:$BB$88,MATCH('Rlt Global'!$E56,'OTCM-OMR'!$C$4:$C$88,0),MATCH('Rlt Global'!AB$3,'OTCM-OMR'!$F$3:$BB$3,0)),"")</f>
        <v>0</v>
      </c>
      <c r="AC56">
        <f>IFERROR(INDEX('OTCM-OMR'!$F$4:$BB$88,MATCH('Rlt Global'!$E56,'OTCM-OMR'!$C$4:$C$88,0),MATCH('Rlt Global'!AC$3,'OTCM-OMR'!$F$3:$BB$3,0)),"")</f>
        <v>0</v>
      </c>
      <c r="AD56">
        <f>IFERROR(INDEX('OTCM-OMR'!$F$4:$BB$88,MATCH('Rlt Global'!$E56,'OTCM-OMR'!$C$4:$C$88,0),MATCH('Rlt Global'!AD$3,'OTCM-OMR'!$F$3:$BB$3,0)),"")</f>
        <v>0</v>
      </c>
      <c r="AE56">
        <f>IFERROR(INDEX('OTCM-OMR'!$F$4:$BB$88,MATCH('Rlt Global'!$E56,'OTCM-OMR'!$C$4:$C$88,0),MATCH('Rlt Global'!AE$3,'OTCM-OMR'!$F$3:$BB$3,0)),"")</f>
        <v>0</v>
      </c>
      <c r="AF56">
        <f>IFERROR(INDEX('OTCM-OMR'!$F$4:$BB$88,MATCH('Rlt Global'!$E56,'OTCM-OMR'!$C$4:$C$88,0),MATCH('Rlt Global'!AF$3,'OTCM-OMR'!$F$3:$BB$3,0)),"")</f>
        <v>0</v>
      </c>
      <c r="AG56">
        <f>IFERROR(INDEX('OTCM-OMR'!$F$4:$BB$88,MATCH('Rlt Global'!$E56,'OTCM-OMR'!$C$4:$C$88,0),MATCH('Rlt Global'!AG$3,'OTCM-OMR'!$F$3:$BB$3,0)),"")</f>
        <v>0</v>
      </c>
      <c r="AH56">
        <f>IFERROR(INDEX('OTCM-OMR'!$F$4:$BB$88,MATCH('Rlt Global'!$E56,'OTCM-OMR'!$C$4:$C$88,0),MATCH('Rlt Global'!AH$3,'OTCM-OMR'!$F$3:$BB$3,0)),"")</f>
        <v>0</v>
      </c>
      <c r="AI56">
        <f>IFERROR(INDEX('OTCM-OMR'!$F$4:$BB$88,MATCH('Rlt Global'!$E56,'OTCM-OMR'!$C$4:$C$88,0),MATCH('Rlt Global'!AI$3,'OTCM-OMR'!$F$3:$BB$3,0)),"")</f>
        <v>0</v>
      </c>
      <c r="AJ56">
        <f>IFERROR(INDEX('OTCM-OMR'!$F$4:$BB$88,MATCH('Rlt Global'!$E56,'OTCM-OMR'!$C$4:$C$88,0),MATCH('Rlt Global'!AJ$3,'OTCM-OMR'!$F$3:$BB$3,0)),"")</f>
        <v>0</v>
      </c>
      <c r="AK56">
        <f>IFERROR(INDEX('OTCM-OMR'!$F$4:$BB$88,MATCH('Rlt Global'!$E56,'OTCM-OMR'!$C$4:$C$88,0),MATCH('Rlt Global'!AK$3,'OTCM-OMR'!$F$3:$BB$3,0)),"")</f>
        <v>0</v>
      </c>
      <c r="AL56">
        <f>IFERROR(INDEX('OTCM-OMR'!$F$4:$BB$88,MATCH('Rlt Global'!$E56,'OTCM-OMR'!$C$4:$C$88,0),MATCH('Rlt Global'!AL$3,'OTCM-OMR'!$F$3:$BB$3,0)),"")</f>
        <v>0</v>
      </c>
      <c r="AM56">
        <f>IFERROR(INDEX('OTCM-OMR'!$F$4:$BB$88,MATCH('Rlt Global'!$E56,'OTCM-OMR'!$C$4:$C$88,0),MATCH('Rlt Global'!AM$3,'OTCM-OMR'!$F$3:$BB$3,0)),"")</f>
        <v>0</v>
      </c>
      <c r="AN56">
        <f>IFERROR(INDEX('OTCM-OMR'!$F$4:$BB$88,MATCH('Rlt Global'!$E56,'OTCM-OMR'!$C$4:$C$88,0),MATCH('Rlt Global'!AN$3,'OTCM-OMR'!$F$3:$BB$3,0)),"")</f>
        <v>0</v>
      </c>
      <c r="AO56">
        <f>IFERROR(INDEX('OTCM-OMR'!$F$4:$BB$88,MATCH('Rlt Global'!$E56,'OTCM-OMR'!$C$4:$C$88,0),MATCH('Rlt Global'!AO$3,'OTCM-OMR'!$F$3:$BB$3,0)),"")</f>
        <v>0</v>
      </c>
      <c r="AP56">
        <f>IFERROR(INDEX('OTCM-OMR'!$F$4:$BB$88,MATCH('Rlt Global'!$E56,'OTCM-OMR'!$C$4:$C$88,0),MATCH('Rlt Global'!AP$3,'OTCM-OMR'!$F$3:$BB$3,0)),"")</f>
        <v>0</v>
      </c>
      <c r="AQ56">
        <f>IFERROR(INDEX('OTCM-OMR'!$F$4:$BB$88,MATCH('Rlt Global'!$E56,'OTCM-OMR'!$C$4:$C$88,0),MATCH('Rlt Global'!AQ$3,'OTCM-OMR'!$F$3:$BB$3,0)),"")</f>
        <v>0</v>
      </c>
      <c r="AR56">
        <f>IFERROR(INDEX('OTCM-OMR'!$F$4:$BB$88,MATCH('Rlt Global'!$E56,'OTCM-OMR'!$C$4:$C$88,0),MATCH('Rlt Global'!AR$3,'OTCM-OMR'!$F$3:$BB$3,0)),"")</f>
        <v>0</v>
      </c>
      <c r="AS56">
        <f>IFERROR(INDEX('OTCM-OMR'!$F$4:$BB$88,MATCH('Rlt Global'!$E56,'OTCM-OMR'!$C$4:$C$88,0),MATCH('Rlt Global'!AS$3,'OTCM-OMR'!$F$3:$BB$3,0)),"")</f>
        <v>0</v>
      </c>
      <c r="AT56">
        <f>IFERROR(INDEX('OTCM-OMR'!$F$4:$BB$88,MATCH('Rlt Global'!$E56,'OTCM-OMR'!$C$4:$C$88,0),MATCH('Rlt Global'!AT$3,'OTCM-OMR'!$F$3:$BB$3,0)),"")</f>
        <v>0</v>
      </c>
      <c r="AU56">
        <f>IFERROR(INDEX('OTCM-OMR'!$F$4:$BB$88,MATCH('Rlt Global'!$E56,'OTCM-OMR'!$C$4:$C$88,0),MATCH('Rlt Global'!AU$3,'OTCM-OMR'!$F$3:$BB$3,0)),"")</f>
        <v>0</v>
      </c>
      <c r="AV56">
        <f>IFERROR(INDEX('OTCM-OMR'!$F$4:$BB$88,MATCH('Rlt Global'!$E56,'OTCM-OMR'!$C$4:$C$88,0),MATCH('Rlt Global'!AV$3,'OTCM-OMR'!$F$3:$BB$3,0)),"")</f>
        <v>0</v>
      </c>
      <c r="AW56">
        <f>IFERROR(INDEX('OTCM-OMR'!$F$4:$BB$88,MATCH('Rlt Global'!$E56,'OTCM-OMR'!$C$4:$C$88,0),MATCH('Rlt Global'!AW$3,'OTCM-OMR'!$F$3:$BB$3,0)),"")</f>
        <v>0</v>
      </c>
      <c r="AX56">
        <f>IFERROR(INDEX('OTCM-OMR'!$F$4:$BB$88,MATCH('Rlt Global'!$E56,'OTCM-OMR'!$C$4:$C$88,0),MATCH('Rlt Global'!AX$3,'OTCM-OMR'!$F$3:$BB$3,0)),"")</f>
        <v>0</v>
      </c>
      <c r="AY56">
        <f>IFERROR(INDEX('OTCM-OMR'!$F$4:$BB$88,MATCH('Rlt Global'!$E56,'OTCM-OMR'!$C$4:$C$88,0),MATCH('Rlt Global'!AY$3,'OTCM-OMR'!$F$3:$BB$3,0)),"")</f>
        <v>0</v>
      </c>
      <c r="AZ56">
        <f>IFERROR(INDEX('OTCM-OMR'!$F$4:$BB$88,MATCH('Rlt Global'!$E56,'OTCM-OMR'!$C$4:$C$88,0),MATCH('Rlt Global'!AZ$3,'OTCM-OMR'!$F$3:$BB$3,0)),"")</f>
        <v>0</v>
      </c>
      <c r="BA56">
        <f>IFERROR(INDEX('OTCM-OMR'!$F$4:$BB$88,MATCH('Rlt Global'!$E56,'OTCM-OMR'!$C$4:$C$88,0),MATCH('Rlt Global'!BA$3,'OTCM-OMR'!$F$3:$BB$3,0)),"")</f>
        <v>0</v>
      </c>
      <c r="BB56">
        <f>IFERROR(INDEX('OTCM-OMR'!$F$4:$BB$88,MATCH('Rlt Global'!$E56,'OTCM-OMR'!$C$4:$C$88,0),MATCH('Rlt Global'!BB$3,'OTCM-OMR'!$F$3:$BB$3,0)),"")</f>
        <v>0</v>
      </c>
      <c r="BC56">
        <f>IFERROR(INDEX('OTCM-OMR'!$F$4:$BB$88,MATCH('Rlt Global'!$E56,'OTCM-OMR'!$C$4:$C$88,0),MATCH('Rlt Global'!BC$3,'OTCM-OMR'!$F$3:$BB$3,0)),"")</f>
        <v>0</v>
      </c>
      <c r="BD56">
        <f>IFERROR(INDEX('OTCM-OMR'!$F$4:$BB$88,MATCH('Rlt Global'!$E56,'OTCM-OMR'!$C$4:$C$88,0),MATCH('Rlt Global'!BD$3,'OTCM-OMR'!$F$3:$BB$3,0)),"")</f>
        <v>0</v>
      </c>
    </row>
    <row r="57" spans="1:56">
      <c r="A57" t="s">
        <v>150</v>
      </c>
      <c r="B57" t="s">
        <v>135</v>
      </c>
      <c r="C57" t="s">
        <v>152</v>
      </c>
      <c r="D57">
        <v>2</v>
      </c>
      <c r="E57" s="66" t="str">
        <f>INDEX('Liste Personnel'!$A$3:$I$152,MATCH($C57,'Liste Personnel'!$E$3:$E$152,0),7)</f>
        <v>OTCM/OMRH2</v>
      </c>
      <c r="F57" s="66">
        <f>INDEX('Liste Personnel'!$A$3:$I$152,MATCH($C57,'Liste Personnel'!$E$3:$E$152,0),8)</f>
        <v>0</v>
      </c>
      <c r="G57" s="66" t="str">
        <f>INDEX('Liste Personnel'!$A$3:$I$152,MATCH($C57,'Liste Personnel'!$E$3:$E$152,0),9)</f>
        <v>xxx.xxx@google.com</v>
      </c>
      <c r="H57">
        <f>IFERROR(INDEX('OTCM-OMR'!$F$4:$BB$88,MATCH('Rlt Global'!$E57,'OTCM-OMR'!$C$4:$C$88,0),MATCH('Rlt Global'!H$3,'OTCM-OMR'!$F$3:$BB$3,0)),"")</f>
        <v>0</v>
      </c>
      <c r="I57">
        <f>IFERROR(INDEX('OTCM-OMR'!$F$4:$BB$88,MATCH('Rlt Global'!$E57,'OTCM-OMR'!$C$4:$C$88,0),MATCH('Rlt Global'!I$3,'OTCM-OMR'!$F$3:$BB$3,0)),"")</f>
        <v>0</v>
      </c>
      <c r="J57">
        <f>IFERROR(INDEX('OTCM-OMR'!$F$4:$BB$88,MATCH('Rlt Global'!$E57,'OTCM-OMR'!$C$4:$C$88,0),MATCH('Rlt Global'!J$3,'OTCM-OMR'!$F$3:$BB$3,0)),"")</f>
        <v>0</v>
      </c>
      <c r="K57">
        <f>IFERROR(INDEX('OTCM-OMR'!$F$4:$BB$88,MATCH('Rlt Global'!$E57,'OTCM-OMR'!$C$4:$C$88,0),MATCH('Rlt Global'!K$3,'OTCM-OMR'!$F$3:$BB$3,0)),"")</f>
        <v>0</v>
      </c>
      <c r="L57">
        <f>IFERROR(INDEX('OTCM-OMR'!$F$4:$BB$88,MATCH('Rlt Global'!$E57,'OTCM-OMR'!$C$4:$C$88,0),MATCH('Rlt Global'!L$3,'OTCM-OMR'!$F$3:$BB$3,0)),"")</f>
        <v>0</v>
      </c>
      <c r="M57">
        <f>IFERROR(INDEX('OTCM-OMR'!$F$4:$BB$88,MATCH('Rlt Global'!$E57,'OTCM-OMR'!$C$4:$C$88,0),MATCH('Rlt Global'!M$3,'OTCM-OMR'!$F$3:$BB$3,0)),"")</f>
        <v>0</v>
      </c>
      <c r="N57">
        <f>IFERROR(INDEX('OTCM-OMR'!$F$4:$BB$88,MATCH('Rlt Global'!$E57,'OTCM-OMR'!$C$4:$C$88,0),MATCH('Rlt Global'!N$3,'OTCM-OMR'!$F$3:$BB$3,0)),"")</f>
        <v>0</v>
      </c>
      <c r="O57">
        <f>IFERROR(INDEX('OTCM-OMR'!$F$4:$BB$88,MATCH('Rlt Global'!$E57,'OTCM-OMR'!$C$4:$C$88,0),MATCH('Rlt Global'!O$3,'OTCM-OMR'!$F$3:$BB$3,0)),"")</f>
        <v>0</v>
      </c>
      <c r="P57">
        <f>IFERROR(INDEX('OTCM-OMR'!$F$4:$BB$88,MATCH('Rlt Global'!$E57,'OTCM-OMR'!$C$4:$C$88,0),MATCH('Rlt Global'!P$3,'OTCM-OMR'!$F$3:$BB$3,0)),"")</f>
        <v>0</v>
      </c>
      <c r="Q57">
        <f>IFERROR(INDEX('OTCM-OMR'!$F$4:$BB$88,MATCH('Rlt Global'!$E57,'OTCM-OMR'!$C$4:$C$88,0),MATCH('Rlt Global'!Q$3,'OTCM-OMR'!$F$3:$BB$3,0)),"")</f>
        <v>0</v>
      </c>
      <c r="R57">
        <f>IFERROR(INDEX('OTCM-OMR'!$F$4:$BB$88,MATCH('Rlt Global'!$E57,'OTCM-OMR'!$C$4:$C$88,0),MATCH('Rlt Global'!R$3,'OTCM-OMR'!$F$3:$BB$3,0)),"")</f>
        <v>0</v>
      </c>
      <c r="S57">
        <f>IFERROR(INDEX('OTCM-OMR'!$F$4:$BB$88,MATCH('Rlt Global'!$E57,'OTCM-OMR'!$C$4:$C$88,0),MATCH('Rlt Global'!S$3,'OTCM-OMR'!$F$3:$BB$3,0)),"")</f>
        <v>0</v>
      </c>
      <c r="T57">
        <f>IFERROR(INDEX('OTCM-OMR'!$F$4:$BB$88,MATCH('Rlt Global'!$E57,'OTCM-OMR'!$C$4:$C$88,0),MATCH('Rlt Global'!T$3,'OTCM-OMR'!$F$3:$BB$3,0)),"")</f>
        <v>0</v>
      </c>
      <c r="U57">
        <f>IFERROR(INDEX('OTCM-OMR'!$F$4:$BB$88,MATCH('Rlt Global'!$E57,'OTCM-OMR'!$C$4:$C$88,0),MATCH('Rlt Global'!U$3,'OTCM-OMR'!$F$3:$BB$3,0)),"")</f>
        <v>0</v>
      </c>
      <c r="V57">
        <f>IFERROR(INDEX('OTCM-OMR'!$F$4:$BB$88,MATCH('Rlt Global'!$E57,'OTCM-OMR'!$C$4:$C$88,0),MATCH('Rlt Global'!V$3,'OTCM-OMR'!$F$3:$BB$3,0)),"")</f>
        <v>0</v>
      </c>
      <c r="W57">
        <f>IFERROR(INDEX('OTCM-OMR'!$F$4:$BB$88,MATCH('Rlt Global'!$E57,'OTCM-OMR'!$C$4:$C$88,0),MATCH('Rlt Global'!W$3,'OTCM-OMR'!$F$3:$BB$3,0)),"")</f>
        <v>0</v>
      </c>
      <c r="X57">
        <f>IFERROR(INDEX('OTCM-OMR'!$F$4:$BB$88,MATCH('Rlt Global'!$E57,'OTCM-OMR'!$C$4:$C$88,0),MATCH('Rlt Global'!X$3,'OTCM-OMR'!$F$3:$BB$3,0)),"")</f>
        <v>0</v>
      </c>
      <c r="Y57">
        <f>IFERROR(INDEX('OTCM-OMR'!$F$4:$BB$88,MATCH('Rlt Global'!$E57,'OTCM-OMR'!$C$4:$C$88,0),MATCH('Rlt Global'!Y$3,'OTCM-OMR'!$F$3:$BB$3,0)),"")</f>
        <v>0</v>
      </c>
      <c r="Z57">
        <f>IFERROR(INDEX('OTCM-OMR'!$F$4:$BB$88,MATCH('Rlt Global'!$E57,'OTCM-OMR'!$C$4:$C$88,0),MATCH('Rlt Global'!Z$3,'OTCM-OMR'!$F$3:$BB$3,0)),"")</f>
        <v>0</v>
      </c>
      <c r="AA57">
        <f>IFERROR(INDEX('OTCM-OMR'!$F$4:$BB$88,MATCH('Rlt Global'!$E57,'OTCM-OMR'!$C$4:$C$88,0),MATCH('Rlt Global'!AA$3,'OTCM-OMR'!$F$3:$BB$3,0)),"")</f>
        <v>0</v>
      </c>
      <c r="AB57">
        <f>IFERROR(INDEX('OTCM-OMR'!$F$4:$BB$88,MATCH('Rlt Global'!$E57,'OTCM-OMR'!$C$4:$C$88,0),MATCH('Rlt Global'!AB$3,'OTCM-OMR'!$F$3:$BB$3,0)),"")</f>
        <v>0</v>
      </c>
      <c r="AC57">
        <f>IFERROR(INDEX('OTCM-OMR'!$F$4:$BB$88,MATCH('Rlt Global'!$E57,'OTCM-OMR'!$C$4:$C$88,0),MATCH('Rlt Global'!AC$3,'OTCM-OMR'!$F$3:$BB$3,0)),"")</f>
        <v>0</v>
      </c>
      <c r="AD57">
        <f>IFERROR(INDEX('OTCM-OMR'!$F$4:$BB$88,MATCH('Rlt Global'!$E57,'OTCM-OMR'!$C$4:$C$88,0),MATCH('Rlt Global'!AD$3,'OTCM-OMR'!$F$3:$BB$3,0)),"")</f>
        <v>0</v>
      </c>
      <c r="AE57">
        <f>IFERROR(INDEX('OTCM-OMR'!$F$4:$BB$88,MATCH('Rlt Global'!$E57,'OTCM-OMR'!$C$4:$C$88,0),MATCH('Rlt Global'!AE$3,'OTCM-OMR'!$F$3:$BB$3,0)),"")</f>
        <v>0</v>
      </c>
      <c r="AF57">
        <f>IFERROR(INDEX('OTCM-OMR'!$F$4:$BB$88,MATCH('Rlt Global'!$E57,'OTCM-OMR'!$C$4:$C$88,0),MATCH('Rlt Global'!AF$3,'OTCM-OMR'!$F$3:$BB$3,0)),"")</f>
        <v>0</v>
      </c>
      <c r="AG57">
        <f>IFERROR(INDEX('OTCM-OMR'!$F$4:$BB$88,MATCH('Rlt Global'!$E57,'OTCM-OMR'!$C$4:$C$88,0),MATCH('Rlt Global'!AG$3,'OTCM-OMR'!$F$3:$BB$3,0)),"")</f>
        <v>0</v>
      </c>
      <c r="AH57">
        <f>IFERROR(INDEX('OTCM-OMR'!$F$4:$BB$88,MATCH('Rlt Global'!$E57,'OTCM-OMR'!$C$4:$C$88,0),MATCH('Rlt Global'!AH$3,'OTCM-OMR'!$F$3:$BB$3,0)),"")</f>
        <v>0</v>
      </c>
      <c r="AI57">
        <f>IFERROR(INDEX('OTCM-OMR'!$F$4:$BB$88,MATCH('Rlt Global'!$E57,'OTCM-OMR'!$C$4:$C$88,0),MATCH('Rlt Global'!AI$3,'OTCM-OMR'!$F$3:$BB$3,0)),"")</f>
        <v>0</v>
      </c>
      <c r="AJ57">
        <f>IFERROR(INDEX('OTCM-OMR'!$F$4:$BB$88,MATCH('Rlt Global'!$E57,'OTCM-OMR'!$C$4:$C$88,0),MATCH('Rlt Global'!AJ$3,'OTCM-OMR'!$F$3:$BB$3,0)),"")</f>
        <v>0</v>
      </c>
      <c r="AK57">
        <f>IFERROR(INDEX('OTCM-OMR'!$F$4:$BB$88,MATCH('Rlt Global'!$E57,'OTCM-OMR'!$C$4:$C$88,0),MATCH('Rlt Global'!AK$3,'OTCM-OMR'!$F$3:$BB$3,0)),"")</f>
        <v>0</v>
      </c>
      <c r="AL57">
        <f>IFERROR(INDEX('OTCM-OMR'!$F$4:$BB$88,MATCH('Rlt Global'!$E57,'OTCM-OMR'!$C$4:$C$88,0),MATCH('Rlt Global'!AL$3,'OTCM-OMR'!$F$3:$BB$3,0)),"")</f>
        <v>0</v>
      </c>
      <c r="AM57">
        <f>IFERROR(INDEX('OTCM-OMR'!$F$4:$BB$88,MATCH('Rlt Global'!$E57,'OTCM-OMR'!$C$4:$C$88,0),MATCH('Rlt Global'!AM$3,'OTCM-OMR'!$F$3:$BB$3,0)),"")</f>
        <v>0</v>
      </c>
      <c r="AN57">
        <f>IFERROR(INDEX('OTCM-OMR'!$F$4:$BB$88,MATCH('Rlt Global'!$E57,'OTCM-OMR'!$C$4:$C$88,0),MATCH('Rlt Global'!AN$3,'OTCM-OMR'!$F$3:$BB$3,0)),"")</f>
        <v>0</v>
      </c>
      <c r="AO57">
        <f>IFERROR(INDEX('OTCM-OMR'!$F$4:$BB$88,MATCH('Rlt Global'!$E57,'OTCM-OMR'!$C$4:$C$88,0),MATCH('Rlt Global'!AO$3,'OTCM-OMR'!$F$3:$BB$3,0)),"")</f>
        <v>0</v>
      </c>
      <c r="AP57">
        <f>IFERROR(INDEX('OTCM-OMR'!$F$4:$BB$88,MATCH('Rlt Global'!$E57,'OTCM-OMR'!$C$4:$C$88,0),MATCH('Rlt Global'!AP$3,'OTCM-OMR'!$F$3:$BB$3,0)),"")</f>
        <v>0</v>
      </c>
      <c r="AQ57">
        <f>IFERROR(INDEX('OTCM-OMR'!$F$4:$BB$88,MATCH('Rlt Global'!$E57,'OTCM-OMR'!$C$4:$C$88,0),MATCH('Rlt Global'!AQ$3,'OTCM-OMR'!$F$3:$BB$3,0)),"")</f>
        <v>0</v>
      </c>
      <c r="AR57">
        <f>IFERROR(INDEX('OTCM-OMR'!$F$4:$BB$88,MATCH('Rlt Global'!$E57,'OTCM-OMR'!$C$4:$C$88,0),MATCH('Rlt Global'!AR$3,'OTCM-OMR'!$F$3:$BB$3,0)),"")</f>
        <v>0</v>
      </c>
      <c r="AS57">
        <f>IFERROR(INDEX('OTCM-OMR'!$F$4:$BB$88,MATCH('Rlt Global'!$E57,'OTCM-OMR'!$C$4:$C$88,0),MATCH('Rlt Global'!AS$3,'OTCM-OMR'!$F$3:$BB$3,0)),"")</f>
        <v>0</v>
      </c>
      <c r="AT57">
        <f>IFERROR(INDEX('OTCM-OMR'!$F$4:$BB$88,MATCH('Rlt Global'!$E57,'OTCM-OMR'!$C$4:$C$88,0),MATCH('Rlt Global'!AT$3,'OTCM-OMR'!$F$3:$BB$3,0)),"")</f>
        <v>0</v>
      </c>
      <c r="AU57">
        <f>IFERROR(INDEX('OTCM-OMR'!$F$4:$BB$88,MATCH('Rlt Global'!$E57,'OTCM-OMR'!$C$4:$C$88,0),MATCH('Rlt Global'!AU$3,'OTCM-OMR'!$F$3:$BB$3,0)),"")</f>
        <v>0</v>
      </c>
      <c r="AV57">
        <f>IFERROR(INDEX('OTCM-OMR'!$F$4:$BB$88,MATCH('Rlt Global'!$E57,'OTCM-OMR'!$C$4:$C$88,0),MATCH('Rlt Global'!AV$3,'OTCM-OMR'!$F$3:$BB$3,0)),"")</f>
        <v>0</v>
      </c>
      <c r="AW57">
        <f>IFERROR(INDEX('OTCM-OMR'!$F$4:$BB$88,MATCH('Rlt Global'!$E57,'OTCM-OMR'!$C$4:$C$88,0),MATCH('Rlt Global'!AW$3,'OTCM-OMR'!$F$3:$BB$3,0)),"")</f>
        <v>0</v>
      </c>
      <c r="AX57">
        <f>IFERROR(INDEX('OTCM-OMR'!$F$4:$BB$88,MATCH('Rlt Global'!$E57,'OTCM-OMR'!$C$4:$C$88,0),MATCH('Rlt Global'!AX$3,'OTCM-OMR'!$F$3:$BB$3,0)),"")</f>
        <v>0</v>
      </c>
      <c r="AY57">
        <f>IFERROR(INDEX('OTCM-OMR'!$F$4:$BB$88,MATCH('Rlt Global'!$E57,'OTCM-OMR'!$C$4:$C$88,0),MATCH('Rlt Global'!AY$3,'OTCM-OMR'!$F$3:$BB$3,0)),"")</f>
        <v>0</v>
      </c>
      <c r="AZ57">
        <f>IFERROR(INDEX('OTCM-OMR'!$F$4:$BB$88,MATCH('Rlt Global'!$E57,'OTCM-OMR'!$C$4:$C$88,0),MATCH('Rlt Global'!AZ$3,'OTCM-OMR'!$F$3:$BB$3,0)),"")</f>
        <v>0</v>
      </c>
      <c r="BA57">
        <f>IFERROR(INDEX('OTCM-OMR'!$F$4:$BB$88,MATCH('Rlt Global'!$E57,'OTCM-OMR'!$C$4:$C$88,0),MATCH('Rlt Global'!BA$3,'OTCM-OMR'!$F$3:$BB$3,0)),"")</f>
        <v>0</v>
      </c>
      <c r="BB57">
        <f>IFERROR(INDEX('OTCM-OMR'!$F$4:$BB$88,MATCH('Rlt Global'!$E57,'OTCM-OMR'!$C$4:$C$88,0),MATCH('Rlt Global'!BB$3,'OTCM-OMR'!$F$3:$BB$3,0)),"")</f>
        <v>0</v>
      </c>
      <c r="BC57">
        <f>IFERROR(INDEX('OTCM-OMR'!$F$4:$BB$88,MATCH('Rlt Global'!$E57,'OTCM-OMR'!$C$4:$C$88,0),MATCH('Rlt Global'!BC$3,'OTCM-OMR'!$F$3:$BB$3,0)),"")</f>
        <v>0</v>
      </c>
      <c r="BD57">
        <f>IFERROR(INDEX('OTCM-OMR'!$F$4:$BB$88,MATCH('Rlt Global'!$E57,'OTCM-OMR'!$C$4:$C$88,0),MATCH('Rlt Global'!BD$3,'OTCM-OMR'!$F$3:$BB$3,0)),"")</f>
        <v>0</v>
      </c>
    </row>
    <row r="58" spans="1:56">
      <c r="A58" t="s">
        <v>10</v>
      </c>
      <c r="B58" t="s">
        <v>153</v>
      </c>
      <c r="C58" t="s">
        <v>154</v>
      </c>
      <c r="D58">
        <v>1</v>
      </c>
      <c r="E58" s="66" t="str">
        <f>INDEX('Liste Personnel'!$A$3:$I$152,MATCH($C58,'Liste Personnel'!$E$3:$E$152,0),7)</f>
        <v>OTCMA1</v>
      </c>
      <c r="F58" s="66">
        <f>INDEX('Liste Personnel'!$A$3:$I$152,MATCH($C58,'Liste Personnel'!$E$3:$E$152,0),8)</f>
        <v>4290</v>
      </c>
      <c r="G58" s="66" t="str">
        <f>INDEX('Liste Personnel'!$A$3:$I$152,MATCH($C58,'Liste Personnel'!$E$3:$E$152,0),9)</f>
        <v>xxx.xxx@google.com</v>
      </c>
      <c r="H58">
        <f>IFERROR(INDEX('OTCM-OMR'!$F$4:$BB$88,MATCH('Rlt Global'!$E58,'OTCM-OMR'!$C$4:$C$88,0),MATCH('Rlt Global'!H$3,'OTCM-OMR'!$F$3:$BB$3,0)),"")</f>
        <v>0</v>
      </c>
      <c r="I58">
        <f>IFERROR(INDEX('OTCM-OMR'!$F$4:$BB$88,MATCH('Rlt Global'!$E58,'OTCM-OMR'!$C$4:$C$88,0),MATCH('Rlt Global'!I$3,'OTCM-OMR'!$F$3:$BB$3,0)),"")</f>
        <v>0</v>
      </c>
      <c r="J58">
        <f>IFERROR(INDEX('OTCM-OMR'!$F$4:$BB$88,MATCH('Rlt Global'!$E58,'OTCM-OMR'!$C$4:$C$88,0),MATCH('Rlt Global'!J$3,'OTCM-OMR'!$F$3:$BB$3,0)),"")</f>
        <v>0</v>
      </c>
      <c r="K58">
        <f>IFERROR(INDEX('OTCM-OMR'!$F$4:$BB$88,MATCH('Rlt Global'!$E58,'OTCM-OMR'!$C$4:$C$88,0),MATCH('Rlt Global'!K$3,'OTCM-OMR'!$F$3:$BB$3,0)),"")</f>
        <v>0</v>
      </c>
      <c r="L58">
        <f>IFERROR(INDEX('OTCM-OMR'!$F$4:$BB$88,MATCH('Rlt Global'!$E58,'OTCM-OMR'!$C$4:$C$88,0),MATCH('Rlt Global'!L$3,'OTCM-OMR'!$F$3:$BB$3,0)),"")</f>
        <v>0</v>
      </c>
      <c r="M58">
        <f>IFERROR(INDEX('OTCM-OMR'!$F$4:$BB$88,MATCH('Rlt Global'!$E58,'OTCM-OMR'!$C$4:$C$88,0),MATCH('Rlt Global'!M$3,'OTCM-OMR'!$F$3:$BB$3,0)),"")</f>
        <v>0</v>
      </c>
      <c r="N58">
        <f>IFERROR(INDEX('OTCM-OMR'!$F$4:$BB$88,MATCH('Rlt Global'!$E58,'OTCM-OMR'!$C$4:$C$88,0),MATCH('Rlt Global'!N$3,'OTCM-OMR'!$F$3:$BB$3,0)),"")</f>
        <v>0</v>
      </c>
      <c r="O58">
        <f>IFERROR(INDEX('OTCM-OMR'!$F$4:$BB$88,MATCH('Rlt Global'!$E58,'OTCM-OMR'!$C$4:$C$88,0),MATCH('Rlt Global'!O$3,'OTCM-OMR'!$F$3:$BB$3,0)),"")</f>
        <v>0</v>
      </c>
      <c r="P58">
        <f>IFERROR(INDEX('OTCM-OMR'!$F$4:$BB$88,MATCH('Rlt Global'!$E58,'OTCM-OMR'!$C$4:$C$88,0),MATCH('Rlt Global'!P$3,'OTCM-OMR'!$F$3:$BB$3,0)),"")</f>
        <v>0</v>
      </c>
      <c r="Q58">
        <f>IFERROR(INDEX('OTCM-OMR'!$F$4:$BB$88,MATCH('Rlt Global'!$E58,'OTCM-OMR'!$C$4:$C$88,0),MATCH('Rlt Global'!Q$3,'OTCM-OMR'!$F$3:$BB$3,0)),"")</f>
        <v>0</v>
      </c>
      <c r="R58">
        <f>IFERROR(INDEX('OTCM-OMR'!$F$4:$BB$88,MATCH('Rlt Global'!$E58,'OTCM-OMR'!$C$4:$C$88,0),MATCH('Rlt Global'!R$3,'OTCM-OMR'!$F$3:$BB$3,0)),"")</f>
        <v>0</v>
      </c>
      <c r="S58">
        <f>IFERROR(INDEX('OTCM-OMR'!$F$4:$BB$88,MATCH('Rlt Global'!$E58,'OTCM-OMR'!$C$4:$C$88,0),MATCH('Rlt Global'!S$3,'OTCM-OMR'!$F$3:$BB$3,0)),"")</f>
        <v>0</v>
      </c>
      <c r="T58">
        <f>IFERROR(INDEX('OTCM-OMR'!$F$4:$BB$88,MATCH('Rlt Global'!$E58,'OTCM-OMR'!$C$4:$C$88,0),MATCH('Rlt Global'!T$3,'OTCM-OMR'!$F$3:$BB$3,0)),"")</f>
        <v>0</v>
      </c>
      <c r="U58">
        <f>IFERROR(INDEX('OTCM-OMR'!$F$4:$BB$88,MATCH('Rlt Global'!$E58,'OTCM-OMR'!$C$4:$C$88,0),MATCH('Rlt Global'!U$3,'OTCM-OMR'!$F$3:$BB$3,0)),"")</f>
        <v>0</v>
      </c>
      <c r="V58">
        <f>IFERROR(INDEX('OTCM-OMR'!$F$4:$BB$88,MATCH('Rlt Global'!$E58,'OTCM-OMR'!$C$4:$C$88,0),MATCH('Rlt Global'!V$3,'OTCM-OMR'!$F$3:$BB$3,0)),"")</f>
        <v>0</v>
      </c>
      <c r="W58">
        <f>IFERROR(INDEX('OTCM-OMR'!$F$4:$BB$88,MATCH('Rlt Global'!$E58,'OTCM-OMR'!$C$4:$C$88,0),MATCH('Rlt Global'!W$3,'OTCM-OMR'!$F$3:$BB$3,0)),"")</f>
        <v>0</v>
      </c>
      <c r="X58">
        <f>IFERROR(INDEX('OTCM-OMR'!$F$4:$BB$88,MATCH('Rlt Global'!$E58,'OTCM-OMR'!$C$4:$C$88,0),MATCH('Rlt Global'!X$3,'OTCM-OMR'!$F$3:$BB$3,0)),"")</f>
        <v>0</v>
      </c>
      <c r="Y58">
        <f>IFERROR(INDEX('OTCM-OMR'!$F$4:$BB$88,MATCH('Rlt Global'!$E58,'OTCM-OMR'!$C$4:$C$88,0),MATCH('Rlt Global'!Y$3,'OTCM-OMR'!$F$3:$BB$3,0)),"")</f>
        <v>0</v>
      </c>
      <c r="Z58">
        <f>IFERROR(INDEX('OTCM-OMR'!$F$4:$BB$88,MATCH('Rlt Global'!$E58,'OTCM-OMR'!$C$4:$C$88,0),MATCH('Rlt Global'!Z$3,'OTCM-OMR'!$F$3:$BB$3,0)),"")</f>
        <v>0</v>
      </c>
      <c r="AA58">
        <f>IFERROR(INDEX('OTCM-OMR'!$F$4:$BB$88,MATCH('Rlt Global'!$E58,'OTCM-OMR'!$C$4:$C$88,0),MATCH('Rlt Global'!AA$3,'OTCM-OMR'!$F$3:$BB$3,0)),"")</f>
        <v>0</v>
      </c>
      <c r="AB58">
        <f>IFERROR(INDEX('OTCM-OMR'!$F$4:$BB$88,MATCH('Rlt Global'!$E58,'OTCM-OMR'!$C$4:$C$88,0),MATCH('Rlt Global'!AB$3,'OTCM-OMR'!$F$3:$BB$3,0)),"")</f>
        <v>0</v>
      </c>
      <c r="AC58">
        <f>IFERROR(INDEX('OTCM-OMR'!$F$4:$BB$88,MATCH('Rlt Global'!$E58,'OTCM-OMR'!$C$4:$C$88,0),MATCH('Rlt Global'!AC$3,'OTCM-OMR'!$F$3:$BB$3,0)),"")</f>
        <v>0</v>
      </c>
      <c r="AD58">
        <f>IFERROR(INDEX('OTCM-OMR'!$F$4:$BB$88,MATCH('Rlt Global'!$E58,'OTCM-OMR'!$C$4:$C$88,0),MATCH('Rlt Global'!AD$3,'OTCM-OMR'!$F$3:$BB$3,0)),"")</f>
        <v>0</v>
      </c>
      <c r="AE58">
        <f>IFERROR(INDEX('OTCM-OMR'!$F$4:$BB$88,MATCH('Rlt Global'!$E58,'OTCM-OMR'!$C$4:$C$88,0),MATCH('Rlt Global'!AE$3,'OTCM-OMR'!$F$3:$BB$3,0)),"")</f>
        <v>0</v>
      </c>
      <c r="AF58">
        <f>IFERROR(INDEX('OTCM-OMR'!$F$4:$BB$88,MATCH('Rlt Global'!$E58,'OTCM-OMR'!$C$4:$C$88,0),MATCH('Rlt Global'!AF$3,'OTCM-OMR'!$F$3:$BB$3,0)),"")</f>
        <v>0</v>
      </c>
      <c r="AG58">
        <f>IFERROR(INDEX('OTCM-OMR'!$F$4:$BB$88,MATCH('Rlt Global'!$E58,'OTCM-OMR'!$C$4:$C$88,0),MATCH('Rlt Global'!AG$3,'OTCM-OMR'!$F$3:$BB$3,0)),"")</f>
        <v>0</v>
      </c>
      <c r="AH58">
        <f>IFERROR(INDEX('OTCM-OMR'!$F$4:$BB$88,MATCH('Rlt Global'!$E58,'OTCM-OMR'!$C$4:$C$88,0),MATCH('Rlt Global'!AH$3,'OTCM-OMR'!$F$3:$BB$3,0)),"")</f>
        <v>0</v>
      </c>
      <c r="AI58">
        <f>IFERROR(INDEX('OTCM-OMR'!$F$4:$BB$88,MATCH('Rlt Global'!$E58,'OTCM-OMR'!$C$4:$C$88,0),MATCH('Rlt Global'!AI$3,'OTCM-OMR'!$F$3:$BB$3,0)),"")</f>
        <v>0</v>
      </c>
      <c r="AJ58">
        <f>IFERROR(INDEX('OTCM-OMR'!$F$4:$BB$88,MATCH('Rlt Global'!$E58,'OTCM-OMR'!$C$4:$C$88,0),MATCH('Rlt Global'!AJ$3,'OTCM-OMR'!$F$3:$BB$3,0)),"")</f>
        <v>0</v>
      </c>
      <c r="AK58">
        <f>IFERROR(INDEX('OTCM-OMR'!$F$4:$BB$88,MATCH('Rlt Global'!$E58,'OTCM-OMR'!$C$4:$C$88,0),MATCH('Rlt Global'!AK$3,'OTCM-OMR'!$F$3:$BB$3,0)),"")</f>
        <v>0</v>
      </c>
      <c r="AL58">
        <f>IFERROR(INDEX('OTCM-OMR'!$F$4:$BB$88,MATCH('Rlt Global'!$E58,'OTCM-OMR'!$C$4:$C$88,0),MATCH('Rlt Global'!AL$3,'OTCM-OMR'!$F$3:$BB$3,0)),"")</f>
        <v>0</v>
      </c>
      <c r="AM58">
        <f>IFERROR(INDEX('OTCM-OMR'!$F$4:$BB$88,MATCH('Rlt Global'!$E58,'OTCM-OMR'!$C$4:$C$88,0),MATCH('Rlt Global'!AM$3,'OTCM-OMR'!$F$3:$BB$3,0)),"")</f>
        <v>0</v>
      </c>
      <c r="AN58">
        <f>IFERROR(INDEX('OTCM-OMR'!$F$4:$BB$88,MATCH('Rlt Global'!$E58,'OTCM-OMR'!$C$4:$C$88,0),MATCH('Rlt Global'!AN$3,'OTCM-OMR'!$F$3:$BB$3,0)),"")</f>
        <v>0</v>
      </c>
      <c r="AO58">
        <f>IFERROR(INDEX('OTCM-OMR'!$F$4:$BB$88,MATCH('Rlt Global'!$E58,'OTCM-OMR'!$C$4:$C$88,0),MATCH('Rlt Global'!AO$3,'OTCM-OMR'!$F$3:$BB$3,0)),"")</f>
        <v>0</v>
      </c>
      <c r="AP58">
        <f>IFERROR(INDEX('OTCM-OMR'!$F$4:$BB$88,MATCH('Rlt Global'!$E58,'OTCM-OMR'!$C$4:$C$88,0),MATCH('Rlt Global'!AP$3,'OTCM-OMR'!$F$3:$BB$3,0)),"")</f>
        <v>0</v>
      </c>
      <c r="AQ58">
        <f>IFERROR(INDEX('OTCM-OMR'!$F$4:$BB$88,MATCH('Rlt Global'!$E58,'OTCM-OMR'!$C$4:$C$88,0),MATCH('Rlt Global'!AQ$3,'OTCM-OMR'!$F$3:$BB$3,0)),"")</f>
        <v>0</v>
      </c>
      <c r="AR58">
        <f>IFERROR(INDEX('OTCM-OMR'!$F$4:$BB$88,MATCH('Rlt Global'!$E58,'OTCM-OMR'!$C$4:$C$88,0),MATCH('Rlt Global'!AR$3,'OTCM-OMR'!$F$3:$BB$3,0)),"")</f>
        <v>0</v>
      </c>
      <c r="AS58">
        <f>IFERROR(INDEX('OTCM-OMR'!$F$4:$BB$88,MATCH('Rlt Global'!$E58,'OTCM-OMR'!$C$4:$C$88,0),MATCH('Rlt Global'!AS$3,'OTCM-OMR'!$F$3:$BB$3,0)),"")</f>
        <v>0</v>
      </c>
      <c r="AT58">
        <f>IFERROR(INDEX('OTCM-OMR'!$F$4:$BB$88,MATCH('Rlt Global'!$E58,'OTCM-OMR'!$C$4:$C$88,0),MATCH('Rlt Global'!AT$3,'OTCM-OMR'!$F$3:$BB$3,0)),"")</f>
        <v>0</v>
      </c>
      <c r="AU58">
        <f>IFERROR(INDEX('OTCM-OMR'!$F$4:$BB$88,MATCH('Rlt Global'!$E58,'OTCM-OMR'!$C$4:$C$88,0),MATCH('Rlt Global'!AU$3,'OTCM-OMR'!$F$3:$BB$3,0)),"")</f>
        <v>0</v>
      </c>
      <c r="AV58">
        <f>IFERROR(INDEX('OTCM-OMR'!$F$4:$BB$88,MATCH('Rlt Global'!$E58,'OTCM-OMR'!$C$4:$C$88,0),MATCH('Rlt Global'!AV$3,'OTCM-OMR'!$F$3:$BB$3,0)),"")</f>
        <v>0</v>
      </c>
      <c r="AW58">
        <f>IFERROR(INDEX('OTCM-OMR'!$F$4:$BB$88,MATCH('Rlt Global'!$E58,'OTCM-OMR'!$C$4:$C$88,0),MATCH('Rlt Global'!AW$3,'OTCM-OMR'!$F$3:$BB$3,0)),"")</f>
        <v>0</v>
      </c>
      <c r="AX58">
        <f>IFERROR(INDEX('OTCM-OMR'!$F$4:$BB$88,MATCH('Rlt Global'!$E58,'OTCM-OMR'!$C$4:$C$88,0),MATCH('Rlt Global'!AX$3,'OTCM-OMR'!$F$3:$BB$3,0)),"")</f>
        <v>0</v>
      </c>
      <c r="AY58">
        <f>IFERROR(INDEX('OTCM-OMR'!$F$4:$BB$88,MATCH('Rlt Global'!$E58,'OTCM-OMR'!$C$4:$C$88,0),MATCH('Rlt Global'!AY$3,'OTCM-OMR'!$F$3:$BB$3,0)),"")</f>
        <v>0</v>
      </c>
      <c r="AZ58">
        <f>IFERROR(INDEX('OTCM-OMR'!$F$4:$BB$88,MATCH('Rlt Global'!$E58,'OTCM-OMR'!$C$4:$C$88,0),MATCH('Rlt Global'!AZ$3,'OTCM-OMR'!$F$3:$BB$3,0)),"")</f>
        <v>0</v>
      </c>
      <c r="BA58">
        <f>IFERROR(INDEX('OTCM-OMR'!$F$4:$BB$88,MATCH('Rlt Global'!$E58,'OTCM-OMR'!$C$4:$C$88,0),MATCH('Rlt Global'!BA$3,'OTCM-OMR'!$F$3:$BB$3,0)),"")</f>
        <v>0</v>
      </c>
      <c r="BB58">
        <f>IFERROR(INDEX('OTCM-OMR'!$F$4:$BB$88,MATCH('Rlt Global'!$E58,'OTCM-OMR'!$C$4:$C$88,0),MATCH('Rlt Global'!BB$3,'OTCM-OMR'!$F$3:$BB$3,0)),"")</f>
        <v>0</v>
      </c>
      <c r="BC58">
        <f>IFERROR(INDEX('OTCM-OMR'!$F$4:$BB$88,MATCH('Rlt Global'!$E58,'OTCM-OMR'!$C$4:$C$88,0),MATCH('Rlt Global'!BC$3,'OTCM-OMR'!$F$3:$BB$3,0)),"")</f>
        <v>0</v>
      </c>
      <c r="BD58">
        <f>IFERROR(INDEX('OTCM-OMR'!$F$4:$BB$88,MATCH('Rlt Global'!$E58,'OTCM-OMR'!$C$4:$C$88,0),MATCH('Rlt Global'!BD$3,'OTCM-OMR'!$F$3:$BB$3,0)),"")</f>
        <v>0</v>
      </c>
    </row>
    <row r="59" spans="1:56">
      <c r="A59" t="s">
        <v>10</v>
      </c>
      <c r="B59" t="s">
        <v>153</v>
      </c>
      <c r="C59" t="s">
        <v>155</v>
      </c>
      <c r="D59">
        <v>2</v>
      </c>
      <c r="E59" s="66" t="str">
        <f>INDEX('Liste Personnel'!$A$3:$I$152,MATCH($C59,'Liste Personnel'!$E$3:$E$152,0),7)</f>
        <v>OTCMA2</v>
      </c>
      <c r="F59" s="66">
        <f>INDEX('Liste Personnel'!$A$3:$I$152,MATCH($C59,'Liste Personnel'!$E$3:$E$152,0),8)</f>
        <v>1946</v>
      </c>
      <c r="G59" s="66" t="str">
        <f>INDEX('Liste Personnel'!$A$3:$I$152,MATCH($C59,'Liste Personnel'!$E$3:$E$152,0),9)</f>
        <v>xxx.xxx@google.com</v>
      </c>
      <c r="H59">
        <f>IFERROR(INDEX('OTCM-OMR'!$F$4:$BB$88,MATCH('Rlt Global'!$E59,'OTCM-OMR'!$C$4:$C$88,0),MATCH('Rlt Global'!H$3,'OTCM-OMR'!$F$3:$BB$3,0)),"")</f>
        <v>0</v>
      </c>
      <c r="I59">
        <f>IFERROR(INDEX('OTCM-OMR'!$F$4:$BB$88,MATCH('Rlt Global'!$E59,'OTCM-OMR'!$C$4:$C$88,0),MATCH('Rlt Global'!I$3,'OTCM-OMR'!$F$3:$BB$3,0)),"")</f>
        <v>0</v>
      </c>
      <c r="J59">
        <f>IFERROR(INDEX('OTCM-OMR'!$F$4:$BB$88,MATCH('Rlt Global'!$E59,'OTCM-OMR'!$C$4:$C$88,0),MATCH('Rlt Global'!J$3,'OTCM-OMR'!$F$3:$BB$3,0)),"")</f>
        <v>0</v>
      </c>
      <c r="K59">
        <f>IFERROR(INDEX('OTCM-OMR'!$F$4:$BB$88,MATCH('Rlt Global'!$E59,'OTCM-OMR'!$C$4:$C$88,0),MATCH('Rlt Global'!K$3,'OTCM-OMR'!$F$3:$BB$3,0)),"")</f>
        <v>0</v>
      </c>
      <c r="L59">
        <f>IFERROR(INDEX('OTCM-OMR'!$F$4:$BB$88,MATCH('Rlt Global'!$E59,'OTCM-OMR'!$C$4:$C$88,0),MATCH('Rlt Global'!L$3,'OTCM-OMR'!$F$3:$BB$3,0)),"")</f>
        <v>0</v>
      </c>
      <c r="M59">
        <f>IFERROR(INDEX('OTCM-OMR'!$F$4:$BB$88,MATCH('Rlt Global'!$E59,'OTCM-OMR'!$C$4:$C$88,0),MATCH('Rlt Global'!M$3,'OTCM-OMR'!$F$3:$BB$3,0)),"")</f>
        <v>0</v>
      </c>
      <c r="N59">
        <f>IFERROR(INDEX('OTCM-OMR'!$F$4:$BB$88,MATCH('Rlt Global'!$E59,'OTCM-OMR'!$C$4:$C$88,0),MATCH('Rlt Global'!N$3,'OTCM-OMR'!$F$3:$BB$3,0)),"")</f>
        <v>0</v>
      </c>
      <c r="O59">
        <f>IFERROR(INDEX('OTCM-OMR'!$F$4:$BB$88,MATCH('Rlt Global'!$E59,'OTCM-OMR'!$C$4:$C$88,0),MATCH('Rlt Global'!O$3,'OTCM-OMR'!$F$3:$BB$3,0)),"")</f>
        <v>0</v>
      </c>
      <c r="P59">
        <f>IFERROR(INDEX('OTCM-OMR'!$F$4:$BB$88,MATCH('Rlt Global'!$E59,'OTCM-OMR'!$C$4:$C$88,0),MATCH('Rlt Global'!P$3,'OTCM-OMR'!$F$3:$BB$3,0)),"")</f>
        <v>0</v>
      </c>
      <c r="Q59">
        <f>IFERROR(INDEX('OTCM-OMR'!$F$4:$BB$88,MATCH('Rlt Global'!$E59,'OTCM-OMR'!$C$4:$C$88,0),MATCH('Rlt Global'!Q$3,'OTCM-OMR'!$F$3:$BB$3,0)),"")</f>
        <v>0</v>
      </c>
      <c r="R59">
        <f>IFERROR(INDEX('OTCM-OMR'!$F$4:$BB$88,MATCH('Rlt Global'!$E59,'OTCM-OMR'!$C$4:$C$88,0),MATCH('Rlt Global'!R$3,'OTCM-OMR'!$F$3:$BB$3,0)),"")</f>
        <v>0</v>
      </c>
      <c r="S59">
        <f>IFERROR(INDEX('OTCM-OMR'!$F$4:$BB$88,MATCH('Rlt Global'!$E59,'OTCM-OMR'!$C$4:$C$88,0),MATCH('Rlt Global'!S$3,'OTCM-OMR'!$F$3:$BB$3,0)),"")</f>
        <v>0</v>
      </c>
      <c r="T59">
        <f>IFERROR(INDEX('OTCM-OMR'!$F$4:$BB$88,MATCH('Rlt Global'!$E59,'OTCM-OMR'!$C$4:$C$88,0),MATCH('Rlt Global'!T$3,'OTCM-OMR'!$F$3:$BB$3,0)),"")</f>
        <v>0</v>
      </c>
      <c r="U59">
        <f>IFERROR(INDEX('OTCM-OMR'!$F$4:$BB$88,MATCH('Rlt Global'!$E59,'OTCM-OMR'!$C$4:$C$88,0),MATCH('Rlt Global'!U$3,'OTCM-OMR'!$F$3:$BB$3,0)),"")</f>
        <v>0</v>
      </c>
      <c r="V59">
        <f>IFERROR(INDEX('OTCM-OMR'!$F$4:$BB$88,MATCH('Rlt Global'!$E59,'OTCM-OMR'!$C$4:$C$88,0),MATCH('Rlt Global'!V$3,'OTCM-OMR'!$F$3:$BB$3,0)),"")</f>
        <v>0</v>
      </c>
      <c r="W59">
        <f>IFERROR(INDEX('OTCM-OMR'!$F$4:$BB$88,MATCH('Rlt Global'!$E59,'OTCM-OMR'!$C$4:$C$88,0),MATCH('Rlt Global'!W$3,'OTCM-OMR'!$F$3:$BB$3,0)),"")</f>
        <v>0</v>
      </c>
      <c r="X59">
        <f>IFERROR(INDEX('OTCM-OMR'!$F$4:$BB$88,MATCH('Rlt Global'!$E59,'OTCM-OMR'!$C$4:$C$88,0),MATCH('Rlt Global'!X$3,'OTCM-OMR'!$F$3:$BB$3,0)),"")</f>
        <v>0</v>
      </c>
      <c r="Y59">
        <f>IFERROR(INDEX('OTCM-OMR'!$F$4:$BB$88,MATCH('Rlt Global'!$E59,'OTCM-OMR'!$C$4:$C$88,0),MATCH('Rlt Global'!Y$3,'OTCM-OMR'!$F$3:$BB$3,0)),"")</f>
        <v>0</v>
      </c>
      <c r="Z59">
        <f>IFERROR(INDEX('OTCM-OMR'!$F$4:$BB$88,MATCH('Rlt Global'!$E59,'OTCM-OMR'!$C$4:$C$88,0),MATCH('Rlt Global'!Z$3,'OTCM-OMR'!$F$3:$BB$3,0)),"")</f>
        <v>0</v>
      </c>
      <c r="AA59">
        <f>IFERROR(INDEX('OTCM-OMR'!$F$4:$BB$88,MATCH('Rlt Global'!$E59,'OTCM-OMR'!$C$4:$C$88,0),MATCH('Rlt Global'!AA$3,'OTCM-OMR'!$F$3:$BB$3,0)),"")</f>
        <v>0</v>
      </c>
      <c r="AB59">
        <f>IFERROR(INDEX('OTCM-OMR'!$F$4:$BB$88,MATCH('Rlt Global'!$E59,'OTCM-OMR'!$C$4:$C$88,0),MATCH('Rlt Global'!AB$3,'OTCM-OMR'!$F$3:$BB$3,0)),"")</f>
        <v>0</v>
      </c>
      <c r="AC59">
        <f>IFERROR(INDEX('OTCM-OMR'!$F$4:$BB$88,MATCH('Rlt Global'!$E59,'OTCM-OMR'!$C$4:$C$88,0),MATCH('Rlt Global'!AC$3,'OTCM-OMR'!$F$3:$BB$3,0)),"")</f>
        <v>0</v>
      </c>
      <c r="AD59">
        <f>IFERROR(INDEX('OTCM-OMR'!$F$4:$BB$88,MATCH('Rlt Global'!$E59,'OTCM-OMR'!$C$4:$C$88,0),MATCH('Rlt Global'!AD$3,'OTCM-OMR'!$F$3:$BB$3,0)),"")</f>
        <v>0</v>
      </c>
      <c r="AE59">
        <f>IFERROR(INDEX('OTCM-OMR'!$F$4:$BB$88,MATCH('Rlt Global'!$E59,'OTCM-OMR'!$C$4:$C$88,0),MATCH('Rlt Global'!AE$3,'OTCM-OMR'!$F$3:$BB$3,0)),"")</f>
        <v>0</v>
      </c>
      <c r="AF59">
        <f>IFERROR(INDEX('OTCM-OMR'!$F$4:$BB$88,MATCH('Rlt Global'!$E59,'OTCM-OMR'!$C$4:$C$88,0),MATCH('Rlt Global'!AF$3,'OTCM-OMR'!$F$3:$BB$3,0)),"")</f>
        <v>0</v>
      </c>
      <c r="AG59">
        <f>IFERROR(INDEX('OTCM-OMR'!$F$4:$BB$88,MATCH('Rlt Global'!$E59,'OTCM-OMR'!$C$4:$C$88,0),MATCH('Rlt Global'!AG$3,'OTCM-OMR'!$F$3:$BB$3,0)),"")</f>
        <v>0</v>
      </c>
      <c r="AH59">
        <f>IFERROR(INDEX('OTCM-OMR'!$F$4:$BB$88,MATCH('Rlt Global'!$E59,'OTCM-OMR'!$C$4:$C$88,0),MATCH('Rlt Global'!AH$3,'OTCM-OMR'!$F$3:$BB$3,0)),"")</f>
        <v>0</v>
      </c>
      <c r="AI59">
        <f>IFERROR(INDEX('OTCM-OMR'!$F$4:$BB$88,MATCH('Rlt Global'!$E59,'OTCM-OMR'!$C$4:$C$88,0),MATCH('Rlt Global'!AI$3,'OTCM-OMR'!$F$3:$BB$3,0)),"")</f>
        <v>0</v>
      </c>
      <c r="AJ59">
        <f>IFERROR(INDEX('OTCM-OMR'!$F$4:$BB$88,MATCH('Rlt Global'!$E59,'OTCM-OMR'!$C$4:$C$88,0),MATCH('Rlt Global'!AJ$3,'OTCM-OMR'!$F$3:$BB$3,0)),"")</f>
        <v>0</v>
      </c>
      <c r="AK59">
        <f>IFERROR(INDEX('OTCM-OMR'!$F$4:$BB$88,MATCH('Rlt Global'!$E59,'OTCM-OMR'!$C$4:$C$88,0),MATCH('Rlt Global'!AK$3,'OTCM-OMR'!$F$3:$BB$3,0)),"")</f>
        <v>0</v>
      </c>
      <c r="AL59">
        <f>IFERROR(INDEX('OTCM-OMR'!$F$4:$BB$88,MATCH('Rlt Global'!$E59,'OTCM-OMR'!$C$4:$C$88,0),MATCH('Rlt Global'!AL$3,'OTCM-OMR'!$F$3:$BB$3,0)),"")</f>
        <v>0</v>
      </c>
      <c r="AM59">
        <f>IFERROR(INDEX('OTCM-OMR'!$F$4:$BB$88,MATCH('Rlt Global'!$E59,'OTCM-OMR'!$C$4:$C$88,0),MATCH('Rlt Global'!AM$3,'OTCM-OMR'!$F$3:$BB$3,0)),"")</f>
        <v>0</v>
      </c>
      <c r="AN59">
        <f>IFERROR(INDEX('OTCM-OMR'!$F$4:$BB$88,MATCH('Rlt Global'!$E59,'OTCM-OMR'!$C$4:$C$88,0),MATCH('Rlt Global'!AN$3,'OTCM-OMR'!$F$3:$BB$3,0)),"")</f>
        <v>0</v>
      </c>
      <c r="AO59">
        <f>IFERROR(INDEX('OTCM-OMR'!$F$4:$BB$88,MATCH('Rlt Global'!$E59,'OTCM-OMR'!$C$4:$C$88,0),MATCH('Rlt Global'!AO$3,'OTCM-OMR'!$F$3:$BB$3,0)),"")</f>
        <v>0</v>
      </c>
      <c r="AP59">
        <f>IFERROR(INDEX('OTCM-OMR'!$F$4:$BB$88,MATCH('Rlt Global'!$E59,'OTCM-OMR'!$C$4:$C$88,0),MATCH('Rlt Global'!AP$3,'OTCM-OMR'!$F$3:$BB$3,0)),"")</f>
        <v>0</v>
      </c>
      <c r="AQ59">
        <f>IFERROR(INDEX('OTCM-OMR'!$F$4:$BB$88,MATCH('Rlt Global'!$E59,'OTCM-OMR'!$C$4:$C$88,0),MATCH('Rlt Global'!AQ$3,'OTCM-OMR'!$F$3:$BB$3,0)),"")</f>
        <v>0</v>
      </c>
      <c r="AR59">
        <f>IFERROR(INDEX('OTCM-OMR'!$F$4:$BB$88,MATCH('Rlt Global'!$E59,'OTCM-OMR'!$C$4:$C$88,0),MATCH('Rlt Global'!AR$3,'OTCM-OMR'!$F$3:$BB$3,0)),"")</f>
        <v>0</v>
      </c>
      <c r="AS59">
        <f>IFERROR(INDEX('OTCM-OMR'!$F$4:$BB$88,MATCH('Rlt Global'!$E59,'OTCM-OMR'!$C$4:$C$88,0),MATCH('Rlt Global'!AS$3,'OTCM-OMR'!$F$3:$BB$3,0)),"")</f>
        <v>0</v>
      </c>
      <c r="AT59">
        <f>IFERROR(INDEX('OTCM-OMR'!$F$4:$BB$88,MATCH('Rlt Global'!$E59,'OTCM-OMR'!$C$4:$C$88,0),MATCH('Rlt Global'!AT$3,'OTCM-OMR'!$F$3:$BB$3,0)),"")</f>
        <v>0</v>
      </c>
      <c r="AU59">
        <f>IFERROR(INDEX('OTCM-OMR'!$F$4:$BB$88,MATCH('Rlt Global'!$E59,'OTCM-OMR'!$C$4:$C$88,0),MATCH('Rlt Global'!AU$3,'OTCM-OMR'!$F$3:$BB$3,0)),"")</f>
        <v>0</v>
      </c>
      <c r="AV59">
        <f>IFERROR(INDEX('OTCM-OMR'!$F$4:$BB$88,MATCH('Rlt Global'!$E59,'OTCM-OMR'!$C$4:$C$88,0),MATCH('Rlt Global'!AV$3,'OTCM-OMR'!$F$3:$BB$3,0)),"")</f>
        <v>0</v>
      </c>
      <c r="AW59">
        <f>IFERROR(INDEX('OTCM-OMR'!$F$4:$BB$88,MATCH('Rlt Global'!$E59,'OTCM-OMR'!$C$4:$C$88,0),MATCH('Rlt Global'!AW$3,'OTCM-OMR'!$F$3:$BB$3,0)),"")</f>
        <v>0</v>
      </c>
      <c r="AX59">
        <f>IFERROR(INDEX('OTCM-OMR'!$F$4:$BB$88,MATCH('Rlt Global'!$E59,'OTCM-OMR'!$C$4:$C$88,0),MATCH('Rlt Global'!AX$3,'OTCM-OMR'!$F$3:$BB$3,0)),"")</f>
        <v>0</v>
      </c>
      <c r="AY59">
        <f>IFERROR(INDEX('OTCM-OMR'!$F$4:$BB$88,MATCH('Rlt Global'!$E59,'OTCM-OMR'!$C$4:$C$88,0),MATCH('Rlt Global'!AY$3,'OTCM-OMR'!$F$3:$BB$3,0)),"")</f>
        <v>0</v>
      </c>
      <c r="AZ59">
        <f>IFERROR(INDEX('OTCM-OMR'!$F$4:$BB$88,MATCH('Rlt Global'!$E59,'OTCM-OMR'!$C$4:$C$88,0),MATCH('Rlt Global'!AZ$3,'OTCM-OMR'!$F$3:$BB$3,0)),"")</f>
        <v>0</v>
      </c>
      <c r="BA59">
        <f>IFERROR(INDEX('OTCM-OMR'!$F$4:$BB$88,MATCH('Rlt Global'!$E59,'OTCM-OMR'!$C$4:$C$88,0),MATCH('Rlt Global'!BA$3,'OTCM-OMR'!$F$3:$BB$3,0)),"")</f>
        <v>0</v>
      </c>
      <c r="BB59">
        <f>IFERROR(INDEX('OTCM-OMR'!$F$4:$BB$88,MATCH('Rlt Global'!$E59,'OTCM-OMR'!$C$4:$C$88,0),MATCH('Rlt Global'!BB$3,'OTCM-OMR'!$F$3:$BB$3,0)),"")</f>
        <v>0</v>
      </c>
      <c r="BC59">
        <f>IFERROR(INDEX('OTCM-OMR'!$F$4:$BB$88,MATCH('Rlt Global'!$E59,'OTCM-OMR'!$C$4:$C$88,0),MATCH('Rlt Global'!BC$3,'OTCM-OMR'!$F$3:$BB$3,0)),"")</f>
        <v>0</v>
      </c>
      <c r="BD59">
        <f>IFERROR(INDEX('OTCM-OMR'!$F$4:$BB$88,MATCH('Rlt Global'!$E59,'OTCM-OMR'!$C$4:$C$88,0),MATCH('Rlt Global'!BD$3,'OTCM-OMR'!$F$3:$BB$3,0)),"")</f>
        <v>0</v>
      </c>
    </row>
    <row r="60" spans="1:56">
      <c r="A60" t="s">
        <v>10</v>
      </c>
      <c r="B60" t="s">
        <v>153</v>
      </c>
      <c r="C60" t="s">
        <v>156</v>
      </c>
      <c r="D60">
        <v>3</v>
      </c>
      <c r="E60" s="66" t="str">
        <f>INDEX('Liste Personnel'!$A$3:$I$152,MATCH($C60,'Liste Personnel'!$E$3:$E$152,0),7)</f>
        <v>OTCMA3</v>
      </c>
      <c r="F60" s="66">
        <f>INDEX('Liste Personnel'!$A$3:$I$152,MATCH($C60,'Liste Personnel'!$E$3:$E$152,0),8)</f>
        <v>3423</v>
      </c>
      <c r="G60" s="66" t="str">
        <f>INDEX('Liste Personnel'!$A$3:$I$152,MATCH($C60,'Liste Personnel'!$E$3:$E$152,0),9)</f>
        <v>xxx.xxx@google.com</v>
      </c>
      <c r="H60">
        <f>IFERROR(INDEX('OTCM-OMR'!$F$4:$BB$88,MATCH('Rlt Global'!$E60,'OTCM-OMR'!$C$4:$C$88,0),MATCH('Rlt Global'!H$3,'OTCM-OMR'!$F$3:$BB$3,0)),"")</f>
        <v>0</v>
      </c>
      <c r="I60">
        <f>IFERROR(INDEX('OTCM-OMR'!$F$4:$BB$88,MATCH('Rlt Global'!$E60,'OTCM-OMR'!$C$4:$C$88,0),MATCH('Rlt Global'!I$3,'OTCM-OMR'!$F$3:$BB$3,0)),"")</f>
        <v>0</v>
      </c>
      <c r="J60">
        <f>IFERROR(INDEX('OTCM-OMR'!$F$4:$BB$88,MATCH('Rlt Global'!$E60,'OTCM-OMR'!$C$4:$C$88,0),MATCH('Rlt Global'!J$3,'OTCM-OMR'!$F$3:$BB$3,0)),"")</f>
        <v>0</v>
      </c>
      <c r="K60">
        <f>IFERROR(INDEX('OTCM-OMR'!$F$4:$BB$88,MATCH('Rlt Global'!$E60,'OTCM-OMR'!$C$4:$C$88,0),MATCH('Rlt Global'!K$3,'OTCM-OMR'!$F$3:$BB$3,0)),"")</f>
        <v>0</v>
      </c>
      <c r="L60">
        <f>IFERROR(INDEX('OTCM-OMR'!$F$4:$BB$88,MATCH('Rlt Global'!$E60,'OTCM-OMR'!$C$4:$C$88,0),MATCH('Rlt Global'!L$3,'OTCM-OMR'!$F$3:$BB$3,0)),"")</f>
        <v>0</v>
      </c>
      <c r="M60">
        <f>IFERROR(INDEX('OTCM-OMR'!$F$4:$BB$88,MATCH('Rlt Global'!$E60,'OTCM-OMR'!$C$4:$C$88,0),MATCH('Rlt Global'!M$3,'OTCM-OMR'!$F$3:$BB$3,0)),"")</f>
        <v>0</v>
      </c>
      <c r="N60">
        <f>IFERROR(INDEX('OTCM-OMR'!$F$4:$BB$88,MATCH('Rlt Global'!$E60,'OTCM-OMR'!$C$4:$C$88,0),MATCH('Rlt Global'!N$3,'OTCM-OMR'!$F$3:$BB$3,0)),"")</f>
        <v>0</v>
      </c>
      <c r="O60">
        <f>IFERROR(INDEX('OTCM-OMR'!$F$4:$BB$88,MATCH('Rlt Global'!$E60,'OTCM-OMR'!$C$4:$C$88,0),MATCH('Rlt Global'!O$3,'OTCM-OMR'!$F$3:$BB$3,0)),"")</f>
        <v>0</v>
      </c>
      <c r="P60">
        <f>IFERROR(INDEX('OTCM-OMR'!$F$4:$BB$88,MATCH('Rlt Global'!$E60,'OTCM-OMR'!$C$4:$C$88,0),MATCH('Rlt Global'!P$3,'OTCM-OMR'!$F$3:$BB$3,0)),"")</f>
        <v>0</v>
      </c>
      <c r="Q60">
        <f>IFERROR(INDEX('OTCM-OMR'!$F$4:$BB$88,MATCH('Rlt Global'!$E60,'OTCM-OMR'!$C$4:$C$88,0),MATCH('Rlt Global'!Q$3,'OTCM-OMR'!$F$3:$BB$3,0)),"")</f>
        <v>0</v>
      </c>
      <c r="R60">
        <f>IFERROR(INDEX('OTCM-OMR'!$F$4:$BB$88,MATCH('Rlt Global'!$E60,'OTCM-OMR'!$C$4:$C$88,0),MATCH('Rlt Global'!R$3,'OTCM-OMR'!$F$3:$BB$3,0)),"")</f>
        <v>0</v>
      </c>
      <c r="S60">
        <f>IFERROR(INDEX('OTCM-OMR'!$F$4:$BB$88,MATCH('Rlt Global'!$E60,'OTCM-OMR'!$C$4:$C$88,0),MATCH('Rlt Global'!S$3,'OTCM-OMR'!$F$3:$BB$3,0)),"")</f>
        <v>0</v>
      </c>
      <c r="T60">
        <f>IFERROR(INDEX('OTCM-OMR'!$F$4:$BB$88,MATCH('Rlt Global'!$E60,'OTCM-OMR'!$C$4:$C$88,0),MATCH('Rlt Global'!T$3,'OTCM-OMR'!$F$3:$BB$3,0)),"")</f>
        <v>0</v>
      </c>
      <c r="U60">
        <f>IFERROR(INDEX('OTCM-OMR'!$F$4:$BB$88,MATCH('Rlt Global'!$E60,'OTCM-OMR'!$C$4:$C$88,0),MATCH('Rlt Global'!U$3,'OTCM-OMR'!$F$3:$BB$3,0)),"")</f>
        <v>0</v>
      </c>
      <c r="V60">
        <f>IFERROR(INDEX('OTCM-OMR'!$F$4:$BB$88,MATCH('Rlt Global'!$E60,'OTCM-OMR'!$C$4:$C$88,0),MATCH('Rlt Global'!V$3,'OTCM-OMR'!$F$3:$BB$3,0)),"")</f>
        <v>0</v>
      </c>
      <c r="W60">
        <f>IFERROR(INDEX('OTCM-OMR'!$F$4:$BB$88,MATCH('Rlt Global'!$E60,'OTCM-OMR'!$C$4:$C$88,0),MATCH('Rlt Global'!W$3,'OTCM-OMR'!$F$3:$BB$3,0)),"")</f>
        <v>0</v>
      </c>
      <c r="X60">
        <f>IFERROR(INDEX('OTCM-OMR'!$F$4:$BB$88,MATCH('Rlt Global'!$E60,'OTCM-OMR'!$C$4:$C$88,0),MATCH('Rlt Global'!X$3,'OTCM-OMR'!$F$3:$BB$3,0)),"")</f>
        <v>0</v>
      </c>
      <c r="Y60">
        <f>IFERROR(INDEX('OTCM-OMR'!$F$4:$BB$88,MATCH('Rlt Global'!$E60,'OTCM-OMR'!$C$4:$C$88,0),MATCH('Rlt Global'!Y$3,'OTCM-OMR'!$F$3:$BB$3,0)),"")</f>
        <v>0</v>
      </c>
      <c r="Z60">
        <f>IFERROR(INDEX('OTCM-OMR'!$F$4:$BB$88,MATCH('Rlt Global'!$E60,'OTCM-OMR'!$C$4:$C$88,0),MATCH('Rlt Global'!Z$3,'OTCM-OMR'!$F$3:$BB$3,0)),"")</f>
        <v>0</v>
      </c>
      <c r="AA60">
        <f>IFERROR(INDEX('OTCM-OMR'!$F$4:$BB$88,MATCH('Rlt Global'!$E60,'OTCM-OMR'!$C$4:$C$88,0),MATCH('Rlt Global'!AA$3,'OTCM-OMR'!$F$3:$BB$3,0)),"")</f>
        <v>0</v>
      </c>
      <c r="AB60">
        <f>IFERROR(INDEX('OTCM-OMR'!$F$4:$BB$88,MATCH('Rlt Global'!$E60,'OTCM-OMR'!$C$4:$C$88,0),MATCH('Rlt Global'!AB$3,'OTCM-OMR'!$F$3:$BB$3,0)),"")</f>
        <v>0</v>
      </c>
      <c r="AC60">
        <f>IFERROR(INDEX('OTCM-OMR'!$F$4:$BB$88,MATCH('Rlt Global'!$E60,'OTCM-OMR'!$C$4:$C$88,0),MATCH('Rlt Global'!AC$3,'OTCM-OMR'!$F$3:$BB$3,0)),"")</f>
        <v>0</v>
      </c>
      <c r="AD60">
        <f>IFERROR(INDEX('OTCM-OMR'!$F$4:$BB$88,MATCH('Rlt Global'!$E60,'OTCM-OMR'!$C$4:$C$88,0),MATCH('Rlt Global'!AD$3,'OTCM-OMR'!$F$3:$BB$3,0)),"")</f>
        <v>0</v>
      </c>
      <c r="AE60">
        <f>IFERROR(INDEX('OTCM-OMR'!$F$4:$BB$88,MATCH('Rlt Global'!$E60,'OTCM-OMR'!$C$4:$C$88,0),MATCH('Rlt Global'!AE$3,'OTCM-OMR'!$F$3:$BB$3,0)),"")</f>
        <v>0</v>
      </c>
      <c r="AF60">
        <f>IFERROR(INDEX('OTCM-OMR'!$F$4:$BB$88,MATCH('Rlt Global'!$E60,'OTCM-OMR'!$C$4:$C$88,0),MATCH('Rlt Global'!AF$3,'OTCM-OMR'!$F$3:$BB$3,0)),"")</f>
        <v>0</v>
      </c>
      <c r="AG60">
        <f>IFERROR(INDEX('OTCM-OMR'!$F$4:$BB$88,MATCH('Rlt Global'!$E60,'OTCM-OMR'!$C$4:$C$88,0),MATCH('Rlt Global'!AG$3,'OTCM-OMR'!$F$3:$BB$3,0)),"")</f>
        <v>0</v>
      </c>
      <c r="AH60">
        <f>IFERROR(INDEX('OTCM-OMR'!$F$4:$BB$88,MATCH('Rlt Global'!$E60,'OTCM-OMR'!$C$4:$C$88,0),MATCH('Rlt Global'!AH$3,'OTCM-OMR'!$F$3:$BB$3,0)),"")</f>
        <v>0</v>
      </c>
      <c r="AI60">
        <f>IFERROR(INDEX('OTCM-OMR'!$F$4:$BB$88,MATCH('Rlt Global'!$E60,'OTCM-OMR'!$C$4:$C$88,0),MATCH('Rlt Global'!AI$3,'OTCM-OMR'!$F$3:$BB$3,0)),"")</f>
        <v>0</v>
      </c>
      <c r="AJ60">
        <f>IFERROR(INDEX('OTCM-OMR'!$F$4:$BB$88,MATCH('Rlt Global'!$E60,'OTCM-OMR'!$C$4:$C$88,0),MATCH('Rlt Global'!AJ$3,'OTCM-OMR'!$F$3:$BB$3,0)),"")</f>
        <v>0</v>
      </c>
      <c r="AK60">
        <f>IFERROR(INDEX('OTCM-OMR'!$F$4:$BB$88,MATCH('Rlt Global'!$E60,'OTCM-OMR'!$C$4:$C$88,0),MATCH('Rlt Global'!AK$3,'OTCM-OMR'!$F$3:$BB$3,0)),"")</f>
        <v>0</v>
      </c>
      <c r="AL60">
        <f>IFERROR(INDEX('OTCM-OMR'!$F$4:$BB$88,MATCH('Rlt Global'!$E60,'OTCM-OMR'!$C$4:$C$88,0),MATCH('Rlt Global'!AL$3,'OTCM-OMR'!$F$3:$BB$3,0)),"")</f>
        <v>0</v>
      </c>
      <c r="AM60">
        <f>IFERROR(INDEX('OTCM-OMR'!$F$4:$BB$88,MATCH('Rlt Global'!$E60,'OTCM-OMR'!$C$4:$C$88,0),MATCH('Rlt Global'!AM$3,'OTCM-OMR'!$F$3:$BB$3,0)),"")</f>
        <v>0</v>
      </c>
      <c r="AN60">
        <f>IFERROR(INDEX('OTCM-OMR'!$F$4:$BB$88,MATCH('Rlt Global'!$E60,'OTCM-OMR'!$C$4:$C$88,0),MATCH('Rlt Global'!AN$3,'OTCM-OMR'!$F$3:$BB$3,0)),"")</f>
        <v>0</v>
      </c>
      <c r="AO60">
        <f>IFERROR(INDEX('OTCM-OMR'!$F$4:$BB$88,MATCH('Rlt Global'!$E60,'OTCM-OMR'!$C$4:$C$88,0),MATCH('Rlt Global'!AO$3,'OTCM-OMR'!$F$3:$BB$3,0)),"")</f>
        <v>0</v>
      </c>
      <c r="AP60">
        <f>IFERROR(INDEX('OTCM-OMR'!$F$4:$BB$88,MATCH('Rlt Global'!$E60,'OTCM-OMR'!$C$4:$C$88,0),MATCH('Rlt Global'!AP$3,'OTCM-OMR'!$F$3:$BB$3,0)),"")</f>
        <v>0</v>
      </c>
      <c r="AQ60">
        <f>IFERROR(INDEX('OTCM-OMR'!$F$4:$BB$88,MATCH('Rlt Global'!$E60,'OTCM-OMR'!$C$4:$C$88,0),MATCH('Rlt Global'!AQ$3,'OTCM-OMR'!$F$3:$BB$3,0)),"")</f>
        <v>0</v>
      </c>
      <c r="AR60">
        <f>IFERROR(INDEX('OTCM-OMR'!$F$4:$BB$88,MATCH('Rlt Global'!$E60,'OTCM-OMR'!$C$4:$C$88,0),MATCH('Rlt Global'!AR$3,'OTCM-OMR'!$F$3:$BB$3,0)),"")</f>
        <v>0</v>
      </c>
      <c r="AS60">
        <f>IFERROR(INDEX('OTCM-OMR'!$F$4:$BB$88,MATCH('Rlt Global'!$E60,'OTCM-OMR'!$C$4:$C$88,0),MATCH('Rlt Global'!AS$3,'OTCM-OMR'!$F$3:$BB$3,0)),"")</f>
        <v>0</v>
      </c>
      <c r="AT60">
        <f>IFERROR(INDEX('OTCM-OMR'!$F$4:$BB$88,MATCH('Rlt Global'!$E60,'OTCM-OMR'!$C$4:$C$88,0),MATCH('Rlt Global'!AT$3,'OTCM-OMR'!$F$3:$BB$3,0)),"")</f>
        <v>0</v>
      </c>
      <c r="AU60">
        <f>IFERROR(INDEX('OTCM-OMR'!$F$4:$BB$88,MATCH('Rlt Global'!$E60,'OTCM-OMR'!$C$4:$C$88,0),MATCH('Rlt Global'!AU$3,'OTCM-OMR'!$F$3:$BB$3,0)),"")</f>
        <v>0</v>
      </c>
      <c r="AV60">
        <f>IFERROR(INDEX('OTCM-OMR'!$F$4:$BB$88,MATCH('Rlt Global'!$E60,'OTCM-OMR'!$C$4:$C$88,0),MATCH('Rlt Global'!AV$3,'OTCM-OMR'!$F$3:$BB$3,0)),"")</f>
        <v>0</v>
      </c>
      <c r="AW60">
        <f>IFERROR(INDEX('OTCM-OMR'!$F$4:$BB$88,MATCH('Rlt Global'!$E60,'OTCM-OMR'!$C$4:$C$88,0),MATCH('Rlt Global'!AW$3,'OTCM-OMR'!$F$3:$BB$3,0)),"")</f>
        <v>0</v>
      </c>
      <c r="AX60">
        <f>IFERROR(INDEX('OTCM-OMR'!$F$4:$BB$88,MATCH('Rlt Global'!$E60,'OTCM-OMR'!$C$4:$C$88,0),MATCH('Rlt Global'!AX$3,'OTCM-OMR'!$F$3:$BB$3,0)),"")</f>
        <v>0</v>
      </c>
      <c r="AY60">
        <f>IFERROR(INDEX('OTCM-OMR'!$F$4:$BB$88,MATCH('Rlt Global'!$E60,'OTCM-OMR'!$C$4:$C$88,0),MATCH('Rlt Global'!AY$3,'OTCM-OMR'!$F$3:$BB$3,0)),"")</f>
        <v>0</v>
      </c>
      <c r="AZ60">
        <f>IFERROR(INDEX('OTCM-OMR'!$F$4:$BB$88,MATCH('Rlt Global'!$E60,'OTCM-OMR'!$C$4:$C$88,0),MATCH('Rlt Global'!AZ$3,'OTCM-OMR'!$F$3:$BB$3,0)),"")</f>
        <v>0</v>
      </c>
      <c r="BA60">
        <f>IFERROR(INDEX('OTCM-OMR'!$F$4:$BB$88,MATCH('Rlt Global'!$E60,'OTCM-OMR'!$C$4:$C$88,0),MATCH('Rlt Global'!BA$3,'OTCM-OMR'!$F$3:$BB$3,0)),"")</f>
        <v>0</v>
      </c>
      <c r="BB60">
        <f>IFERROR(INDEX('OTCM-OMR'!$F$4:$BB$88,MATCH('Rlt Global'!$E60,'OTCM-OMR'!$C$4:$C$88,0),MATCH('Rlt Global'!BB$3,'OTCM-OMR'!$F$3:$BB$3,0)),"")</f>
        <v>0</v>
      </c>
      <c r="BC60">
        <f>IFERROR(INDEX('OTCM-OMR'!$F$4:$BB$88,MATCH('Rlt Global'!$E60,'OTCM-OMR'!$C$4:$C$88,0),MATCH('Rlt Global'!BC$3,'OTCM-OMR'!$F$3:$BB$3,0)),"")</f>
        <v>0</v>
      </c>
      <c r="BD60">
        <f>IFERROR(INDEX('OTCM-OMR'!$F$4:$BB$88,MATCH('Rlt Global'!$E60,'OTCM-OMR'!$C$4:$C$88,0),MATCH('Rlt Global'!BD$3,'OTCM-OMR'!$F$3:$BB$3,0)),"")</f>
        <v>0</v>
      </c>
    </row>
    <row r="61" spans="1:56">
      <c r="A61" t="s">
        <v>10</v>
      </c>
      <c r="B61" t="s">
        <v>153</v>
      </c>
      <c r="C61" t="s">
        <v>157</v>
      </c>
      <c r="D61">
        <v>4</v>
      </c>
      <c r="E61" s="66" t="str">
        <f>INDEX('Liste Personnel'!$A$3:$I$152,MATCH($C61,'Liste Personnel'!$E$3:$E$152,0),7)</f>
        <v>OTCMA4</v>
      </c>
      <c r="F61" s="66">
        <f>INDEX('Liste Personnel'!$A$3:$I$152,MATCH($C61,'Liste Personnel'!$E$3:$E$152,0),8)</f>
        <v>2409</v>
      </c>
      <c r="G61" s="66" t="str">
        <f>INDEX('Liste Personnel'!$A$3:$I$152,MATCH($C61,'Liste Personnel'!$E$3:$E$152,0),9)</f>
        <v>xxx.xxx@google.com</v>
      </c>
      <c r="H61">
        <f>IFERROR(INDEX('OTCM-OMR'!$F$4:$BB$88,MATCH('Rlt Global'!$E61,'OTCM-OMR'!$C$4:$C$88,0),MATCH('Rlt Global'!H$3,'OTCM-OMR'!$F$3:$BB$3,0)),"")</f>
        <v>0</v>
      </c>
      <c r="I61">
        <f>IFERROR(INDEX('OTCM-OMR'!$F$4:$BB$88,MATCH('Rlt Global'!$E61,'OTCM-OMR'!$C$4:$C$88,0),MATCH('Rlt Global'!I$3,'OTCM-OMR'!$F$3:$BB$3,0)),"")</f>
        <v>0</v>
      </c>
      <c r="J61">
        <f>IFERROR(INDEX('OTCM-OMR'!$F$4:$BB$88,MATCH('Rlt Global'!$E61,'OTCM-OMR'!$C$4:$C$88,0),MATCH('Rlt Global'!J$3,'OTCM-OMR'!$F$3:$BB$3,0)),"")</f>
        <v>0</v>
      </c>
      <c r="K61">
        <f>IFERROR(INDEX('OTCM-OMR'!$F$4:$BB$88,MATCH('Rlt Global'!$E61,'OTCM-OMR'!$C$4:$C$88,0),MATCH('Rlt Global'!K$3,'OTCM-OMR'!$F$3:$BB$3,0)),"")</f>
        <v>0</v>
      </c>
      <c r="L61">
        <f>IFERROR(INDEX('OTCM-OMR'!$F$4:$BB$88,MATCH('Rlt Global'!$E61,'OTCM-OMR'!$C$4:$C$88,0),MATCH('Rlt Global'!L$3,'OTCM-OMR'!$F$3:$BB$3,0)),"")</f>
        <v>0</v>
      </c>
      <c r="M61">
        <f>IFERROR(INDEX('OTCM-OMR'!$F$4:$BB$88,MATCH('Rlt Global'!$E61,'OTCM-OMR'!$C$4:$C$88,0),MATCH('Rlt Global'!M$3,'OTCM-OMR'!$F$3:$BB$3,0)),"")</f>
        <v>0</v>
      </c>
      <c r="N61">
        <f>IFERROR(INDEX('OTCM-OMR'!$F$4:$BB$88,MATCH('Rlt Global'!$E61,'OTCM-OMR'!$C$4:$C$88,0),MATCH('Rlt Global'!N$3,'OTCM-OMR'!$F$3:$BB$3,0)),"")</f>
        <v>0</v>
      </c>
      <c r="O61">
        <f>IFERROR(INDEX('OTCM-OMR'!$F$4:$BB$88,MATCH('Rlt Global'!$E61,'OTCM-OMR'!$C$4:$C$88,0),MATCH('Rlt Global'!O$3,'OTCM-OMR'!$F$3:$BB$3,0)),"")</f>
        <v>0</v>
      </c>
      <c r="P61">
        <f>IFERROR(INDEX('OTCM-OMR'!$F$4:$BB$88,MATCH('Rlt Global'!$E61,'OTCM-OMR'!$C$4:$C$88,0),MATCH('Rlt Global'!P$3,'OTCM-OMR'!$F$3:$BB$3,0)),"")</f>
        <v>0</v>
      </c>
      <c r="Q61">
        <f>IFERROR(INDEX('OTCM-OMR'!$F$4:$BB$88,MATCH('Rlt Global'!$E61,'OTCM-OMR'!$C$4:$C$88,0),MATCH('Rlt Global'!Q$3,'OTCM-OMR'!$F$3:$BB$3,0)),"")</f>
        <v>0</v>
      </c>
      <c r="R61">
        <f>IFERROR(INDEX('OTCM-OMR'!$F$4:$BB$88,MATCH('Rlt Global'!$E61,'OTCM-OMR'!$C$4:$C$88,0),MATCH('Rlt Global'!R$3,'OTCM-OMR'!$F$3:$BB$3,0)),"")</f>
        <v>0</v>
      </c>
      <c r="S61">
        <f>IFERROR(INDEX('OTCM-OMR'!$F$4:$BB$88,MATCH('Rlt Global'!$E61,'OTCM-OMR'!$C$4:$C$88,0),MATCH('Rlt Global'!S$3,'OTCM-OMR'!$F$3:$BB$3,0)),"")</f>
        <v>0</v>
      </c>
      <c r="T61">
        <f>IFERROR(INDEX('OTCM-OMR'!$F$4:$BB$88,MATCH('Rlt Global'!$E61,'OTCM-OMR'!$C$4:$C$88,0),MATCH('Rlt Global'!T$3,'OTCM-OMR'!$F$3:$BB$3,0)),"")</f>
        <v>0</v>
      </c>
      <c r="U61">
        <f>IFERROR(INDEX('OTCM-OMR'!$F$4:$BB$88,MATCH('Rlt Global'!$E61,'OTCM-OMR'!$C$4:$C$88,0),MATCH('Rlt Global'!U$3,'OTCM-OMR'!$F$3:$BB$3,0)),"")</f>
        <v>0</v>
      </c>
      <c r="V61">
        <f>IFERROR(INDEX('OTCM-OMR'!$F$4:$BB$88,MATCH('Rlt Global'!$E61,'OTCM-OMR'!$C$4:$C$88,0),MATCH('Rlt Global'!V$3,'OTCM-OMR'!$F$3:$BB$3,0)),"")</f>
        <v>0</v>
      </c>
      <c r="W61">
        <f>IFERROR(INDEX('OTCM-OMR'!$F$4:$BB$88,MATCH('Rlt Global'!$E61,'OTCM-OMR'!$C$4:$C$88,0),MATCH('Rlt Global'!W$3,'OTCM-OMR'!$F$3:$BB$3,0)),"")</f>
        <v>0</v>
      </c>
      <c r="X61">
        <f>IFERROR(INDEX('OTCM-OMR'!$F$4:$BB$88,MATCH('Rlt Global'!$E61,'OTCM-OMR'!$C$4:$C$88,0),MATCH('Rlt Global'!X$3,'OTCM-OMR'!$F$3:$BB$3,0)),"")</f>
        <v>0</v>
      </c>
      <c r="Y61">
        <f>IFERROR(INDEX('OTCM-OMR'!$F$4:$BB$88,MATCH('Rlt Global'!$E61,'OTCM-OMR'!$C$4:$C$88,0),MATCH('Rlt Global'!Y$3,'OTCM-OMR'!$F$3:$BB$3,0)),"")</f>
        <v>0</v>
      </c>
      <c r="Z61">
        <f>IFERROR(INDEX('OTCM-OMR'!$F$4:$BB$88,MATCH('Rlt Global'!$E61,'OTCM-OMR'!$C$4:$C$88,0),MATCH('Rlt Global'!Z$3,'OTCM-OMR'!$F$3:$BB$3,0)),"")</f>
        <v>0</v>
      </c>
      <c r="AA61">
        <f>IFERROR(INDEX('OTCM-OMR'!$F$4:$BB$88,MATCH('Rlt Global'!$E61,'OTCM-OMR'!$C$4:$C$88,0),MATCH('Rlt Global'!AA$3,'OTCM-OMR'!$F$3:$BB$3,0)),"")</f>
        <v>0</v>
      </c>
      <c r="AB61">
        <f>IFERROR(INDEX('OTCM-OMR'!$F$4:$BB$88,MATCH('Rlt Global'!$E61,'OTCM-OMR'!$C$4:$C$88,0),MATCH('Rlt Global'!AB$3,'OTCM-OMR'!$F$3:$BB$3,0)),"")</f>
        <v>0</v>
      </c>
      <c r="AC61">
        <f>IFERROR(INDEX('OTCM-OMR'!$F$4:$BB$88,MATCH('Rlt Global'!$E61,'OTCM-OMR'!$C$4:$C$88,0),MATCH('Rlt Global'!AC$3,'OTCM-OMR'!$F$3:$BB$3,0)),"")</f>
        <v>0</v>
      </c>
      <c r="AD61">
        <f>IFERROR(INDEX('OTCM-OMR'!$F$4:$BB$88,MATCH('Rlt Global'!$E61,'OTCM-OMR'!$C$4:$C$88,0),MATCH('Rlt Global'!AD$3,'OTCM-OMR'!$F$3:$BB$3,0)),"")</f>
        <v>0</v>
      </c>
      <c r="AE61">
        <f>IFERROR(INDEX('OTCM-OMR'!$F$4:$BB$88,MATCH('Rlt Global'!$E61,'OTCM-OMR'!$C$4:$C$88,0),MATCH('Rlt Global'!AE$3,'OTCM-OMR'!$F$3:$BB$3,0)),"")</f>
        <v>0</v>
      </c>
      <c r="AF61">
        <f>IFERROR(INDEX('OTCM-OMR'!$F$4:$BB$88,MATCH('Rlt Global'!$E61,'OTCM-OMR'!$C$4:$C$88,0),MATCH('Rlt Global'!AF$3,'OTCM-OMR'!$F$3:$BB$3,0)),"")</f>
        <v>0</v>
      </c>
      <c r="AG61">
        <f>IFERROR(INDEX('OTCM-OMR'!$F$4:$BB$88,MATCH('Rlt Global'!$E61,'OTCM-OMR'!$C$4:$C$88,0),MATCH('Rlt Global'!AG$3,'OTCM-OMR'!$F$3:$BB$3,0)),"")</f>
        <v>0</v>
      </c>
      <c r="AH61">
        <f>IFERROR(INDEX('OTCM-OMR'!$F$4:$BB$88,MATCH('Rlt Global'!$E61,'OTCM-OMR'!$C$4:$C$88,0),MATCH('Rlt Global'!AH$3,'OTCM-OMR'!$F$3:$BB$3,0)),"")</f>
        <v>0</v>
      </c>
      <c r="AI61">
        <f>IFERROR(INDEX('OTCM-OMR'!$F$4:$BB$88,MATCH('Rlt Global'!$E61,'OTCM-OMR'!$C$4:$C$88,0),MATCH('Rlt Global'!AI$3,'OTCM-OMR'!$F$3:$BB$3,0)),"")</f>
        <v>0</v>
      </c>
      <c r="AJ61">
        <f>IFERROR(INDEX('OTCM-OMR'!$F$4:$BB$88,MATCH('Rlt Global'!$E61,'OTCM-OMR'!$C$4:$C$88,0),MATCH('Rlt Global'!AJ$3,'OTCM-OMR'!$F$3:$BB$3,0)),"")</f>
        <v>0</v>
      </c>
      <c r="AK61">
        <f>IFERROR(INDEX('OTCM-OMR'!$F$4:$BB$88,MATCH('Rlt Global'!$E61,'OTCM-OMR'!$C$4:$C$88,0),MATCH('Rlt Global'!AK$3,'OTCM-OMR'!$F$3:$BB$3,0)),"")</f>
        <v>0</v>
      </c>
      <c r="AL61">
        <f>IFERROR(INDEX('OTCM-OMR'!$F$4:$BB$88,MATCH('Rlt Global'!$E61,'OTCM-OMR'!$C$4:$C$88,0),MATCH('Rlt Global'!AL$3,'OTCM-OMR'!$F$3:$BB$3,0)),"")</f>
        <v>0</v>
      </c>
      <c r="AM61">
        <f>IFERROR(INDEX('OTCM-OMR'!$F$4:$BB$88,MATCH('Rlt Global'!$E61,'OTCM-OMR'!$C$4:$C$88,0),MATCH('Rlt Global'!AM$3,'OTCM-OMR'!$F$3:$BB$3,0)),"")</f>
        <v>0</v>
      </c>
      <c r="AN61">
        <f>IFERROR(INDEX('OTCM-OMR'!$F$4:$BB$88,MATCH('Rlt Global'!$E61,'OTCM-OMR'!$C$4:$C$88,0),MATCH('Rlt Global'!AN$3,'OTCM-OMR'!$F$3:$BB$3,0)),"")</f>
        <v>0</v>
      </c>
      <c r="AO61">
        <f>IFERROR(INDEX('OTCM-OMR'!$F$4:$BB$88,MATCH('Rlt Global'!$E61,'OTCM-OMR'!$C$4:$C$88,0),MATCH('Rlt Global'!AO$3,'OTCM-OMR'!$F$3:$BB$3,0)),"")</f>
        <v>0</v>
      </c>
      <c r="AP61">
        <f>IFERROR(INDEX('OTCM-OMR'!$F$4:$BB$88,MATCH('Rlt Global'!$E61,'OTCM-OMR'!$C$4:$C$88,0),MATCH('Rlt Global'!AP$3,'OTCM-OMR'!$F$3:$BB$3,0)),"")</f>
        <v>0</v>
      </c>
      <c r="AQ61">
        <f>IFERROR(INDEX('OTCM-OMR'!$F$4:$BB$88,MATCH('Rlt Global'!$E61,'OTCM-OMR'!$C$4:$C$88,0),MATCH('Rlt Global'!AQ$3,'OTCM-OMR'!$F$3:$BB$3,0)),"")</f>
        <v>0</v>
      </c>
      <c r="AR61">
        <f>IFERROR(INDEX('OTCM-OMR'!$F$4:$BB$88,MATCH('Rlt Global'!$E61,'OTCM-OMR'!$C$4:$C$88,0),MATCH('Rlt Global'!AR$3,'OTCM-OMR'!$F$3:$BB$3,0)),"")</f>
        <v>0</v>
      </c>
      <c r="AS61">
        <f>IFERROR(INDEX('OTCM-OMR'!$F$4:$BB$88,MATCH('Rlt Global'!$E61,'OTCM-OMR'!$C$4:$C$88,0),MATCH('Rlt Global'!AS$3,'OTCM-OMR'!$F$3:$BB$3,0)),"")</f>
        <v>0</v>
      </c>
      <c r="AT61">
        <f>IFERROR(INDEX('OTCM-OMR'!$F$4:$BB$88,MATCH('Rlt Global'!$E61,'OTCM-OMR'!$C$4:$C$88,0),MATCH('Rlt Global'!AT$3,'OTCM-OMR'!$F$3:$BB$3,0)),"")</f>
        <v>0</v>
      </c>
      <c r="AU61">
        <f>IFERROR(INDEX('OTCM-OMR'!$F$4:$BB$88,MATCH('Rlt Global'!$E61,'OTCM-OMR'!$C$4:$C$88,0),MATCH('Rlt Global'!AU$3,'OTCM-OMR'!$F$3:$BB$3,0)),"")</f>
        <v>0</v>
      </c>
      <c r="AV61">
        <f>IFERROR(INDEX('OTCM-OMR'!$F$4:$BB$88,MATCH('Rlt Global'!$E61,'OTCM-OMR'!$C$4:$C$88,0),MATCH('Rlt Global'!AV$3,'OTCM-OMR'!$F$3:$BB$3,0)),"")</f>
        <v>0</v>
      </c>
      <c r="AW61">
        <f>IFERROR(INDEX('OTCM-OMR'!$F$4:$BB$88,MATCH('Rlt Global'!$E61,'OTCM-OMR'!$C$4:$C$88,0),MATCH('Rlt Global'!AW$3,'OTCM-OMR'!$F$3:$BB$3,0)),"")</f>
        <v>0</v>
      </c>
      <c r="AX61">
        <f>IFERROR(INDEX('OTCM-OMR'!$F$4:$BB$88,MATCH('Rlt Global'!$E61,'OTCM-OMR'!$C$4:$C$88,0),MATCH('Rlt Global'!AX$3,'OTCM-OMR'!$F$3:$BB$3,0)),"")</f>
        <v>0</v>
      </c>
      <c r="AY61">
        <f>IFERROR(INDEX('OTCM-OMR'!$F$4:$BB$88,MATCH('Rlt Global'!$E61,'OTCM-OMR'!$C$4:$C$88,0),MATCH('Rlt Global'!AY$3,'OTCM-OMR'!$F$3:$BB$3,0)),"")</f>
        <v>0</v>
      </c>
      <c r="AZ61">
        <f>IFERROR(INDEX('OTCM-OMR'!$F$4:$BB$88,MATCH('Rlt Global'!$E61,'OTCM-OMR'!$C$4:$C$88,0),MATCH('Rlt Global'!AZ$3,'OTCM-OMR'!$F$3:$BB$3,0)),"")</f>
        <v>0</v>
      </c>
      <c r="BA61">
        <f>IFERROR(INDEX('OTCM-OMR'!$F$4:$BB$88,MATCH('Rlt Global'!$E61,'OTCM-OMR'!$C$4:$C$88,0),MATCH('Rlt Global'!BA$3,'OTCM-OMR'!$F$3:$BB$3,0)),"")</f>
        <v>0</v>
      </c>
      <c r="BB61">
        <f>IFERROR(INDEX('OTCM-OMR'!$F$4:$BB$88,MATCH('Rlt Global'!$E61,'OTCM-OMR'!$C$4:$C$88,0),MATCH('Rlt Global'!BB$3,'OTCM-OMR'!$F$3:$BB$3,0)),"")</f>
        <v>0</v>
      </c>
      <c r="BC61">
        <f>IFERROR(INDEX('OTCM-OMR'!$F$4:$BB$88,MATCH('Rlt Global'!$E61,'OTCM-OMR'!$C$4:$C$88,0),MATCH('Rlt Global'!BC$3,'OTCM-OMR'!$F$3:$BB$3,0)),"")</f>
        <v>0</v>
      </c>
      <c r="BD61">
        <f>IFERROR(INDEX('OTCM-OMR'!$F$4:$BB$88,MATCH('Rlt Global'!$E61,'OTCM-OMR'!$C$4:$C$88,0),MATCH('Rlt Global'!BD$3,'OTCM-OMR'!$F$3:$BB$3,0)),"")</f>
        <v>0</v>
      </c>
    </row>
    <row r="62" spans="1:56">
      <c r="A62" t="s">
        <v>10</v>
      </c>
      <c r="B62" t="s">
        <v>153</v>
      </c>
      <c r="C62" t="s">
        <v>158</v>
      </c>
      <c r="D62">
        <v>5</v>
      </c>
      <c r="E62" s="66" t="str">
        <f>INDEX('Liste Personnel'!$A$3:$I$152,MATCH($C62,'Liste Personnel'!$E$3:$E$152,0),7)</f>
        <v>OTCMA5</v>
      </c>
      <c r="F62" s="66">
        <f>INDEX('Liste Personnel'!$A$3:$I$152,MATCH($C62,'Liste Personnel'!$E$3:$E$152,0),8)</f>
        <v>2336</v>
      </c>
      <c r="G62" s="66" t="str">
        <f>INDEX('Liste Personnel'!$A$3:$I$152,MATCH($C62,'Liste Personnel'!$E$3:$E$152,0),9)</f>
        <v>xxx.xxx@google.com</v>
      </c>
      <c r="H62">
        <f>IFERROR(INDEX('OTCM-OMR'!$F$4:$BB$88,MATCH('Rlt Global'!$E62,'OTCM-OMR'!$C$4:$C$88,0),MATCH('Rlt Global'!H$3,'OTCM-OMR'!$F$3:$BB$3,0)),"")</f>
        <v>0</v>
      </c>
      <c r="I62">
        <f>IFERROR(INDEX('OTCM-OMR'!$F$4:$BB$88,MATCH('Rlt Global'!$E62,'OTCM-OMR'!$C$4:$C$88,0),MATCH('Rlt Global'!I$3,'OTCM-OMR'!$F$3:$BB$3,0)),"")</f>
        <v>0</v>
      </c>
      <c r="J62">
        <f>IFERROR(INDEX('OTCM-OMR'!$F$4:$BB$88,MATCH('Rlt Global'!$E62,'OTCM-OMR'!$C$4:$C$88,0),MATCH('Rlt Global'!J$3,'OTCM-OMR'!$F$3:$BB$3,0)),"")</f>
        <v>0</v>
      </c>
      <c r="K62">
        <f>IFERROR(INDEX('OTCM-OMR'!$F$4:$BB$88,MATCH('Rlt Global'!$E62,'OTCM-OMR'!$C$4:$C$88,0),MATCH('Rlt Global'!K$3,'OTCM-OMR'!$F$3:$BB$3,0)),"")</f>
        <v>0</v>
      </c>
      <c r="L62">
        <f>IFERROR(INDEX('OTCM-OMR'!$F$4:$BB$88,MATCH('Rlt Global'!$E62,'OTCM-OMR'!$C$4:$C$88,0),MATCH('Rlt Global'!L$3,'OTCM-OMR'!$F$3:$BB$3,0)),"")</f>
        <v>0</v>
      </c>
      <c r="M62">
        <f>IFERROR(INDEX('OTCM-OMR'!$F$4:$BB$88,MATCH('Rlt Global'!$E62,'OTCM-OMR'!$C$4:$C$88,0),MATCH('Rlt Global'!M$3,'OTCM-OMR'!$F$3:$BB$3,0)),"")</f>
        <v>0</v>
      </c>
      <c r="N62">
        <f>IFERROR(INDEX('OTCM-OMR'!$F$4:$BB$88,MATCH('Rlt Global'!$E62,'OTCM-OMR'!$C$4:$C$88,0),MATCH('Rlt Global'!N$3,'OTCM-OMR'!$F$3:$BB$3,0)),"")</f>
        <v>0</v>
      </c>
      <c r="O62">
        <f>IFERROR(INDEX('OTCM-OMR'!$F$4:$BB$88,MATCH('Rlt Global'!$E62,'OTCM-OMR'!$C$4:$C$88,0),MATCH('Rlt Global'!O$3,'OTCM-OMR'!$F$3:$BB$3,0)),"")</f>
        <v>0</v>
      </c>
      <c r="P62">
        <f>IFERROR(INDEX('OTCM-OMR'!$F$4:$BB$88,MATCH('Rlt Global'!$E62,'OTCM-OMR'!$C$4:$C$88,0),MATCH('Rlt Global'!P$3,'OTCM-OMR'!$F$3:$BB$3,0)),"")</f>
        <v>0</v>
      </c>
      <c r="Q62">
        <f>IFERROR(INDEX('OTCM-OMR'!$F$4:$BB$88,MATCH('Rlt Global'!$E62,'OTCM-OMR'!$C$4:$C$88,0),MATCH('Rlt Global'!Q$3,'OTCM-OMR'!$F$3:$BB$3,0)),"")</f>
        <v>0</v>
      </c>
      <c r="R62">
        <f>IFERROR(INDEX('OTCM-OMR'!$F$4:$BB$88,MATCH('Rlt Global'!$E62,'OTCM-OMR'!$C$4:$C$88,0),MATCH('Rlt Global'!R$3,'OTCM-OMR'!$F$3:$BB$3,0)),"")</f>
        <v>0</v>
      </c>
      <c r="S62">
        <f>IFERROR(INDEX('OTCM-OMR'!$F$4:$BB$88,MATCH('Rlt Global'!$E62,'OTCM-OMR'!$C$4:$C$88,0),MATCH('Rlt Global'!S$3,'OTCM-OMR'!$F$3:$BB$3,0)),"")</f>
        <v>0</v>
      </c>
      <c r="T62">
        <f>IFERROR(INDEX('OTCM-OMR'!$F$4:$BB$88,MATCH('Rlt Global'!$E62,'OTCM-OMR'!$C$4:$C$88,0),MATCH('Rlt Global'!T$3,'OTCM-OMR'!$F$3:$BB$3,0)),"")</f>
        <v>0</v>
      </c>
      <c r="U62">
        <f>IFERROR(INDEX('OTCM-OMR'!$F$4:$BB$88,MATCH('Rlt Global'!$E62,'OTCM-OMR'!$C$4:$C$88,0),MATCH('Rlt Global'!U$3,'OTCM-OMR'!$F$3:$BB$3,0)),"")</f>
        <v>0</v>
      </c>
      <c r="V62">
        <f>IFERROR(INDEX('OTCM-OMR'!$F$4:$BB$88,MATCH('Rlt Global'!$E62,'OTCM-OMR'!$C$4:$C$88,0),MATCH('Rlt Global'!V$3,'OTCM-OMR'!$F$3:$BB$3,0)),"")</f>
        <v>0</v>
      </c>
      <c r="W62">
        <f>IFERROR(INDEX('OTCM-OMR'!$F$4:$BB$88,MATCH('Rlt Global'!$E62,'OTCM-OMR'!$C$4:$C$88,0),MATCH('Rlt Global'!W$3,'OTCM-OMR'!$F$3:$BB$3,0)),"")</f>
        <v>0</v>
      </c>
      <c r="X62">
        <f>IFERROR(INDEX('OTCM-OMR'!$F$4:$BB$88,MATCH('Rlt Global'!$E62,'OTCM-OMR'!$C$4:$C$88,0),MATCH('Rlt Global'!X$3,'OTCM-OMR'!$F$3:$BB$3,0)),"")</f>
        <v>0</v>
      </c>
      <c r="Y62">
        <f>IFERROR(INDEX('OTCM-OMR'!$F$4:$BB$88,MATCH('Rlt Global'!$E62,'OTCM-OMR'!$C$4:$C$88,0),MATCH('Rlt Global'!Y$3,'OTCM-OMR'!$F$3:$BB$3,0)),"")</f>
        <v>0</v>
      </c>
      <c r="Z62">
        <f>IFERROR(INDEX('OTCM-OMR'!$F$4:$BB$88,MATCH('Rlt Global'!$E62,'OTCM-OMR'!$C$4:$C$88,0),MATCH('Rlt Global'!Z$3,'OTCM-OMR'!$F$3:$BB$3,0)),"")</f>
        <v>0</v>
      </c>
      <c r="AA62">
        <f>IFERROR(INDEX('OTCM-OMR'!$F$4:$BB$88,MATCH('Rlt Global'!$E62,'OTCM-OMR'!$C$4:$C$88,0),MATCH('Rlt Global'!AA$3,'OTCM-OMR'!$F$3:$BB$3,0)),"")</f>
        <v>0</v>
      </c>
      <c r="AB62">
        <f>IFERROR(INDEX('OTCM-OMR'!$F$4:$BB$88,MATCH('Rlt Global'!$E62,'OTCM-OMR'!$C$4:$C$88,0),MATCH('Rlt Global'!AB$3,'OTCM-OMR'!$F$3:$BB$3,0)),"")</f>
        <v>0</v>
      </c>
      <c r="AC62">
        <f>IFERROR(INDEX('OTCM-OMR'!$F$4:$BB$88,MATCH('Rlt Global'!$E62,'OTCM-OMR'!$C$4:$C$88,0),MATCH('Rlt Global'!AC$3,'OTCM-OMR'!$F$3:$BB$3,0)),"")</f>
        <v>0</v>
      </c>
      <c r="AD62">
        <f>IFERROR(INDEX('OTCM-OMR'!$F$4:$BB$88,MATCH('Rlt Global'!$E62,'OTCM-OMR'!$C$4:$C$88,0),MATCH('Rlt Global'!AD$3,'OTCM-OMR'!$F$3:$BB$3,0)),"")</f>
        <v>0</v>
      </c>
      <c r="AE62">
        <f>IFERROR(INDEX('OTCM-OMR'!$F$4:$BB$88,MATCH('Rlt Global'!$E62,'OTCM-OMR'!$C$4:$C$88,0),MATCH('Rlt Global'!AE$3,'OTCM-OMR'!$F$3:$BB$3,0)),"")</f>
        <v>0</v>
      </c>
      <c r="AF62">
        <f>IFERROR(INDEX('OTCM-OMR'!$F$4:$BB$88,MATCH('Rlt Global'!$E62,'OTCM-OMR'!$C$4:$C$88,0),MATCH('Rlt Global'!AF$3,'OTCM-OMR'!$F$3:$BB$3,0)),"")</f>
        <v>0</v>
      </c>
      <c r="AG62">
        <f>IFERROR(INDEX('OTCM-OMR'!$F$4:$BB$88,MATCH('Rlt Global'!$E62,'OTCM-OMR'!$C$4:$C$88,0),MATCH('Rlt Global'!AG$3,'OTCM-OMR'!$F$3:$BB$3,0)),"")</f>
        <v>0</v>
      </c>
      <c r="AH62">
        <f>IFERROR(INDEX('OTCM-OMR'!$F$4:$BB$88,MATCH('Rlt Global'!$E62,'OTCM-OMR'!$C$4:$C$88,0),MATCH('Rlt Global'!AH$3,'OTCM-OMR'!$F$3:$BB$3,0)),"")</f>
        <v>0</v>
      </c>
      <c r="AI62">
        <f>IFERROR(INDEX('OTCM-OMR'!$F$4:$BB$88,MATCH('Rlt Global'!$E62,'OTCM-OMR'!$C$4:$C$88,0),MATCH('Rlt Global'!AI$3,'OTCM-OMR'!$F$3:$BB$3,0)),"")</f>
        <v>0</v>
      </c>
      <c r="AJ62">
        <f>IFERROR(INDEX('OTCM-OMR'!$F$4:$BB$88,MATCH('Rlt Global'!$E62,'OTCM-OMR'!$C$4:$C$88,0),MATCH('Rlt Global'!AJ$3,'OTCM-OMR'!$F$3:$BB$3,0)),"")</f>
        <v>0</v>
      </c>
      <c r="AK62">
        <f>IFERROR(INDEX('OTCM-OMR'!$F$4:$BB$88,MATCH('Rlt Global'!$E62,'OTCM-OMR'!$C$4:$C$88,0),MATCH('Rlt Global'!AK$3,'OTCM-OMR'!$F$3:$BB$3,0)),"")</f>
        <v>0</v>
      </c>
      <c r="AL62">
        <f>IFERROR(INDEX('OTCM-OMR'!$F$4:$BB$88,MATCH('Rlt Global'!$E62,'OTCM-OMR'!$C$4:$C$88,0),MATCH('Rlt Global'!AL$3,'OTCM-OMR'!$F$3:$BB$3,0)),"")</f>
        <v>0</v>
      </c>
      <c r="AM62">
        <f>IFERROR(INDEX('OTCM-OMR'!$F$4:$BB$88,MATCH('Rlt Global'!$E62,'OTCM-OMR'!$C$4:$C$88,0),MATCH('Rlt Global'!AM$3,'OTCM-OMR'!$F$3:$BB$3,0)),"")</f>
        <v>0</v>
      </c>
      <c r="AN62">
        <f>IFERROR(INDEX('OTCM-OMR'!$F$4:$BB$88,MATCH('Rlt Global'!$E62,'OTCM-OMR'!$C$4:$C$88,0),MATCH('Rlt Global'!AN$3,'OTCM-OMR'!$F$3:$BB$3,0)),"")</f>
        <v>0</v>
      </c>
      <c r="AO62">
        <f>IFERROR(INDEX('OTCM-OMR'!$F$4:$BB$88,MATCH('Rlt Global'!$E62,'OTCM-OMR'!$C$4:$C$88,0),MATCH('Rlt Global'!AO$3,'OTCM-OMR'!$F$3:$BB$3,0)),"")</f>
        <v>0</v>
      </c>
      <c r="AP62">
        <f>IFERROR(INDEX('OTCM-OMR'!$F$4:$BB$88,MATCH('Rlt Global'!$E62,'OTCM-OMR'!$C$4:$C$88,0),MATCH('Rlt Global'!AP$3,'OTCM-OMR'!$F$3:$BB$3,0)),"")</f>
        <v>0</v>
      </c>
      <c r="AQ62">
        <f>IFERROR(INDEX('OTCM-OMR'!$F$4:$BB$88,MATCH('Rlt Global'!$E62,'OTCM-OMR'!$C$4:$C$88,0),MATCH('Rlt Global'!AQ$3,'OTCM-OMR'!$F$3:$BB$3,0)),"")</f>
        <v>0</v>
      </c>
      <c r="AR62">
        <f>IFERROR(INDEX('OTCM-OMR'!$F$4:$BB$88,MATCH('Rlt Global'!$E62,'OTCM-OMR'!$C$4:$C$88,0),MATCH('Rlt Global'!AR$3,'OTCM-OMR'!$F$3:$BB$3,0)),"")</f>
        <v>0</v>
      </c>
      <c r="AS62">
        <f>IFERROR(INDEX('OTCM-OMR'!$F$4:$BB$88,MATCH('Rlt Global'!$E62,'OTCM-OMR'!$C$4:$C$88,0),MATCH('Rlt Global'!AS$3,'OTCM-OMR'!$F$3:$BB$3,0)),"")</f>
        <v>0</v>
      </c>
      <c r="AT62">
        <f>IFERROR(INDEX('OTCM-OMR'!$F$4:$BB$88,MATCH('Rlt Global'!$E62,'OTCM-OMR'!$C$4:$C$88,0),MATCH('Rlt Global'!AT$3,'OTCM-OMR'!$F$3:$BB$3,0)),"")</f>
        <v>0</v>
      </c>
      <c r="AU62">
        <f>IFERROR(INDEX('OTCM-OMR'!$F$4:$BB$88,MATCH('Rlt Global'!$E62,'OTCM-OMR'!$C$4:$C$88,0),MATCH('Rlt Global'!AU$3,'OTCM-OMR'!$F$3:$BB$3,0)),"")</f>
        <v>0</v>
      </c>
      <c r="AV62">
        <f>IFERROR(INDEX('OTCM-OMR'!$F$4:$BB$88,MATCH('Rlt Global'!$E62,'OTCM-OMR'!$C$4:$C$88,0),MATCH('Rlt Global'!AV$3,'OTCM-OMR'!$F$3:$BB$3,0)),"")</f>
        <v>0</v>
      </c>
      <c r="AW62">
        <f>IFERROR(INDEX('OTCM-OMR'!$F$4:$BB$88,MATCH('Rlt Global'!$E62,'OTCM-OMR'!$C$4:$C$88,0),MATCH('Rlt Global'!AW$3,'OTCM-OMR'!$F$3:$BB$3,0)),"")</f>
        <v>0</v>
      </c>
      <c r="AX62">
        <f>IFERROR(INDEX('OTCM-OMR'!$F$4:$BB$88,MATCH('Rlt Global'!$E62,'OTCM-OMR'!$C$4:$C$88,0),MATCH('Rlt Global'!AX$3,'OTCM-OMR'!$F$3:$BB$3,0)),"")</f>
        <v>0</v>
      </c>
      <c r="AY62">
        <f>IFERROR(INDEX('OTCM-OMR'!$F$4:$BB$88,MATCH('Rlt Global'!$E62,'OTCM-OMR'!$C$4:$C$88,0),MATCH('Rlt Global'!AY$3,'OTCM-OMR'!$F$3:$BB$3,0)),"")</f>
        <v>0</v>
      </c>
      <c r="AZ62">
        <f>IFERROR(INDEX('OTCM-OMR'!$F$4:$BB$88,MATCH('Rlt Global'!$E62,'OTCM-OMR'!$C$4:$C$88,0),MATCH('Rlt Global'!AZ$3,'OTCM-OMR'!$F$3:$BB$3,0)),"")</f>
        <v>0</v>
      </c>
      <c r="BA62">
        <f>IFERROR(INDEX('OTCM-OMR'!$F$4:$BB$88,MATCH('Rlt Global'!$E62,'OTCM-OMR'!$C$4:$C$88,0),MATCH('Rlt Global'!BA$3,'OTCM-OMR'!$F$3:$BB$3,0)),"")</f>
        <v>0</v>
      </c>
      <c r="BB62">
        <f>IFERROR(INDEX('OTCM-OMR'!$F$4:$BB$88,MATCH('Rlt Global'!$E62,'OTCM-OMR'!$C$4:$C$88,0),MATCH('Rlt Global'!BB$3,'OTCM-OMR'!$F$3:$BB$3,0)),"")</f>
        <v>0</v>
      </c>
      <c r="BC62">
        <f>IFERROR(INDEX('OTCM-OMR'!$F$4:$BB$88,MATCH('Rlt Global'!$E62,'OTCM-OMR'!$C$4:$C$88,0),MATCH('Rlt Global'!BC$3,'OTCM-OMR'!$F$3:$BB$3,0)),"")</f>
        <v>0</v>
      </c>
      <c r="BD62">
        <f>IFERROR(INDEX('OTCM-OMR'!$F$4:$BB$88,MATCH('Rlt Global'!$E62,'OTCM-OMR'!$C$4:$C$88,0),MATCH('Rlt Global'!BD$3,'OTCM-OMR'!$F$3:$BB$3,0)),"")</f>
        <v>0</v>
      </c>
    </row>
    <row r="63" spans="1:56">
      <c r="A63" t="s">
        <v>10</v>
      </c>
      <c r="B63" t="s">
        <v>153</v>
      </c>
      <c r="C63" t="s">
        <v>159</v>
      </c>
      <c r="D63">
        <v>6</v>
      </c>
      <c r="E63" s="66" t="str">
        <f>INDEX('Liste Personnel'!$A$3:$I$152,MATCH($C63,'Liste Personnel'!$E$3:$E$152,0),7)</f>
        <v>OTCMA6</v>
      </c>
      <c r="F63" s="66">
        <f>INDEX('Liste Personnel'!$A$3:$I$152,MATCH($C63,'Liste Personnel'!$E$3:$E$152,0),8)</f>
        <v>4499</v>
      </c>
      <c r="G63" s="66" t="str">
        <f>INDEX('Liste Personnel'!$A$3:$I$152,MATCH($C63,'Liste Personnel'!$E$3:$E$152,0),9)</f>
        <v>xxx.xxx@google.com</v>
      </c>
      <c r="H63">
        <f>IFERROR(INDEX('OTCM-OMR'!$F$4:$BB$88,MATCH('Rlt Global'!$E63,'OTCM-OMR'!$C$4:$C$88,0),MATCH('Rlt Global'!H$3,'OTCM-OMR'!$F$3:$BB$3,0)),"")</f>
        <v>0</v>
      </c>
      <c r="I63">
        <f>IFERROR(INDEX('OTCM-OMR'!$F$4:$BB$88,MATCH('Rlt Global'!$E63,'OTCM-OMR'!$C$4:$C$88,0),MATCH('Rlt Global'!I$3,'OTCM-OMR'!$F$3:$BB$3,0)),"")</f>
        <v>0</v>
      </c>
      <c r="J63">
        <f>IFERROR(INDEX('OTCM-OMR'!$F$4:$BB$88,MATCH('Rlt Global'!$E63,'OTCM-OMR'!$C$4:$C$88,0),MATCH('Rlt Global'!J$3,'OTCM-OMR'!$F$3:$BB$3,0)),"")</f>
        <v>0</v>
      </c>
      <c r="K63">
        <f>IFERROR(INDEX('OTCM-OMR'!$F$4:$BB$88,MATCH('Rlt Global'!$E63,'OTCM-OMR'!$C$4:$C$88,0),MATCH('Rlt Global'!K$3,'OTCM-OMR'!$F$3:$BB$3,0)),"")</f>
        <v>0</v>
      </c>
      <c r="L63">
        <f>IFERROR(INDEX('OTCM-OMR'!$F$4:$BB$88,MATCH('Rlt Global'!$E63,'OTCM-OMR'!$C$4:$C$88,0),MATCH('Rlt Global'!L$3,'OTCM-OMR'!$F$3:$BB$3,0)),"")</f>
        <v>0</v>
      </c>
      <c r="M63">
        <f>IFERROR(INDEX('OTCM-OMR'!$F$4:$BB$88,MATCH('Rlt Global'!$E63,'OTCM-OMR'!$C$4:$C$88,0),MATCH('Rlt Global'!M$3,'OTCM-OMR'!$F$3:$BB$3,0)),"")</f>
        <v>0</v>
      </c>
      <c r="N63">
        <f>IFERROR(INDEX('OTCM-OMR'!$F$4:$BB$88,MATCH('Rlt Global'!$E63,'OTCM-OMR'!$C$4:$C$88,0),MATCH('Rlt Global'!N$3,'OTCM-OMR'!$F$3:$BB$3,0)),"")</f>
        <v>0</v>
      </c>
      <c r="O63">
        <f>IFERROR(INDEX('OTCM-OMR'!$F$4:$BB$88,MATCH('Rlt Global'!$E63,'OTCM-OMR'!$C$4:$C$88,0),MATCH('Rlt Global'!O$3,'OTCM-OMR'!$F$3:$BB$3,0)),"")</f>
        <v>0</v>
      </c>
      <c r="P63">
        <f>IFERROR(INDEX('OTCM-OMR'!$F$4:$BB$88,MATCH('Rlt Global'!$E63,'OTCM-OMR'!$C$4:$C$88,0),MATCH('Rlt Global'!P$3,'OTCM-OMR'!$F$3:$BB$3,0)),"")</f>
        <v>0</v>
      </c>
      <c r="Q63">
        <f>IFERROR(INDEX('OTCM-OMR'!$F$4:$BB$88,MATCH('Rlt Global'!$E63,'OTCM-OMR'!$C$4:$C$88,0),MATCH('Rlt Global'!Q$3,'OTCM-OMR'!$F$3:$BB$3,0)),"")</f>
        <v>0</v>
      </c>
      <c r="R63">
        <f>IFERROR(INDEX('OTCM-OMR'!$F$4:$BB$88,MATCH('Rlt Global'!$E63,'OTCM-OMR'!$C$4:$C$88,0),MATCH('Rlt Global'!R$3,'OTCM-OMR'!$F$3:$BB$3,0)),"")</f>
        <v>0</v>
      </c>
      <c r="S63">
        <f>IFERROR(INDEX('OTCM-OMR'!$F$4:$BB$88,MATCH('Rlt Global'!$E63,'OTCM-OMR'!$C$4:$C$88,0),MATCH('Rlt Global'!S$3,'OTCM-OMR'!$F$3:$BB$3,0)),"")</f>
        <v>0</v>
      </c>
      <c r="T63">
        <f>IFERROR(INDEX('OTCM-OMR'!$F$4:$BB$88,MATCH('Rlt Global'!$E63,'OTCM-OMR'!$C$4:$C$88,0),MATCH('Rlt Global'!T$3,'OTCM-OMR'!$F$3:$BB$3,0)),"")</f>
        <v>0</v>
      </c>
      <c r="U63">
        <f>IFERROR(INDEX('OTCM-OMR'!$F$4:$BB$88,MATCH('Rlt Global'!$E63,'OTCM-OMR'!$C$4:$C$88,0),MATCH('Rlt Global'!U$3,'OTCM-OMR'!$F$3:$BB$3,0)),"")</f>
        <v>0</v>
      </c>
      <c r="V63">
        <f>IFERROR(INDEX('OTCM-OMR'!$F$4:$BB$88,MATCH('Rlt Global'!$E63,'OTCM-OMR'!$C$4:$C$88,0),MATCH('Rlt Global'!V$3,'OTCM-OMR'!$F$3:$BB$3,0)),"")</f>
        <v>0</v>
      </c>
      <c r="W63">
        <f>IFERROR(INDEX('OTCM-OMR'!$F$4:$BB$88,MATCH('Rlt Global'!$E63,'OTCM-OMR'!$C$4:$C$88,0),MATCH('Rlt Global'!W$3,'OTCM-OMR'!$F$3:$BB$3,0)),"")</f>
        <v>0</v>
      </c>
      <c r="X63">
        <f>IFERROR(INDEX('OTCM-OMR'!$F$4:$BB$88,MATCH('Rlt Global'!$E63,'OTCM-OMR'!$C$4:$C$88,0),MATCH('Rlt Global'!X$3,'OTCM-OMR'!$F$3:$BB$3,0)),"")</f>
        <v>0</v>
      </c>
      <c r="Y63">
        <f>IFERROR(INDEX('OTCM-OMR'!$F$4:$BB$88,MATCH('Rlt Global'!$E63,'OTCM-OMR'!$C$4:$C$88,0),MATCH('Rlt Global'!Y$3,'OTCM-OMR'!$F$3:$BB$3,0)),"")</f>
        <v>0</v>
      </c>
      <c r="Z63">
        <f>IFERROR(INDEX('OTCM-OMR'!$F$4:$BB$88,MATCH('Rlt Global'!$E63,'OTCM-OMR'!$C$4:$C$88,0),MATCH('Rlt Global'!Z$3,'OTCM-OMR'!$F$3:$BB$3,0)),"")</f>
        <v>0</v>
      </c>
      <c r="AA63">
        <f>IFERROR(INDEX('OTCM-OMR'!$F$4:$BB$88,MATCH('Rlt Global'!$E63,'OTCM-OMR'!$C$4:$C$88,0),MATCH('Rlt Global'!AA$3,'OTCM-OMR'!$F$3:$BB$3,0)),"")</f>
        <v>0</v>
      </c>
      <c r="AB63">
        <f>IFERROR(INDEX('OTCM-OMR'!$F$4:$BB$88,MATCH('Rlt Global'!$E63,'OTCM-OMR'!$C$4:$C$88,0),MATCH('Rlt Global'!AB$3,'OTCM-OMR'!$F$3:$BB$3,0)),"")</f>
        <v>0</v>
      </c>
      <c r="AC63">
        <f>IFERROR(INDEX('OTCM-OMR'!$F$4:$BB$88,MATCH('Rlt Global'!$E63,'OTCM-OMR'!$C$4:$C$88,0),MATCH('Rlt Global'!AC$3,'OTCM-OMR'!$F$3:$BB$3,0)),"")</f>
        <v>0</v>
      </c>
      <c r="AD63">
        <f>IFERROR(INDEX('OTCM-OMR'!$F$4:$BB$88,MATCH('Rlt Global'!$E63,'OTCM-OMR'!$C$4:$C$88,0),MATCH('Rlt Global'!AD$3,'OTCM-OMR'!$F$3:$BB$3,0)),"")</f>
        <v>0</v>
      </c>
      <c r="AE63">
        <f>IFERROR(INDEX('OTCM-OMR'!$F$4:$BB$88,MATCH('Rlt Global'!$E63,'OTCM-OMR'!$C$4:$C$88,0),MATCH('Rlt Global'!AE$3,'OTCM-OMR'!$F$3:$BB$3,0)),"")</f>
        <v>0</v>
      </c>
      <c r="AF63">
        <f>IFERROR(INDEX('OTCM-OMR'!$F$4:$BB$88,MATCH('Rlt Global'!$E63,'OTCM-OMR'!$C$4:$C$88,0),MATCH('Rlt Global'!AF$3,'OTCM-OMR'!$F$3:$BB$3,0)),"")</f>
        <v>0</v>
      </c>
      <c r="AG63">
        <f>IFERROR(INDEX('OTCM-OMR'!$F$4:$BB$88,MATCH('Rlt Global'!$E63,'OTCM-OMR'!$C$4:$C$88,0),MATCH('Rlt Global'!AG$3,'OTCM-OMR'!$F$3:$BB$3,0)),"")</f>
        <v>0</v>
      </c>
      <c r="AH63">
        <f>IFERROR(INDEX('OTCM-OMR'!$F$4:$BB$88,MATCH('Rlt Global'!$E63,'OTCM-OMR'!$C$4:$C$88,0),MATCH('Rlt Global'!AH$3,'OTCM-OMR'!$F$3:$BB$3,0)),"")</f>
        <v>0</v>
      </c>
      <c r="AI63">
        <f>IFERROR(INDEX('OTCM-OMR'!$F$4:$BB$88,MATCH('Rlt Global'!$E63,'OTCM-OMR'!$C$4:$C$88,0),MATCH('Rlt Global'!AI$3,'OTCM-OMR'!$F$3:$BB$3,0)),"")</f>
        <v>0</v>
      </c>
      <c r="AJ63">
        <f>IFERROR(INDEX('OTCM-OMR'!$F$4:$BB$88,MATCH('Rlt Global'!$E63,'OTCM-OMR'!$C$4:$C$88,0),MATCH('Rlt Global'!AJ$3,'OTCM-OMR'!$F$3:$BB$3,0)),"")</f>
        <v>0</v>
      </c>
      <c r="AK63">
        <f>IFERROR(INDEX('OTCM-OMR'!$F$4:$BB$88,MATCH('Rlt Global'!$E63,'OTCM-OMR'!$C$4:$C$88,0),MATCH('Rlt Global'!AK$3,'OTCM-OMR'!$F$3:$BB$3,0)),"")</f>
        <v>0</v>
      </c>
      <c r="AL63">
        <f>IFERROR(INDEX('OTCM-OMR'!$F$4:$BB$88,MATCH('Rlt Global'!$E63,'OTCM-OMR'!$C$4:$C$88,0),MATCH('Rlt Global'!AL$3,'OTCM-OMR'!$F$3:$BB$3,0)),"")</f>
        <v>0</v>
      </c>
      <c r="AM63">
        <f>IFERROR(INDEX('OTCM-OMR'!$F$4:$BB$88,MATCH('Rlt Global'!$E63,'OTCM-OMR'!$C$4:$C$88,0),MATCH('Rlt Global'!AM$3,'OTCM-OMR'!$F$3:$BB$3,0)),"")</f>
        <v>0</v>
      </c>
      <c r="AN63">
        <f>IFERROR(INDEX('OTCM-OMR'!$F$4:$BB$88,MATCH('Rlt Global'!$E63,'OTCM-OMR'!$C$4:$C$88,0),MATCH('Rlt Global'!AN$3,'OTCM-OMR'!$F$3:$BB$3,0)),"")</f>
        <v>0</v>
      </c>
      <c r="AO63">
        <f>IFERROR(INDEX('OTCM-OMR'!$F$4:$BB$88,MATCH('Rlt Global'!$E63,'OTCM-OMR'!$C$4:$C$88,0),MATCH('Rlt Global'!AO$3,'OTCM-OMR'!$F$3:$BB$3,0)),"")</f>
        <v>0</v>
      </c>
      <c r="AP63">
        <f>IFERROR(INDEX('OTCM-OMR'!$F$4:$BB$88,MATCH('Rlt Global'!$E63,'OTCM-OMR'!$C$4:$C$88,0),MATCH('Rlt Global'!AP$3,'OTCM-OMR'!$F$3:$BB$3,0)),"")</f>
        <v>0</v>
      </c>
      <c r="AQ63">
        <f>IFERROR(INDEX('OTCM-OMR'!$F$4:$BB$88,MATCH('Rlt Global'!$E63,'OTCM-OMR'!$C$4:$C$88,0),MATCH('Rlt Global'!AQ$3,'OTCM-OMR'!$F$3:$BB$3,0)),"")</f>
        <v>0</v>
      </c>
      <c r="AR63">
        <f>IFERROR(INDEX('OTCM-OMR'!$F$4:$BB$88,MATCH('Rlt Global'!$E63,'OTCM-OMR'!$C$4:$C$88,0),MATCH('Rlt Global'!AR$3,'OTCM-OMR'!$F$3:$BB$3,0)),"")</f>
        <v>0</v>
      </c>
      <c r="AS63">
        <f>IFERROR(INDEX('OTCM-OMR'!$F$4:$BB$88,MATCH('Rlt Global'!$E63,'OTCM-OMR'!$C$4:$C$88,0),MATCH('Rlt Global'!AS$3,'OTCM-OMR'!$F$3:$BB$3,0)),"")</f>
        <v>0</v>
      </c>
      <c r="AT63">
        <f>IFERROR(INDEX('OTCM-OMR'!$F$4:$BB$88,MATCH('Rlt Global'!$E63,'OTCM-OMR'!$C$4:$C$88,0),MATCH('Rlt Global'!AT$3,'OTCM-OMR'!$F$3:$BB$3,0)),"")</f>
        <v>0</v>
      </c>
      <c r="AU63">
        <f>IFERROR(INDEX('OTCM-OMR'!$F$4:$BB$88,MATCH('Rlt Global'!$E63,'OTCM-OMR'!$C$4:$C$88,0),MATCH('Rlt Global'!AU$3,'OTCM-OMR'!$F$3:$BB$3,0)),"")</f>
        <v>0</v>
      </c>
      <c r="AV63">
        <f>IFERROR(INDEX('OTCM-OMR'!$F$4:$BB$88,MATCH('Rlt Global'!$E63,'OTCM-OMR'!$C$4:$C$88,0),MATCH('Rlt Global'!AV$3,'OTCM-OMR'!$F$3:$BB$3,0)),"")</f>
        <v>0</v>
      </c>
      <c r="AW63">
        <f>IFERROR(INDEX('OTCM-OMR'!$F$4:$BB$88,MATCH('Rlt Global'!$E63,'OTCM-OMR'!$C$4:$C$88,0),MATCH('Rlt Global'!AW$3,'OTCM-OMR'!$F$3:$BB$3,0)),"")</f>
        <v>0</v>
      </c>
      <c r="AX63">
        <f>IFERROR(INDEX('OTCM-OMR'!$F$4:$BB$88,MATCH('Rlt Global'!$E63,'OTCM-OMR'!$C$4:$C$88,0),MATCH('Rlt Global'!AX$3,'OTCM-OMR'!$F$3:$BB$3,0)),"")</f>
        <v>0</v>
      </c>
      <c r="AY63">
        <f>IFERROR(INDEX('OTCM-OMR'!$F$4:$BB$88,MATCH('Rlt Global'!$E63,'OTCM-OMR'!$C$4:$C$88,0),MATCH('Rlt Global'!AY$3,'OTCM-OMR'!$F$3:$BB$3,0)),"")</f>
        <v>0</v>
      </c>
      <c r="AZ63">
        <f>IFERROR(INDEX('OTCM-OMR'!$F$4:$BB$88,MATCH('Rlt Global'!$E63,'OTCM-OMR'!$C$4:$C$88,0),MATCH('Rlt Global'!AZ$3,'OTCM-OMR'!$F$3:$BB$3,0)),"")</f>
        <v>0</v>
      </c>
      <c r="BA63">
        <f>IFERROR(INDEX('OTCM-OMR'!$F$4:$BB$88,MATCH('Rlt Global'!$E63,'OTCM-OMR'!$C$4:$C$88,0),MATCH('Rlt Global'!BA$3,'OTCM-OMR'!$F$3:$BB$3,0)),"")</f>
        <v>0</v>
      </c>
      <c r="BB63">
        <f>IFERROR(INDEX('OTCM-OMR'!$F$4:$BB$88,MATCH('Rlt Global'!$E63,'OTCM-OMR'!$C$4:$C$88,0),MATCH('Rlt Global'!BB$3,'OTCM-OMR'!$F$3:$BB$3,0)),"")</f>
        <v>0</v>
      </c>
      <c r="BC63">
        <f>IFERROR(INDEX('OTCM-OMR'!$F$4:$BB$88,MATCH('Rlt Global'!$E63,'OTCM-OMR'!$C$4:$C$88,0),MATCH('Rlt Global'!BC$3,'OTCM-OMR'!$F$3:$BB$3,0)),"")</f>
        <v>0</v>
      </c>
      <c r="BD63">
        <f>IFERROR(INDEX('OTCM-OMR'!$F$4:$BB$88,MATCH('Rlt Global'!$E63,'OTCM-OMR'!$C$4:$C$88,0),MATCH('Rlt Global'!BD$3,'OTCM-OMR'!$F$3:$BB$3,0)),"")</f>
        <v>0</v>
      </c>
    </row>
    <row r="64" spans="1:56">
      <c r="A64" t="s">
        <v>10</v>
      </c>
      <c r="B64" t="s">
        <v>153</v>
      </c>
      <c r="C64" t="s">
        <v>160</v>
      </c>
      <c r="E64" s="66" t="str">
        <f>INDEX('Liste Personnel'!$A$3:$I$152,MATCH($C64,'Liste Personnel'!$E$3:$E$152,0),7)</f>
        <v>OTCMA</v>
      </c>
      <c r="F64" s="66">
        <f>INDEX('Liste Personnel'!$A$3:$I$152,MATCH($C64,'Liste Personnel'!$E$3:$E$152,0),8)</f>
        <v>1673</v>
      </c>
      <c r="G64" s="66" t="str">
        <f>INDEX('Liste Personnel'!$A$3:$I$152,MATCH($C64,'Liste Personnel'!$E$3:$E$152,0),9)</f>
        <v>xxx.xxx@google.com</v>
      </c>
      <c r="H64">
        <f>IFERROR(INDEX('OTCM-OMR'!$F$4:$BB$88,MATCH('Rlt Global'!$E64,'OTCM-OMR'!$C$4:$C$88,0),MATCH('Rlt Global'!H$3,'OTCM-OMR'!$F$3:$BB$3,0)),"")</f>
        <v>0</v>
      </c>
      <c r="I64">
        <f>IFERROR(INDEX('OTCM-OMR'!$F$4:$BB$88,MATCH('Rlt Global'!$E64,'OTCM-OMR'!$C$4:$C$88,0),MATCH('Rlt Global'!I$3,'OTCM-OMR'!$F$3:$BB$3,0)),"")</f>
        <v>0</v>
      </c>
      <c r="J64">
        <f>IFERROR(INDEX('OTCM-OMR'!$F$4:$BB$88,MATCH('Rlt Global'!$E64,'OTCM-OMR'!$C$4:$C$88,0),MATCH('Rlt Global'!J$3,'OTCM-OMR'!$F$3:$BB$3,0)),"")</f>
        <v>0</v>
      </c>
      <c r="K64">
        <f>IFERROR(INDEX('OTCM-OMR'!$F$4:$BB$88,MATCH('Rlt Global'!$E64,'OTCM-OMR'!$C$4:$C$88,0),MATCH('Rlt Global'!K$3,'OTCM-OMR'!$F$3:$BB$3,0)),"")</f>
        <v>0</v>
      </c>
      <c r="L64">
        <f>IFERROR(INDEX('OTCM-OMR'!$F$4:$BB$88,MATCH('Rlt Global'!$E64,'OTCM-OMR'!$C$4:$C$88,0),MATCH('Rlt Global'!L$3,'OTCM-OMR'!$F$3:$BB$3,0)),"")</f>
        <v>0</v>
      </c>
      <c r="M64">
        <f>IFERROR(INDEX('OTCM-OMR'!$F$4:$BB$88,MATCH('Rlt Global'!$E64,'OTCM-OMR'!$C$4:$C$88,0),MATCH('Rlt Global'!M$3,'OTCM-OMR'!$F$3:$BB$3,0)),"")</f>
        <v>0</v>
      </c>
      <c r="N64">
        <f>IFERROR(INDEX('OTCM-OMR'!$F$4:$BB$88,MATCH('Rlt Global'!$E64,'OTCM-OMR'!$C$4:$C$88,0),MATCH('Rlt Global'!N$3,'OTCM-OMR'!$F$3:$BB$3,0)),"")</f>
        <v>0</v>
      </c>
      <c r="O64">
        <f>IFERROR(INDEX('OTCM-OMR'!$F$4:$BB$88,MATCH('Rlt Global'!$E64,'OTCM-OMR'!$C$4:$C$88,0),MATCH('Rlt Global'!O$3,'OTCM-OMR'!$F$3:$BB$3,0)),"")</f>
        <v>0</v>
      </c>
      <c r="P64">
        <f>IFERROR(INDEX('OTCM-OMR'!$F$4:$BB$88,MATCH('Rlt Global'!$E64,'OTCM-OMR'!$C$4:$C$88,0),MATCH('Rlt Global'!P$3,'OTCM-OMR'!$F$3:$BB$3,0)),"")</f>
        <v>0</v>
      </c>
      <c r="Q64">
        <f>IFERROR(INDEX('OTCM-OMR'!$F$4:$BB$88,MATCH('Rlt Global'!$E64,'OTCM-OMR'!$C$4:$C$88,0),MATCH('Rlt Global'!Q$3,'OTCM-OMR'!$F$3:$BB$3,0)),"")</f>
        <v>0</v>
      </c>
      <c r="R64">
        <f>IFERROR(INDEX('OTCM-OMR'!$F$4:$BB$88,MATCH('Rlt Global'!$E64,'OTCM-OMR'!$C$4:$C$88,0),MATCH('Rlt Global'!R$3,'OTCM-OMR'!$F$3:$BB$3,0)),"")</f>
        <v>0</v>
      </c>
      <c r="S64">
        <f>IFERROR(INDEX('OTCM-OMR'!$F$4:$BB$88,MATCH('Rlt Global'!$E64,'OTCM-OMR'!$C$4:$C$88,0),MATCH('Rlt Global'!S$3,'OTCM-OMR'!$F$3:$BB$3,0)),"")</f>
        <v>0</v>
      </c>
      <c r="T64">
        <f>IFERROR(INDEX('OTCM-OMR'!$F$4:$BB$88,MATCH('Rlt Global'!$E64,'OTCM-OMR'!$C$4:$C$88,0),MATCH('Rlt Global'!T$3,'OTCM-OMR'!$F$3:$BB$3,0)),"")</f>
        <v>0</v>
      </c>
      <c r="U64">
        <f>IFERROR(INDEX('OTCM-OMR'!$F$4:$BB$88,MATCH('Rlt Global'!$E64,'OTCM-OMR'!$C$4:$C$88,0),MATCH('Rlt Global'!U$3,'OTCM-OMR'!$F$3:$BB$3,0)),"")</f>
        <v>0</v>
      </c>
      <c r="V64">
        <f>IFERROR(INDEX('OTCM-OMR'!$F$4:$BB$88,MATCH('Rlt Global'!$E64,'OTCM-OMR'!$C$4:$C$88,0),MATCH('Rlt Global'!V$3,'OTCM-OMR'!$F$3:$BB$3,0)),"")</f>
        <v>0</v>
      </c>
      <c r="W64">
        <f>IFERROR(INDEX('OTCM-OMR'!$F$4:$BB$88,MATCH('Rlt Global'!$E64,'OTCM-OMR'!$C$4:$C$88,0),MATCH('Rlt Global'!W$3,'OTCM-OMR'!$F$3:$BB$3,0)),"")</f>
        <v>0</v>
      </c>
      <c r="X64">
        <f>IFERROR(INDEX('OTCM-OMR'!$F$4:$BB$88,MATCH('Rlt Global'!$E64,'OTCM-OMR'!$C$4:$C$88,0),MATCH('Rlt Global'!X$3,'OTCM-OMR'!$F$3:$BB$3,0)),"")</f>
        <v>0</v>
      </c>
      <c r="Y64">
        <f>IFERROR(INDEX('OTCM-OMR'!$F$4:$BB$88,MATCH('Rlt Global'!$E64,'OTCM-OMR'!$C$4:$C$88,0),MATCH('Rlt Global'!Y$3,'OTCM-OMR'!$F$3:$BB$3,0)),"")</f>
        <v>0</v>
      </c>
      <c r="Z64">
        <f>IFERROR(INDEX('OTCM-OMR'!$F$4:$BB$88,MATCH('Rlt Global'!$E64,'OTCM-OMR'!$C$4:$C$88,0),MATCH('Rlt Global'!Z$3,'OTCM-OMR'!$F$3:$BB$3,0)),"")</f>
        <v>0</v>
      </c>
      <c r="AA64">
        <f>IFERROR(INDEX('OTCM-OMR'!$F$4:$BB$88,MATCH('Rlt Global'!$E64,'OTCM-OMR'!$C$4:$C$88,0),MATCH('Rlt Global'!AA$3,'OTCM-OMR'!$F$3:$BB$3,0)),"")</f>
        <v>0</v>
      </c>
      <c r="AB64">
        <f>IFERROR(INDEX('OTCM-OMR'!$F$4:$BB$88,MATCH('Rlt Global'!$E64,'OTCM-OMR'!$C$4:$C$88,0),MATCH('Rlt Global'!AB$3,'OTCM-OMR'!$F$3:$BB$3,0)),"")</f>
        <v>0</v>
      </c>
      <c r="AC64">
        <f>IFERROR(INDEX('OTCM-OMR'!$F$4:$BB$88,MATCH('Rlt Global'!$E64,'OTCM-OMR'!$C$4:$C$88,0),MATCH('Rlt Global'!AC$3,'OTCM-OMR'!$F$3:$BB$3,0)),"")</f>
        <v>0</v>
      </c>
      <c r="AD64">
        <f>IFERROR(INDEX('OTCM-OMR'!$F$4:$BB$88,MATCH('Rlt Global'!$E64,'OTCM-OMR'!$C$4:$C$88,0),MATCH('Rlt Global'!AD$3,'OTCM-OMR'!$F$3:$BB$3,0)),"")</f>
        <v>0</v>
      </c>
      <c r="AE64">
        <f>IFERROR(INDEX('OTCM-OMR'!$F$4:$BB$88,MATCH('Rlt Global'!$E64,'OTCM-OMR'!$C$4:$C$88,0),MATCH('Rlt Global'!AE$3,'OTCM-OMR'!$F$3:$BB$3,0)),"")</f>
        <v>0</v>
      </c>
      <c r="AF64">
        <f>IFERROR(INDEX('OTCM-OMR'!$F$4:$BB$88,MATCH('Rlt Global'!$E64,'OTCM-OMR'!$C$4:$C$88,0),MATCH('Rlt Global'!AF$3,'OTCM-OMR'!$F$3:$BB$3,0)),"")</f>
        <v>0</v>
      </c>
      <c r="AG64">
        <f>IFERROR(INDEX('OTCM-OMR'!$F$4:$BB$88,MATCH('Rlt Global'!$E64,'OTCM-OMR'!$C$4:$C$88,0),MATCH('Rlt Global'!AG$3,'OTCM-OMR'!$F$3:$BB$3,0)),"")</f>
        <v>0</v>
      </c>
      <c r="AH64">
        <f>IFERROR(INDEX('OTCM-OMR'!$F$4:$BB$88,MATCH('Rlt Global'!$E64,'OTCM-OMR'!$C$4:$C$88,0),MATCH('Rlt Global'!AH$3,'OTCM-OMR'!$F$3:$BB$3,0)),"")</f>
        <v>0</v>
      </c>
      <c r="AI64">
        <f>IFERROR(INDEX('OTCM-OMR'!$F$4:$BB$88,MATCH('Rlt Global'!$E64,'OTCM-OMR'!$C$4:$C$88,0),MATCH('Rlt Global'!AI$3,'OTCM-OMR'!$F$3:$BB$3,0)),"")</f>
        <v>0</v>
      </c>
      <c r="AJ64">
        <f>IFERROR(INDEX('OTCM-OMR'!$F$4:$BB$88,MATCH('Rlt Global'!$E64,'OTCM-OMR'!$C$4:$C$88,0),MATCH('Rlt Global'!AJ$3,'OTCM-OMR'!$F$3:$BB$3,0)),"")</f>
        <v>0</v>
      </c>
      <c r="AK64">
        <f>IFERROR(INDEX('OTCM-OMR'!$F$4:$BB$88,MATCH('Rlt Global'!$E64,'OTCM-OMR'!$C$4:$C$88,0),MATCH('Rlt Global'!AK$3,'OTCM-OMR'!$F$3:$BB$3,0)),"")</f>
        <v>0</v>
      </c>
      <c r="AL64">
        <f>IFERROR(INDEX('OTCM-OMR'!$F$4:$BB$88,MATCH('Rlt Global'!$E64,'OTCM-OMR'!$C$4:$C$88,0),MATCH('Rlt Global'!AL$3,'OTCM-OMR'!$F$3:$BB$3,0)),"")</f>
        <v>0</v>
      </c>
      <c r="AM64">
        <f>IFERROR(INDEX('OTCM-OMR'!$F$4:$BB$88,MATCH('Rlt Global'!$E64,'OTCM-OMR'!$C$4:$C$88,0),MATCH('Rlt Global'!AM$3,'OTCM-OMR'!$F$3:$BB$3,0)),"")</f>
        <v>0</v>
      </c>
      <c r="AN64">
        <f>IFERROR(INDEX('OTCM-OMR'!$F$4:$BB$88,MATCH('Rlt Global'!$E64,'OTCM-OMR'!$C$4:$C$88,0),MATCH('Rlt Global'!AN$3,'OTCM-OMR'!$F$3:$BB$3,0)),"")</f>
        <v>0</v>
      </c>
      <c r="AO64">
        <f>IFERROR(INDEX('OTCM-OMR'!$F$4:$BB$88,MATCH('Rlt Global'!$E64,'OTCM-OMR'!$C$4:$C$88,0),MATCH('Rlt Global'!AO$3,'OTCM-OMR'!$F$3:$BB$3,0)),"")</f>
        <v>0</v>
      </c>
      <c r="AP64">
        <f>IFERROR(INDEX('OTCM-OMR'!$F$4:$BB$88,MATCH('Rlt Global'!$E64,'OTCM-OMR'!$C$4:$C$88,0),MATCH('Rlt Global'!AP$3,'OTCM-OMR'!$F$3:$BB$3,0)),"")</f>
        <v>0</v>
      </c>
      <c r="AQ64">
        <f>IFERROR(INDEX('OTCM-OMR'!$F$4:$BB$88,MATCH('Rlt Global'!$E64,'OTCM-OMR'!$C$4:$C$88,0),MATCH('Rlt Global'!AQ$3,'OTCM-OMR'!$F$3:$BB$3,0)),"")</f>
        <v>0</v>
      </c>
      <c r="AR64">
        <f>IFERROR(INDEX('OTCM-OMR'!$F$4:$BB$88,MATCH('Rlt Global'!$E64,'OTCM-OMR'!$C$4:$C$88,0),MATCH('Rlt Global'!AR$3,'OTCM-OMR'!$F$3:$BB$3,0)),"")</f>
        <v>0</v>
      </c>
      <c r="AS64">
        <f>IFERROR(INDEX('OTCM-OMR'!$F$4:$BB$88,MATCH('Rlt Global'!$E64,'OTCM-OMR'!$C$4:$C$88,0),MATCH('Rlt Global'!AS$3,'OTCM-OMR'!$F$3:$BB$3,0)),"")</f>
        <v>0</v>
      </c>
      <c r="AT64">
        <f>IFERROR(INDEX('OTCM-OMR'!$F$4:$BB$88,MATCH('Rlt Global'!$E64,'OTCM-OMR'!$C$4:$C$88,0),MATCH('Rlt Global'!AT$3,'OTCM-OMR'!$F$3:$BB$3,0)),"")</f>
        <v>0</v>
      </c>
      <c r="AU64">
        <f>IFERROR(INDEX('OTCM-OMR'!$F$4:$BB$88,MATCH('Rlt Global'!$E64,'OTCM-OMR'!$C$4:$C$88,0),MATCH('Rlt Global'!AU$3,'OTCM-OMR'!$F$3:$BB$3,0)),"")</f>
        <v>0</v>
      </c>
      <c r="AV64">
        <f>IFERROR(INDEX('OTCM-OMR'!$F$4:$BB$88,MATCH('Rlt Global'!$E64,'OTCM-OMR'!$C$4:$C$88,0),MATCH('Rlt Global'!AV$3,'OTCM-OMR'!$F$3:$BB$3,0)),"")</f>
        <v>0</v>
      </c>
      <c r="AW64">
        <f>IFERROR(INDEX('OTCM-OMR'!$F$4:$BB$88,MATCH('Rlt Global'!$E64,'OTCM-OMR'!$C$4:$C$88,0),MATCH('Rlt Global'!AW$3,'OTCM-OMR'!$F$3:$BB$3,0)),"")</f>
        <v>0</v>
      </c>
      <c r="AX64">
        <f>IFERROR(INDEX('OTCM-OMR'!$F$4:$BB$88,MATCH('Rlt Global'!$E64,'OTCM-OMR'!$C$4:$C$88,0),MATCH('Rlt Global'!AX$3,'OTCM-OMR'!$F$3:$BB$3,0)),"")</f>
        <v>0</v>
      </c>
      <c r="AY64">
        <f>IFERROR(INDEX('OTCM-OMR'!$F$4:$BB$88,MATCH('Rlt Global'!$E64,'OTCM-OMR'!$C$4:$C$88,0),MATCH('Rlt Global'!AY$3,'OTCM-OMR'!$F$3:$BB$3,0)),"")</f>
        <v>0</v>
      </c>
      <c r="AZ64">
        <f>IFERROR(INDEX('OTCM-OMR'!$F$4:$BB$88,MATCH('Rlt Global'!$E64,'OTCM-OMR'!$C$4:$C$88,0),MATCH('Rlt Global'!AZ$3,'OTCM-OMR'!$F$3:$BB$3,0)),"")</f>
        <v>0</v>
      </c>
      <c r="BA64">
        <f>IFERROR(INDEX('OTCM-OMR'!$F$4:$BB$88,MATCH('Rlt Global'!$E64,'OTCM-OMR'!$C$4:$C$88,0),MATCH('Rlt Global'!BA$3,'OTCM-OMR'!$F$3:$BB$3,0)),"")</f>
        <v>0</v>
      </c>
      <c r="BB64">
        <f>IFERROR(INDEX('OTCM-OMR'!$F$4:$BB$88,MATCH('Rlt Global'!$E64,'OTCM-OMR'!$C$4:$C$88,0),MATCH('Rlt Global'!BB$3,'OTCM-OMR'!$F$3:$BB$3,0)),"")</f>
        <v>0</v>
      </c>
      <c r="BC64">
        <f>IFERROR(INDEX('OTCM-OMR'!$F$4:$BB$88,MATCH('Rlt Global'!$E64,'OTCM-OMR'!$C$4:$C$88,0),MATCH('Rlt Global'!BC$3,'OTCM-OMR'!$F$3:$BB$3,0)),"")</f>
        <v>0</v>
      </c>
      <c r="BD64">
        <f>IFERROR(INDEX('OTCM-OMR'!$F$4:$BB$88,MATCH('Rlt Global'!$E64,'OTCM-OMR'!$C$4:$C$88,0),MATCH('Rlt Global'!BD$3,'OTCM-OMR'!$F$3:$BB$3,0)),"")</f>
        <v>0</v>
      </c>
    </row>
    <row r="65" spans="1:56">
      <c r="A65" t="s">
        <v>14</v>
      </c>
      <c r="B65" t="s">
        <v>153</v>
      </c>
      <c r="C65" t="s">
        <v>161</v>
      </c>
      <c r="D65">
        <v>1</v>
      </c>
      <c r="E65" s="66" t="str">
        <f>INDEX('Liste Personnel'!$A$3:$I$152,MATCH($C65,'Liste Personnel'!$E$3:$E$152,0),7)</f>
        <v>OTCMB1</v>
      </c>
      <c r="F65" s="66">
        <f>INDEX('Liste Personnel'!$A$3:$I$152,MATCH($C65,'Liste Personnel'!$E$3:$E$152,0),8)</f>
        <v>2437</v>
      </c>
      <c r="G65" s="66" t="str">
        <f>INDEX('Liste Personnel'!$A$3:$I$152,MATCH($C65,'Liste Personnel'!$E$3:$E$152,0),9)</f>
        <v>xxx.xxx@google.com</v>
      </c>
      <c r="H65">
        <f>IFERROR(INDEX('OTCM-OMR'!$F$4:$BB$88,MATCH('Rlt Global'!$E65,'OTCM-OMR'!$C$4:$C$88,0),MATCH('Rlt Global'!H$3,'OTCM-OMR'!$F$3:$BB$3,0)),"")</f>
        <v>0</v>
      </c>
      <c r="I65">
        <f>IFERROR(INDEX('OTCM-OMR'!$F$4:$BB$88,MATCH('Rlt Global'!$E65,'OTCM-OMR'!$C$4:$C$88,0),MATCH('Rlt Global'!I$3,'OTCM-OMR'!$F$3:$BB$3,0)),"")</f>
        <v>0</v>
      </c>
      <c r="J65">
        <f>IFERROR(INDEX('OTCM-OMR'!$F$4:$BB$88,MATCH('Rlt Global'!$E65,'OTCM-OMR'!$C$4:$C$88,0),MATCH('Rlt Global'!J$3,'OTCM-OMR'!$F$3:$BB$3,0)),"")</f>
        <v>0</v>
      </c>
      <c r="K65">
        <f>IFERROR(INDEX('OTCM-OMR'!$F$4:$BB$88,MATCH('Rlt Global'!$E65,'OTCM-OMR'!$C$4:$C$88,0),MATCH('Rlt Global'!K$3,'OTCM-OMR'!$F$3:$BB$3,0)),"")</f>
        <v>0</v>
      </c>
      <c r="L65">
        <f>IFERROR(INDEX('OTCM-OMR'!$F$4:$BB$88,MATCH('Rlt Global'!$E65,'OTCM-OMR'!$C$4:$C$88,0),MATCH('Rlt Global'!L$3,'OTCM-OMR'!$F$3:$BB$3,0)),"")</f>
        <v>0</v>
      </c>
      <c r="M65">
        <f>IFERROR(INDEX('OTCM-OMR'!$F$4:$BB$88,MATCH('Rlt Global'!$E65,'OTCM-OMR'!$C$4:$C$88,0),MATCH('Rlt Global'!M$3,'OTCM-OMR'!$F$3:$BB$3,0)),"")</f>
        <v>0</v>
      </c>
      <c r="N65">
        <f>IFERROR(INDEX('OTCM-OMR'!$F$4:$BB$88,MATCH('Rlt Global'!$E65,'OTCM-OMR'!$C$4:$C$88,0),MATCH('Rlt Global'!N$3,'OTCM-OMR'!$F$3:$BB$3,0)),"")</f>
        <v>0</v>
      </c>
      <c r="O65">
        <f>IFERROR(INDEX('OTCM-OMR'!$F$4:$BB$88,MATCH('Rlt Global'!$E65,'OTCM-OMR'!$C$4:$C$88,0),MATCH('Rlt Global'!O$3,'OTCM-OMR'!$F$3:$BB$3,0)),"")</f>
        <v>0</v>
      </c>
      <c r="P65">
        <f>IFERROR(INDEX('OTCM-OMR'!$F$4:$BB$88,MATCH('Rlt Global'!$E65,'OTCM-OMR'!$C$4:$C$88,0),MATCH('Rlt Global'!P$3,'OTCM-OMR'!$F$3:$BB$3,0)),"")</f>
        <v>0</v>
      </c>
      <c r="Q65">
        <f>IFERROR(INDEX('OTCM-OMR'!$F$4:$BB$88,MATCH('Rlt Global'!$E65,'OTCM-OMR'!$C$4:$C$88,0),MATCH('Rlt Global'!Q$3,'OTCM-OMR'!$F$3:$BB$3,0)),"")</f>
        <v>0</v>
      </c>
      <c r="R65">
        <f>IFERROR(INDEX('OTCM-OMR'!$F$4:$BB$88,MATCH('Rlt Global'!$E65,'OTCM-OMR'!$C$4:$C$88,0),MATCH('Rlt Global'!R$3,'OTCM-OMR'!$F$3:$BB$3,0)),"")</f>
        <v>0</v>
      </c>
      <c r="S65">
        <f>IFERROR(INDEX('OTCM-OMR'!$F$4:$BB$88,MATCH('Rlt Global'!$E65,'OTCM-OMR'!$C$4:$C$88,0),MATCH('Rlt Global'!S$3,'OTCM-OMR'!$F$3:$BB$3,0)),"")</f>
        <v>0</v>
      </c>
      <c r="T65">
        <f>IFERROR(INDEX('OTCM-OMR'!$F$4:$BB$88,MATCH('Rlt Global'!$E65,'OTCM-OMR'!$C$4:$C$88,0),MATCH('Rlt Global'!T$3,'OTCM-OMR'!$F$3:$BB$3,0)),"")</f>
        <v>0</v>
      </c>
      <c r="U65">
        <f>IFERROR(INDEX('OTCM-OMR'!$F$4:$BB$88,MATCH('Rlt Global'!$E65,'OTCM-OMR'!$C$4:$C$88,0),MATCH('Rlt Global'!U$3,'OTCM-OMR'!$F$3:$BB$3,0)),"")</f>
        <v>0</v>
      </c>
      <c r="V65">
        <f>IFERROR(INDEX('OTCM-OMR'!$F$4:$BB$88,MATCH('Rlt Global'!$E65,'OTCM-OMR'!$C$4:$C$88,0),MATCH('Rlt Global'!V$3,'OTCM-OMR'!$F$3:$BB$3,0)),"")</f>
        <v>0</v>
      </c>
      <c r="W65">
        <f>IFERROR(INDEX('OTCM-OMR'!$F$4:$BB$88,MATCH('Rlt Global'!$E65,'OTCM-OMR'!$C$4:$C$88,0),MATCH('Rlt Global'!W$3,'OTCM-OMR'!$F$3:$BB$3,0)),"")</f>
        <v>0</v>
      </c>
      <c r="X65">
        <f>IFERROR(INDEX('OTCM-OMR'!$F$4:$BB$88,MATCH('Rlt Global'!$E65,'OTCM-OMR'!$C$4:$C$88,0),MATCH('Rlt Global'!X$3,'OTCM-OMR'!$F$3:$BB$3,0)),"")</f>
        <v>0</v>
      </c>
      <c r="Y65">
        <f>IFERROR(INDEX('OTCM-OMR'!$F$4:$BB$88,MATCH('Rlt Global'!$E65,'OTCM-OMR'!$C$4:$C$88,0),MATCH('Rlt Global'!Y$3,'OTCM-OMR'!$F$3:$BB$3,0)),"")</f>
        <v>0</v>
      </c>
      <c r="Z65">
        <f>IFERROR(INDEX('OTCM-OMR'!$F$4:$BB$88,MATCH('Rlt Global'!$E65,'OTCM-OMR'!$C$4:$C$88,0),MATCH('Rlt Global'!Z$3,'OTCM-OMR'!$F$3:$BB$3,0)),"")</f>
        <v>0</v>
      </c>
      <c r="AA65">
        <f>IFERROR(INDEX('OTCM-OMR'!$F$4:$BB$88,MATCH('Rlt Global'!$E65,'OTCM-OMR'!$C$4:$C$88,0),MATCH('Rlt Global'!AA$3,'OTCM-OMR'!$F$3:$BB$3,0)),"")</f>
        <v>0</v>
      </c>
      <c r="AB65">
        <f>IFERROR(INDEX('OTCM-OMR'!$F$4:$BB$88,MATCH('Rlt Global'!$E65,'OTCM-OMR'!$C$4:$C$88,0),MATCH('Rlt Global'!AB$3,'OTCM-OMR'!$F$3:$BB$3,0)),"")</f>
        <v>0</v>
      </c>
      <c r="AC65">
        <f>IFERROR(INDEX('OTCM-OMR'!$F$4:$BB$88,MATCH('Rlt Global'!$E65,'OTCM-OMR'!$C$4:$C$88,0),MATCH('Rlt Global'!AC$3,'OTCM-OMR'!$F$3:$BB$3,0)),"")</f>
        <v>0</v>
      </c>
      <c r="AD65">
        <f>IFERROR(INDEX('OTCM-OMR'!$F$4:$BB$88,MATCH('Rlt Global'!$E65,'OTCM-OMR'!$C$4:$C$88,0),MATCH('Rlt Global'!AD$3,'OTCM-OMR'!$F$3:$BB$3,0)),"")</f>
        <v>0</v>
      </c>
      <c r="AE65">
        <f>IFERROR(INDEX('OTCM-OMR'!$F$4:$BB$88,MATCH('Rlt Global'!$E65,'OTCM-OMR'!$C$4:$C$88,0),MATCH('Rlt Global'!AE$3,'OTCM-OMR'!$F$3:$BB$3,0)),"")</f>
        <v>0</v>
      </c>
      <c r="AF65">
        <f>IFERROR(INDEX('OTCM-OMR'!$F$4:$BB$88,MATCH('Rlt Global'!$E65,'OTCM-OMR'!$C$4:$C$88,0),MATCH('Rlt Global'!AF$3,'OTCM-OMR'!$F$3:$BB$3,0)),"")</f>
        <v>0</v>
      </c>
      <c r="AG65">
        <f>IFERROR(INDEX('OTCM-OMR'!$F$4:$BB$88,MATCH('Rlt Global'!$E65,'OTCM-OMR'!$C$4:$C$88,0),MATCH('Rlt Global'!AG$3,'OTCM-OMR'!$F$3:$BB$3,0)),"")</f>
        <v>0</v>
      </c>
      <c r="AH65">
        <f>IFERROR(INDEX('OTCM-OMR'!$F$4:$BB$88,MATCH('Rlt Global'!$E65,'OTCM-OMR'!$C$4:$C$88,0),MATCH('Rlt Global'!AH$3,'OTCM-OMR'!$F$3:$BB$3,0)),"")</f>
        <v>0</v>
      </c>
      <c r="AI65">
        <f>IFERROR(INDEX('OTCM-OMR'!$F$4:$BB$88,MATCH('Rlt Global'!$E65,'OTCM-OMR'!$C$4:$C$88,0),MATCH('Rlt Global'!AI$3,'OTCM-OMR'!$F$3:$BB$3,0)),"")</f>
        <v>0</v>
      </c>
      <c r="AJ65">
        <f>IFERROR(INDEX('OTCM-OMR'!$F$4:$BB$88,MATCH('Rlt Global'!$E65,'OTCM-OMR'!$C$4:$C$88,0),MATCH('Rlt Global'!AJ$3,'OTCM-OMR'!$F$3:$BB$3,0)),"")</f>
        <v>0</v>
      </c>
      <c r="AK65">
        <f>IFERROR(INDEX('OTCM-OMR'!$F$4:$BB$88,MATCH('Rlt Global'!$E65,'OTCM-OMR'!$C$4:$C$88,0),MATCH('Rlt Global'!AK$3,'OTCM-OMR'!$F$3:$BB$3,0)),"")</f>
        <v>0</v>
      </c>
      <c r="AL65">
        <f>IFERROR(INDEX('OTCM-OMR'!$F$4:$BB$88,MATCH('Rlt Global'!$E65,'OTCM-OMR'!$C$4:$C$88,0),MATCH('Rlt Global'!AL$3,'OTCM-OMR'!$F$3:$BB$3,0)),"")</f>
        <v>0</v>
      </c>
      <c r="AM65">
        <f>IFERROR(INDEX('OTCM-OMR'!$F$4:$BB$88,MATCH('Rlt Global'!$E65,'OTCM-OMR'!$C$4:$C$88,0),MATCH('Rlt Global'!AM$3,'OTCM-OMR'!$F$3:$BB$3,0)),"")</f>
        <v>0</v>
      </c>
      <c r="AN65">
        <f>IFERROR(INDEX('OTCM-OMR'!$F$4:$BB$88,MATCH('Rlt Global'!$E65,'OTCM-OMR'!$C$4:$C$88,0),MATCH('Rlt Global'!AN$3,'OTCM-OMR'!$F$3:$BB$3,0)),"")</f>
        <v>0</v>
      </c>
      <c r="AO65">
        <f>IFERROR(INDEX('OTCM-OMR'!$F$4:$BB$88,MATCH('Rlt Global'!$E65,'OTCM-OMR'!$C$4:$C$88,0),MATCH('Rlt Global'!AO$3,'OTCM-OMR'!$F$3:$BB$3,0)),"")</f>
        <v>0</v>
      </c>
      <c r="AP65">
        <f>IFERROR(INDEX('OTCM-OMR'!$F$4:$BB$88,MATCH('Rlt Global'!$E65,'OTCM-OMR'!$C$4:$C$88,0),MATCH('Rlt Global'!AP$3,'OTCM-OMR'!$F$3:$BB$3,0)),"")</f>
        <v>0</v>
      </c>
      <c r="AQ65">
        <f>IFERROR(INDEX('OTCM-OMR'!$F$4:$BB$88,MATCH('Rlt Global'!$E65,'OTCM-OMR'!$C$4:$C$88,0),MATCH('Rlt Global'!AQ$3,'OTCM-OMR'!$F$3:$BB$3,0)),"")</f>
        <v>0</v>
      </c>
      <c r="AR65">
        <f>IFERROR(INDEX('OTCM-OMR'!$F$4:$BB$88,MATCH('Rlt Global'!$E65,'OTCM-OMR'!$C$4:$C$88,0),MATCH('Rlt Global'!AR$3,'OTCM-OMR'!$F$3:$BB$3,0)),"")</f>
        <v>0</v>
      </c>
      <c r="AS65">
        <f>IFERROR(INDEX('OTCM-OMR'!$F$4:$BB$88,MATCH('Rlt Global'!$E65,'OTCM-OMR'!$C$4:$C$88,0),MATCH('Rlt Global'!AS$3,'OTCM-OMR'!$F$3:$BB$3,0)),"")</f>
        <v>0</v>
      </c>
      <c r="AT65">
        <f>IFERROR(INDEX('OTCM-OMR'!$F$4:$BB$88,MATCH('Rlt Global'!$E65,'OTCM-OMR'!$C$4:$C$88,0),MATCH('Rlt Global'!AT$3,'OTCM-OMR'!$F$3:$BB$3,0)),"")</f>
        <v>0</v>
      </c>
      <c r="AU65">
        <f>IFERROR(INDEX('OTCM-OMR'!$F$4:$BB$88,MATCH('Rlt Global'!$E65,'OTCM-OMR'!$C$4:$C$88,0),MATCH('Rlt Global'!AU$3,'OTCM-OMR'!$F$3:$BB$3,0)),"")</f>
        <v>0</v>
      </c>
      <c r="AV65">
        <f>IFERROR(INDEX('OTCM-OMR'!$F$4:$BB$88,MATCH('Rlt Global'!$E65,'OTCM-OMR'!$C$4:$C$88,0),MATCH('Rlt Global'!AV$3,'OTCM-OMR'!$F$3:$BB$3,0)),"")</f>
        <v>0</v>
      </c>
      <c r="AW65">
        <f>IFERROR(INDEX('OTCM-OMR'!$F$4:$BB$88,MATCH('Rlt Global'!$E65,'OTCM-OMR'!$C$4:$C$88,0),MATCH('Rlt Global'!AW$3,'OTCM-OMR'!$F$3:$BB$3,0)),"")</f>
        <v>0</v>
      </c>
      <c r="AX65">
        <f>IFERROR(INDEX('OTCM-OMR'!$F$4:$BB$88,MATCH('Rlt Global'!$E65,'OTCM-OMR'!$C$4:$C$88,0),MATCH('Rlt Global'!AX$3,'OTCM-OMR'!$F$3:$BB$3,0)),"")</f>
        <v>0</v>
      </c>
      <c r="AY65">
        <f>IFERROR(INDEX('OTCM-OMR'!$F$4:$BB$88,MATCH('Rlt Global'!$E65,'OTCM-OMR'!$C$4:$C$88,0),MATCH('Rlt Global'!AY$3,'OTCM-OMR'!$F$3:$BB$3,0)),"")</f>
        <v>0</v>
      </c>
      <c r="AZ65">
        <f>IFERROR(INDEX('OTCM-OMR'!$F$4:$BB$88,MATCH('Rlt Global'!$E65,'OTCM-OMR'!$C$4:$C$88,0),MATCH('Rlt Global'!AZ$3,'OTCM-OMR'!$F$3:$BB$3,0)),"")</f>
        <v>0</v>
      </c>
      <c r="BA65">
        <f>IFERROR(INDEX('OTCM-OMR'!$F$4:$BB$88,MATCH('Rlt Global'!$E65,'OTCM-OMR'!$C$4:$C$88,0),MATCH('Rlt Global'!BA$3,'OTCM-OMR'!$F$3:$BB$3,0)),"")</f>
        <v>0</v>
      </c>
      <c r="BB65">
        <f>IFERROR(INDEX('OTCM-OMR'!$F$4:$BB$88,MATCH('Rlt Global'!$E65,'OTCM-OMR'!$C$4:$C$88,0),MATCH('Rlt Global'!BB$3,'OTCM-OMR'!$F$3:$BB$3,0)),"")</f>
        <v>0</v>
      </c>
      <c r="BC65">
        <f>IFERROR(INDEX('OTCM-OMR'!$F$4:$BB$88,MATCH('Rlt Global'!$E65,'OTCM-OMR'!$C$4:$C$88,0),MATCH('Rlt Global'!BC$3,'OTCM-OMR'!$F$3:$BB$3,0)),"")</f>
        <v>0</v>
      </c>
      <c r="BD65">
        <f>IFERROR(INDEX('OTCM-OMR'!$F$4:$BB$88,MATCH('Rlt Global'!$E65,'OTCM-OMR'!$C$4:$C$88,0),MATCH('Rlt Global'!BD$3,'OTCM-OMR'!$F$3:$BB$3,0)),"")</f>
        <v>0</v>
      </c>
    </row>
    <row r="66" spans="1:56">
      <c r="A66" t="s">
        <v>14</v>
      </c>
      <c r="B66" t="s">
        <v>153</v>
      </c>
      <c r="C66" t="s">
        <v>162</v>
      </c>
      <c r="D66">
        <v>2</v>
      </c>
      <c r="E66" s="66" t="str">
        <f>INDEX('Liste Personnel'!$A$3:$I$152,MATCH($C66,'Liste Personnel'!$E$3:$E$152,0),7)</f>
        <v>OTCMB2</v>
      </c>
      <c r="F66" s="66">
        <f>INDEX('Liste Personnel'!$A$3:$I$152,MATCH($C66,'Liste Personnel'!$E$3:$E$152,0),8)</f>
        <v>1661</v>
      </c>
      <c r="G66" s="66" t="str">
        <f>INDEX('Liste Personnel'!$A$3:$I$152,MATCH($C66,'Liste Personnel'!$E$3:$E$152,0),9)</f>
        <v>xxx.xxx@google.com</v>
      </c>
      <c r="H66">
        <f>IFERROR(INDEX('OTCM-OMR'!$F$4:$BB$88,MATCH('Rlt Global'!$E66,'OTCM-OMR'!$C$4:$C$88,0),MATCH('Rlt Global'!H$3,'OTCM-OMR'!$F$3:$BB$3,0)),"")</f>
        <v>0</v>
      </c>
      <c r="I66">
        <f>IFERROR(INDEX('OTCM-OMR'!$F$4:$BB$88,MATCH('Rlt Global'!$E66,'OTCM-OMR'!$C$4:$C$88,0),MATCH('Rlt Global'!I$3,'OTCM-OMR'!$F$3:$BB$3,0)),"")</f>
        <v>0</v>
      </c>
      <c r="J66">
        <f>IFERROR(INDEX('OTCM-OMR'!$F$4:$BB$88,MATCH('Rlt Global'!$E66,'OTCM-OMR'!$C$4:$C$88,0),MATCH('Rlt Global'!J$3,'OTCM-OMR'!$F$3:$BB$3,0)),"")</f>
        <v>0</v>
      </c>
      <c r="K66">
        <f>IFERROR(INDEX('OTCM-OMR'!$F$4:$BB$88,MATCH('Rlt Global'!$E66,'OTCM-OMR'!$C$4:$C$88,0),MATCH('Rlt Global'!K$3,'OTCM-OMR'!$F$3:$BB$3,0)),"")</f>
        <v>0</v>
      </c>
      <c r="L66">
        <f>IFERROR(INDEX('OTCM-OMR'!$F$4:$BB$88,MATCH('Rlt Global'!$E66,'OTCM-OMR'!$C$4:$C$88,0),MATCH('Rlt Global'!L$3,'OTCM-OMR'!$F$3:$BB$3,0)),"")</f>
        <v>0</v>
      </c>
      <c r="M66">
        <f>IFERROR(INDEX('OTCM-OMR'!$F$4:$BB$88,MATCH('Rlt Global'!$E66,'OTCM-OMR'!$C$4:$C$88,0),MATCH('Rlt Global'!M$3,'OTCM-OMR'!$F$3:$BB$3,0)),"")</f>
        <v>0</v>
      </c>
      <c r="N66">
        <f>IFERROR(INDEX('OTCM-OMR'!$F$4:$BB$88,MATCH('Rlt Global'!$E66,'OTCM-OMR'!$C$4:$C$88,0),MATCH('Rlt Global'!N$3,'OTCM-OMR'!$F$3:$BB$3,0)),"")</f>
        <v>0</v>
      </c>
      <c r="O66">
        <f>IFERROR(INDEX('OTCM-OMR'!$F$4:$BB$88,MATCH('Rlt Global'!$E66,'OTCM-OMR'!$C$4:$C$88,0),MATCH('Rlt Global'!O$3,'OTCM-OMR'!$F$3:$BB$3,0)),"")</f>
        <v>0</v>
      </c>
      <c r="P66">
        <f>IFERROR(INDEX('OTCM-OMR'!$F$4:$BB$88,MATCH('Rlt Global'!$E66,'OTCM-OMR'!$C$4:$C$88,0),MATCH('Rlt Global'!P$3,'OTCM-OMR'!$F$3:$BB$3,0)),"")</f>
        <v>0</v>
      </c>
      <c r="Q66">
        <f>IFERROR(INDEX('OTCM-OMR'!$F$4:$BB$88,MATCH('Rlt Global'!$E66,'OTCM-OMR'!$C$4:$C$88,0),MATCH('Rlt Global'!Q$3,'OTCM-OMR'!$F$3:$BB$3,0)),"")</f>
        <v>0</v>
      </c>
      <c r="R66">
        <f>IFERROR(INDEX('OTCM-OMR'!$F$4:$BB$88,MATCH('Rlt Global'!$E66,'OTCM-OMR'!$C$4:$C$88,0),MATCH('Rlt Global'!R$3,'OTCM-OMR'!$F$3:$BB$3,0)),"")</f>
        <v>0</v>
      </c>
      <c r="S66">
        <f>IFERROR(INDEX('OTCM-OMR'!$F$4:$BB$88,MATCH('Rlt Global'!$E66,'OTCM-OMR'!$C$4:$C$88,0),MATCH('Rlt Global'!S$3,'OTCM-OMR'!$F$3:$BB$3,0)),"")</f>
        <v>0</v>
      </c>
      <c r="T66">
        <f>IFERROR(INDEX('OTCM-OMR'!$F$4:$BB$88,MATCH('Rlt Global'!$E66,'OTCM-OMR'!$C$4:$C$88,0),MATCH('Rlt Global'!T$3,'OTCM-OMR'!$F$3:$BB$3,0)),"")</f>
        <v>0</v>
      </c>
      <c r="U66">
        <f>IFERROR(INDEX('OTCM-OMR'!$F$4:$BB$88,MATCH('Rlt Global'!$E66,'OTCM-OMR'!$C$4:$C$88,0),MATCH('Rlt Global'!U$3,'OTCM-OMR'!$F$3:$BB$3,0)),"")</f>
        <v>0</v>
      </c>
      <c r="V66">
        <f>IFERROR(INDEX('OTCM-OMR'!$F$4:$BB$88,MATCH('Rlt Global'!$E66,'OTCM-OMR'!$C$4:$C$88,0),MATCH('Rlt Global'!V$3,'OTCM-OMR'!$F$3:$BB$3,0)),"")</f>
        <v>0</v>
      </c>
      <c r="W66">
        <f>IFERROR(INDEX('OTCM-OMR'!$F$4:$BB$88,MATCH('Rlt Global'!$E66,'OTCM-OMR'!$C$4:$C$88,0),MATCH('Rlt Global'!W$3,'OTCM-OMR'!$F$3:$BB$3,0)),"")</f>
        <v>0</v>
      </c>
      <c r="X66">
        <f>IFERROR(INDEX('OTCM-OMR'!$F$4:$BB$88,MATCH('Rlt Global'!$E66,'OTCM-OMR'!$C$4:$C$88,0),MATCH('Rlt Global'!X$3,'OTCM-OMR'!$F$3:$BB$3,0)),"")</f>
        <v>0</v>
      </c>
      <c r="Y66">
        <f>IFERROR(INDEX('OTCM-OMR'!$F$4:$BB$88,MATCH('Rlt Global'!$E66,'OTCM-OMR'!$C$4:$C$88,0),MATCH('Rlt Global'!Y$3,'OTCM-OMR'!$F$3:$BB$3,0)),"")</f>
        <v>0</v>
      </c>
      <c r="Z66">
        <f>IFERROR(INDEX('OTCM-OMR'!$F$4:$BB$88,MATCH('Rlt Global'!$E66,'OTCM-OMR'!$C$4:$C$88,0),MATCH('Rlt Global'!Z$3,'OTCM-OMR'!$F$3:$BB$3,0)),"")</f>
        <v>0</v>
      </c>
      <c r="AA66">
        <f>IFERROR(INDEX('OTCM-OMR'!$F$4:$BB$88,MATCH('Rlt Global'!$E66,'OTCM-OMR'!$C$4:$C$88,0),MATCH('Rlt Global'!AA$3,'OTCM-OMR'!$F$3:$BB$3,0)),"")</f>
        <v>0</v>
      </c>
      <c r="AB66">
        <f>IFERROR(INDEX('OTCM-OMR'!$F$4:$BB$88,MATCH('Rlt Global'!$E66,'OTCM-OMR'!$C$4:$C$88,0),MATCH('Rlt Global'!AB$3,'OTCM-OMR'!$F$3:$BB$3,0)),"")</f>
        <v>0</v>
      </c>
      <c r="AC66">
        <f>IFERROR(INDEX('OTCM-OMR'!$F$4:$BB$88,MATCH('Rlt Global'!$E66,'OTCM-OMR'!$C$4:$C$88,0),MATCH('Rlt Global'!AC$3,'OTCM-OMR'!$F$3:$BB$3,0)),"")</f>
        <v>0</v>
      </c>
      <c r="AD66">
        <f>IFERROR(INDEX('OTCM-OMR'!$F$4:$BB$88,MATCH('Rlt Global'!$E66,'OTCM-OMR'!$C$4:$C$88,0),MATCH('Rlt Global'!AD$3,'OTCM-OMR'!$F$3:$BB$3,0)),"")</f>
        <v>0</v>
      </c>
      <c r="AE66">
        <f>IFERROR(INDEX('OTCM-OMR'!$F$4:$BB$88,MATCH('Rlt Global'!$E66,'OTCM-OMR'!$C$4:$C$88,0),MATCH('Rlt Global'!AE$3,'OTCM-OMR'!$F$3:$BB$3,0)),"")</f>
        <v>0</v>
      </c>
      <c r="AF66">
        <f>IFERROR(INDEX('OTCM-OMR'!$F$4:$BB$88,MATCH('Rlt Global'!$E66,'OTCM-OMR'!$C$4:$C$88,0),MATCH('Rlt Global'!AF$3,'OTCM-OMR'!$F$3:$BB$3,0)),"")</f>
        <v>0</v>
      </c>
      <c r="AG66">
        <f>IFERROR(INDEX('OTCM-OMR'!$F$4:$BB$88,MATCH('Rlt Global'!$E66,'OTCM-OMR'!$C$4:$C$88,0),MATCH('Rlt Global'!AG$3,'OTCM-OMR'!$F$3:$BB$3,0)),"")</f>
        <v>0</v>
      </c>
      <c r="AH66">
        <f>IFERROR(INDEX('OTCM-OMR'!$F$4:$BB$88,MATCH('Rlt Global'!$E66,'OTCM-OMR'!$C$4:$C$88,0),MATCH('Rlt Global'!AH$3,'OTCM-OMR'!$F$3:$BB$3,0)),"")</f>
        <v>0</v>
      </c>
      <c r="AI66">
        <f>IFERROR(INDEX('OTCM-OMR'!$F$4:$BB$88,MATCH('Rlt Global'!$E66,'OTCM-OMR'!$C$4:$C$88,0),MATCH('Rlt Global'!AI$3,'OTCM-OMR'!$F$3:$BB$3,0)),"")</f>
        <v>0</v>
      </c>
      <c r="AJ66">
        <f>IFERROR(INDEX('OTCM-OMR'!$F$4:$BB$88,MATCH('Rlt Global'!$E66,'OTCM-OMR'!$C$4:$C$88,0),MATCH('Rlt Global'!AJ$3,'OTCM-OMR'!$F$3:$BB$3,0)),"")</f>
        <v>0</v>
      </c>
      <c r="AK66">
        <f>IFERROR(INDEX('OTCM-OMR'!$F$4:$BB$88,MATCH('Rlt Global'!$E66,'OTCM-OMR'!$C$4:$C$88,0),MATCH('Rlt Global'!AK$3,'OTCM-OMR'!$F$3:$BB$3,0)),"")</f>
        <v>0</v>
      </c>
      <c r="AL66">
        <f>IFERROR(INDEX('OTCM-OMR'!$F$4:$BB$88,MATCH('Rlt Global'!$E66,'OTCM-OMR'!$C$4:$C$88,0),MATCH('Rlt Global'!AL$3,'OTCM-OMR'!$F$3:$BB$3,0)),"")</f>
        <v>0</v>
      </c>
      <c r="AM66">
        <f>IFERROR(INDEX('OTCM-OMR'!$F$4:$BB$88,MATCH('Rlt Global'!$E66,'OTCM-OMR'!$C$4:$C$88,0),MATCH('Rlt Global'!AM$3,'OTCM-OMR'!$F$3:$BB$3,0)),"")</f>
        <v>0</v>
      </c>
      <c r="AN66">
        <f>IFERROR(INDEX('OTCM-OMR'!$F$4:$BB$88,MATCH('Rlt Global'!$E66,'OTCM-OMR'!$C$4:$C$88,0),MATCH('Rlt Global'!AN$3,'OTCM-OMR'!$F$3:$BB$3,0)),"")</f>
        <v>0</v>
      </c>
      <c r="AO66">
        <f>IFERROR(INDEX('OTCM-OMR'!$F$4:$BB$88,MATCH('Rlt Global'!$E66,'OTCM-OMR'!$C$4:$C$88,0),MATCH('Rlt Global'!AO$3,'OTCM-OMR'!$F$3:$BB$3,0)),"")</f>
        <v>0</v>
      </c>
      <c r="AP66">
        <f>IFERROR(INDEX('OTCM-OMR'!$F$4:$BB$88,MATCH('Rlt Global'!$E66,'OTCM-OMR'!$C$4:$C$88,0),MATCH('Rlt Global'!AP$3,'OTCM-OMR'!$F$3:$BB$3,0)),"")</f>
        <v>0</v>
      </c>
      <c r="AQ66">
        <f>IFERROR(INDEX('OTCM-OMR'!$F$4:$BB$88,MATCH('Rlt Global'!$E66,'OTCM-OMR'!$C$4:$C$88,0),MATCH('Rlt Global'!AQ$3,'OTCM-OMR'!$F$3:$BB$3,0)),"")</f>
        <v>0</v>
      </c>
      <c r="AR66">
        <f>IFERROR(INDEX('OTCM-OMR'!$F$4:$BB$88,MATCH('Rlt Global'!$E66,'OTCM-OMR'!$C$4:$C$88,0),MATCH('Rlt Global'!AR$3,'OTCM-OMR'!$F$3:$BB$3,0)),"")</f>
        <v>0</v>
      </c>
      <c r="AS66">
        <f>IFERROR(INDEX('OTCM-OMR'!$F$4:$BB$88,MATCH('Rlt Global'!$E66,'OTCM-OMR'!$C$4:$C$88,0),MATCH('Rlt Global'!AS$3,'OTCM-OMR'!$F$3:$BB$3,0)),"")</f>
        <v>0</v>
      </c>
      <c r="AT66">
        <f>IFERROR(INDEX('OTCM-OMR'!$F$4:$BB$88,MATCH('Rlt Global'!$E66,'OTCM-OMR'!$C$4:$C$88,0),MATCH('Rlt Global'!AT$3,'OTCM-OMR'!$F$3:$BB$3,0)),"")</f>
        <v>0</v>
      </c>
      <c r="AU66">
        <f>IFERROR(INDEX('OTCM-OMR'!$F$4:$BB$88,MATCH('Rlt Global'!$E66,'OTCM-OMR'!$C$4:$C$88,0),MATCH('Rlt Global'!AU$3,'OTCM-OMR'!$F$3:$BB$3,0)),"")</f>
        <v>0</v>
      </c>
      <c r="AV66">
        <f>IFERROR(INDEX('OTCM-OMR'!$F$4:$BB$88,MATCH('Rlt Global'!$E66,'OTCM-OMR'!$C$4:$C$88,0),MATCH('Rlt Global'!AV$3,'OTCM-OMR'!$F$3:$BB$3,0)),"")</f>
        <v>0</v>
      </c>
      <c r="AW66">
        <f>IFERROR(INDEX('OTCM-OMR'!$F$4:$BB$88,MATCH('Rlt Global'!$E66,'OTCM-OMR'!$C$4:$C$88,0),MATCH('Rlt Global'!AW$3,'OTCM-OMR'!$F$3:$BB$3,0)),"")</f>
        <v>0</v>
      </c>
      <c r="AX66">
        <f>IFERROR(INDEX('OTCM-OMR'!$F$4:$BB$88,MATCH('Rlt Global'!$E66,'OTCM-OMR'!$C$4:$C$88,0),MATCH('Rlt Global'!AX$3,'OTCM-OMR'!$F$3:$BB$3,0)),"")</f>
        <v>0</v>
      </c>
      <c r="AY66">
        <f>IFERROR(INDEX('OTCM-OMR'!$F$4:$BB$88,MATCH('Rlt Global'!$E66,'OTCM-OMR'!$C$4:$C$88,0),MATCH('Rlt Global'!AY$3,'OTCM-OMR'!$F$3:$BB$3,0)),"")</f>
        <v>0</v>
      </c>
      <c r="AZ66">
        <f>IFERROR(INDEX('OTCM-OMR'!$F$4:$BB$88,MATCH('Rlt Global'!$E66,'OTCM-OMR'!$C$4:$C$88,0),MATCH('Rlt Global'!AZ$3,'OTCM-OMR'!$F$3:$BB$3,0)),"")</f>
        <v>0</v>
      </c>
      <c r="BA66">
        <f>IFERROR(INDEX('OTCM-OMR'!$F$4:$BB$88,MATCH('Rlt Global'!$E66,'OTCM-OMR'!$C$4:$C$88,0),MATCH('Rlt Global'!BA$3,'OTCM-OMR'!$F$3:$BB$3,0)),"")</f>
        <v>0</v>
      </c>
      <c r="BB66">
        <f>IFERROR(INDEX('OTCM-OMR'!$F$4:$BB$88,MATCH('Rlt Global'!$E66,'OTCM-OMR'!$C$4:$C$88,0),MATCH('Rlt Global'!BB$3,'OTCM-OMR'!$F$3:$BB$3,0)),"")</f>
        <v>0</v>
      </c>
      <c r="BC66">
        <f>IFERROR(INDEX('OTCM-OMR'!$F$4:$BB$88,MATCH('Rlt Global'!$E66,'OTCM-OMR'!$C$4:$C$88,0),MATCH('Rlt Global'!BC$3,'OTCM-OMR'!$F$3:$BB$3,0)),"")</f>
        <v>0</v>
      </c>
      <c r="BD66">
        <f>IFERROR(INDEX('OTCM-OMR'!$F$4:$BB$88,MATCH('Rlt Global'!$E66,'OTCM-OMR'!$C$4:$C$88,0),MATCH('Rlt Global'!BD$3,'OTCM-OMR'!$F$3:$BB$3,0)),"")</f>
        <v>0</v>
      </c>
    </row>
    <row r="67" spans="1:56">
      <c r="A67" t="s">
        <v>14</v>
      </c>
      <c r="B67" t="s">
        <v>153</v>
      </c>
      <c r="C67" t="s">
        <v>163</v>
      </c>
      <c r="D67">
        <v>3</v>
      </c>
      <c r="E67" s="66" t="str">
        <f>INDEX('Liste Personnel'!$A$3:$I$152,MATCH($C67,'Liste Personnel'!$E$3:$E$152,0),7)</f>
        <v>OTCMB3</v>
      </c>
      <c r="F67" s="66">
        <f>INDEX('Liste Personnel'!$A$3:$I$152,MATCH($C67,'Liste Personnel'!$E$3:$E$152,0),8)</f>
        <v>3356</v>
      </c>
      <c r="G67" s="66" t="str">
        <f>INDEX('Liste Personnel'!$A$3:$I$152,MATCH($C67,'Liste Personnel'!$E$3:$E$152,0),9)</f>
        <v>xxx.xxx@google.com</v>
      </c>
      <c r="H67">
        <f>IFERROR(INDEX('OTCM-OMR'!$F$4:$BB$88,MATCH('Rlt Global'!$E67,'OTCM-OMR'!$C$4:$C$88,0),MATCH('Rlt Global'!H$3,'OTCM-OMR'!$F$3:$BB$3,0)),"")</f>
        <v>0</v>
      </c>
      <c r="I67">
        <f>IFERROR(INDEX('OTCM-OMR'!$F$4:$BB$88,MATCH('Rlt Global'!$E67,'OTCM-OMR'!$C$4:$C$88,0),MATCH('Rlt Global'!I$3,'OTCM-OMR'!$F$3:$BB$3,0)),"")</f>
        <v>0</v>
      </c>
      <c r="J67">
        <f>IFERROR(INDEX('OTCM-OMR'!$F$4:$BB$88,MATCH('Rlt Global'!$E67,'OTCM-OMR'!$C$4:$C$88,0),MATCH('Rlt Global'!J$3,'OTCM-OMR'!$F$3:$BB$3,0)),"")</f>
        <v>0</v>
      </c>
      <c r="K67">
        <f>IFERROR(INDEX('OTCM-OMR'!$F$4:$BB$88,MATCH('Rlt Global'!$E67,'OTCM-OMR'!$C$4:$C$88,0),MATCH('Rlt Global'!K$3,'OTCM-OMR'!$F$3:$BB$3,0)),"")</f>
        <v>0</v>
      </c>
      <c r="L67">
        <f>IFERROR(INDEX('OTCM-OMR'!$F$4:$BB$88,MATCH('Rlt Global'!$E67,'OTCM-OMR'!$C$4:$C$88,0),MATCH('Rlt Global'!L$3,'OTCM-OMR'!$F$3:$BB$3,0)),"")</f>
        <v>0</v>
      </c>
      <c r="M67">
        <f>IFERROR(INDEX('OTCM-OMR'!$F$4:$BB$88,MATCH('Rlt Global'!$E67,'OTCM-OMR'!$C$4:$C$88,0),MATCH('Rlt Global'!M$3,'OTCM-OMR'!$F$3:$BB$3,0)),"")</f>
        <v>0</v>
      </c>
      <c r="N67">
        <f>IFERROR(INDEX('OTCM-OMR'!$F$4:$BB$88,MATCH('Rlt Global'!$E67,'OTCM-OMR'!$C$4:$C$88,0),MATCH('Rlt Global'!N$3,'OTCM-OMR'!$F$3:$BB$3,0)),"")</f>
        <v>0</v>
      </c>
      <c r="O67">
        <f>IFERROR(INDEX('OTCM-OMR'!$F$4:$BB$88,MATCH('Rlt Global'!$E67,'OTCM-OMR'!$C$4:$C$88,0),MATCH('Rlt Global'!O$3,'OTCM-OMR'!$F$3:$BB$3,0)),"")</f>
        <v>0</v>
      </c>
      <c r="P67">
        <f>IFERROR(INDEX('OTCM-OMR'!$F$4:$BB$88,MATCH('Rlt Global'!$E67,'OTCM-OMR'!$C$4:$C$88,0),MATCH('Rlt Global'!P$3,'OTCM-OMR'!$F$3:$BB$3,0)),"")</f>
        <v>0</v>
      </c>
      <c r="Q67">
        <f>IFERROR(INDEX('OTCM-OMR'!$F$4:$BB$88,MATCH('Rlt Global'!$E67,'OTCM-OMR'!$C$4:$C$88,0),MATCH('Rlt Global'!Q$3,'OTCM-OMR'!$F$3:$BB$3,0)),"")</f>
        <v>0</v>
      </c>
      <c r="R67">
        <f>IFERROR(INDEX('OTCM-OMR'!$F$4:$BB$88,MATCH('Rlt Global'!$E67,'OTCM-OMR'!$C$4:$C$88,0),MATCH('Rlt Global'!R$3,'OTCM-OMR'!$F$3:$BB$3,0)),"")</f>
        <v>0</v>
      </c>
      <c r="S67">
        <f>IFERROR(INDEX('OTCM-OMR'!$F$4:$BB$88,MATCH('Rlt Global'!$E67,'OTCM-OMR'!$C$4:$C$88,0),MATCH('Rlt Global'!S$3,'OTCM-OMR'!$F$3:$BB$3,0)),"")</f>
        <v>0</v>
      </c>
      <c r="T67">
        <f>IFERROR(INDEX('OTCM-OMR'!$F$4:$BB$88,MATCH('Rlt Global'!$E67,'OTCM-OMR'!$C$4:$C$88,0),MATCH('Rlt Global'!T$3,'OTCM-OMR'!$F$3:$BB$3,0)),"")</f>
        <v>0</v>
      </c>
      <c r="U67">
        <f>IFERROR(INDEX('OTCM-OMR'!$F$4:$BB$88,MATCH('Rlt Global'!$E67,'OTCM-OMR'!$C$4:$C$88,0),MATCH('Rlt Global'!U$3,'OTCM-OMR'!$F$3:$BB$3,0)),"")</f>
        <v>0</v>
      </c>
      <c r="V67">
        <f>IFERROR(INDEX('OTCM-OMR'!$F$4:$BB$88,MATCH('Rlt Global'!$E67,'OTCM-OMR'!$C$4:$C$88,0),MATCH('Rlt Global'!V$3,'OTCM-OMR'!$F$3:$BB$3,0)),"")</f>
        <v>0</v>
      </c>
      <c r="W67">
        <f>IFERROR(INDEX('OTCM-OMR'!$F$4:$BB$88,MATCH('Rlt Global'!$E67,'OTCM-OMR'!$C$4:$C$88,0),MATCH('Rlt Global'!W$3,'OTCM-OMR'!$F$3:$BB$3,0)),"")</f>
        <v>0</v>
      </c>
      <c r="X67">
        <f>IFERROR(INDEX('OTCM-OMR'!$F$4:$BB$88,MATCH('Rlt Global'!$E67,'OTCM-OMR'!$C$4:$C$88,0),MATCH('Rlt Global'!X$3,'OTCM-OMR'!$F$3:$BB$3,0)),"")</f>
        <v>0</v>
      </c>
      <c r="Y67">
        <f>IFERROR(INDEX('OTCM-OMR'!$F$4:$BB$88,MATCH('Rlt Global'!$E67,'OTCM-OMR'!$C$4:$C$88,0),MATCH('Rlt Global'!Y$3,'OTCM-OMR'!$F$3:$BB$3,0)),"")</f>
        <v>0</v>
      </c>
      <c r="Z67">
        <f>IFERROR(INDEX('OTCM-OMR'!$F$4:$BB$88,MATCH('Rlt Global'!$E67,'OTCM-OMR'!$C$4:$C$88,0),MATCH('Rlt Global'!Z$3,'OTCM-OMR'!$F$3:$BB$3,0)),"")</f>
        <v>0</v>
      </c>
      <c r="AA67">
        <f>IFERROR(INDEX('OTCM-OMR'!$F$4:$BB$88,MATCH('Rlt Global'!$E67,'OTCM-OMR'!$C$4:$C$88,0),MATCH('Rlt Global'!AA$3,'OTCM-OMR'!$F$3:$BB$3,0)),"")</f>
        <v>0</v>
      </c>
      <c r="AB67">
        <f>IFERROR(INDEX('OTCM-OMR'!$F$4:$BB$88,MATCH('Rlt Global'!$E67,'OTCM-OMR'!$C$4:$C$88,0),MATCH('Rlt Global'!AB$3,'OTCM-OMR'!$F$3:$BB$3,0)),"")</f>
        <v>0</v>
      </c>
      <c r="AC67">
        <f>IFERROR(INDEX('OTCM-OMR'!$F$4:$BB$88,MATCH('Rlt Global'!$E67,'OTCM-OMR'!$C$4:$C$88,0),MATCH('Rlt Global'!AC$3,'OTCM-OMR'!$F$3:$BB$3,0)),"")</f>
        <v>0</v>
      </c>
      <c r="AD67">
        <f>IFERROR(INDEX('OTCM-OMR'!$F$4:$BB$88,MATCH('Rlt Global'!$E67,'OTCM-OMR'!$C$4:$C$88,0),MATCH('Rlt Global'!AD$3,'OTCM-OMR'!$F$3:$BB$3,0)),"")</f>
        <v>0</v>
      </c>
      <c r="AE67">
        <f>IFERROR(INDEX('OTCM-OMR'!$F$4:$BB$88,MATCH('Rlt Global'!$E67,'OTCM-OMR'!$C$4:$C$88,0),MATCH('Rlt Global'!AE$3,'OTCM-OMR'!$F$3:$BB$3,0)),"")</f>
        <v>0</v>
      </c>
      <c r="AF67">
        <f>IFERROR(INDEX('OTCM-OMR'!$F$4:$BB$88,MATCH('Rlt Global'!$E67,'OTCM-OMR'!$C$4:$C$88,0),MATCH('Rlt Global'!AF$3,'OTCM-OMR'!$F$3:$BB$3,0)),"")</f>
        <v>0</v>
      </c>
      <c r="AG67">
        <f>IFERROR(INDEX('OTCM-OMR'!$F$4:$BB$88,MATCH('Rlt Global'!$E67,'OTCM-OMR'!$C$4:$C$88,0),MATCH('Rlt Global'!AG$3,'OTCM-OMR'!$F$3:$BB$3,0)),"")</f>
        <v>0</v>
      </c>
      <c r="AH67">
        <f>IFERROR(INDEX('OTCM-OMR'!$F$4:$BB$88,MATCH('Rlt Global'!$E67,'OTCM-OMR'!$C$4:$C$88,0),MATCH('Rlt Global'!AH$3,'OTCM-OMR'!$F$3:$BB$3,0)),"")</f>
        <v>0</v>
      </c>
      <c r="AI67">
        <f>IFERROR(INDEX('OTCM-OMR'!$F$4:$BB$88,MATCH('Rlt Global'!$E67,'OTCM-OMR'!$C$4:$C$88,0),MATCH('Rlt Global'!AI$3,'OTCM-OMR'!$F$3:$BB$3,0)),"")</f>
        <v>0</v>
      </c>
      <c r="AJ67">
        <f>IFERROR(INDEX('OTCM-OMR'!$F$4:$BB$88,MATCH('Rlt Global'!$E67,'OTCM-OMR'!$C$4:$C$88,0),MATCH('Rlt Global'!AJ$3,'OTCM-OMR'!$F$3:$BB$3,0)),"")</f>
        <v>0</v>
      </c>
      <c r="AK67">
        <f>IFERROR(INDEX('OTCM-OMR'!$F$4:$BB$88,MATCH('Rlt Global'!$E67,'OTCM-OMR'!$C$4:$C$88,0),MATCH('Rlt Global'!AK$3,'OTCM-OMR'!$F$3:$BB$3,0)),"")</f>
        <v>0</v>
      </c>
      <c r="AL67">
        <f>IFERROR(INDEX('OTCM-OMR'!$F$4:$BB$88,MATCH('Rlt Global'!$E67,'OTCM-OMR'!$C$4:$C$88,0),MATCH('Rlt Global'!AL$3,'OTCM-OMR'!$F$3:$BB$3,0)),"")</f>
        <v>0</v>
      </c>
      <c r="AM67">
        <f>IFERROR(INDEX('OTCM-OMR'!$F$4:$BB$88,MATCH('Rlt Global'!$E67,'OTCM-OMR'!$C$4:$C$88,0),MATCH('Rlt Global'!AM$3,'OTCM-OMR'!$F$3:$BB$3,0)),"")</f>
        <v>0</v>
      </c>
      <c r="AN67">
        <f>IFERROR(INDEX('OTCM-OMR'!$F$4:$BB$88,MATCH('Rlt Global'!$E67,'OTCM-OMR'!$C$4:$C$88,0),MATCH('Rlt Global'!AN$3,'OTCM-OMR'!$F$3:$BB$3,0)),"")</f>
        <v>0</v>
      </c>
      <c r="AO67">
        <f>IFERROR(INDEX('OTCM-OMR'!$F$4:$BB$88,MATCH('Rlt Global'!$E67,'OTCM-OMR'!$C$4:$C$88,0),MATCH('Rlt Global'!AO$3,'OTCM-OMR'!$F$3:$BB$3,0)),"")</f>
        <v>0</v>
      </c>
      <c r="AP67">
        <f>IFERROR(INDEX('OTCM-OMR'!$F$4:$BB$88,MATCH('Rlt Global'!$E67,'OTCM-OMR'!$C$4:$C$88,0),MATCH('Rlt Global'!AP$3,'OTCM-OMR'!$F$3:$BB$3,0)),"")</f>
        <v>0</v>
      </c>
      <c r="AQ67">
        <f>IFERROR(INDEX('OTCM-OMR'!$F$4:$BB$88,MATCH('Rlt Global'!$E67,'OTCM-OMR'!$C$4:$C$88,0),MATCH('Rlt Global'!AQ$3,'OTCM-OMR'!$F$3:$BB$3,0)),"")</f>
        <v>0</v>
      </c>
      <c r="AR67">
        <f>IFERROR(INDEX('OTCM-OMR'!$F$4:$BB$88,MATCH('Rlt Global'!$E67,'OTCM-OMR'!$C$4:$C$88,0),MATCH('Rlt Global'!AR$3,'OTCM-OMR'!$F$3:$BB$3,0)),"")</f>
        <v>0</v>
      </c>
      <c r="AS67">
        <f>IFERROR(INDEX('OTCM-OMR'!$F$4:$BB$88,MATCH('Rlt Global'!$E67,'OTCM-OMR'!$C$4:$C$88,0),MATCH('Rlt Global'!AS$3,'OTCM-OMR'!$F$3:$BB$3,0)),"")</f>
        <v>0</v>
      </c>
      <c r="AT67">
        <f>IFERROR(INDEX('OTCM-OMR'!$F$4:$BB$88,MATCH('Rlt Global'!$E67,'OTCM-OMR'!$C$4:$C$88,0),MATCH('Rlt Global'!AT$3,'OTCM-OMR'!$F$3:$BB$3,0)),"")</f>
        <v>0</v>
      </c>
      <c r="AU67">
        <f>IFERROR(INDEX('OTCM-OMR'!$F$4:$BB$88,MATCH('Rlt Global'!$E67,'OTCM-OMR'!$C$4:$C$88,0),MATCH('Rlt Global'!AU$3,'OTCM-OMR'!$F$3:$BB$3,0)),"")</f>
        <v>0</v>
      </c>
      <c r="AV67">
        <f>IFERROR(INDEX('OTCM-OMR'!$F$4:$BB$88,MATCH('Rlt Global'!$E67,'OTCM-OMR'!$C$4:$C$88,0),MATCH('Rlt Global'!AV$3,'OTCM-OMR'!$F$3:$BB$3,0)),"")</f>
        <v>0</v>
      </c>
      <c r="AW67">
        <f>IFERROR(INDEX('OTCM-OMR'!$F$4:$BB$88,MATCH('Rlt Global'!$E67,'OTCM-OMR'!$C$4:$C$88,0),MATCH('Rlt Global'!AW$3,'OTCM-OMR'!$F$3:$BB$3,0)),"")</f>
        <v>0</v>
      </c>
      <c r="AX67">
        <f>IFERROR(INDEX('OTCM-OMR'!$F$4:$BB$88,MATCH('Rlt Global'!$E67,'OTCM-OMR'!$C$4:$C$88,0),MATCH('Rlt Global'!AX$3,'OTCM-OMR'!$F$3:$BB$3,0)),"")</f>
        <v>0</v>
      </c>
      <c r="AY67">
        <f>IFERROR(INDEX('OTCM-OMR'!$F$4:$BB$88,MATCH('Rlt Global'!$E67,'OTCM-OMR'!$C$4:$C$88,0),MATCH('Rlt Global'!AY$3,'OTCM-OMR'!$F$3:$BB$3,0)),"")</f>
        <v>0</v>
      </c>
      <c r="AZ67">
        <f>IFERROR(INDEX('OTCM-OMR'!$F$4:$BB$88,MATCH('Rlt Global'!$E67,'OTCM-OMR'!$C$4:$C$88,0),MATCH('Rlt Global'!AZ$3,'OTCM-OMR'!$F$3:$BB$3,0)),"")</f>
        <v>0</v>
      </c>
      <c r="BA67">
        <f>IFERROR(INDEX('OTCM-OMR'!$F$4:$BB$88,MATCH('Rlt Global'!$E67,'OTCM-OMR'!$C$4:$C$88,0),MATCH('Rlt Global'!BA$3,'OTCM-OMR'!$F$3:$BB$3,0)),"")</f>
        <v>0</v>
      </c>
      <c r="BB67">
        <f>IFERROR(INDEX('OTCM-OMR'!$F$4:$BB$88,MATCH('Rlt Global'!$E67,'OTCM-OMR'!$C$4:$C$88,0),MATCH('Rlt Global'!BB$3,'OTCM-OMR'!$F$3:$BB$3,0)),"")</f>
        <v>0</v>
      </c>
      <c r="BC67">
        <f>IFERROR(INDEX('OTCM-OMR'!$F$4:$BB$88,MATCH('Rlt Global'!$E67,'OTCM-OMR'!$C$4:$C$88,0),MATCH('Rlt Global'!BC$3,'OTCM-OMR'!$F$3:$BB$3,0)),"")</f>
        <v>0</v>
      </c>
      <c r="BD67">
        <f>IFERROR(INDEX('OTCM-OMR'!$F$4:$BB$88,MATCH('Rlt Global'!$E67,'OTCM-OMR'!$C$4:$C$88,0),MATCH('Rlt Global'!BD$3,'OTCM-OMR'!$F$3:$BB$3,0)),"")</f>
        <v>0</v>
      </c>
    </row>
    <row r="68" spans="1:56">
      <c r="A68" t="s">
        <v>14</v>
      </c>
      <c r="B68" t="s">
        <v>153</v>
      </c>
      <c r="C68" t="s">
        <v>164</v>
      </c>
      <c r="D68">
        <v>4</v>
      </c>
      <c r="E68" s="66" t="str">
        <f>INDEX('Liste Personnel'!$A$3:$I$152,MATCH($C68,'Liste Personnel'!$E$3:$E$152,0),7)</f>
        <v>OTCMB4</v>
      </c>
      <c r="F68" s="66">
        <f>INDEX('Liste Personnel'!$A$3:$I$152,MATCH($C68,'Liste Personnel'!$E$3:$E$152,0),8)</f>
        <v>2905</v>
      </c>
      <c r="G68" s="66" t="str">
        <f>INDEX('Liste Personnel'!$A$3:$I$152,MATCH($C68,'Liste Personnel'!$E$3:$E$152,0),9)</f>
        <v>xxx.xxx@google.com</v>
      </c>
      <c r="H68">
        <f>IFERROR(INDEX('OTCM-OMR'!$F$4:$BB$88,MATCH('Rlt Global'!$E68,'OTCM-OMR'!$C$4:$C$88,0),MATCH('Rlt Global'!H$3,'OTCM-OMR'!$F$3:$BB$3,0)),"")</f>
        <v>0</v>
      </c>
      <c r="I68">
        <f>IFERROR(INDEX('OTCM-OMR'!$F$4:$BB$88,MATCH('Rlt Global'!$E68,'OTCM-OMR'!$C$4:$C$88,0),MATCH('Rlt Global'!I$3,'OTCM-OMR'!$F$3:$BB$3,0)),"")</f>
        <v>0</v>
      </c>
      <c r="J68">
        <f>IFERROR(INDEX('OTCM-OMR'!$F$4:$BB$88,MATCH('Rlt Global'!$E68,'OTCM-OMR'!$C$4:$C$88,0),MATCH('Rlt Global'!J$3,'OTCM-OMR'!$F$3:$BB$3,0)),"")</f>
        <v>0</v>
      </c>
      <c r="K68">
        <f>IFERROR(INDEX('OTCM-OMR'!$F$4:$BB$88,MATCH('Rlt Global'!$E68,'OTCM-OMR'!$C$4:$C$88,0),MATCH('Rlt Global'!K$3,'OTCM-OMR'!$F$3:$BB$3,0)),"")</f>
        <v>0</v>
      </c>
      <c r="L68">
        <f>IFERROR(INDEX('OTCM-OMR'!$F$4:$BB$88,MATCH('Rlt Global'!$E68,'OTCM-OMR'!$C$4:$C$88,0),MATCH('Rlt Global'!L$3,'OTCM-OMR'!$F$3:$BB$3,0)),"")</f>
        <v>0</v>
      </c>
      <c r="M68">
        <f>IFERROR(INDEX('OTCM-OMR'!$F$4:$BB$88,MATCH('Rlt Global'!$E68,'OTCM-OMR'!$C$4:$C$88,0),MATCH('Rlt Global'!M$3,'OTCM-OMR'!$F$3:$BB$3,0)),"")</f>
        <v>0</v>
      </c>
      <c r="N68">
        <f>IFERROR(INDEX('OTCM-OMR'!$F$4:$BB$88,MATCH('Rlt Global'!$E68,'OTCM-OMR'!$C$4:$C$88,0),MATCH('Rlt Global'!N$3,'OTCM-OMR'!$F$3:$BB$3,0)),"")</f>
        <v>0</v>
      </c>
      <c r="O68">
        <f>IFERROR(INDEX('OTCM-OMR'!$F$4:$BB$88,MATCH('Rlt Global'!$E68,'OTCM-OMR'!$C$4:$C$88,0),MATCH('Rlt Global'!O$3,'OTCM-OMR'!$F$3:$BB$3,0)),"")</f>
        <v>0</v>
      </c>
      <c r="P68">
        <f>IFERROR(INDEX('OTCM-OMR'!$F$4:$BB$88,MATCH('Rlt Global'!$E68,'OTCM-OMR'!$C$4:$C$88,0),MATCH('Rlt Global'!P$3,'OTCM-OMR'!$F$3:$BB$3,0)),"")</f>
        <v>0</v>
      </c>
      <c r="Q68">
        <f>IFERROR(INDEX('OTCM-OMR'!$F$4:$BB$88,MATCH('Rlt Global'!$E68,'OTCM-OMR'!$C$4:$C$88,0),MATCH('Rlt Global'!Q$3,'OTCM-OMR'!$F$3:$BB$3,0)),"")</f>
        <v>0</v>
      </c>
      <c r="R68">
        <f>IFERROR(INDEX('OTCM-OMR'!$F$4:$BB$88,MATCH('Rlt Global'!$E68,'OTCM-OMR'!$C$4:$C$88,0),MATCH('Rlt Global'!R$3,'OTCM-OMR'!$F$3:$BB$3,0)),"")</f>
        <v>0</v>
      </c>
      <c r="S68">
        <f>IFERROR(INDEX('OTCM-OMR'!$F$4:$BB$88,MATCH('Rlt Global'!$E68,'OTCM-OMR'!$C$4:$C$88,0),MATCH('Rlt Global'!S$3,'OTCM-OMR'!$F$3:$BB$3,0)),"")</f>
        <v>0</v>
      </c>
      <c r="T68">
        <f>IFERROR(INDEX('OTCM-OMR'!$F$4:$BB$88,MATCH('Rlt Global'!$E68,'OTCM-OMR'!$C$4:$C$88,0),MATCH('Rlt Global'!T$3,'OTCM-OMR'!$F$3:$BB$3,0)),"")</f>
        <v>0</v>
      </c>
      <c r="U68">
        <f>IFERROR(INDEX('OTCM-OMR'!$F$4:$BB$88,MATCH('Rlt Global'!$E68,'OTCM-OMR'!$C$4:$C$88,0),MATCH('Rlt Global'!U$3,'OTCM-OMR'!$F$3:$BB$3,0)),"")</f>
        <v>0</v>
      </c>
      <c r="V68">
        <f>IFERROR(INDEX('OTCM-OMR'!$F$4:$BB$88,MATCH('Rlt Global'!$E68,'OTCM-OMR'!$C$4:$C$88,0),MATCH('Rlt Global'!V$3,'OTCM-OMR'!$F$3:$BB$3,0)),"")</f>
        <v>0</v>
      </c>
      <c r="W68">
        <f>IFERROR(INDEX('OTCM-OMR'!$F$4:$BB$88,MATCH('Rlt Global'!$E68,'OTCM-OMR'!$C$4:$C$88,0),MATCH('Rlt Global'!W$3,'OTCM-OMR'!$F$3:$BB$3,0)),"")</f>
        <v>0</v>
      </c>
      <c r="X68">
        <f>IFERROR(INDEX('OTCM-OMR'!$F$4:$BB$88,MATCH('Rlt Global'!$E68,'OTCM-OMR'!$C$4:$C$88,0),MATCH('Rlt Global'!X$3,'OTCM-OMR'!$F$3:$BB$3,0)),"")</f>
        <v>0</v>
      </c>
      <c r="Y68">
        <f>IFERROR(INDEX('OTCM-OMR'!$F$4:$BB$88,MATCH('Rlt Global'!$E68,'OTCM-OMR'!$C$4:$C$88,0),MATCH('Rlt Global'!Y$3,'OTCM-OMR'!$F$3:$BB$3,0)),"")</f>
        <v>0</v>
      </c>
      <c r="Z68">
        <f>IFERROR(INDEX('OTCM-OMR'!$F$4:$BB$88,MATCH('Rlt Global'!$E68,'OTCM-OMR'!$C$4:$C$88,0),MATCH('Rlt Global'!Z$3,'OTCM-OMR'!$F$3:$BB$3,0)),"")</f>
        <v>0</v>
      </c>
      <c r="AA68">
        <f>IFERROR(INDEX('OTCM-OMR'!$F$4:$BB$88,MATCH('Rlt Global'!$E68,'OTCM-OMR'!$C$4:$C$88,0),MATCH('Rlt Global'!AA$3,'OTCM-OMR'!$F$3:$BB$3,0)),"")</f>
        <v>0</v>
      </c>
      <c r="AB68">
        <f>IFERROR(INDEX('OTCM-OMR'!$F$4:$BB$88,MATCH('Rlt Global'!$E68,'OTCM-OMR'!$C$4:$C$88,0),MATCH('Rlt Global'!AB$3,'OTCM-OMR'!$F$3:$BB$3,0)),"")</f>
        <v>0</v>
      </c>
      <c r="AC68">
        <f>IFERROR(INDEX('OTCM-OMR'!$F$4:$BB$88,MATCH('Rlt Global'!$E68,'OTCM-OMR'!$C$4:$C$88,0),MATCH('Rlt Global'!AC$3,'OTCM-OMR'!$F$3:$BB$3,0)),"")</f>
        <v>0</v>
      </c>
      <c r="AD68">
        <f>IFERROR(INDEX('OTCM-OMR'!$F$4:$BB$88,MATCH('Rlt Global'!$E68,'OTCM-OMR'!$C$4:$C$88,0),MATCH('Rlt Global'!AD$3,'OTCM-OMR'!$F$3:$BB$3,0)),"")</f>
        <v>0</v>
      </c>
      <c r="AE68">
        <f>IFERROR(INDEX('OTCM-OMR'!$F$4:$BB$88,MATCH('Rlt Global'!$E68,'OTCM-OMR'!$C$4:$C$88,0),MATCH('Rlt Global'!AE$3,'OTCM-OMR'!$F$3:$BB$3,0)),"")</f>
        <v>0</v>
      </c>
      <c r="AF68">
        <f>IFERROR(INDEX('OTCM-OMR'!$F$4:$BB$88,MATCH('Rlt Global'!$E68,'OTCM-OMR'!$C$4:$C$88,0),MATCH('Rlt Global'!AF$3,'OTCM-OMR'!$F$3:$BB$3,0)),"")</f>
        <v>0</v>
      </c>
      <c r="AG68">
        <f>IFERROR(INDEX('OTCM-OMR'!$F$4:$BB$88,MATCH('Rlt Global'!$E68,'OTCM-OMR'!$C$4:$C$88,0),MATCH('Rlt Global'!AG$3,'OTCM-OMR'!$F$3:$BB$3,0)),"")</f>
        <v>0</v>
      </c>
      <c r="AH68">
        <f>IFERROR(INDEX('OTCM-OMR'!$F$4:$BB$88,MATCH('Rlt Global'!$E68,'OTCM-OMR'!$C$4:$C$88,0),MATCH('Rlt Global'!AH$3,'OTCM-OMR'!$F$3:$BB$3,0)),"")</f>
        <v>0</v>
      </c>
      <c r="AI68">
        <f>IFERROR(INDEX('OTCM-OMR'!$F$4:$BB$88,MATCH('Rlt Global'!$E68,'OTCM-OMR'!$C$4:$C$88,0),MATCH('Rlt Global'!AI$3,'OTCM-OMR'!$F$3:$BB$3,0)),"")</f>
        <v>0</v>
      </c>
      <c r="AJ68">
        <f>IFERROR(INDEX('OTCM-OMR'!$F$4:$BB$88,MATCH('Rlt Global'!$E68,'OTCM-OMR'!$C$4:$C$88,0),MATCH('Rlt Global'!AJ$3,'OTCM-OMR'!$F$3:$BB$3,0)),"")</f>
        <v>0</v>
      </c>
      <c r="AK68">
        <f>IFERROR(INDEX('OTCM-OMR'!$F$4:$BB$88,MATCH('Rlt Global'!$E68,'OTCM-OMR'!$C$4:$C$88,0),MATCH('Rlt Global'!AK$3,'OTCM-OMR'!$F$3:$BB$3,0)),"")</f>
        <v>0</v>
      </c>
      <c r="AL68">
        <f>IFERROR(INDEX('OTCM-OMR'!$F$4:$BB$88,MATCH('Rlt Global'!$E68,'OTCM-OMR'!$C$4:$C$88,0),MATCH('Rlt Global'!AL$3,'OTCM-OMR'!$F$3:$BB$3,0)),"")</f>
        <v>0</v>
      </c>
      <c r="AM68">
        <f>IFERROR(INDEX('OTCM-OMR'!$F$4:$BB$88,MATCH('Rlt Global'!$E68,'OTCM-OMR'!$C$4:$C$88,0),MATCH('Rlt Global'!AM$3,'OTCM-OMR'!$F$3:$BB$3,0)),"")</f>
        <v>0</v>
      </c>
      <c r="AN68">
        <f>IFERROR(INDEX('OTCM-OMR'!$F$4:$BB$88,MATCH('Rlt Global'!$E68,'OTCM-OMR'!$C$4:$C$88,0),MATCH('Rlt Global'!AN$3,'OTCM-OMR'!$F$3:$BB$3,0)),"")</f>
        <v>0</v>
      </c>
      <c r="AO68">
        <f>IFERROR(INDEX('OTCM-OMR'!$F$4:$BB$88,MATCH('Rlt Global'!$E68,'OTCM-OMR'!$C$4:$C$88,0),MATCH('Rlt Global'!AO$3,'OTCM-OMR'!$F$3:$BB$3,0)),"")</f>
        <v>0</v>
      </c>
      <c r="AP68">
        <f>IFERROR(INDEX('OTCM-OMR'!$F$4:$BB$88,MATCH('Rlt Global'!$E68,'OTCM-OMR'!$C$4:$C$88,0),MATCH('Rlt Global'!AP$3,'OTCM-OMR'!$F$3:$BB$3,0)),"")</f>
        <v>0</v>
      </c>
      <c r="AQ68">
        <f>IFERROR(INDEX('OTCM-OMR'!$F$4:$BB$88,MATCH('Rlt Global'!$E68,'OTCM-OMR'!$C$4:$C$88,0),MATCH('Rlt Global'!AQ$3,'OTCM-OMR'!$F$3:$BB$3,0)),"")</f>
        <v>0</v>
      </c>
      <c r="AR68">
        <f>IFERROR(INDEX('OTCM-OMR'!$F$4:$BB$88,MATCH('Rlt Global'!$E68,'OTCM-OMR'!$C$4:$C$88,0),MATCH('Rlt Global'!AR$3,'OTCM-OMR'!$F$3:$BB$3,0)),"")</f>
        <v>0</v>
      </c>
      <c r="AS68">
        <f>IFERROR(INDEX('OTCM-OMR'!$F$4:$BB$88,MATCH('Rlt Global'!$E68,'OTCM-OMR'!$C$4:$C$88,0),MATCH('Rlt Global'!AS$3,'OTCM-OMR'!$F$3:$BB$3,0)),"")</f>
        <v>0</v>
      </c>
      <c r="AT68">
        <f>IFERROR(INDEX('OTCM-OMR'!$F$4:$BB$88,MATCH('Rlt Global'!$E68,'OTCM-OMR'!$C$4:$C$88,0),MATCH('Rlt Global'!AT$3,'OTCM-OMR'!$F$3:$BB$3,0)),"")</f>
        <v>0</v>
      </c>
      <c r="AU68">
        <f>IFERROR(INDEX('OTCM-OMR'!$F$4:$BB$88,MATCH('Rlt Global'!$E68,'OTCM-OMR'!$C$4:$C$88,0),MATCH('Rlt Global'!AU$3,'OTCM-OMR'!$F$3:$BB$3,0)),"")</f>
        <v>0</v>
      </c>
      <c r="AV68">
        <f>IFERROR(INDEX('OTCM-OMR'!$F$4:$BB$88,MATCH('Rlt Global'!$E68,'OTCM-OMR'!$C$4:$C$88,0),MATCH('Rlt Global'!AV$3,'OTCM-OMR'!$F$3:$BB$3,0)),"")</f>
        <v>0</v>
      </c>
      <c r="AW68">
        <f>IFERROR(INDEX('OTCM-OMR'!$F$4:$BB$88,MATCH('Rlt Global'!$E68,'OTCM-OMR'!$C$4:$C$88,0),MATCH('Rlt Global'!AW$3,'OTCM-OMR'!$F$3:$BB$3,0)),"")</f>
        <v>0</v>
      </c>
      <c r="AX68">
        <f>IFERROR(INDEX('OTCM-OMR'!$F$4:$BB$88,MATCH('Rlt Global'!$E68,'OTCM-OMR'!$C$4:$C$88,0),MATCH('Rlt Global'!AX$3,'OTCM-OMR'!$F$3:$BB$3,0)),"")</f>
        <v>0</v>
      </c>
      <c r="AY68">
        <f>IFERROR(INDEX('OTCM-OMR'!$F$4:$BB$88,MATCH('Rlt Global'!$E68,'OTCM-OMR'!$C$4:$C$88,0),MATCH('Rlt Global'!AY$3,'OTCM-OMR'!$F$3:$BB$3,0)),"")</f>
        <v>0</v>
      </c>
      <c r="AZ68">
        <f>IFERROR(INDEX('OTCM-OMR'!$F$4:$BB$88,MATCH('Rlt Global'!$E68,'OTCM-OMR'!$C$4:$C$88,0),MATCH('Rlt Global'!AZ$3,'OTCM-OMR'!$F$3:$BB$3,0)),"")</f>
        <v>0</v>
      </c>
      <c r="BA68">
        <f>IFERROR(INDEX('OTCM-OMR'!$F$4:$BB$88,MATCH('Rlt Global'!$E68,'OTCM-OMR'!$C$4:$C$88,0),MATCH('Rlt Global'!BA$3,'OTCM-OMR'!$F$3:$BB$3,0)),"")</f>
        <v>0</v>
      </c>
      <c r="BB68">
        <f>IFERROR(INDEX('OTCM-OMR'!$F$4:$BB$88,MATCH('Rlt Global'!$E68,'OTCM-OMR'!$C$4:$C$88,0),MATCH('Rlt Global'!BB$3,'OTCM-OMR'!$F$3:$BB$3,0)),"")</f>
        <v>0</v>
      </c>
      <c r="BC68">
        <f>IFERROR(INDEX('OTCM-OMR'!$F$4:$BB$88,MATCH('Rlt Global'!$E68,'OTCM-OMR'!$C$4:$C$88,0),MATCH('Rlt Global'!BC$3,'OTCM-OMR'!$F$3:$BB$3,0)),"")</f>
        <v>0</v>
      </c>
      <c r="BD68">
        <f>IFERROR(INDEX('OTCM-OMR'!$F$4:$BB$88,MATCH('Rlt Global'!$E68,'OTCM-OMR'!$C$4:$C$88,0),MATCH('Rlt Global'!BD$3,'OTCM-OMR'!$F$3:$BB$3,0)),"")</f>
        <v>0</v>
      </c>
    </row>
    <row r="69" spans="1:56">
      <c r="A69" t="s">
        <v>14</v>
      </c>
      <c r="B69" t="s">
        <v>153</v>
      </c>
      <c r="C69" t="s">
        <v>165</v>
      </c>
      <c r="D69">
        <v>5</v>
      </c>
      <c r="E69" s="66" t="str">
        <f>INDEX('Liste Personnel'!$A$3:$I$152,MATCH($C69,'Liste Personnel'!$E$3:$E$152,0),7)</f>
        <v>OTCMB5</v>
      </c>
      <c r="F69" s="66">
        <f>INDEX('Liste Personnel'!$A$3:$I$152,MATCH($C69,'Liste Personnel'!$E$3:$E$152,0),8)</f>
        <v>2511</v>
      </c>
      <c r="G69" s="66" t="str">
        <f>INDEX('Liste Personnel'!$A$3:$I$152,MATCH($C69,'Liste Personnel'!$E$3:$E$152,0),9)</f>
        <v>xxx.xxx@google.com</v>
      </c>
      <c r="H69">
        <f>IFERROR(INDEX('OTCM-OMR'!$F$4:$BB$88,MATCH('Rlt Global'!$E69,'OTCM-OMR'!$C$4:$C$88,0),MATCH('Rlt Global'!H$3,'OTCM-OMR'!$F$3:$BB$3,0)),"")</f>
        <v>0</v>
      </c>
      <c r="I69">
        <f>IFERROR(INDEX('OTCM-OMR'!$F$4:$BB$88,MATCH('Rlt Global'!$E69,'OTCM-OMR'!$C$4:$C$88,0),MATCH('Rlt Global'!I$3,'OTCM-OMR'!$F$3:$BB$3,0)),"")</f>
        <v>0</v>
      </c>
      <c r="J69">
        <f>IFERROR(INDEX('OTCM-OMR'!$F$4:$BB$88,MATCH('Rlt Global'!$E69,'OTCM-OMR'!$C$4:$C$88,0),MATCH('Rlt Global'!J$3,'OTCM-OMR'!$F$3:$BB$3,0)),"")</f>
        <v>0</v>
      </c>
      <c r="K69">
        <f>IFERROR(INDEX('OTCM-OMR'!$F$4:$BB$88,MATCH('Rlt Global'!$E69,'OTCM-OMR'!$C$4:$C$88,0),MATCH('Rlt Global'!K$3,'OTCM-OMR'!$F$3:$BB$3,0)),"")</f>
        <v>0</v>
      </c>
      <c r="L69">
        <f>IFERROR(INDEX('OTCM-OMR'!$F$4:$BB$88,MATCH('Rlt Global'!$E69,'OTCM-OMR'!$C$4:$C$88,0),MATCH('Rlt Global'!L$3,'OTCM-OMR'!$F$3:$BB$3,0)),"")</f>
        <v>0</v>
      </c>
      <c r="M69">
        <f>IFERROR(INDEX('OTCM-OMR'!$F$4:$BB$88,MATCH('Rlt Global'!$E69,'OTCM-OMR'!$C$4:$C$88,0),MATCH('Rlt Global'!M$3,'OTCM-OMR'!$F$3:$BB$3,0)),"")</f>
        <v>0</v>
      </c>
      <c r="N69">
        <f>IFERROR(INDEX('OTCM-OMR'!$F$4:$BB$88,MATCH('Rlt Global'!$E69,'OTCM-OMR'!$C$4:$C$88,0),MATCH('Rlt Global'!N$3,'OTCM-OMR'!$F$3:$BB$3,0)),"")</f>
        <v>0</v>
      </c>
      <c r="O69">
        <f>IFERROR(INDEX('OTCM-OMR'!$F$4:$BB$88,MATCH('Rlt Global'!$E69,'OTCM-OMR'!$C$4:$C$88,0),MATCH('Rlt Global'!O$3,'OTCM-OMR'!$F$3:$BB$3,0)),"")</f>
        <v>0</v>
      </c>
      <c r="P69">
        <f>IFERROR(INDEX('OTCM-OMR'!$F$4:$BB$88,MATCH('Rlt Global'!$E69,'OTCM-OMR'!$C$4:$C$88,0),MATCH('Rlt Global'!P$3,'OTCM-OMR'!$F$3:$BB$3,0)),"")</f>
        <v>0</v>
      </c>
      <c r="Q69">
        <f>IFERROR(INDEX('OTCM-OMR'!$F$4:$BB$88,MATCH('Rlt Global'!$E69,'OTCM-OMR'!$C$4:$C$88,0),MATCH('Rlt Global'!Q$3,'OTCM-OMR'!$F$3:$BB$3,0)),"")</f>
        <v>0</v>
      </c>
      <c r="R69">
        <f>IFERROR(INDEX('OTCM-OMR'!$F$4:$BB$88,MATCH('Rlt Global'!$E69,'OTCM-OMR'!$C$4:$C$88,0),MATCH('Rlt Global'!R$3,'OTCM-OMR'!$F$3:$BB$3,0)),"")</f>
        <v>0</v>
      </c>
      <c r="S69">
        <f>IFERROR(INDEX('OTCM-OMR'!$F$4:$BB$88,MATCH('Rlt Global'!$E69,'OTCM-OMR'!$C$4:$C$88,0),MATCH('Rlt Global'!S$3,'OTCM-OMR'!$F$3:$BB$3,0)),"")</f>
        <v>0</v>
      </c>
      <c r="T69">
        <f>IFERROR(INDEX('OTCM-OMR'!$F$4:$BB$88,MATCH('Rlt Global'!$E69,'OTCM-OMR'!$C$4:$C$88,0),MATCH('Rlt Global'!T$3,'OTCM-OMR'!$F$3:$BB$3,0)),"")</f>
        <v>0</v>
      </c>
      <c r="U69">
        <f>IFERROR(INDEX('OTCM-OMR'!$F$4:$BB$88,MATCH('Rlt Global'!$E69,'OTCM-OMR'!$C$4:$C$88,0),MATCH('Rlt Global'!U$3,'OTCM-OMR'!$F$3:$BB$3,0)),"")</f>
        <v>0</v>
      </c>
      <c r="V69">
        <f>IFERROR(INDEX('OTCM-OMR'!$F$4:$BB$88,MATCH('Rlt Global'!$E69,'OTCM-OMR'!$C$4:$C$88,0),MATCH('Rlt Global'!V$3,'OTCM-OMR'!$F$3:$BB$3,0)),"")</f>
        <v>0</v>
      </c>
      <c r="W69">
        <f>IFERROR(INDEX('OTCM-OMR'!$F$4:$BB$88,MATCH('Rlt Global'!$E69,'OTCM-OMR'!$C$4:$C$88,0),MATCH('Rlt Global'!W$3,'OTCM-OMR'!$F$3:$BB$3,0)),"")</f>
        <v>0</v>
      </c>
      <c r="X69">
        <f>IFERROR(INDEX('OTCM-OMR'!$F$4:$BB$88,MATCH('Rlt Global'!$E69,'OTCM-OMR'!$C$4:$C$88,0),MATCH('Rlt Global'!X$3,'OTCM-OMR'!$F$3:$BB$3,0)),"")</f>
        <v>0</v>
      </c>
      <c r="Y69">
        <f>IFERROR(INDEX('OTCM-OMR'!$F$4:$BB$88,MATCH('Rlt Global'!$E69,'OTCM-OMR'!$C$4:$C$88,0),MATCH('Rlt Global'!Y$3,'OTCM-OMR'!$F$3:$BB$3,0)),"")</f>
        <v>0</v>
      </c>
      <c r="Z69">
        <f>IFERROR(INDEX('OTCM-OMR'!$F$4:$BB$88,MATCH('Rlt Global'!$E69,'OTCM-OMR'!$C$4:$C$88,0),MATCH('Rlt Global'!Z$3,'OTCM-OMR'!$F$3:$BB$3,0)),"")</f>
        <v>0</v>
      </c>
      <c r="AA69">
        <f>IFERROR(INDEX('OTCM-OMR'!$F$4:$BB$88,MATCH('Rlt Global'!$E69,'OTCM-OMR'!$C$4:$C$88,0),MATCH('Rlt Global'!AA$3,'OTCM-OMR'!$F$3:$BB$3,0)),"")</f>
        <v>0</v>
      </c>
      <c r="AB69">
        <f>IFERROR(INDEX('OTCM-OMR'!$F$4:$BB$88,MATCH('Rlt Global'!$E69,'OTCM-OMR'!$C$4:$C$88,0),MATCH('Rlt Global'!AB$3,'OTCM-OMR'!$F$3:$BB$3,0)),"")</f>
        <v>0</v>
      </c>
      <c r="AC69">
        <f>IFERROR(INDEX('OTCM-OMR'!$F$4:$BB$88,MATCH('Rlt Global'!$E69,'OTCM-OMR'!$C$4:$C$88,0),MATCH('Rlt Global'!AC$3,'OTCM-OMR'!$F$3:$BB$3,0)),"")</f>
        <v>0</v>
      </c>
      <c r="AD69">
        <f>IFERROR(INDEX('OTCM-OMR'!$F$4:$BB$88,MATCH('Rlt Global'!$E69,'OTCM-OMR'!$C$4:$C$88,0),MATCH('Rlt Global'!AD$3,'OTCM-OMR'!$F$3:$BB$3,0)),"")</f>
        <v>0</v>
      </c>
      <c r="AE69">
        <f>IFERROR(INDEX('OTCM-OMR'!$F$4:$BB$88,MATCH('Rlt Global'!$E69,'OTCM-OMR'!$C$4:$C$88,0),MATCH('Rlt Global'!AE$3,'OTCM-OMR'!$F$3:$BB$3,0)),"")</f>
        <v>0</v>
      </c>
      <c r="AF69">
        <f>IFERROR(INDEX('OTCM-OMR'!$F$4:$BB$88,MATCH('Rlt Global'!$E69,'OTCM-OMR'!$C$4:$C$88,0),MATCH('Rlt Global'!AF$3,'OTCM-OMR'!$F$3:$BB$3,0)),"")</f>
        <v>0</v>
      </c>
      <c r="AG69">
        <f>IFERROR(INDEX('OTCM-OMR'!$F$4:$BB$88,MATCH('Rlt Global'!$E69,'OTCM-OMR'!$C$4:$C$88,0),MATCH('Rlt Global'!AG$3,'OTCM-OMR'!$F$3:$BB$3,0)),"")</f>
        <v>0</v>
      </c>
      <c r="AH69">
        <f>IFERROR(INDEX('OTCM-OMR'!$F$4:$BB$88,MATCH('Rlt Global'!$E69,'OTCM-OMR'!$C$4:$C$88,0),MATCH('Rlt Global'!AH$3,'OTCM-OMR'!$F$3:$BB$3,0)),"")</f>
        <v>0</v>
      </c>
      <c r="AI69">
        <f>IFERROR(INDEX('OTCM-OMR'!$F$4:$BB$88,MATCH('Rlt Global'!$E69,'OTCM-OMR'!$C$4:$C$88,0),MATCH('Rlt Global'!AI$3,'OTCM-OMR'!$F$3:$BB$3,0)),"")</f>
        <v>0</v>
      </c>
      <c r="AJ69">
        <f>IFERROR(INDEX('OTCM-OMR'!$F$4:$BB$88,MATCH('Rlt Global'!$E69,'OTCM-OMR'!$C$4:$C$88,0),MATCH('Rlt Global'!AJ$3,'OTCM-OMR'!$F$3:$BB$3,0)),"")</f>
        <v>0</v>
      </c>
      <c r="AK69">
        <f>IFERROR(INDEX('OTCM-OMR'!$F$4:$BB$88,MATCH('Rlt Global'!$E69,'OTCM-OMR'!$C$4:$C$88,0),MATCH('Rlt Global'!AK$3,'OTCM-OMR'!$F$3:$BB$3,0)),"")</f>
        <v>0</v>
      </c>
      <c r="AL69">
        <f>IFERROR(INDEX('OTCM-OMR'!$F$4:$BB$88,MATCH('Rlt Global'!$E69,'OTCM-OMR'!$C$4:$C$88,0),MATCH('Rlt Global'!AL$3,'OTCM-OMR'!$F$3:$BB$3,0)),"")</f>
        <v>0</v>
      </c>
      <c r="AM69">
        <f>IFERROR(INDEX('OTCM-OMR'!$F$4:$BB$88,MATCH('Rlt Global'!$E69,'OTCM-OMR'!$C$4:$C$88,0),MATCH('Rlt Global'!AM$3,'OTCM-OMR'!$F$3:$BB$3,0)),"")</f>
        <v>0</v>
      </c>
      <c r="AN69">
        <f>IFERROR(INDEX('OTCM-OMR'!$F$4:$BB$88,MATCH('Rlt Global'!$E69,'OTCM-OMR'!$C$4:$C$88,0),MATCH('Rlt Global'!AN$3,'OTCM-OMR'!$F$3:$BB$3,0)),"")</f>
        <v>0</v>
      </c>
      <c r="AO69">
        <f>IFERROR(INDEX('OTCM-OMR'!$F$4:$BB$88,MATCH('Rlt Global'!$E69,'OTCM-OMR'!$C$4:$C$88,0),MATCH('Rlt Global'!AO$3,'OTCM-OMR'!$F$3:$BB$3,0)),"")</f>
        <v>0</v>
      </c>
      <c r="AP69">
        <f>IFERROR(INDEX('OTCM-OMR'!$F$4:$BB$88,MATCH('Rlt Global'!$E69,'OTCM-OMR'!$C$4:$C$88,0),MATCH('Rlt Global'!AP$3,'OTCM-OMR'!$F$3:$BB$3,0)),"")</f>
        <v>0</v>
      </c>
      <c r="AQ69">
        <f>IFERROR(INDEX('OTCM-OMR'!$F$4:$BB$88,MATCH('Rlt Global'!$E69,'OTCM-OMR'!$C$4:$C$88,0),MATCH('Rlt Global'!AQ$3,'OTCM-OMR'!$F$3:$BB$3,0)),"")</f>
        <v>0</v>
      </c>
      <c r="AR69">
        <f>IFERROR(INDEX('OTCM-OMR'!$F$4:$BB$88,MATCH('Rlt Global'!$E69,'OTCM-OMR'!$C$4:$C$88,0),MATCH('Rlt Global'!AR$3,'OTCM-OMR'!$F$3:$BB$3,0)),"")</f>
        <v>0</v>
      </c>
      <c r="AS69">
        <f>IFERROR(INDEX('OTCM-OMR'!$F$4:$BB$88,MATCH('Rlt Global'!$E69,'OTCM-OMR'!$C$4:$C$88,0),MATCH('Rlt Global'!AS$3,'OTCM-OMR'!$F$3:$BB$3,0)),"")</f>
        <v>0</v>
      </c>
      <c r="AT69">
        <f>IFERROR(INDEX('OTCM-OMR'!$F$4:$BB$88,MATCH('Rlt Global'!$E69,'OTCM-OMR'!$C$4:$C$88,0),MATCH('Rlt Global'!AT$3,'OTCM-OMR'!$F$3:$BB$3,0)),"")</f>
        <v>0</v>
      </c>
      <c r="AU69">
        <f>IFERROR(INDEX('OTCM-OMR'!$F$4:$BB$88,MATCH('Rlt Global'!$E69,'OTCM-OMR'!$C$4:$C$88,0),MATCH('Rlt Global'!AU$3,'OTCM-OMR'!$F$3:$BB$3,0)),"")</f>
        <v>0</v>
      </c>
      <c r="AV69">
        <f>IFERROR(INDEX('OTCM-OMR'!$F$4:$BB$88,MATCH('Rlt Global'!$E69,'OTCM-OMR'!$C$4:$C$88,0),MATCH('Rlt Global'!AV$3,'OTCM-OMR'!$F$3:$BB$3,0)),"")</f>
        <v>0</v>
      </c>
      <c r="AW69">
        <f>IFERROR(INDEX('OTCM-OMR'!$F$4:$BB$88,MATCH('Rlt Global'!$E69,'OTCM-OMR'!$C$4:$C$88,0),MATCH('Rlt Global'!AW$3,'OTCM-OMR'!$F$3:$BB$3,0)),"")</f>
        <v>0</v>
      </c>
      <c r="AX69">
        <f>IFERROR(INDEX('OTCM-OMR'!$F$4:$BB$88,MATCH('Rlt Global'!$E69,'OTCM-OMR'!$C$4:$C$88,0),MATCH('Rlt Global'!AX$3,'OTCM-OMR'!$F$3:$BB$3,0)),"")</f>
        <v>0</v>
      </c>
      <c r="AY69">
        <f>IFERROR(INDEX('OTCM-OMR'!$F$4:$BB$88,MATCH('Rlt Global'!$E69,'OTCM-OMR'!$C$4:$C$88,0),MATCH('Rlt Global'!AY$3,'OTCM-OMR'!$F$3:$BB$3,0)),"")</f>
        <v>0</v>
      </c>
      <c r="AZ69">
        <f>IFERROR(INDEX('OTCM-OMR'!$F$4:$BB$88,MATCH('Rlt Global'!$E69,'OTCM-OMR'!$C$4:$C$88,0),MATCH('Rlt Global'!AZ$3,'OTCM-OMR'!$F$3:$BB$3,0)),"")</f>
        <v>0</v>
      </c>
      <c r="BA69">
        <f>IFERROR(INDEX('OTCM-OMR'!$F$4:$BB$88,MATCH('Rlt Global'!$E69,'OTCM-OMR'!$C$4:$C$88,0),MATCH('Rlt Global'!BA$3,'OTCM-OMR'!$F$3:$BB$3,0)),"")</f>
        <v>0</v>
      </c>
      <c r="BB69">
        <f>IFERROR(INDEX('OTCM-OMR'!$F$4:$BB$88,MATCH('Rlt Global'!$E69,'OTCM-OMR'!$C$4:$C$88,0),MATCH('Rlt Global'!BB$3,'OTCM-OMR'!$F$3:$BB$3,0)),"")</f>
        <v>0</v>
      </c>
      <c r="BC69">
        <f>IFERROR(INDEX('OTCM-OMR'!$F$4:$BB$88,MATCH('Rlt Global'!$E69,'OTCM-OMR'!$C$4:$C$88,0),MATCH('Rlt Global'!BC$3,'OTCM-OMR'!$F$3:$BB$3,0)),"")</f>
        <v>0</v>
      </c>
      <c r="BD69">
        <f>IFERROR(INDEX('OTCM-OMR'!$F$4:$BB$88,MATCH('Rlt Global'!$E69,'OTCM-OMR'!$C$4:$C$88,0),MATCH('Rlt Global'!BD$3,'OTCM-OMR'!$F$3:$BB$3,0)),"")</f>
        <v>0</v>
      </c>
    </row>
    <row r="70" spans="1:56">
      <c r="A70" t="s">
        <v>14</v>
      </c>
      <c r="B70" t="s">
        <v>153</v>
      </c>
      <c r="C70" t="s">
        <v>166</v>
      </c>
      <c r="D70">
        <v>6</v>
      </c>
      <c r="E70" s="66" t="str">
        <f>INDEX('Liste Personnel'!$A$3:$I$152,MATCH($C70,'Liste Personnel'!$E$3:$E$152,0),7)</f>
        <v>OTCMB6</v>
      </c>
      <c r="F70" s="66">
        <f>INDEX('Liste Personnel'!$A$3:$I$152,MATCH($C70,'Liste Personnel'!$E$3:$E$152,0),8)</f>
        <v>4858</v>
      </c>
      <c r="G70" s="66" t="str">
        <f>INDEX('Liste Personnel'!$A$3:$I$152,MATCH($C70,'Liste Personnel'!$E$3:$E$152,0),9)</f>
        <v>xxx.xxx@google.com</v>
      </c>
      <c r="H70">
        <f>IFERROR(INDEX('OTCM-OMR'!$F$4:$BB$88,MATCH('Rlt Global'!$E70,'OTCM-OMR'!$C$4:$C$88,0),MATCH('Rlt Global'!H$3,'OTCM-OMR'!$F$3:$BB$3,0)),"")</f>
        <v>0</v>
      </c>
      <c r="I70">
        <f>IFERROR(INDEX('OTCM-OMR'!$F$4:$BB$88,MATCH('Rlt Global'!$E70,'OTCM-OMR'!$C$4:$C$88,0),MATCH('Rlt Global'!I$3,'OTCM-OMR'!$F$3:$BB$3,0)),"")</f>
        <v>0</v>
      </c>
      <c r="J70">
        <f>IFERROR(INDEX('OTCM-OMR'!$F$4:$BB$88,MATCH('Rlt Global'!$E70,'OTCM-OMR'!$C$4:$C$88,0),MATCH('Rlt Global'!J$3,'OTCM-OMR'!$F$3:$BB$3,0)),"")</f>
        <v>0</v>
      </c>
      <c r="K70">
        <f>IFERROR(INDEX('OTCM-OMR'!$F$4:$BB$88,MATCH('Rlt Global'!$E70,'OTCM-OMR'!$C$4:$C$88,0),MATCH('Rlt Global'!K$3,'OTCM-OMR'!$F$3:$BB$3,0)),"")</f>
        <v>0</v>
      </c>
      <c r="L70">
        <f>IFERROR(INDEX('OTCM-OMR'!$F$4:$BB$88,MATCH('Rlt Global'!$E70,'OTCM-OMR'!$C$4:$C$88,0),MATCH('Rlt Global'!L$3,'OTCM-OMR'!$F$3:$BB$3,0)),"")</f>
        <v>0</v>
      </c>
      <c r="M70">
        <f>IFERROR(INDEX('OTCM-OMR'!$F$4:$BB$88,MATCH('Rlt Global'!$E70,'OTCM-OMR'!$C$4:$C$88,0),MATCH('Rlt Global'!M$3,'OTCM-OMR'!$F$3:$BB$3,0)),"")</f>
        <v>0</v>
      </c>
      <c r="N70">
        <f>IFERROR(INDEX('OTCM-OMR'!$F$4:$BB$88,MATCH('Rlt Global'!$E70,'OTCM-OMR'!$C$4:$C$88,0),MATCH('Rlt Global'!N$3,'OTCM-OMR'!$F$3:$BB$3,0)),"")</f>
        <v>0</v>
      </c>
      <c r="O70">
        <f>IFERROR(INDEX('OTCM-OMR'!$F$4:$BB$88,MATCH('Rlt Global'!$E70,'OTCM-OMR'!$C$4:$C$88,0),MATCH('Rlt Global'!O$3,'OTCM-OMR'!$F$3:$BB$3,0)),"")</f>
        <v>0</v>
      </c>
      <c r="P70">
        <f>IFERROR(INDEX('OTCM-OMR'!$F$4:$BB$88,MATCH('Rlt Global'!$E70,'OTCM-OMR'!$C$4:$C$88,0),MATCH('Rlt Global'!P$3,'OTCM-OMR'!$F$3:$BB$3,0)),"")</f>
        <v>0</v>
      </c>
      <c r="Q70">
        <f>IFERROR(INDEX('OTCM-OMR'!$F$4:$BB$88,MATCH('Rlt Global'!$E70,'OTCM-OMR'!$C$4:$C$88,0),MATCH('Rlt Global'!Q$3,'OTCM-OMR'!$F$3:$BB$3,0)),"")</f>
        <v>0</v>
      </c>
      <c r="R70">
        <f>IFERROR(INDEX('OTCM-OMR'!$F$4:$BB$88,MATCH('Rlt Global'!$E70,'OTCM-OMR'!$C$4:$C$88,0),MATCH('Rlt Global'!R$3,'OTCM-OMR'!$F$3:$BB$3,0)),"")</f>
        <v>0</v>
      </c>
      <c r="S70">
        <f>IFERROR(INDEX('OTCM-OMR'!$F$4:$BB$88,MATCH('Rlt Global'!$E70,'OTCM-OMR'!$C$4:$C$88,0),MATCH('Rlt Global'!S$3,'OTCM-OMR'!$F$3:$BB$3,0)),"")</f>
        <v>0</v>
      </c>
      <c r="T70">
        <f>IFERROR(INDEX('OTCM-OMR'!$F$4:$BB$88,MATCH('Rlt Global'!$E70,'OTCM-OMR'!$C$4:$C$88,0),MATCH('Rlt Global'!T$3,'OTCM-OMR'!$F$3:$BB$3,0)),"")</f>
        <v>0</v>
      </c>
      <c r="U70">
        <f>IFERROR(INDEX('OTCM-OMR'!$F$4:$BB$88,MATCH('Rlt Global'!$E70,'OTCM-OMR'!$C$4:$C$88,0),MATCH('Rlt Global'!U$3,'OTCM-OMR'!$F$3:$BB$3,0)),"")</f>
        <v>0</v>
      </c>
      <c r="V70">
        <f>IFERROR(INDEX('OTCM-OMR'!$F$4:$BB$88,MATCH('Rlt Global'!$E70,'OTCM-OMR'!$C$4:$C$88,0),MATCH('Rlt Global'!V$3,'OTCM-OMR'!$F$3:$BB$3,0)),"")</f>
        <v>0</v>
      </c>
      <c r="W70">
        <f>IFERROR(INDEX('OTCM-OMR'!$F$4:$BB$88,MATCH('Rlt Global'!$E70,'OTCM-OMR'!$C$4:$C$88,0),MATCH('Rlt Global'!W$3,'OTCM-OMR'!$F$3:$BB$3,0)),"")</f>
        <v>0</v>
      </c>
      <c r="X70">
        <f>IFERROR(INDEX('OTCM-OMR'!$F$4:$BB$88,MATCH('Rlt Global'!$E70,'OTCM-OMR'!$C$4:$C$88,0),MATCH('Rlt Global'!X$3,'OTCM-OMR'!$F$3:$BB$3,0)),"")</f>
        <v>0</v>
      </c>
      <c r="Y70">
        <f>IFERROR(INDEX('OTCM-OMR'!$F$4:$BB$88,MATCH('Rlt Global'!$E70,'OTCM-OMR'!$C$4:$C$88,0),MATCH('Rlt Global'!Y$3,'OTCM-OMR'!$F$3:$BB$3,0)),"")</f>
        <v>0</v>
      </c>
      <c r="Z70">
        <f>IFERROR(INDEX('OTCM-OMR'!$F$4:$BB$88,MATCH('Rlt Global'!$E70,'OTCM-OMR'!$C$4:$C$88,0),MATCH('Rlt Global'!Z$3,'OTCM-OMR'!$F$3:$BB$3,0)),"")</f>
        <v>0</v>
      </c>
      <c r="AA70">
        <f>IFERROR(INDEX('OTCM-OMR'!$F$4:$BB$88,MATCH('Rlt Global'!$E70,'OTCM-OMR'!$C$4:$C$88,0),MATCH('Rlt Global'!AA$3,'OTCM-OMR'!$F$3:$BB$3,0)),"")</f>
        <v>0</v>
      </c>
      <c r="AB70">
        <f>IFERROR(INDEX('OTCM-OMR'!$F$4:$BB$88,MATCH('Rlt Global'!$E70,'OTCM-OMR'!$C$4:$C$88,0),MATCH('Rlt Global'!AB$3,'OTCM-OMR'!$F$3:$BB$3,0)),"")</f>
        <v>0</v>
      </c>
      <c r="AC70">
        <f>IFERROR(INDEX('OTCM-OMR'!$F$4:$BB$88,MATCH('Rlt Global'!$E70,'OTCM-OMR'!$C$4:$C$88,0),MATCH('Rlt Global'!AC$3,'OTCM-OMR'!$F$3:$BB$3,0)),"")</f>
        <v>0</v>
      </c>
      <c r="AD70">
        <f>IFERROR(INDEX('OTCM-OMR'!$F$4:$BB$88,MATCH('Rlt Global'!$E70,'OTCM-OMR'!$C$4:$C$88,0),MATCH('Rlt Global'!AD$3,'OTCM-OMR'!$F$3:$BB$3,0)),"")</f>
        <v>0</v>
      </c>
      <c r="AE70">
        <f>IFERROR(INDEX('OTCM-OMR'!$F$4:$BB$88,MATCH('Rlt Global'!$E70,'OTCM-OMR'!$C$4:$C$88,0),MATCH('Rlt Global'!AE$3,'OTCM-OMR'!$F$3:$BB$3,0)),"")</f>
        <v>0</v>
      </c>
      <c r="AF70">
        <f>IFERROR(INDEX('OTCM-OMR'!$F$4:$BB$88,MATCH('Rlt Global'!$E70,'OTCM-OMR'!$C$4:$C$88,0),MATCH('Rlt Global'!AF$3,'OTCM-OMR'!$F$3:$BB$3,0)),"")</f>
        <v>0</v>
      </c>
      <c r="AG70">
        <f>IFERROR(INDEX('OTCM-OMR'!$F$4:$BB$88,MATCH('Rlt Global'!$E70,'OTCM-OMR'!$C$4:$C$88,0),MATCH('Rlt Global'!AG$3,'OTCM-OMR'!$F$3:$BB$3,0)),"")</f>
        <v>0</v>
      </c>
      <c r="AH70">
        <f>IFERROR(INDEX('OTCM-OMR'!$F$4:$BB$88,MATCH('Rlt Global'!$E70,'OTCM-OMR'!$C$4:$C$88,0),MATCH('Rlt Global'!AH$3,'OTCM-OMR'!$F$3:$BB$3,0)),"")</f>
        <v>0</v>
      </c>
      <c r="AI70">
        <f>IFERROR(INDEX('OTCM-OMR'!$F$4:$BB$88,MATCH('Rlt Global'!$E70,'OTCM-OMR'!$C$4:$C$88,0),MATCH('Rlt Global'!AI$3,'OTCM-OMR'!$F$3:$BB$3,0)),"")</f>
        <v>0</v>
      </c>
      <c r="AJ70">
        <f>IFERROR(INDEX('OTCM-OMR'!$F$4:$BB$88,MATCH('Rlt Global'!$E70,'OTCM-OMR'!$C$4:$C$88,0),MATCH('Rlt Global'!AJ$3,'OTCM-OMR'!$F$3:$BB$3,0)),"")</f>
        <v>0</v>
      </c>
      <c r="AK70">
        <f>IFERROR(INDEX('OTCM-OMR'!$F$4:$BB$88,MATCH('Rlt Global'!$E70,'OTCM-OMR'!$C$4:$C$88,0),MATCH('Rlt Global'!AK$3,'OTCM-OMR'!$F$3:$BB$3,0)),"")</f>
        <v>0</v>
      </c>
      <c r="AL70">
        <f>IFERROR(INDEX('OTCM-OMR'!$F$4:$BB$88,MATCH('Rlt Global'!$E70,'OTCM-OMR'!$C$4:$C$88,0),MATCH('Rlt Global'!AL$3,'OTCM-OMR'!$F$3:$BB$3,0)),"")</f>
        <v>0</v>
      </c>
      <c r="AM70">
        <f>IFERROR(INDEX('OTCM-OMR'!$F$4:$BB$88,MATCH('Rlt Global'!$E70,'OTCM-OMR'!$C$4:$C$88,0),MATCH('Rlt Global'!AM$3,'OTCM-OMR'!$F$3:$BB$3,0)),"")</f>
        <v>0</v>
      </c>
      <c r="AN70">
        <f>IFERROR(INDEX('OTCM-OMR'!$F$4:$BB$88,MATCH('Rlt Global'!$E70,'OTCM-OMR'!$C$4:$C$88,0),MATCH('Rlt Global'!AN$3,'OTCM-OMR'!$F$3:$BB$3,0)),"")</f>
        <v>0</v>
      </c>
      <c r="AO70">
        <f>IFERROR(INDEX('OTCM-OMR'!$F$4:$BB$88,MATCH('Rlt Global'!$E70,'OTCM-OMR'!$C$4:$C$88,0),MATCH('Rlt Global'!AO$3,'OTCM-OMR'!$F$3:$BB$3,0)),"")</f>
        <v>0</v>
      </c>
      <c r="AP70">
        <f>IFERROR(INDEX('OTCM-OMR'!$F$4:$BB$88,MATCH('Rlt Global'!$E70,'OTCM-OMR'!$C$4:$C$88,0),MATCH('Rlt Global'!AP$3,'OTCM-OMR'!$F$3:$BB$3,0)),"")</f>
        <v>0</v>
      </c>
      <c r="AQ70">
        <f>IFERROR(INDEX('OTCM-OMR'!$F$4:$BB$88,MATCH('Rlt Global'!$E70,'OTCM-OMR'!$C$4:$C$88,0),MATCH('Rlt Global'!AQ$3,'OTCM-OMR'!$F$3:$BB$3,0)),"")</f>
        <v>0</v>
      </c>
      <c r="AR70">
        <f>IFERROR(INDEX('OTCM-OMR'!$F$4:$BB$88,MATCH('Rlt Global'!$E70,'OTCM-OMR'!$C$4:$C$88,0),MATCH('Rlt Global'!AR$3,'OTCM-OMR'!$F$3:$BB$3,0)),"")</f>
        <v>0</v>
      </c>
      <c r="AS70">
        <f>IFERROR(INDEX('OTCM-OMR'!$F$4:$BB$88,MATCH('Rlt Global'!$E70,'OTCM-OMR'!$C$4:$C$88,0),MATCH('Rlt Global'!AS$3,'OTCM-OMR'!$F$3:$BB$3,0)),"")</f>
        <v>0</v>
      </c>
      <c r="AT70">
        <f>IFERROR(INDEX('OTCM-OMR'!$F$4:$BB$88,MATCH('Rlt Global'!$E70,'OTCM-OMR'!$C$4:$C$88,0),MATCH('Rlt Global'!AT$3,'OTCM-OMR'!$F$3:$BB$3,0)),"")</f>
        <v>0</v>
      </c>
      <c r="AU70">
        <f>IFERROR(INDEX('OTCM-OMR'!$F$4:$BB$88,MATCH('Rlt Global'!$E70,'OTCM-OMR'!$C$4:$C$88,0),MATCH('Rlt Global'!AU$3,'OTCM-OMR'!$F$3:$BB$3,0)),"")</f>
        <v>0</v>
      </c>
      <c r="AV70">
        <f>IFERROR(INDEX('OTCM-OMR'!$F$4:$BB$88,MATCH('Rlt Global'!$E70,'OTCM-OMR'!$C$4:$C$88,0),MATCH('Rlt Global'!AV$3,'OTCM-OMR'!$F$3:$BB$3,0)),"")</f>
        <v>0</v>
      </c>
      <c r="AW70">
        <f>IFERROR(INDEX('OTCM-OMR'!$F$4:$BB$88,MATCH('Rlt Global'!$E70,'OTCM-OMR'!$C$4:$C$88,0),MATCH('Rlt Global'!AW$3,'OTCM-OMR'!$F$3:$BB$3,0)),"")</f>
        <v>0</v>
      </c>
      <c r="AX70">
        <f>IFERROR(INDEX('OTCM-OMR'!$F$4:$BB$88,MATCH('Rlt Global'!$E70,'OTCM-OMR'!$C$4:$C$88,0),MATCH('Rlt Global'!AX$3,'OTCM-OMR'!$F$3:$BB$3,0)),"")</f>
        <v>0</v>
      </c>
      <c r="AY70">
        <f>IFERROR(INDEX('OTCM-OMR'!$F$4:$BB$88,MATCH('Rlt Global'!$E70,'OTCM-OMR'!$C$4:$C$88,0),MATCH('Rlt Global'!AY$3,'OTCM-OMR'!$F$3:$BB$3,0)),"")</f>
        <v>0</v>
      </c>
      <c r="AZ70">
        <f>IFERROR(INDEX('OTCM-OMR'!$F$4:$BB$88,MATCH('Rlt Global'!$E70,'OTCM-OMR'!$C$4:$C$88,0),MATCH('Rlt Global'!AZ$3,'OTCM-OMR'!$F$3:$BB$3,0)),"")</f>
        <v>0</v>
      </c>
      <c r="BA70">
        <f>IFERROR(INDEX('OTCM-OMR'!$F$4:$BB$88,MATCH('Rlt Global'!$E70,'OTCM-OMR'!$C$4:$C$88,0),MATCH('Rlt Global'!BA$3,'OTCM-OMR'!$F$3:$BB$3,0)),"")</f>
        <v>0</v>
      </c>
      <c r="BB70">
        <f>IFERROR(INDEX('OTCM-OMR'!$F$4:$BB$88,MATCH('Rlt Global'!$E70,'OTCM-OMR'!$C$4:$C$88,0),MATCH('Rlt Global'!BB$3,'OTCM-OMR'!$F$3:$BB$3,0)),"")</f>
        <v>0</v>
      </c>
      <c r="BC70">
        <f>IFERROR(INDEX('OTCM-OMR'!$F$4:$BB$88,MATCH('Rlt Global'!$E70,'OTCM-OMR'!$C$4:$C$88,0),MATCH('Rlt Global'!BC$3,'OTCM-OMR'!$F$3:$BB$3,0)),"")</f>
        <v>0</v>
      </c>
      <c r="BD70">
        <f>IFERROR(INDEX('OTCM-OMR'!$F$4:$BB$88,MATCH('Rlt Global'!$E70,'OTCM-OMR'!$C$4:$C$88,0),MATCH('Rlt Global'!BD$3,'OTCM-OMR'!$F$3:$BB$3,0)),"")</f>
        <v>0</v>
      </c>
    </row>
    <row r="71" spans="1:56">
      <c r="A71" t="s">
        <v>14</v>
      </c>
      <c r="B71" t="s">
        <v>167</v>
      </c>
      <c r="C71" t="s">
        <v>168</v>
      </c>
      <c r="D71">
        <v>2</v>
      </c>
      <c r="E71" s="66" t="str">
        <f>INDEX('Liste Personnel'!$A$3:$I$152,MATCH($C71,'Liste Personnel'!$E$3:$E$152,0),7)</f>
        <v>OTCMJB2</v>
      </c>
      <c r="F71" s="66">
        <f>INDEX('Liste Personnel'!$A$3:$I$152,MATCH($C71,'Liste Personnel'!$E$3:$E$152,0),8)</f>
        <v>1901</v>
      </c>
      <c r="G71" s="66" t="str">
        <f>INDEX('Liste Personnel'!$A$3:$I$152,MATCH($C71,'Liste Personnel'!$E$3:$E$152,0),9)</f>
        <v>xxx.xxx@google.com</v>
      </c>
      <c r="H71">
        <f>IFERROR(INDEX('OTCM-OMR'!$F$4:$BB$88,MATCH('Rlt Global'!$E71,'OTCM-OMR'!$C$4:$C$88,0),MATCH('Rlt Global'!H$3,'OTCM-OMR'!$F$3:$BB$3,0)),"")</f>
        <v>0</v>
      </c>
      <c r="I71">
        <f>IFERROR(INDEX('OTCM-OMR'!$F$4:$BB$88,MATCH('Rlt Global'!$E71,'OTCM-OMR'!$C$4:$C$88,0),MATCH('Rlt Global'!I$3,'OTCM-OMR'!$F$3:$BB$3,0)),"")</f>
        <v>0</v>
      </c>
      <c r="J71">
        <f>IFERROR(INDEX('OTCM-OMR'!$F$4:$BB$88,MATCH('Rlt Global'!$E71,'OTCM-OMR'!$C$4:$C$88,0),MATCH('Rlt Global'!J$3,'OTCM-OMR'!$F$3:$BB$3,0)),"")</f>
        <v>0</v>
      </c>
      <c r="K71">
        <f>IFERROR(INDEX('OTCM-OMR'!$F$4:$BB$88,MATCH('Rlt Global'!$E71,'OTCM-OMR'!$C$4:$C$88,0),MATCH('Rlt Global'!K$3,'OTCM-OMR'!$F$3:$BB$3,0)),"")</f>
        <v>0</v>
      </c>
      <c r="L71">
        <f>IFERROR(INDEX('OTCM-OMR'!$F$4:$BB$88,MATCH('Rlt Global'!$E71,'OTCM-OMR'!$C$4:$C$88,0),MATCH('Rlt Global'!L$3,'OTCM-OMR'!$F$3:$BB$3,0)),"")</f>
        <v>0</v>
      </c>
      <c r="M71">
        <f>IFERROR(INDEX('OTCM-OMR'!$F$4:$BB$88,MATCH('Rlt Global'!$E71,'OTCM-OMR'!$C$4:$C$88,0),MATCH('Rlt Global'!M$3,'OTCM-OMR'!$F$3:$BB$3,0)),"")</f>
        <v>0</v>
      </c>
      <c r="N71">
        <f>IFERROR(INDEX('OTCM-OMR'!$F$4:$BB$88,MATCH('Rlt Global'!$E71,'OTCM-OMR'!$C$4:$C$88,0),MATCH('Rlt Global'!N$3,'OTCM-OMR'!$F$3:$BB$3,0)),"")</f>
        <v>0</v>
      </c>
      <c r="O71">
        <f>IFERROR(INDEX('OTCM-OMR'!$F$4:$BB$88,MATCH('Rlt Global'!$E71,'OTCM-OMR'!$C$4:$C$88,0),MATCH('Rlt Global'!O$3,'OTCM-OMR'!$F$3:$BB$3,0)),"")</f>
        <v>0</v>
      </c>
      <c r="P71">
        <f>IFERROR(INDEX('OTCM-OMR'!$F$4:$BB$88,MATCH('Rlt Global'!$E71,'OTCM-OMR'!$C$4:$C$88,0),MATCH('Rlt Global'!P$3,'OTCM-OMR'!$F$3:$BB$3,0)),"")</f>
        <v>0</v>
      </c>
      <c r="Q71">
        <f>IFERROR(INDEX('OTCM-OMR'!$F$4:$BB$88,MATCH('Rlt Global'!$E71,'OTCM-OMR'!$C$4:$C$88,0),MATCH('Rlt Global'!Q$3,'OTCM-OMR'!$F$3:$BB$3,0)),"")</f>
        <v>0</v>
      </c>
      <c r="R71">
        <f>IFERROR(INDEX('OTCM-OMR'!$F$4:$BB$88,MATCH('Rlt Global'!$E71,'OTCM-OMR'!$C$4:$C$88,0),MATCH('Rlt Global'!R$3,'OTCM-OMR'!$F$3:$BB$3,0)),"")</f>
        <v>0</v>
      </c>
      <c r="S71">
        <f>IFERROR(INDEX('OTCM-OMR'!$F$4:$BB$88,MATCH('Rlt Global'!$E71,'OTCM-OMR'!$C$4:$C$88,0),MATCH('Rlt Global'!S$3,'OTCM-OMR'!$F$3:$BB$3,0)),"")</f>
        <v>0</v>
      </c>
      <c r="T71">
        <f>IFERROR(INDEX('OTCM-OMR'!$F$4:$BB$88,MATCH('Rlt Global'!$E71,'OTCM-OMR'!$C$4:$C$88,0),MATCH('Rlt Global'!T$3,'OTCM-OMR'!$F$3:$BB$3,0)),"")</f>
        <v>0</v>
      </c>
      <c r="U71">
        <f>IFERROR(INDEX('OTCM-OMR'!$F$4:$BB$88,MATCH('Rlt Global'!$E71,'OTCM-OMR'!$C$4:$C$88,0),MATCH('Rlt Global'!U$3,'OTCM-OMR'!$F$3:$BB$3,0)),"")</f>
        <v>0</v>
      </c>
      <c r="V71">
        <f>IFERROR(INDEX('OTCM-OMR'!$F$4:$BB$88,MATCH('Rlt Global'!$E71,'OTCM-OMR'!$C$4:$C$88,0),MATCH('Rlt Global'!V$3,'OTCM-OMR'!$F$3:$BB$3,0)),"")</f>
        <v>0</v>
      </c>
      <c r="W71">
        <f>IFERROR(INDEX('OTCM-OMR'!$F$4:$BB$88,MATCH('Rlt Global'!$E71,'OTCM-OMR'!$C$4:$C$88,0),MATCH('Rlt Global'!W$3,'OTCM-OMR'!$F$3:$BB$3,0)),"")</f>
        <v>0</v>
      </c>
      <c r="X71">
        <f>IFERROR(INDEX('OTCM-OMR'!$F$4:$BB$88,MATCH('Rlt Global'!$E71,'OTCM-OMR'!$C$4:$C$88,0),MATCH('Rlt Global'!X$3,'OTCM-OMR'!$F$3:$BB$3,0)),"")</f>
        <v>0</v>
      </c>
      <c r="Y71">
        <f>IFERROR(INDEX('OTCM-OMR'!$F$4:$BB$88,MATCH('Rlt Global'!$E71,'OTCM-OMR'!$C$4:$C$88,0),MATCH('Rlt Global'!Y$3,'OTCM-OMR'!$F$3:$BB$3,0)),"")</f>
        <v>0</v>
      </c>
      <c r="Z71">
        <f>IFERROR(INDEX('OTCM-OMR'!$F$4:$BB$88,MATCH('Rlt Global'!$E71,'OTCM-OMR'!$C$4:$C$88,0),MATCH('Rlt Global'!Z$3,'OTCM-OMR'!$F$3:$BB$3,0)),"")</f>
        <v>0</v>
      </c>
      <c r="AA71">
        <f>IFERROR(INDEX('OTCM-OMR'!$F$4:$BB$88,MATCH('Rlt Global'!$E71,'OTCM-OMR'!$C$4:$C$88,0),MATCH('Rlt Global'!AA$3,'OTCM-OMR'!$F$3:$BB$3,0)),"")</f>
        <v>0</v>
      </c>
      <c r="AB71">
        <f>IFERROR(INDEX('OTCM-OMR'!$F$4:$BB$88,MATCH('Rlt Global'!$E71,'OTCM-OMR'!$C$4:$C$88,0),MATCH('Rlt Global'!AB$3,'OTCM-OMR'!$F$3:$BB$3,0)),"")</f>
        <v>0</v>
      </c>
      <c r="AC71">
        <f>IFERROR(INDEX('OTCM-OMR'!$F$4:$BB$88,MATCH('Rlt Global'!$E71,'OTCM-OMR'!$C$4:$C$88,0),MATCH('Rlt Global'!AC$3,'OTCM-OMR'!$F$3:$BB$3,0)),"")</f>
        <v>0</v>
      </c>
      <c r="AD71">
        <f>IFERROR(INDEX('OTCM-OMR'!$F$4:$BB$88,MATCH('Rlt Global'!$E71,'OTCM-OMR'!$C$4:$C$88,0),MATCH('Rlt Global'!AD$3,'OTCM-OMR'!$F$3:$BB$3,0)),"")</f>
        <v>0</v>
      </c>
      <c r="AE71">
        <f>IFERROR(INDEX('OTCM-OMR'!$F$4:$BB$88,MATCH('Rlt Global'!$E71,'OTCM-OMR'!$C$4:$C$88,0),MATCH('Rlt Global'!AE$3,'OTCM-OMR'!$F$3:$BB$3,0)),"")</f>
        <v>0</v>
      </c>
      <c r="AF71">
        <f>IFERROR(INDEX('OTCM-OMR'!$F$4:$BB$88,MATCH('Rlt Global'!$E71,'OTCM-OMR'!$C$4:$C$88,0),MATCH('Rlt Global'!AF$3,'OTCM-OMR'!$F$3:$BB$3,0)),"")</f>
        <v>0</v>
      </c>
      <c r="AG71">
        <f>IFERROR(INDEX('OTCM-OMR'!$F$4:$BB$88,MATCH('Rlt Global'!$E71,'OTCM-OMR'!$C$4:$C$88,0),MATCH('Rlt Global'!AG$3,'OTCM-OMR'!$F$3:$BB$3,0)),"")</f>
        <v>0</v>
      </c>
      <c r="AH71">
        <f>IFERROR(INDEX('OTCM-OMR'!$F$4:$BB$88,MATCH('Rlt Global'!$E71,'OTCM-OMR'!$C$4:$C$88,0),MATCH('Rlt Global'!AH$3,'OTCM-OMR'!$F$3:$BB$3,0)),"")</f>
        <v>0</v>
      </c>
      <c r="AI71">
        <f>IFERROR(INDEX('OTCM-OMR'!$F$4:$BB$88,MATCH('Rlt Global'!$E71,'OTCM-OMR'!$C$4:$C$88,0),MATCH('Rlt Global'!AI$3,'OTCM-OMR'!$F$3:$BB$3,0)),"")</f>
        <v>0</v>
      </c>
      <c r="AJ71">
        <f>IFERROR(INDEX('OTCM-OMR'!$F$4:$BB$88,MATCH('Rlt Global'!$E71,'OTCM-OMR'!$C$4:$C$88,0),MATCH('Rlt Global'!AJ$3,'OTCM-OMR'!$F$3:$BB$3,0)),"")</f>
        <v>0</v>
      </c>
      <c r="AK71">
        <f>IFERROR(INDEX('OTCM-OMR'!$F$4:$BB$88,MATCH('Rlt Global'!$E71,'OTCM-OMR'!$C$4:$C$88,0),MATCH('Rlt Global'!AK$3,'OTCM-OMR'!$F$3:$BB$3,0)),"")</f>
        <v>0</v>
      </c>
      <c r="AL71">
        <f>IFERROR(INDEX('OTCM-OMR'!$F$4:$BB$88,MATCH('Rlt Global'!$E71,'OTCM-OMR'!$C$4:$C$88,0),MATCH('Rlt Global'!AL$3,'OTCM-OMR'!$F$3:$BB$3,0)),"")</f>
        <v>0</v>
      </c>
      <c r="AM71">
        <f>IFERROR(INDEX('OTCM-OMR'!$F$4:$BB$88,MATCH('Rlt Global'!$E71,'OTCM-OMR'!$C$4:$C$88,0),MATCH('Rlt Global'!AM$3,'OTCM-OMR'!$F$3:$BB$3,0)),"")</f>
        <v>0</v>
      </c>
      <c r="AN71">
        <f>IFERROR(INDEX('OTCM-OMR'!$F$4:$BB$88,MATCH('Rlt Global'!$E71,'OTCM-OMR'!$C$4:$C$88,0),MATCH('Rlt Global'!AN$3,'OTCM-OMR'!$F$3:$BB$3,0)),"")</f>
        <v>0</v>
      </c>
      <c r="AO71">
        <f>IFERROR(INDEX('OTCM-OMR'!$F$4:$BB$88,MATCH('Rlt Global'!$E71,'OTCM-OMR'!$C$4:$C$88,0),MATCH('Rlt Global'!AO$3,'OTCM-OMR'!$F$3:$BB$3,0)),"")</f>
        <v>0</v>
      </c>
      <c r="AP71">
        <f>IFERROR(INDEX('OTCM-OMR'!$F$4:$BB$88,MATCH('Rlt Global'!$E71,'OTCM-OMR'!$C$4:$C$88,0),MATCH('Rlt Global'!AP$3,'OTCM-OMR'!$F$3:$BB$3,0)),"")</f>
        <v>0</v>
      </c>
      <c r="AQ71">
        <f>IFERROR(INDEX('OTCM-OMR'!$F$4:$BB$88,MATCH('Rlt Global'!$E71,'OTCM-OMR'!$C$4:$C$88,0),MATCH('Rlt Global'!AQ$3,'OTCM-OMR'!$F$3:$BB$3,0)),"")</f>
        <v>0</v>
      </c>
      <c r="AR71">
        <f>IFERROR(INDEX('OTCM-OMR'!$F$4:$BB$88,MATCH('Rlt Global'!$E71,'OTCM-OMR'!$C$4:$C$88,0),MATCH('Rlt Global'!AR$3,'OTCM-OMR'!$F$3:$BB$3,0)),"")</f>
        <v>0</v>
      </c>
      <c r="AS71">
        <f>IFERROR(INDEX('OTCM-OMR'!$F$4:$BB$88,MATCH('Rlt Global'!$E71,'OTCM-OMR'!$C$4:$C$88,0),MATCH('Rlt Global'!AS$3,'OTCM-OMR'!$F$3:$BB$3,0)),"")</f>
        <v>0</v>
      </c>
      <c r="AT71">
        <f>IFERROR(INDEX('OTCM-OMR'!$F$4:$BB$88,MATCH('Rlt Global'!$E71,'OTCM-OMR'!$C$4:$C$88,0),MATCH('Rlt Global'!AT$3,'OTCM-OMR'!$F$3:$BB$3,0)),"")</f>
        <v>0</v>
      </c>
      <c r="AU71">
        <f>IFERROR(INDEX('OTCM-OMR'!$F$4:$BB$88,MATCH('Rlt Global'!$E71,'OTCM-OMR'!$C$4:$C$88,0),MATCH('Rlt Global'!AU$3,'OTCM-OMR'!$F$3:$BB$3,0)),"")</f>
        <v>0</v>
      </c>
      <c r="AV71">
        <f>IFERROR(INDEX('OTCM-OMR'!$F$4:$BB$88,MATCH('Rlt Global'!$E71,'OTCM-OMR'!$C$4:$C$88,0),MATCH('Rlt Global'!AV$3,'OTCM-OMR'!$F$3:$BB$3,0)),"")</f>
        <v>0</v>
      </c>
      <c r="AW71">
        <f>IFERROR(INDEX('OTCM-OMR'!$F$4:$BB$88,MATCH('Rlt Global'!$E71,'OTCM-OMR'!$C$4:$C$88,0),MATCH('Rlt Global'!AW$3,'OTCM-OMR'!$F$3:$BB$3,0)),"")</f>
        <v>0</v>
      </c>
      <c r="AX71">
        <f>IFERROR(INDEX('OTCM-OMR'!$F$4:$BB$88,MATCH('Rlt Global'!$E71,'OTCM-OMR'!$C$4:$C$88,0),MATCH('Rlt Global'!AX$3,'OTCM-OMR'!$F$3:$BB$3,0)),"")</f>
        <v>0</v>
      </c>
      <c r="AY71">
        <f>IFERROR(INDEX('OTCM-OMR'!$F$4:$BB$88,MATCH('Rlt Global'!$E71,'OTCM-OMR'!$C$4:$C$88,0),MATCH('Rlt Global'!AY$3,'OTCM-OMR'!$F$3:$BB$3,0)),"")</f>
        <v>0</v>
      </c>
      <c r="AZ71">
        <f>IFERROR(INDEX('OTCM-OMR'!$F$4:$BB$88,MATCH('Rlt Global'!$E71,'OTCM-OMR'!$C$4:$C$88,0),MATCH('Rlt Global'!AZ$3,'OTCM-OMR'!$F$3:$BB$3,0)),"")</f>
        <v>0</v>
      </c>
      <c r="BA71">
        <f>IFERROR(INDEX('OTCM-OMR'!$F$4:$BB$88,MATCH('Rlt Global'!$E71,'OTCM-OMR'!$C$4:$C$88,0),MATCH('Rlt Global'!BA$3,'OTCM-OMR'!$F$3:$BB$3,0)),"")</f>
        <v>0</v>
      </c>
      <c r="BB71">
        <f>IFERROR(INDEX('OTCM-OMR'!$F$4:$BB$88,MATCH('Rlt Global'!$E71,'OTCM-OMR'!$C$4:$C$88,0),MATCH('Rlt Global'!BB$3,'OTCM-OMR'!$F$3:$BB$3,0)),"")</f>
        <v>0</v>
      </c>
      <c r="BC71">
        <f>IFERROR(INDEX('OTCM-OMR'!$F$4:$BB$88,MATCH('Rlt Global'!$E71,'OTCM-OMR'!$C$4:$C$88,0),MATCH('Rlt Global'!BC$3,'OTCM-OMR'!$F$3:$BB$3,0)),"")</f>
        <v>0</v>
      </c>
      <c r="BD71">
        <f>IFERROR(INDEX('OTCM-OMR'!$F$4:$BB$88,MATCH('Rlt Global'!$E71,'OTCM-OMR'!$C$4:$C$88,0),MATCH('Rlt Global'!BD$3,'OTCM-OMR'!$F$3:$BB$3,0)),"")</f>
        <v>0</v>
      </c>
    </row>
    <row r="72" spans="1:56">
      <c r="A72" t="s">
        <v>15</v>
      </c>
      <c r="B72" t="s">
        <v>153</v>
      </c>
      <c r="C72" t="s">
        <v>169</v>
      </c>
      <c r="D72">
        <v>1</v>
      </c>
      <c r="E72" s="66" t="str">
        <f>INDEX('Liste Personnel'!$A$3:$I$152,MATCH($C72,'Liste Personnel'!$E$3:$E$152,0),7)</f>
        <v>OTCMC1</v>
      </c>
      <c r="F72" s="66">
        <f>INDEX('Liste Personnel'!$A$3:$I$152,MATCH($C72,'Liste Personnel'!$E$3:$E$152,0),8)</f>
        <v>4250</v>
      </c>
      <c r="G72" s="66" t="str">
        <f>INDEX('Liste Personnel'!$A$3:$I$152,MATCH($C72,'Liste Personnel'!$E$3:$E$152,0),9)</f>
        <v>xxx.xxx@google.com</v>
      </c>
      <c r="H72">
        <f>IFERROR(INDEX('OTCM-OMR'!$F$4:$BB$88,MATCH('Rlt Global'!$E72,'OTCM-OMR'!$C$4:$C$88,0),MATCH('Rlt Global'!H$3,'OTCM-OMR'!$F$3:$BB$3,0)),"")</f>
        <v>0</v>
      </c>
      <c r="I72">
        <f>IFERROR(INDEX('OTCM-OMR'!$F$4:$BB$88,MATCH('Rlt Global'!$E72,'OTCM-OMR'!$C$4:$C$88,0),MATCH('Rlt Global'!I$3,'OTCM-OMR'!$F$3:$BB$3,0)),"")</f>
        <v>0</v>
      </c>
      <c r="J72">
        <f>IFERROR(INDEX('OTCM-OMR'!$F$4:$BB$88,MATCH('Rlt Global'!$E72,'OTCM-OMR'!$C$4:$C$88,0),MATCH('Rlt Global'!J$3,'OTCM-OMR'!$F$3:$BB$3,0)),"")</f>
        <v>0</v>
      </c>
      <c r="K72">
        <f>IFERROR(INDEX('OTCM-OMR'!$F$4:$BB$88,MATCH('Rlt Global'!$E72,'OTCM-OMR'!$C$4:$C$88,0),MATCH('Rlt Global'!K$3,'OTCM-OMR'!$F$3:$BB$3,0)),"")</f>
        <v>0</v>
      </c>
      <c r="L72">
        <f>IFERROR(INDEX('OTCM-OMR'!$F$4:$BB$88,MATCH('Rlt Global'!$E72,'OTCM-OMR'!$C$4:$C$88,0),MATCH('Rlt Global'!L$3,'OTCM-OMR'!$F$3:$BB$3,0)),"")</f>
        <v>0</v>
      </c>
      <c r="M72">
        <f>IFERROR(INDEX('OTCM-OMR'!$F$4:$BB$88,MATCH('Rlt Global'!$E72,'OTCM-OMR'!$C$4:$C$88,0),MATCH('Rlt Global'!M$3,'OTCM-OMR'!$F$3:$BB$3,0)),"")</f>
        <v>0</v>
      </c>
      <c r="N72">
        <f>IFERROR(INDEX('OTCM-OMR'!$F$4:$BB$88,MATCH('Rlt Global'!$E72,'OTCM-OMR'!$C$4:$C$88,0),MATCH('Rlt Global'!N$3,'OTCM-OMR'!$F$3:$BB$3,0)),"")</f>
        <v>0</v>
      </c>
      <c r="O72">
        <f>IFERROR(INDEX('OTCM-OMR'!$F$4:$BB$88,MATCH('Rlt Global'!$E72,'OTCM-OMR'!$C$4:$C$88,0),MATCH('Rlt Global'!O$3,'OTCM-OMR'!$F$3:$BB$3,0)),"")</f>
        <v>0</v>
      </c>
      <c r="P72">
        <f>IFERROR(INDEX('OTCM-OMR'!$F$4:$BB$88,MATCH('Rlt Global'!$E72,'OTCM-OMR'!$C$4:$C$88,0),MATCH('Rlt Global'!P$3,'OTCM-OMR'!$F$3:$BB$3,0)),"")</f>
        <v>0</v>
      </c>
      <c r="Q72">
        <f>IFERROR(INDEX('OTCM-OMR'!$F$4:$BB$88,MATCH('Rlt Global'!$E72,'OTCM-OMR'!$C$4:$C$88,0),MATCH('Rlt Global'!Q$3,'OTCM-OMR'!$F$3:$BB$3,0)),"")</f>
        <v>0</v>
      </c>
      <c r="R72">
        <f>IFERROR(INDEX('OTCM-OMR'!$F$4:$BB$88,MATCH('Rlt Global'!$E72,'OTCM-OMR'!$C$4:$C$88,0),MATCH('Rlt Global'!R$3,'OTCM-OMR'!$F$3:$BB$3,0)),"")</f>
        <v>0</v>
      </c>
      <c r="S72">
        <f>IFERROR(INDEX('OTCM-OMR'!$F$4:$BB$88,MATCH('Rlt Global'!$E72,'OTCM-OMR'!$C$4:$C$88,0),MATCH('Rlt Global'!S$3,'OTCM-OMR'!$F$3:$BB$3,0)),"")</f>
        <v>0</v>
      </c>
      <c r="T72">
        <f>IFERROR(INDEX('OTCM-OMR'!$F$4:$BB$88,MATCH('Rlt Global'!$E72,'OTCM-OMR'!$C$4:$C$88,0),MATCH('Rlt Global'!T$3,'OTCM-OMR'!$F$3:$BB$3,0)),"")</f>
        <v>0</v>
      </c>
      <c r="U72">
        <f>IFERROR(INDEX('OTCM-OMR'!$F$4:$BB$88,MATCH('Rlt Global'!$E72,'OTCM-OMR'!$C$4:$C$88,0),MATCH('Rlt Global'!U$3,'OTCM-OMR'!$F$3:$BB$3,0)),"")</f>
        <v>0</v>
      </c>
      <c r="V72">
        <f>IFERROR(INDEX('OTCM-OMR'!$F$4:$BB$88,MATCH('Rlt Global'!$E72,'OTCM-OMR'!$C$4:$C$88,0),MATCH('Rlt Global'!V$3,'OTCM-OMR'!$F$3:$BB$3,0)),"")</f>
        <v>0</v>
      </c>
      <c r="W72">
        <f>IFERROR(INDEX('OTCM-OMR'!$F$4:$BB$88,MATCH('Rlt Global'!$E72,'OTCM-OMR'!$C$4:$C$88,0),MATCH('Rlt Global'!W$3,'OTCM-OMR'!$F$3:$BB$3,0)),"")</f>
        <v>0</v>
      </c>
      <c r="X72">
        <f>IFERROR(INDEX('OTCM-OMR'!$F$4:$BB$88,MATCH('Rlt Global'!$E72,'OTCM-OMR'!$C$4:$C$88,0),MATCH('Rlt Global'!X$3,'OTCM-OMR'!$F$3:$BB$3,0)),"")</f>
        <v>0</v>
      </c>
      <c r="Y72">
        <f>IFERROR(INDEX('OTCM-OMR'!$F$4:$BB$88,MATCH('Rlt Global'!$E72,'OTCM-OMR'!$C$4:$C$88,0),MATCH('Rlt Global'!Y$3,'OTCM-OMR'!$F$3:$BB$3,0)),"")</f>
        <v>0</v>
      </c>
      <c r="Z72">
        <f>IFERROR(INDEX('OTCM-OMR'!$F$4:$BB$88,MATCH('Rlt Global'!$E72,'OTCM-OMR'!$C$4:$C$88,0),MATCH('Rlt Global'!Z$3,'OTCM-OMR'!$F$3:$BB$3,0)),"")</f>
        <v>0</v>
      </c>
      <c r="AA72">
        <f>IFERROR(INDEX('OTCM-OMR'!$F$4:$BB$88,MATCH('Rlt Global'!$E72,'OTCM-OMR'!$C$4:$C$88,0),MATCH('Rlt Global'!AA$3,'OTCM-OMR'!$F$3:$BB$3,0)),"")</f>
        <v>0</v>
      </c>
      <c r="AB72">
        <f>IFERROR(INDEX('OTCM-OMR'!$F$4:$BB$88,MATCH('Rlt Global'!$E72,'OTCM-OMR'!$C$4:$C$88,0),MATCH('Rlt Global'!AB$3,'OTCM-OMR'!$F$3:$BB$3,0)),"")</f>
        <v>0</v>
      </c>
      <c r="AC72">
        <f>IFERROR(INDEX('OTCM-OMR'!$F$4:$BB$88,MATCH('Rlt Global'!$E72,'OTCM-OMR'!$C$4:$C$88,0),MATCH('Rlt Global'!AC$3,'OTCM-OMR'!$F$3:$BB$3,0)),"")</f>
        <v>0</v>
      </c>
      <c r="AD72">
        <f>IFERROR(INDEX('OTCM-OMR'!$F$4:$BB$88,MATCH('Rlt Global'!$E72,'OTCM-OMR'!$C$4:$C$88,0),MATCH('Rlt Global'!AD$3,'OTCM-OMR'!$F$3:$BB$3,0)),"")</f>
        <v>0</v>
      </c>
      <c r="AE72">
        <f>IFERROR(INDEX('OTCM-OMR'!$F$4:$BB$88,MATCH('Rlt Global'!$E72,'OTCM-OMR'!$C$4:$C$88,0),MATCH('Rlt Global'!AE$3,'OTCM-OMR'!$F$3:$BB$3,0)),"")</f>
        <v>0</v>
      </c>
      <c r="AF72">
        <f>IFERROR(INDEX('OTCM-OMR'!$F$4:$BB$88,MATCH('Rlt Global'!$E72,'OTCM-OMR'!$C$4:$C$88,0),MATCH('Rlt Global'!AF$3,'OTCM-OMR'!$F$3:$BB$3,0)),"")</f>
        <v>0</v>
      </c>
      <c r="AG72">
        <f>IFERROR(INDEX('OTCM-OMR'!$F$4:$BB$88,MATCH('Rlt Global'!$E72,'OTCM-OMR'!$C$4:$C$88,0),MATCH('Rlt Global'!AG$3,'OTCM-OMR'!$F$3:$BB$3,0)),"")</f>
        <v>0</v>
      </c>
      <c r="AH72">
        <f>IFERROR(INDEX('OTCM-OMR'!$F$4:$BB$88,MATCH('Rlt Global'!$E72,'OTCM-OMR'!$C$4:$C$88,0),MATCH('Rlt Global'!AH$3,'OTCM-OMR'!$F$3:$BB$3,0)),"")</f>
        <v>0</v>
      </c>
      <c r="AI72">
        <f>IFERROR(INDEX('OTCM-OMR'!$F$4:$BB$88,MATCH('Rlt Global'!$E72,'OTCM-OMR'!$C$4:$C$88,0),MATCH('Rlt Global'!AI$3,'OTCM-OMR'!$F$3:$BB$3,0)),"")</f>
        <v>0</v>
      </c>
      <c r="AJ72">
        <f>IFERROR(INDEX('OTCM-OMR'!$F$4:$BB$88,MATCH('Rlt Global'!$E72,'OTCM-OMR'!$C$4:$C$88,0),MATCH('Rlt Global'!AJ$3,'OTCM-OMR'!$F$3:$BB$3,0)),"")</f>
        <v>0</v>
      </c>
      <c r="AK72">
        <f>IFERROR(INDEX('OTCM-OMR'!$F$4:$BB$88,MATCH('Rlt Global'!$E72,'OTCM-OMR'!$C$4:$C$88,0),MATCH('Rlt Global'!AK$3,'OTCM-OMR'!$F$3:$BB$3,0)),"")</f>
        <v>0</v>
      </c>
      <c r="AL72">
        <f>IFERROR(INDEX('OTCM-OMR'!$F$4:$BB$88,MATCH('Rlt Global'!$E72,'OTCM-OMR'!$C$4:$C$88,0),MATCH('Rlt Global'!AL$3,'OTCM-OMR'!$F$3:$BB$3,0)),"")</f>
        <v>0</v>
      </c>
      <c r="AM72">
        <f>IFERROR(INDEX('OTCM-OMR'!$F$4:$BB$88,MATCH('Rlt Global'!$E72,'OTCM-OMR'!$C$4:$C$88,0),MATCH('Rlt Global'!AM$3,'OTCM-OMR'!$F$3:$BB$3,0)),"")</f>
        <v>0</v>
      </c>
      <c r="AN72">
        <f>IFERROR(INDEX('OTCM-OMR'!$F$4:$BB$88,MATCH('Rlt Global'!$E72,'OTCM-OMR'!$C$4:$C$88,0),MATCH('Rlt Global'!AN$3,'OTCM-OMR'!$F$3:$BB$3,0)),"")</f>
        <v>0</v>
      </c>
      <c r="AO72">
        <f>IFERROR(INDEX('OTCM-OMR'!$F$4:$BB$88,MATCH('Rlt Global'!$E72,'OTCM-OMR'!$C$4:$C$88,0),MATCH('Rlt Global'!AO$3,'OTCM-OMR'!$F$3:$BB$3,0)),"")</f>
        <v>0</v>
      </c>
      <c r="AP72">
        <f>IFERROR(INDEX('OTCM-OMR'!$F$4:$BB$88,MATCH('Rlt Global'!$E72,'OTCM-OMR'!$C$4:$C$88,0),MATCH('Rlt Global'!AP$3,'OTCM-OMR'!$F$3:$BB$3,0)),"")</f>
        <v>0</v>
      </c>
      <c r="AQ72">
        <f>IFERROR(INDEX('OTCM-OMR'!$F$4:$BB$88,MATCH('Rlt Global'!$E72,'OTCM-OMR'!$C$4:$C$88,0),MATCH('Rlt Global'!AQ$3,'OTCM-OMR'!$F$3:$BB$3,0)),"")</f>
        <v>0</v>
      </c>
      <c r="AR72">
        <f>IFERROR(INDEX('OTCM-OMR'!$F$4:$BB$88,MATCH('Rlt Global'!$E72,'OTCM-OMR'!$C$4:$C$88,0),MATCH('Rlt Global'!AR$3,'OTCM-OMR'!$F$3:$BB$3,0)),"")</f>
        <v>0</v>
      </c>
      <c r="AS72">
        <f>IFERROR(INDEX('OTCM-OMR'!$F$4:$BB$88,MATCH('Rlt Global'!$E72,'OTCM-OMR'!$C$4:$C$88,0),MATCH('Rlt Global'!AS$3,'OTCM-OMR'!$F$3:$BB$3,0)),"")</f>
        <v>0</v>
      </c>
      <c r="AT72">
        <f>IFERROR(INDEX('OTCM-OMR'!$F$4:$BB$88,MATCH('Rlt Global'!$E72,'OTCM-OMR'!$C$4:$C$88,0),MATCH('Rlt Global'!AT$3,'OTCM-OMR'!$F$3:$BB$3,0)),"")</f>
        <v>0</v>
      </c>
      <c r="AU72">
        <f>IFERROR(INDEX('OTCM-OMR'!$F$4:$BB$88,MATCH('Rlt Global'!$E72,'OTCM-OMR'!$C$4:$C$88,0),MATCH('Rlt Global'!AU$3,'OTCM-OMR'!$F$3:$BB$3,0)),"")</f>
        <v>0</v>
      </c>
      <c r="AV72">
        <f>IFERROR(INDEX('OTCM-OMR'!$F$4:$BB$88,MATCH('Rlt Global'!$E72,'OTCM-OMR'!$C$4:$C$88,0),MATCH('Rlt Global'!AV$3,'OTCM-OMR'!$F$3:$BB$3,0)),"")</f>
        <v>0</v>
      </c>
      <c r="AW72">
        <f>IFERROR(INDEX('OTCM-OMR'!$F$4:$BB$88,MATCH('Rlt Global'!$E72,'OTCM-OMR'!$C$4:$C$88,0),MATCH('Rlt Global'!AW$3,'OTCM-OMR'!$F$3:$BB$3,0)),"")</f>
        <v>0</v>
      </c>
      <c r="AX72">
        <f>IFERROR(INDEX('OTCM-OMR'!$F$4:$BB$88,MATCH('Rlt Global'!$E72,'OTCM-OMR'!$C$4:$C$88,0),MATCH('Rlt Global'!AX$3,'OTCM-OMR'!$F$3:$BB$3,0)),"")</f>
        <v>0</v>
      </c>
      <c r="AY72">
        <f>IFERROR(INDEX('OTCM-OMR'!$F$4:$BB$88,MATCH('Rlt Global'!$E72,'OTCM-OMR'!$C$4:$C$88,0),MATCH('Rlt Global'!AY$3,'OTCM-OMR'!$F$3:$BB$3,0)),"")</f>
        <v>0</v>
      </c>
      <c r="AZ72">
        <f>IFERROR(INDEX('OTCM-OMR'!$F$4:$BB$88,MATCH('Rlt Global'!$E72,'OTCM-OMR'!$C$4:$C$88,0),MATCH('Rlt Global'!AZ$3,'OTCM-OMR'!$F$3:$BB$3,0)),"")</f>
        <v>0</v>
      </c>
      <c r="BA72">
        <f>IFERROR(INDEX('OTCM-OMR'!$F$4:$BB$88,MATCH('Rlt Global'!$E72,'OTCM-OMR'!$C$4:$C$88,0),MATCH('Rlt Global'!BA$3,'OTCM-OMR'!$F$3:$BB$3,0)),"")</f>
        <v>0</v>
      </c>
      <c r="BB72">
        <f>IFERROR(INDEX('OTCM-OMR'!$F$4:$BB$88,MATCH('Rlt Global'!$E72,'OTCM-OMR'!$C$4:$C$88,0),MATCH('Rlt Global'!BB$3,'OTCM-OMR'!$F$3:$BB$3,0)),"")</f>
        <v>0</v>
      </c>
      <c r="BC72">
        <f>IFERROR(INDEX('OTCM-OMR'!$F$4:$BB$88,MATCH('Rlt Global'!$E72,'OTCM-OMR'!$C$4:$C$88,0),MATCH('Rlt Global'!BC$3,'OTCM-OMR'!$F$3:$BB$3,0)),"")</f>
        <v>0</v>
      </c>
      <c r="BD72">
        <f>IFERROR(INDEX('OTCM-OMR'!$F$4:$BB$88,MATCH('Rlt Global'!$E72,'OTCM-OMR'!$C$4:$C$88,0),MATCH('Rlt Global'!BD$3,'OTCM-OMR'!$F$3:$BB$3,0)),"")</f>
        <v>0</v>
      </c>
    </row>
    <row r="73" spans="1:56">
      <c r="A73" t="s">
        <v>15</v>
      </c>
      <c r="B73" t="s">
        <v>153</v>
      </c>
      <c r="C73" t="s">
        <v>170</v>
      </c>
      <c r="D73">
        <v>2</v>
      </c>
      <c r="E73" s="66" t="str">
        <f>INDEX('Liste Personnel'!$A$3:$I$152,MATCH($C73,'Liste Personnel'!$E$3:$E$152,0),7)</f>
        <v>OTCMC2</v>
      </c>
      <c r="F73" s="66">
        <f>INDEX('Liste Personnel'!$A$3:$I$152,MATCH($C73,'Liste Personnel'!$E$3:$E$152,0),8)</f>
        <v>1971</v>
      </c>
      <c r="G73" s="66" t="str">
        <f>INDEX('Liste Personnel'!$A$3:$I$152,MATCH($C73,'Liste Personnel'!$E$3:$E$152,0),9)</f>
        <v>xxx.xxx@google.com</v>
      </c>
      <c r="H73">
        <f>IFERROR(INDEX('OTCM-OMR'!$F$4:$BB$88,MATCH('Rlt Global'!$E73,'OTCM-OMR'!$C$4:$C$88,0),MATCH('Rlt Global'!H$3,'OTCM-OMR'!$F$3:$BB$3,0)),"")</f>
        <v>0</v>
      </c>
      <c r="I73">
        <f>IFERROR(INDEX('OTCM-OMR'!$F$4:$BB$88,MATCH('Rlt Global'!$E73,'OTCM-OMR'!$C$4:$C$88,0),MATCH('Rlt Global'!I$3,'OTCM-OMR'!$F$3:$BB$3,0)),"")</f>
        <v>0</v>
      </c>
      <c r="J73">
        <f>IFERROR(INDEX('OTCM-OMR'!$F$4:$BB$88,MATCH('Rlt Global'!$E73,'OTCM-OMR'!$C$4:$C$88,0),MATCH('Rlt Global'!J$3,'OTCM-OMR'!$F$3:$BB$3,0)),"")</f>
        <v>0</v>
      </c>
      <c r="K73">
        <f>IFERROR(INDEX('OTCM-OMR'!$F$4:$BB$88,MATCH('Rlt Global'!$E73,'OTCM-OMR'!$C$4:$C$88,0),MATCH('Rlt Global'!K$3,'OTCM-OMR'!$F$3:$BB$3,0)),"")</f>
        <v>0</v>
      </c>
      <c r="L73">
        <f>IFERROR(INDEX('OTCM-OMR'!$F$4:$BB$88,MATCH('Rlt Global'!$E73,'OTCM-OMR'!$C$4:$C$88,0),MATCH('Rlt Global'!L$3,'OTCM-OMR'!$F$3:$BB$3,0)),"")</f>
        <v>0</v>
      </c>
      <c r="M73">
        <f>IFERROR(INDEX('OTCM-OMR'!$F$4:$BB$88,MATCH('Rlt Global'!$E73,'OTCM-OMR'!$C$4:$C$88,0),MATCH('Rlt Global'!M$3,'OTCM-OMR'!$F$3:$BB$3,0)),"")</f>
        <v>0</v>
      </c>
      <c r="N73">
        <f>IFERROR(INDEX('OTCM-OMR'!$F$4:$BB$88,MATCH('Rlt Global'!$E73,'OTCM-OMR'!$C$4:$C$88,0),MATCH('Rlt Global'!N$3,'OTCM-OMR'!$F$3:$BB$3,0)),"")</f>
        <v>0</v>
      </c>
      <c r="O73">
        <f>IFERROR(INDEX('OTCM-OMR'!$F$4:$BB$88,MATCH('Rlt Global'!$E73,'OTCM-OMR'!$C$4:$C$88,0),MATCH('Rlt Global'!O$3,'OTCM-OMR'!$F$3:$BB$3,0)),"")</f>
        <v>0</v>
      </c>
      <c r="P73">
        <f>IFERROR(INDEX('OTCM-OMR'!$F$4:$BB$88,MATCH('Rlt Global'!$E73,'OTCM-OMR'!$C$4:$C$88,0),MATCH('Rlt Global'!P$3,'OTCM-OMR'!$F$3:$BB$3,0)),"")</f>
        <v>0</v>
      </c>
      <c r="Q73">
        <f>IFERROR(INDEX('OTCM-OMR'!$F$4:$BB$88,MATCH('Rlt Global'!$E73,'OTCM-OMR'!$C$4:$C$88,0),MATCH('Rlt Global'!Q$3,'OTCM-OMR'!$F$3:$BB$3,0)),"")</f>
        <v>0</v>
      </c>
      <c r="R73">
        <f>IFERROR(INDEX('OTCM-OMR'!$F$4:$BB$88,MATCH('Rlt Global'!$E73,'OTCM-OMR'!$C$4:$C$88,0),MATCH('Rlt Global'!R$3,'OTCM-OMR'!$F$3:$BB$3,0)),"")</f>
        <v>0</v>
      </c>
      <c r="S73">
        <f>IFERROR(INDEX('OTCM-OMR'!$F$4:$BB$88,MATCH('Rlt Global'!$E73,'OTCM-OMR'!$C$4:$C$88,0),MATCH('Rlt Global'!S$3,'OTCM-OMR'!$F$3:$BB$3,0)),"")</f>
        <v>0</v>
      </c>
      <c r="T73">
        <f>IFERROR(INDEX('OTCM-OMR'!$F$4:$BB$88,MATCH('Rlt Global'!$E73,'OTCM-OMR'!$C$4:$C$88,0),MATCH('Rlt Global'!T$3,'OTCM-OMR'!$F$3:$BB$3,0)),"")</f>
        <v>0</v>
      </c>
      <c r="U73">
        <f>IFERROR(INDEX('OTCM-OMR'!$F$4:$BB$88,MATCH('Rlt Global'!$E73,'OTCM-OMR'!$C$4:$C$88,0),MATCH('Rlt Global'!U$3,'OTCM-OMR'!$F$3:$BB$3,0)),"")</f>
        <v>0</v>
      </c>
      <c r="V73">
        <f>IFERROR(INDEX('OTCM-OMR'!$F$4:$BB$88,MATCH('Rlt Global'!$E73,'OTCM-OMR'!$C$4:$C$88,0),MATCH('Rlt Global'!V$3,'OTCM-OMR'!$F$3:$BB$3,0)),"")</f>
        <v>0</v>
      </c>
      <c r="W73">
        <f>IFERROR(INDEX('OTCM-OMR'!$F$4:$BB$88,MATCH('Rlt Global'!$E73,'OTCM-OMR'!$C$4:$C$88,0),MATCH('Rlt Global'!W$3,'OTCM-OMR'!$F$3:$BB$3,0)),"")</f>
        <v>0</v>
      </c>
      <c r="X73">
        <f>IFERROR(INDEX('OTCM-OMR'!$F$4:$BB$88,MATCH('Rlt Global'!$E73,'OTCM-OMR'!$C$4:$C$88,0),MATCH('Rlt Global'!X$3,'OTCM-OMR'!$F$3:$BB$3,0)),"")</f>
        <v>0</v>
      </c>
      <c r="Y73">
        <f>IFERROR(INDEX('OTCM-OMR'!$F$4:$BB$88,MATCH('Rlt Global'!$E73,'OTCM-OMR'!$C$4:$C$88,0),MATCH('Rlt Global'!Y$3,'OTCM-OMR'!$F$3:$BB$3,0)),"")</f>
        <v>0</v>
      </c>
      <c r="Z73">
        <f>IFERROR(INDEX('OTCM-OMR'!$F$4:$BB$88,MATCH('Rlt Global'!$E73,'OTCM-OMR'!$C$4:$C$88,0),MATCH('Rlt Global'!Z$3,'OTCM-OMR'!$F$3:$BB$3,0)),"")</f>
        <v>0</v>
      </c>
      <c r="AA73">
        <f>IFERROR(INDEX('OTCM-OMR'!$F$4:$BB$88,MATCH('Rlt Global'!$E73,'OTCM-OMR'!$C$4:$C$88,0),MATCH('Rlt Global'!AA$3,'OTCM-OMR'!$F$3:$BB$3,0)),"")</f>
        <v>0</v>
      </c>
      <c r="AB73">
        <f>IFERROR(INDEX('OTCM-OMR'!$F$4:$BB$88,MATCH('Rlt Global'!$E73,'OTCM-OMR'!$C$4:$C$88,0),MATCH('Rlt Global'!AB$3,'OTCM-OMR'!$F$3:$BB$3,0)),"")</f>
        <v>0</v>
      </c>
      <c r="AC73">
        <f>IFERROR(INDEX('OTCM-OMR'!$F$4:$BB$88,MATCH('Rlt Global'!$E73,'OTCM-OMR'!$C$4:$C$88,0),MATCH('Rlt Global'!AC$3,'OTCM-OMR'!$F$3:$BB$3,0)),"")</f>
        <v>0</v>
      </c>
      <c r="AD73">
        <f>IFERROR(INDEX('OTCM-OMR'!$F$4:$BB$88,MATCH('Rlt Global'!$E73,'OTCM-OMR'!$C$4:$C$88,0),MATCH('Rlt Global'!AD$3,'OTCM-OMR'!$F$3:$BB$3,0)),"")</f>
        <v>0</v>
      </c>
      <c r="AE73">
        <f>IFERROR(INDEX('OTCM-OMR'!$F$4:$BB$88,MATCH('Rlt Global'!$E73,'OTCM-OMR'!$C$4:$C$88,0),MATCH('Rlt Global'!AE$3,'OTCM-OMR'!$F$3:$BB$3,0)),"")</f>
        <v>0</v>
      </c>
      <c r="AF73">
        <f>IFERROR(INDEX('OTCM-OMR'!$F$4:$BB$88,MATCH('Rlt Global'!$E73,'OTCM-OMR'!$C$4:$C$88,0),MATCH('Rlt Global'!AF$3,'OTCM-OMR'!$F$3:$BB$3,0)),"")</f>
        <v>0</v>
      </c>
      <c r="AG73">
        <f>IFERROR(INDEX('OTCM-OMR'!$F$4:$BB$88,MATCH('Rlt Global'!$E73,'OTCM-OMR'!$C$4:$C$88,0),MATCH('Rlt Global'!AG$3,'OTCM-OMR'!$F$3:$BB$3,0)),"")</f>
        <v>0</v>
      </c>
      <c r="AH73">
        <f>IFERROR(INDEX('OTCM-OMR'!$F$4:$BB$88,MATCH('Rlt Global'!$E73,'OTCM-OMR'!$C$4:$C$88,0),MATCH('Rlt Global'!AH$3,'OTCM-OMR'!$F$3:$BB$3,0)),"")</f>
        <v>0</v>
      </c>
      <c r="AI73">
        <f>IFERROR(INDEX('OTCM-OMR'!$F$4:$BB$88,MATCH('Rlt Global'!$E73,'OTCM-OMR'!$C$4:$C$88,0),MATCH('Rlt Global'!AI$3,'OTCM-OMR'!$F$3:$BB$3,0)),"")</f>
        <v>0</v>
      </c>
      <c r="AJ73">
        <f>IFERROR(INDEX('OTCM-OMR'!$F$4:$BB$88,MATCH('Rlt Global'!$E73,'OTCM-OMR'!$C$4:$C$88,0),MATCH('Rlt Global'!AJ$3,'OTCM-OMR'!$F$3:$BB$3,0)),"")</f>
        <v>0</v>
      </c>
      <c r="AK73">
        <f>IFERROR(INDEX('OTCM-OMR'!$F$4:$BB$88,MATCH('Rlt Global'!$E73,'OTCM-OMR'!$C$4:$C$88,0),MATCH('Rlt Global'!AK$3,'OTCM-OMR'!$F$3:$BB$3,0)),"")</f>
        <v>0</v>
      </c>
      <c r="AL73">
        <f>IFERROR(INDEX('OTCM-OMR'!$F$4:$BB$88,MATCH('Rlt Global'!$E73,'OTCM-OMR'!$C$4:$C$88,0),MATCH('Rlt Global'!AL$3,'OTCM-OMR'!$F$3:$BB$3,0)),"")</f>
        <v>0</v>
      </c>
      <c r="AM73">
        <f>IFERROR(INDEX('OTCM-OMR'!$F$4:$BB$88,MATCH('Rlt Global'!$E73,'OTCM-OMR'!$C$4:$C$88,0),MATCH('Rlt Global'!AM$3,'OTCM-OMR'!$F$3:$BB$3,0)),"")</f>
        <v>0</v>
      </c>
      <c r="AN73">
        <f>IFERROR(INDEX('OTCM-OMR'!$F$4:$BB$88,MATCH('Rlt Global'!$E73,'OTCM-OMR'!$C$4:$C$88,0),MATCH('Rlt Global'!AN$3,'OTCM-OMR'!$F$3:$BB$3,0)),"")</f>
        <v>0</v>
      </c>
      <c r="AO73">
        <f>IFERROR(INDEX('OTCM-OMR'!$F$4:$BB$88,MATCH('Rlt Global'!$E73,'OTCM-OMR'!$C$4:$C$88,0),MATCH('Rlt Global'!AO$3,'OTCM-OMR'!$F$3:$BB$3,0)),"")</f>
        <v>0</v>
      </c>
      <c r="AP73">
        <f>IFERROR(INDEX('OTCM-OMR'!$F$4:$BB$88,MATCH('Rlt Global'!$E73,'OTCM-OMR'!$C$4:$C$88,0),MATCH('Rlt Global'!AP$3,'OTCM-OMR'!$F$3:$BB$3,0)),"")</f>
        <v>0</v>
      </c>
      <c r="AQ73">
        <f>IFERROR(INDEX('OTCM-OMR'!$F$4:$BB$88,MATCH('Rlt Global'!$E73,'OTCM-OMR'!$C$4:$C$88,0),MATCH('Rlt Global'!AQ$3,'OTCM-OMR'!$F$3:$BB$3,0)),"")</f>
        <v>0</v>
      </c>
      <c r="AR73">
        <f>IFERROR(INDEX('OTCM-OMR'!$F$4:$BB$88,MATCH('Rlt Global'!$E73,'OTCM-OMR'!$C$4:$C$88,0),MATCH('Rlt Global'!AR$3,'OTCM-OMR'!$F$3:$BB$3,0)),"")</f>
        <v>0</v>
      </c>
      <c r="AS73">
        <f>IFERROR(INDEX('OTCM-OMR'!$F$4:$BB$88,MATCH('Rlt Global'!$E73,'OTCM-OMR'!$C$4:$C$88,0),MATCH('Rlt Global'!AS$3,'OTCM-OMR'!$F$3:$BB$3,0)),"")</f>
        <v>0</v>
      </c>
      <c r="AT73">
        <f>IFERROR(INDEX('OTCM-OMR'!$F$4:$BB$88,MATCH('Rlt Global'!$E73,'OTCM-OMR'!$C$4:$C$88,0),MATCH('Rlt Global'!AT$3,'OTCM-OMR'!$F$3:$BB$3,0)),"")</f>
        <v>0</v>
      </c>
      <c r="AU73">
        <f>IFERROR(INDEX('OTCM-OMR'!$F$4:$BB$88,MATCH('Rlt Global'!$E73,'OTCM-OMR'!$C$4:$C$88,0),MATCH('Rlt Global'!AU$3,'OTCM-OMR'!$F$3:$BB$3,0)),"")</f>
        <v>0</v>
      </c>
      <c r="AV73">
        <f>IFERROR(INDEX('OTCM-OMR'!$F$4:$BB$88,MATCH('Rlt Global'!$E73,'OTCM-OMR'!$C$4:$C$88,0),MATCH('Rlt Global'!AV$3,'OTCM-OMR'!$F$3:$BB$3,0)),"")</f>
        <v>0</v>
      </c>
      <c r="AW73">
        <f>IFERROR(INDEX('OTCM-OMR'!$F$4:$BB$88,MATCH('Rlt Global'!$E73,'OTCM-OMR'!$C$4:$C$88,0),MATCH('Rlt Global'!AW$3,'OTCM-OMR'!$F$3:$BB$3,0)),"")</f>
        <v>0</v>
      </c>
      <c r="AX73">
        <f>IFERROR(INDEX('OTCM-OMR'!$F$4:$BB$88,MATCH('Rlt Global'!$E73,'OTCM-OMR'!$C$4:$C$88,0),MATCH('Rlt Global'!AX$3,'OTCM-OMR'!$F$3:$BB$3,0)),"")</f>
        <v>0</v>
      </c>
      <c r="AY73">
        <f>IFERROR(INDEX('OTCM-OMR'!$F$4:$BB$88,MATCH('Rlt Global'!$E73,'OTCM-OMR'!$C$4:$C$88,0),MATCH('Rlt Global'!AY$3,'OTCM-OMR'!$F$3:$BB$3,0)),"")</f>
        <v>0</v>
      </c>
      <c r="AZ73">
        <f>IFERROR(INDEX('OTCM-OMR'!$F$4:$BB$88,MATCH('Rlt Global'!$E73,'OTCM-OMR'!$C$4:$C$88,0),MATCH('Rlt Global'!AZ$3,'OTCM-OMR'!$F$3:$BB$3,0)),"")</f>
        <v>0</v>
      </c>
      <c r="BA73">
        <f>IFERROR(INDEX('OTCM-OMR'!$F$4:$BB$88,MATCH('Rlt Global'!$E73,'OTCM-OMR'!$C$4:$C$88,0),MATCH('Rlt Global'!BA$3,'OTCM-OMR'!$F$3:$BB$3,0)),"")</f>
        <v>0</v>
      </c>
      <c r="BB73">
        <f>IFERROR(INDEX('OTCM-OMR'!$F$4:$BB$88,MATCH('Rlt Global'!$E73,'OTCM-OMR'!$C$4:$C$88,0),MATCH('Rlt Global'!BB$3,'OTCM-OMR'!$F$3:$BB$3,0)),"")</f>
        <v>0</v>
      </c>
      <c r="BC73">
        <f>IFERROR(INDEX('OTCM-OMR'!$F$4:$BB$88,MATCH('Rlt Global'!$E73,'OTCM-OMR'!$C$4:$C$88,0),MATCH('Rlt Global'!BC$3,'OTCM-OMR'!$F$3:$BB$3,0)),"")</f>
        <v>0</v>
      </c>
      <c r="BD73">
        <f>IFERROR(INDEX('OTCM-OMR'!$F$4:$BB$88,MATCH('Rlt Global'!$E73,'OTCM-OMR'!$C$4:$C$88,0),MATCH('Rlt Global'!BD$3,'OTCM-OMR'!$F$3:$BB$3,0)),"")</f>
        <v>0</v>
      </c>
    </row>
    <row r="74" spans="1:56">
      <c r="A74" t="s">
        <v>15</v>
      </c>
      <c r="B74" t="s">
        <v>153</v>
      </c>
      <c r="C74" t="s">
        <v>171</v>
      </c>
      <c r="D74">
        <v>3</v>
      </c>
      <c r="E74" s="66" t="str">
        <f>INDEX('Liste Personnel'!$A$3:$I$152,MATCH($C74,'Liste Personnel'!$E$3:$E$152,0),7)</f>
        <v>OTCMC3</v>
      </c>
      <c r="F74" s="66">
        <f>INDEX('Liste Personnel'!$A$3:$I$152,MATCH($C74,'Liste Personnel'!$E$3:$E$152,0),8)</f>
        <v>2548</v>
      </c>
      <c r="G74" s="66" t="str">
        <f>INDEX('Liste Personnel'!$A$3:$I$152,MATCH($C74,'Liste Personnel'!$E$3:$E$152,0),9)</f>
        <v>xxx.xxx@google.com</v>
      </c>
      <c r="H74">
        <f>IFERROR(INDEX('OTCM-OMR'!$F$4:$BB$88,MATCH('Rlt Global'!$E74,'OTCM-OMR'!$C$4:$C$88,0),MATCH('Rlt Global'!H$3,'OTCM-OMR'!$F$3:$BB$3,0)),"")</f>
        <v>0</v>
      </c>
      <c r="I74">
        <f>IFERROR(INDEX('OTCM-OMR'!$F$4:$BB$88,MATCH('Rlt Global'!$E74,'OTCM-OMR'!$C$4:$C$88,0),MATCH('Rlt Global'!I$3,'OTCM-OMR'!$F$3:$BB$3,0)),"")</f>
        <v>0</v>
      </c>
      <c r="J74">
        <f>IFERROR(INDEX('OTCM-OMR'!$F$4:$BB$88,MATCH('Rlt Global'!$E74,'OTCM-OMR'!$C$4:$C$88,0),MATCH('Rlt Global'!J$3,'OTCM-OMR'!$F$3:$BB$3,0)),"")</f>
        <v>0</v>
      </c>
      <c r="K74">
        <f>IFERROR(INDEX('OTCM-OMR'!$F$4:$BB$88,MATCH('Rlt Global'!$E74,'OTCM-OMR'!$C$4:$C$88,0),MATCH('Rlt Global'!K$3,'OTCM-OMR'!$F$3:$BB$3,0)),"")</f>
        <v>0</v>
      </c>
      <c r="L74">
        <f>IFERROR(INDEX('OTCM-OMR'!$F$4:$BB$88,MATCH('Rlt Global'!$E74,'OTCM-OMR'!$C$4:$C$88,0),MATCH('Rlt Global'!L$3,'OTCM-OMR'!$F$3:$BB$3,0)),"")</f>
        <v>0</v>
      </c>
      <c r="M74">
        <f>IFERROR(INDEX('OTCM-OMR'!$F$4:$BB$88,MATCH('Rlt Global'!$E74,'OTCM-OMR'!$C$4:$C$88,0),MATCH('Rlt Global'!M$3,'OTCM-OMR'!$F$3:$BB$3,0)),"")</f>
        <v>0</v>
      </c>
      <c r="N74">
        <f>IFERROR(INDEX('OTCM-OMR'!$F$4:$BB$88,MATCH('Rlt Global'!$E74,'OTCM-OMR'!$C$4:$C$88,0),MATCH('Rlt Global'!N$3,'OTCM-OMR'!$F$3:$BB$3,0)),"")</f>
        <v>0</v>
      </c>
      <c r="O74">
        <f>IFERROR(INDEX('OTCM-OMR'!$F$4:$BB$88,MATCH('Rlt Global'!$E74,'OTCM-OMR'!$C$4:$C$88,0),MATCH('Rlt Global'!O$3,'OTCM-OMR'!$F$3:$BB$3,0)),"")</f>
        <v>0</v>
      </c>
      <c r="P74">
        <f>IFERROR(INDEX('OTCM-OMR'!$F$4:$BB$88,MATCH('Rlt Global'!$E74,'OTCM-OMR'!$C$4:$C$88,0),MATCH('Rlt Global'!P$3,'OTCM-OMR'!$F$3:$BB$3,0)),"")</f>
        <v>0</v>
      </c>
      <c r="Q74">
        <f>IFERROR(INDEX('OTCM-OMR'!$F$4:$BB$88,MATCH('Rlt Global'!$E74,'OTCM-OMR'!$C$4:$C$88,0),MATCH('Rlt Global'!Q$3,'OTCM-OMR'!$F$3:$BB$3,0)),"")</f>
        <v>0</v>
      </c>
      <c r="R74">
        <f>IFERROR(INDEX('OTCM-OMR'!$F$4:$BB$88,MATCH('Rlt Global'!$E74,'OTCM-OMR'!$C$4:$C$88,0),MATCH('Rlt Global'!R$3,'OTCM-OMR'!$F$3:$BB$3,0)),"")</f>
        <v>0</v>
      </c>
      <c r="S74">
        <f>IFERROR(INDEX('OTCM-OMR'!$F$4:$BB$88,MATCH('Rlt Global'!$E74,'OTCM-OMR'!$C$4:$C$88,0),MATCH('Rlt Global'!S$3,'OTCM-OMR'!$F$3:$BB$3,0)),"")</f>
        <v>0</v>
      </c>
      <c r="T74">
        <f>IFERROR(INDEX('OTCM-OMR'!$F$4:$BB$88,MATCH('Rlt Global'!$E74,'OTCM-OMR'!$C$4:$C$88,0),MATCH('Rlt Global'!T$3,'OTCM-OMR'!$F$3:$BB$3,0)),"")</f>
        <v>0</v>
      </c>
      <c r="U74">
        <f>IFERROR(INDEX('OTCM-OMR'!$F$4:$BB$88,MATCH('Rlt Global'!$E74,'OTCM-OMR'!$C$4:$C$88,0),MATCH('Rlt Global'!U$3,'OTCM-OMR'!$F$3:$BB$3,0)),"")</f>
        <v>0</v>
      </c>
      <c r="V74">
        <f>IFERROR(INDEX('OTCM-OMR'!$F$4:$BB$88,MATCH('Rlt Global'!$E74,'OTCM-OMR'!$C$4:$C$88,0),MATCH('Rlt Global'!V$3,'OTCM-OMR'!$F$3:$BB$3,0)),"")</f>
        <v>0</v>
      </c>
      <c r="W74">
        <f>IFERROR(INDEX('OTCM-OMR'!$F$4:$BB$88,MATCH('Rlt Global'!$E74,'OTCM-OMR'!$C$4:$C$88,0),MATCH('Rlt Global'!W$3,'OTCM-OMR'!$F$3:$BB$3,0)),"")</f>
        <v>0</v>
      </c>
      <c r="X74">
        <f>IFERROR(INDEX('OTCM-OMR'!$F$4:$BB$88,MATCH('Rlt Global'!$E74,'OTCM-OMR'!$C$4:$C$88,0),MATCH('Rlt Global'!X$3,'OTCM-OMR'!$F$3:$BB$3,0)),"")</f>
        <v>0</v>
      </c>
      <c r="Y74">
        <f>IFERROR(INDEX('OTCM-OMR'!$F$4:$BB$88,MATCH('Rlt Global'!$E74,'OTCM-OMR'!$C$4:$C$88,0),MATCH('Rlt Global'!Y$3,'OTCM-OMR'!$F$3:$BB$3,0)),"")</f>
        <v>0</v>
      </c>
      <c r="Z74">
        <f>IFERROR(INDEX('OTCM-OMR'!$F$4:$BB$88,MATCH('Rlt Global'!$E74,'OTCM-OMR'!$C$4:$C$88,0),MATCH('Rlt Global'!Z$3,'OTCM-OMR'!$F$3:$BB$3,0)),"")</f>
        <v>0</v>
      </c>
      <c r="AA74">
        <f>IFERROR(INDEX('OTCM-OMR'!$F$4:$BB$88,MATCH('Rlt Global'!$E74,'OTCM-OMR'!$C$4:$C$88,0),MATCH('Rlt Global'!AA$3,'OTCM-OMR'!$F$3:$BB$3,0)),"")</f>
        <v>0</v>
      </c>
      <c r="AB74">
        <f>IFERROR(INDEX('OTCM-OMR'!$F$4:$BB$88,MATCH('Rlt Global'!$E74,'OTCM-OMR'!$C$4:$C$88,0),MATCH('Rlt Global'!AB$3,'OTCM-OMR'!$F$3:$BB$3,0)),"")</f>
        <v>0</v>
      </c>
      <c r="AC74">
        <f>IFERROR(INDEX('OTCM-OMR'!$F$4:$BB$88,MATCH('Rlt Global'!$E74,'OTCM-OMR'!$C$4:$C$88,0),MATCH('Rlt Global'!AC$3,'OTCM-OMR'!$F$3:$BB$3,0)),"")</f>
        <v>0</v>
      </c>
      <c r="AD74">
        <f>IFERROR(INDEX('OTCM-OMR'!$F$4:$BB$88,MATCH('Rlt Global'!$E74,'OTCM-OMR'!$C$4:$C$88,0),MATCH('Rlt Global'!AD$3,'OTCM-OMR'!$F$3:$BB$3,0)),"")</f>
        <v>0</v>
      </c>
      <c r="AE74">
        <f>IFERROR(INDEX('OTCM-OMR'!$F$4:$BB$88,MATCH('Rlt Global'!$E74,'OTCM-OMR'!$C$4:$C$88,0),MATCH('Rlt Global'!AE$3,'OTCM-OMR'!$F$3:$BB$3,0)),"")</f>
        <v>0</v>
      </c>
      <c r="AF74">
        <f>IFERROR(INDEX('OTCM-OMR'!$F$4:$BB$88,MATCH('Rlt Global'!$E74,'OTCM-OMR'!$C$4:$C$88,0),MATCH('Rlt Global'!AF$3,'OTCM-OMR'!$F$3:$BB$3,0)),"")</f>
        <v>0</v>
      </c>
      <c r="AG74">
        <f>IFERROR(INDEX('OTCM-OMR'!$F$4:$BB$88,MATCH('Rlt Global'!$E74,'OTCM-OMR'!$C$4:$C$88,0),MATCH('Rlt Global'!AG$3,'OTCM-OMR'!$F$3:$BB$3,0)),"")</f>
        <v>0</v>
      </c>
      <c r="AH74">
        <f>IFERROR(INDEX('OTCM-OMR'!$F$4:$BB$88,MATCH('Rlt Global'!$E74,'OTCM-OMR'!$C$4:$C$88,0),MATCH('Rlt Global'!AH$3,'OTCM-OMR'!$F$3:$BB$3,0)),"")</f>
        <v>0</v>
      </c>
      <c r="AI74">
        <f>IFERROR(INDEX('OTCM-OMR'!$F$4:$BB$88,MATCH('Rlt Global'!$E74,'OTCM-OMR'!$C$4:$C$88,0),MATCH('Rlt Global'!AI$3,'OTCM-OMR'!$F$3:$BB$3,0)),"")</f>
        <v>0</v>
      </c>
      <c r="AJ74">
        <f>IFERROR(INDEX('OTCM-OMR'!$F$4:$BB$88,MATCH('Rlt Global'!$E74,'OTCM-OMR'!$C$4:$C$88,0),MATCH('Rlt Global'!AJ$3,'OTCM-OMR'!$F$3:$BB$3,0)),"")</f>
        <v>0</v>
      </c>
      <c r="AK74">
        <f>IFERROR(INDEX('OTCM-OMR'!$F$4:$BB$88,MATCH('Rlt Global'!$E74,'OTCM-OMR'!$C$4:$C$88,0),MATCH('Rlt Global'!AK$3,'OTCM-OMR'!$F$3:$BB$3,0)),"")</f>
        <v>0</v>
      </c>
      <c r="AL74">
        <f>IFERROR(INDEX('OTCM-OMR'!$F$4:$BB$88,MATCH('Rlt Global'!$E74,'OTCM-OMR'!$C$4:$C$88,0),MATCH('Rlt Global'!AL$3,'OTCM-OMR'!$F$3:$BB$3,0)),"")</f>
        <v>0</v>
      </c>
      <c r="AM74">
        <f>IFERROR(INDEX('OTCM-OMR'!$F$4:$BB$88,MATCH('Rlt Global'!$E74,'OTCM-OMR'!$C$4:$C$88,0),MATCH('Rlt Global'!AM$3,'OTCM-OMR'!$F$3:$BB$3,0)),"")</f>
        <v>0</v>
      </c>
      <c r="AN74">
        <f>IFERROR(INDEX('OTCM-OMR'!$F$4:$BB$88,MATCH('Rlt Global'!$E74,'OTCM-OMR'!$C$4:$C$88,0),MATCH('Rlt Global'!AN$3,'OTCM-OMR'!$F$3:$BB$3,0)),"")</f>
        <v>0</v>
      </c>
      <c r="AO74">
        <f>IFERROR(INDEX('OTCM-OMR'!$F$4:$BB$88,MATCH('Rlt Global'!$E74,'OTCM-OMR'!$C$4:$C$88,0),MATCH('Rlt Global'!AO$3,'OTCM-OMR'!$F$3:$BB$3,0)),"")</f>
        <v>0</v>
      </c>
      <c r="AP74">
        <f>IFERROR(INDEX('OTCM-OMR'!$F$4:$BB$88,MATCH('Rlt Global'!$E74,'OTCM-OMR'!$C$4:$C$88,0),MATCH('Rlt Global'!AP$3,'OTCM-OMR'!$F$3:$BB$3,0)),"")</f>
        <v>0</v>
      </c>
      <c r="AQ74">
        <f>IFERROR(INDEX('OTCM-OMR'!$F$4:$BB$88,MATCH('Rlt Global'!$E74,'OTCM-OMR'!$C$4:$C$88,0),MATCH('Rlt Global'!AQ$3,'OTCM-OMR'!$F$3:$BB$3,0)),"")</f>
        <v>0</v>
      </c>
      <c r="AR74">
        <f>IFERROR(INDEX('OTCM-OMR'!$F$4:$BB$88,MATCH('Rlt Global'!$E74,'OTCM-OMR'!$C$4:$C$88,0),MATCH('Rlt Global'!AR$3,'OTCM-OMR'!$F$3:$BB$3,0)),"")</f>
        <v>0</v>
      </c>
      <c r="AS74">
        <f>IFERROR(INDEX('OTCM-OMR'!$F$4:$BB$88,MATCH('Rlt Global'!$E74,'OTCM-OMR'!$C$4:$C$88,0),MATCH('Rlt Global'!AS$3,'OTCM-OMR'!$F$3:$BB$3,0)),"")</f>
        <v>0</v>
      </c>
      <c r="AT74">
        <f>IFERROR(INDEX('OTCM-OMR'!$F$4:$BB$88,MATCH('Rlt Global'!$E74,'OTCM-OMR'!$C$4:$C$88,0),MATCH('Rlt Global'!AT$3,'OTCM-OMR'!$F$3:$BB$3,0)),"")</f>
        <v>0</v>
      </c>
      <c r="AU74">
        <f>IFERROR(INDEX('OTCM-OMR'!$F$4:$BB$88,MATCH('Rlt Global'!$E74,'OTCM-OMR'!$C$4:$C$88,0),MATCH('Rlt Global'!AU$3,'OTCM-OMR'!$F$3:$BB$3,0)),"")</f>
        <v>0</v>
      </c>
      <c r="AV74">
        <f>IFERROR(INDEX('OTCM-OMR'!$F$4:$BB$88,MATCH('Rlt Global'!$E74,'OTCM-OMR'!$C$4:$C$88,0),MATCH('Rlt Global'!AV$3,'OTCM-OMR'!$F$3:$BB$3,0)),"")</f>
        <v>0</v>
      </c>
      <c r="AW74">
        <f>IFERROR(INDEX('OTCM-OMR'!$F$4:$BB$88,MATCH('Rlt Global'!$E74,'OTCM-OMR'!$C$4:$C$88,0),MATCH('Rlt Global'!AW$3,'OTCM-OMR'!$F$3:$BB$3,0)),"")</f>
        <v>0</v>
      </c>
      <c r="AX74">
        <f>IFERROR(INDEX('OTCM-OMR'!$F$4:$BB$88,MATCH('Rlt Global'!$E74,'OTCM-OMR'!$C$4:$C$88,0),MATCH('Rlt Global'!AX$3,'OTCM-OMR'!$F$3:$BB$3,0)),"")</f>
        <v>0</v>
      </c>
      <c r="AY74">
        <f>IFERROR(INDEX('OTCM-OMR'!$F$4:$BB$88,MATCH('Rlt Global'!$E74,'OTCM-OMR'!$C$4:$C$88,0),MATCH('Rlt Global'!AY$3,'OTCM-OMR'!$F$3:$BB$3,0)),"")</f>
        <v>0</v>
      </c>
      <c r="AZ74">
        <f>IFERROR(INDEX('OTCM-OMR'!$F$4:$BB$88,MATCH('Rlt Global'!$E74,'OTCM-OMR'!$C$4:$C$88,0),MATCH('Rlt Global'!AZ$3,'OTCM-OMR'!$F$3:$BB$3,0)),"")</f>
        <v>0</v>
      </c>
      <c r="BA74">
        <f>IFERROR(INDEX('OTCM-OMR'!$F$4:$BB$88,MATCH('Rlt Global'!$E74,'OTCM-OMR'!$C$4:$C$88,0),MATCH('Rlt Global'!BA$3,'OTCM-OMR'!$F$3:$BB$3,0)),"")</f>
        <v>0</v>
      </c>
      <c r="BB74">
        <f>IFERROR(INDEX('OTCM-OMR'!$F$4:$BB$88,MATCH('Rlt Global'!$E74,'OTCM-OMR'!$C$4:$C$88,0),MATCH('Rlt Global'!BB$3,'OTCM-OMR'!$F$3:$BB$3,0)),"")</f>
        <v>0</v>
      </c>
      <c r="BC74">
        <f>IFERROR(INDEX('OTCM-OMR'!$F$4:$BB$88,MATCH('Rlt Global'!$E74,'OTCM-OMR'!$C$4:$C$88,0),MATCH('Rlt Global'!BC$3,'OTCM-OMR'!$F$3:$BB$3,0)),"")</f>
        <v>0</v>
      </c>
      <c r="BD74">
        <f>IFERROR(INDEX('OTCM-OMR'!$F$4:$BB$88,MATCH('Rlt Global'!$E74,'OTCM-OMR'!$C$4:$C$88,0),MATCH('Rlt Global'!BD$3,'OTCM-OMR'!$F$3:$BB$3,0)),"")</f>
        <v>0</v>
      </c>
    </row>
    <row r="75" spans="1:56">
      <c r="A75" t="s">
        <v>15</v>
      </c>
      <c r="B75" t="s">
        <v>153</v>
      </c>
      <c r="C75" t="s">
        <v>172</v>
      </c>
      <c r="D75">
        <v>4</v>
      </c>
      <c r="E75" s="66" t="str">
        <f>INDEX('Liste Personnel'!$A$3:$I$152,MATCH($C75,'Liste Personnel'!$E$3:$E$152,0),7)</f>
        <v>OTCMC4</v>
      </c>
      <c r="F75" s="66">
        <f>INDEX('Liste Personnel'!$A$3:$I$152,MATCH($C75,'Liste Personnel'!$E$3:$E$152,0),8)</f>
        <v>1072</v>
      </c>
      <c r="G75" s="66" t="str">
        <f>INDEX('Liste Personnel'!$A$3:$I$152,MATCH($C75,'Liste Personnel'!$E$3:$E$152,0),9)</f>
        <v>xxx.xxx@google.com</v>
      </c>
      <c r="H75">
        <f>IFERROR(INDEX('OTCM-OMR'!$F$4:$BB$88,MATCH('Rlt Global'!$E75,'OTCM-OMR'!$C$4:$C$88,0),MATCH('Rlt Global'!H$3,'OTCM-OMR'!$F$3:$BB$3,0)),"")</f>
        <v>0</v>
      </c>
      <c r="I75">
        <f>IFERROR(INDEX('OTCM-OMR'!$F$4:$BB$88,MATCH('Rlt Global'!$E75,'OTCM-OMR'!$C$4:$C$88,0),MATCH('Rlt Global'!I$3,'OTCM-OMR'!$F$3:$BB$3,0)),"")</f>
        <v>0</v>
      </c>
      <c r="J75">
        <f>IFERROR(INDEX('OTCM-OMR'!$F$4:$BB$88,MATCH('Rlt Global'!$E75,'OTCM-OMR'!$C$4:$C$88,0),MATCH('Rlt Global'!J$3,'OTCM-OMR'!$F$3:$BB$3,0)),"")</f>
        <v>0</v>
      </c>
      <c r="K75">
        <f>IFERROR(INDEX('OTCM-OMR'!$F$4:$BB$88,MATCH('Rlt Global'!$E75,'OTCM-OMR'!$C$4:$C$88,0),MATCH('Rlt Global'!K$3,'OTCM-OMR'!$F$3:$BB$3,0)),"")</f>
        <v>0</v>
      </c>
      <c r="L75">
        <f>IFERROR(INDEX('OTCM-OMR'!$F$4:$BB$88,MATCH('Rlt Global'!$E75,'OTCM-OMR'!$C$4:$C$88,0),MATCH('Rlt Global'!L$3,'OTCM-OMR'!$F$3:$BB$3,0)),"")</f>
        <v>0</v>
      </c>
      <c r="M75">
        <f>IFERROR(INDEX('OTCM-OMR'!$F$4:$BB$88,MATCH('Rlt Global'!$E75,'OTCM-OMR'!$C$4:$C$88,0),MATCH('Rlt Global'!M$3,'OTCM-OMR'!$F$3:$BB$3,0)),"")</f>
        <v>0</v>
      </c>
      <c r="N75">
        <f>IFERROR(INDEX('OTCM-OMR'!$F$4:$BB$88,MATCH('Rlt Global'!$E75,'OTCM-OMR'!$C$4:$C$88,0),MATCH('Rlt Global'!N$3,'OTCM-OMR'!$F$3:$BB$3,0)),"")</f>
        <v>0</v>
      </c>
      <c r="O75">
        <f>IFERROR(INDEX('OTCM-OMR'!$F$4:$BB$88,MATCH('Rlt Global'!$E75,'OTCM-OMR'!$C$4:$C$88,0),MATCH('Rlt Global'!O$3,'OTCM-OMR'!$F$3:$BB$3,0)),"")</f>
        <v>0</v>
      </c>
      <c r="P75">
        <f>IFERROR(INDEX('OTCM-OMR'!$F$4:$BB$88,MATCH('Rlt Global'!$E75,'OTCM-OMR'!$C$4:$C$88,0),MATCH('Rlt Global'!P$3,'OTCM-OMR'!$F$3:$BB$3,0)),"")</f>
        <v>0</v>
      </c>
      <c r="Q75">
        <f>IFERROR(INDEX('OTCM-OMR'!$F$4:$BB$88,MATCH('Rlt Global'!$E75,'OTCM-OMR'!$C$4:$C$88,0),MATCH('Rlt Global'!Q$3,'OTCM-OMR'!$F$3:$BB$3,0)),"")</f>
        <v>0</v>
      </c>
      <c r="R75">
        <f>IFERROR(INDEX('OTCM-OMR'!$F$4:$BB$88,MATCH('Rlt Global'!$E75,'OTCM-OMR'!$C$4:$C$88,0),MATCH('Rlt Global'!R$3,'OTCM-OMR'!$F$3:$BB$3,0)),"")</f>
        <v>0</v>
      </c>
      <c r="S75">
        <f>IFERROR(INDEX('OTCM-OMR'!$F$4:$BB$88,MATCH('Rlt Global'!$E75,'OTCM-OMR'!$C$4:$C$88,0),MATCH('Rlt Global'!S$3,'OTCM-OMR'!$F$3:$BB$3,0)),"")</f>
        <v>0</v>
      </c>
      <c r="T75">
        <f>IFERROR(INDEX('OTCM-OMR'!$F$4:$BB$88,MATCH('Rlt Global'!$E75,'OTCM-OMR'!$C$4:$C$88,0),MATCH('Rlt Global'!T$3,'OTCM-OMR'!$F$3:$BB$3,0)),"")</f>
        <v>0</v>
      </c>
      <c r="U75">
        <f>IFERROR(INDEX('OTCM-OMR'!$F$4:$BB$88,MATCH('Rlt Global'!$E75,'OTCM-OMR'!$C$4:$C$88,0),MATCH('Rlt Global'!U$3,'OTCM-OMR'!$F$3:$BB$3,0)),"")</f>
        <v>0</v>
      </c>
      <c r="V75">
        <f>IFERROR(INDEX('OTCM-OMR'!$F$4:$BB$88,MATCH('Rlt Global'!$E75,'OTCM-OMR'!$C$4:$C$88,0),MATCH('Rlt Global'!V$3,'OTCM-OMR'!$F$3:$BB$3,0)),"")</f>
        <v>0</v>
      </c>
      <c r="W75">
        <f>IFERROR(INDEX('OTCM-OMR'!$F$4:$BB$88,MATCH('Rlt Global'!$E75,'OTCM-OMR'!$C$4:$C$88,0),MATCH('Rlt Global'!W$3,'OTCM-OMR'!$F$3:$BB$3,0)),"")</f>
        <v>0</v>
      </c>
      <c r="X75">
        <f>IFERROR(INDEX('OTCM-OMR'!$F$4:$BB$88,MATCH('Rlt Global'!$E75,'OTCM-OMR'!$C$4:$C$88,0),MATCH('Rlt Global'!X$3,'OTCM-OMR'!$F$3:$BB$3,0)),"")</f>
        <v>0</v>
      </c>
      <c r="Y75">
        <f>IFERROR(INDEX('OTCM-OMR'!$F$4:$BB$88,MATCH('Rlt Global'!$E75,'OTCM-OMR'!$C$4:$C$88,0),MATCH('Rlt Global'!Y$3,'OTCM-OMR'!$F$3:$BB$3,0)),"")</f>
        <v>0</v>
      </c>
      <c r="Z75">
        <f>IFERROR(INDEX('OTCM-OMR'!$F$4:$BB$88,MATCH('Rlt Global'!$E75,'OTCM-OMR'!$C$4:$C$88,0),MATCH('Rlt Global'!Z$3,'OTCM-OMR'!$F$3:$BB$3,0)),"")</f>
        <v>0</v>
      </c>
      <c r="AA75">
        <f>IFERROR(INDEX('OTCM-OMR'!$F$4:$BB$88,MATCH('Rlt Global'!$E75,'OTCM-OMR'!$C$4:$C$88,0),MATCH('Rlt Global'!AA$3,'OTCM-OMR'!$F$3:$BB$3,0)),"")</f>
        <v>0</v>
      </c>
      <c r="AB75">
        <f>IFERROR(INDEX('OTCM-OMR'!$F$4:$BB$88,MATCH('Rlt Global'!$E75,'OTCM-OMR'!$C$4:$C$88,0),MATCH('Rlt Global'!AB$3,'OTCM-OMR'!$F$3:$BB$3,0)),"")</f>
        <v>0</v>
      </c>
      <c r="AC75">
        <f>IFERROR(INDEX('OTCM-OMR'!$F$4:$BB$88,MATCH('Rlt Global'!$E75,'OTCM-OMR'!$C$4:$C$88,0),MATCH('Rlt Global'!AC$3,'OTCM-OMR'!$F$3:$BB$3,0)),"")</f>
        <v>0</v>
      </c>
      <c r="AD75">
        <f>IFERROR(INDEX('OTCM-OMR'!$F$4:$BB$88,MATCH('Rlt Global'!$E75,'OTCM-OMR'!$C$4:$C$88,0),MATCH('Rlt Global'!AD$3,'OTCM-OMR'!$F$3:$BB$3,0)),"")</f>
        <v>0</v>
      </c>
      <c r="AE75">
        <f>IFERROR(INDEX('OTCM-OMR'!$F$4:$BB$88,MATCH('Rlt Global'!$E75,'OTCM-OMR'!$C$4:$C$88,0),MATCH('Rlt Global'!AE$3,'OTCM-OMR'!$F$3:$BB$3,0)),"")</f>
        <v>0</v>
      </c>
      <c r="AF75">
        <f>IFERROR(INDEX('OTCM-OMR'!$F$4:$BB$88,MATCH('Rlt Global'!$E75,'OTCM-OMR'!$C$4:$C$88,0),MATCH('Rlt Global'!AF$3,'OTCM-OMR'!$F$3:$BB$3,0)),"")</f>
        <v>0</v>
      </c>
      <c r="AG75">
        <f>IFERROR(INDEX('OTCM-OMR'!$F$4:$BB$88,MATCH('Rlt Global'!$E75,'OTCM-OMR'!$C$4:$C$88,0),MATCH('Rlt Global'!AG$3,'OTCM-OMR'!$F$3:$BB$3,0)),"")</f>
        <v>0</v>
      </c>
      <c r="AH75">
        <f>IFERROR(INDEX('OTCM-OMR'!$F$4:$BB$88,MATCH('Rlt Global'!$E75,'OTCM-OMR'!$C$4:$C$88,0),MATCH('Rlt Global'!AH$3,'OTCM-OMR'!$F$3:$BB$3,0)),"")</f>
        <v>0</v>
      </c>
      <c r="AI75">
        <f>IFERROR(INDEX('OTCM-OMR'!$F$4:$BB$88,MATCH('Rlt Global'!$E75,'OTCM-OMR'!$C$4:$C$88,0),MATCH('Rlt Global'!AI$3,'OTCM-OMR'!$F$3:$BB$3,0)),"")</f>
        <v>0</v>
      </c>
      <c r="AJ75">
        <f>IFERROR(INDEX('OTCM-OMR'!$F$4:$BB$88,MATCH('Rlt Global'!$E75,'OTCM-OMR'!$C$4:$C$88,0),MATCH('Rlt Global'!AJ$3,'OTCM-OMR'!$F$3:$BB$3,0)),"")</f>
        <v>0</v>
      </c>
      <c r="AK75">
        <f>IFERROR(INDEX('OTCM-OMR'!$F$4:$BB$88,MATCH('Rlt Global'!$E75,'OTCM-OMR'!$C$4:$C$88,0),MATCH('Rlt Global'!AK$3,'OTCM-OMR'!$F$3:$BB$3,0)),"")</f>
        <v>0</v>
      </c>
      <c r="AL75">
        <f>IFERROR(INDEX('OTCM-OMR'!$F$4:$BB$88,MATCH('Rlt Global'!$E75,'OTCM-OMR'!$C$4:$C$88,0),MATCH('Rlt Global'!AL$3,'OTCM-OMR'!$F$3:$BB$3,0)),"")</f>
        <v>0</v>
      </c>
      <c r="AM75">
        <f>IFERROR(INDEX('OTCM-OMR'!$F$4:$BB$88,MATCH('Rlt Global'!$E75,'OTCM-OMR'!$C$4:$C$88,0),MATCH('Rlt Global'!AM$3,'OTCM-OMR'!$F$3:$BB$3,0)),"")</f>
        <v>0</v>
      </c>
      <c r="AN75">
        <f>IFERROR(INDEX('OTCM-OMR'!$F$4:$BB$88,MATCH('Rlt Global'!$E75,'OTCM-OMR'!$C$4:$C$88,0),MATCH('Rlt Global'!AN$3,'OTCM-OMR'!$F$3:$BB$3,0)),"")</f>
        <v>0</v>
      </c>
      <c r="AO75">
        <f>IFERROR(INDEX('OTCM-OMR'!$F$4:$BB$88,MATCH('Rlt Global'!$E75,'OTCM-OMR'!$C$4:$C$88,0),MATCH('Rlt Global'!AO$3,'OTCM-OMR'!$F$3:$BB$3,0)),"")</f>
        <v>0</v>
      </c>
      <c r="AP75">
        <f>IFERROR(INDEX('OTCM-OMR'!$F$4:$BB$88,MATCH('Rlt Global'!$E75,'OTCM-OMR'!$C$4:$C$88,0),MATCH('Rlt Global'!AP$3,'OTCM-OMR'!$F$3:$BB$3,0)),"")</f>
        <v>0</v>
      </c>
      <c r="AQ75">
        <f>IFERROR(INDEX('OTCM-OMR'!$F$4:$BB$88,MATCH('Rlt Global'!$E75,'OTCM-OMR'!$C$4:$C$88,0),MATCH('Rlt Global'!AQ$3,'OTCM-OMR'!$F$3:$BB$3,0)),"")</f>
        <v>0</v>
      </c>
      <c r="AR75">
        <f>IFERROR(INDEX('OTCM-OMR'!$F$4:$BB$88,MATCH('Rlt Global'!$E75,'OTCM-OMR'!$C$4:$C$88,0),MATCH('Rlt Global'!AR$3,'OTCM-OMR'!$F$3:$BB$3,0)),"")</f>
        <v>0</v>
      </c>
      <c r="AS75">
        <f>IFERROR(INDEX('OTCM-OMR'!$F$4:$BB$88,MATCH('Rlt Global'!$E75,'OTCM-OMR'!$C$4:$C$88,0),MATCH('Rlt Global'!AS$3,'OTCM-OMR'!$F$3:$BB$3,0)),"")</f>
        <v>0</v>
      </c>
      <c r="AT75">
        <f>IFERROR(INDEX('OTCM-OMR'!$F$4:$BB$88,MATCH('Rlt Global'!$E75,'OTCM-OMR'!$C$4:$C$88,0),MATCH('Rlt Global'!AT$3,'OTCM-OMR'!$F$3:$BB$3,0)),"")</f>
        <v>0</v>
      </c>
      <c r="AU75">
        <f>IFERROR(INDEX('OTCM-OMR'!$F$4:$BB$88,MATCH('Rlt Global'!$E75,'OTCM-OMR'!$C$4:$C$88,0),MATCH('Rlt Global'!AU$3,'OTCM-OMR'!$F$3:$BB$3,0)),"")</f>
        <v>0</v>
      </c>
      <c r="AV75">
        <f>IFERROR(INDEX('OTCM-OMR'!$F$4:$BB$88,MATCH('Rlt Global'!$E75,'OTCM-OMR'!$C$4:$C$88,0),MATCH('Rlt Global'!AV$3,'OTCM-OMR'!$F$3:$BB$3,0)),"")</f>
        <v>0</v>
      </c>
      <c r="AW75">
        <f>IFERROR(INDEX('OTCM-OMR'!$F$4:$BB$88,MATCH('Rlt Global'!$E75,'OTCM-OMR'!$C$4:$C$88,0),MATCH('Rlt Global'!AW$3,'OTCM-OMR'!$F$3:$BB$3,0)),"")</f>
        <v>0</v>
      </c>
      <c r="AX75">
        <f>IFERROR(INDEX('OTCM-OMR'!$F$4:$BB$88,MATCH('Rlt Global'!$E75,'OTCM-OMR'!$C$4:$C$88,0),MATCH('Rlt Global'!AX$3,'OTCM-OMR'!$F$3:$BB$3,0)),"")</f>
        <v>0</v>
      </c>
      <c r="AY75">
        <f>IFERROR(INDEX('OTCM-OMR'!$F$4:$BB$88,MATCH('Rlt Global'!$E75,'OTCM-OMR'!$C$4:$C$88,0),MATCH('Rlt Global'!AY$3,'OTCM-OMR'!$F$3:$BB$3,0)),"")</f>
        <v>0</v>
      </c>
      <c r="AZ75">
        <f>IFERROR(INDEX('OTCM-OMR'!$F$4:$BB$88,MATCH('Rlt Global'!$E75,'OTCM-OMR'!$C$4:$C$88,0),MATCH('Rlt Global'!AZ$3,'OTCM-OMR'!$F$3:$BB$3,0)),"")</f>
        <v>0</v>
      </c>
      <c r="BA75">
        <f>IFERROR(INDEX('OTCM-OMR'!$F$4:$BB$88,MATCH('Rlt Global'!$E75,'OTCM-OMR'!$C$4:$C$88,0),MATCH('Rlt Global'!BA$3,'OTCM-OMR'!$F$3:$BB$3,0)),"")</f>
        <v>0</v>
      </c>
      <c r="BB75">
        <f>IFERROR(INDEX('OTCM-OMR'!$F$4:$BB$88,MATCH('Rlt Global'!$E75,'OTCM-OMR'!$C$4:$C$88,0),MATCH('Rlt Global'!BB$3,'OTCM-OMR'!$F$3:$BB$3,0)),"")</f>
        <v>0</v>
      </c>
      <c r="BC75">
        <f>IFERROR(INDEX('OTCM-OMR'!$F$4:$BB$88,MATCH('Rlt Global'!$E75,'OTCM-OMR'!$C$4:$C$88,0),MATCH('Rlt Global'!BC$3,'OTCM-OMR'!$F$3:$BB$3,0)),"")</f>
        <v>0</v>
      </c>
      <c r="BD75">
        <f>IFERROR(INDEX('OTCM-OMR'!$F$4:$BB$88,MATCH('Rlt Global'!$E75,'OTCM-OMR'!$C$4:$C$88,0),MATCH('Rlt Global'!BD$3,'OTCM-OMR'!$F$3:$BB$3,0)),"")</f>
        <v>0</v>
      </c>
    </row>
    <row r="76" spans="1:56">
      <c r="A76" t="s">
        <v>15</v>
      </c>
      <c r="B76" t="s">
        <v>153</v>
      </c>
      <c r="C76" t="s">
        <v>173</v>
      </c>
      <c r="D76">
        <v>5</v>
      </c>
      <c r="E76" s="66" t="str">
        <f>INDEX('Liste Personnel'!$A$3:$I$152,MATCH($C76,'Liste Personnel'!$E$3:$E$152,0),7)</f>
        <v>OTCMC5</v>
      </c>
      <c r="F76" s="66">
        <f>INDEX('Liste Personnel'!$A$3:$I$152,MATCH($C76,'Liste Personnel'!$E$3:$E$152,0),8)</f>
        <v>2748</v>
      </c>
      <c r="G76" s="66" t="str">
        <f>INDEX('Liste Personnel'!$A$3:$I$152,MATCH($C76,'Liste Personnel'!$E$3:$E$152,0),9)</f>
        <v>xxx.xxx@google.com</v>
      </c>
      <c r="H76">
        <f>IFERROR(INDEX('OTCM-OMR'!$F$4:$BB$88,MATCH('Rlt Global'!$E76,'OTCM-OMR'!$C$4:$C$88,0),MATCH('Rlt Global'!H$3,'OTCM-OMR'!$F$3:$BB$3,0)),"")</f>
        <v>0</v>
      </c>
      <c r="I76">
        <f>IFERROR(INDEX('OTCM-OMR'!$F$4:$BB$88,MATCH('Rlt Global'!$E76,'OTCM-OMR'!$C$4:$C$88,0),MATCH('Rlt Global'!I$3,'OTCM-OMR'!$F$3:$BB$3,0)),"")</f>
        <v>0</v>
      </c>
      <c r="J76">
        <f>IFERROR(INDEX('OTCM-OMR'!$F$4:$BB$88,MATCH('Rlt Global'!$E76,'OTCM-OMR'!$C$4:$C$88,0),MATCH('Rlt Global'!J$3,'OTCM-OMR'!$F$3:$BB$3,0)),"")</f>
        <v>0</v>
      </c>
      <c r="K76">
        <f>IFERROR(INDEX('OTCM-OMR'!$F$4:$BB$88,MATCH('Rlt Global'!$E76,'OTCM-OMR'!$C$4:$C$88,0),MATCH('Rlt Global'!K$3,'OTCM-OMR'!$F$3:$BB$3,0)),"")</f>
        <v>0</v>
      </c>
      <c r="L76">
        <f>IFERROR(INDEX('OTCM-OMR'!$F$4:$BB$88,MATCH('Rlt Global'!$E76,'OTCM-OMR'!$C$4:$C$88,0),MATCH('Rlt Global'!L$3,'OTCM-OMR'!$F$3:$BB$3,0)),"")</f>
        <v>0</v>
      </c>
      <c r="M76">
        <f>IFERROR(INDEX('OTCM-OMR'!$F$4:$BB$88,MATCH('Rlt Global'!$E76,'OTCM-OMR'!$C$4:$C$88,0),MATCH('Rlt Global'!M$3,'OTCM-OMR'!$F$3:$BB$3,0)),"")</f>
        <v>0</v>
      </c>
      <c r="N76">
        <f>IFERROR(INDEX('OTCM-OMR'!$F$4:$BB$88,MATCH('Rlt Global'!$E76,'OTCM-OMR'!$C$4:$C$88,0),MATCH('Rlt Global'!N$3,'OTCM-OMR'!$F$3:$BB$3,0)),"")</f>
        <v>0</v>
      </c>
      <c r="O76">
        <f>IFERROR(INDEX('OTCM-OMR'!$F$4:$BB$88,MATCH('Rlt Global'!$E76,'OTCM-OMR'!$C$4:$C$88,0),MATCH('Rlt Global'!O$3,'OTCM-OMR'!$F$3:$BB$3,0)),"")</f>
        <v>0</v>
      </c>
      <c r="P76">
        <f>IFERROR(INDEX('OTCM-OMR'!$F$4:$BB$88,MATCH('Rlt Global'!$E76,'OTCM-OMR'!$C$4:$C$88,0),MATCH('Rlt Global'!P$3,'OTCM-OMR'!$F$3:$BB$3,0)),"")</f>
        <v>0</v>
      </c>
      <c r="Q76">
        <f>IFERROR(INDEX('OTCM-OMR'!$F$4:$BB$88,MATCH('Rlt Global'!$E76,'OTCM-OMR'!$C$4:$C$88,0),MATCH('Rlt Global'!Q$3,'OTCM-OMR'!$F$3:$BB$3,0)),"")</f>
        <v>0</v>
      </c>
      <c r="R76">
        <f>IFERROR(INDEX('OTCM-OMR'!$F$4:$BB$88,MATCH('Rlt Global'!$E76,'OTCM-OMR'!$C$4:$C$88,0),MATCH('Rlt Global'!R$3,'OTCM-OMR'!$F$3:$BB$3,0)),"")</f>
        <v>0</v>
      </c>
      <c r="S76">
        <f>IFERROR(INDEX('OTCM-OMR'!$F$4:$BB$88,MATCH('Rlt Global'!$E76,'OTCM-OMR'!$C$4:$C$88,0),MATCH('Rlt Global'!S$3,'OTCM-OMR'!$F$3:$BB$3,0)),"")</f>
        <v>0</v>
      </c>
      <c r="T76">
        <f>IFERROR(INDEX('OTCM-OMR'!$F$4:$BB$88,MATCH('Rlt Global'!$E76,'OTCM-OMR'!$C$4:$C$88,0),MATCH('Rlt Global'!T$3,'OTCM-OMR'!$F$3:$BB$3,0)),"")</f>
        <v>0</v>
      </c>
      <c r="U76">
        <f>IFERROR(INDEX('OTCM-OMR'!$F$4:$BB$88,MATCH('Rlt Global'!$E76,'OTCM-OMR'!$C$4:$C$88,0),MATCH('Rlt Global'!U$3,'OTCM-OMR'!$F$3:$BB$3,0)),"")</f>
        <v>0</v>
      </c>
      <c r="V76">
        <f>IFERROR(INDEX('OTCM-OMR'!$F$4:$BB$88,MATCH('Rlt Global'!$E76,'OTCM-OMR'!$C$4:$C$88,0),MATCH('Rlt Global'!V$3,'OTCM-OMR'!$F$3:$BB$3,0)),"")</f>
        <v>0</v>
      </c>
      <c r="W76">
        <f>IFERROR(INDEX('OTCM-OMR'!$F$4:$BB$88,MATCH('Rlt Global'!$E76,'OTCM-OMR'!$C$4:$C$88,0),MATCH('Rlt Global'!W$3,'OTCM-OMR'!$F$3:$BB$3,0)),"")</f>
        <v>0</v>
      </c>
      <c r="X76">
        <f>IFERROR(INDEX('OTCM-OMR'!$F$4:$BB$88,MATCH('Rlt Global'!$E76,'OTCM-OMR'!$C$4:$C$88,0),MATCH('Rlt Global'!X$3,'OTCM-OMR'!$F$3:$BB$3,0)),"")</f>
        <v>0</v>
      </c>
      <c r="Y76">
        <f>IFERROR(INDEX('OTCM-OMR'!$F$4:$BB$88,MATCH('Rlt Global'!$E76,'OTCM-OMR'!$C$4:$C$88,0),MATCH('Rlt Global'!Y$3,'OTCM-OMR'!$F$3:$BB$3,0)),"")</f>
        <v>0</v>
      </c>
      <c r="Z76">
        <f>IFERROR(INDEX('OTCM-OMR'!$F$4:$BB$88,MATCH('Rlt Global'!$E76,'OTCM-OMR'!$C$4:$C$88,0),MATCH('Rlt Global'!Z$3,'OTCM-OMR'!$F$3:$BB$3,0)),"")</f>
        <v>0</v>
      </c>
      <c r="AA76">
        <f>IFERROR(INDEX('OTCM-OMR'!$F$4:$BB$88,MATCH('Rlt Global'!$E76,'OTCM-OMR'!$C$4:$C$88,0),MATCH('Rlt Global'!AA$3,'OTCM-OMR'!$F$3:$BB$3,0)),"")</f>
        <v>0</v>
      </c>
      <c r="AB76">
        <f>IFERROR(INDEX('OTCM-OMR'!$F$4:$BB$88,MATCH('Rlt Global'!$E76,'OTCM-OMR'!$C$4:$C$88,0),MATCH('Rlt Global'!AB$3,'OTCM-OMR'!$F$3:$BB$3,0)),"")</f>
        <v>0</v>
      </c>
      <c r="AC76">
        <f>IFERROR(INDEX('OTCM-OMR'!$F$4:$BB$88,MATCH('Rlt Global'!$E76,'OTCM-OMR'!$C$4:$C$88,0),MATCH('Rlt Global'!AC$3,'OTCM-OMR'!$F$3:$BB$3,0)),"")</f>
        <v>0</v>
      </c>
      <c r="AD76">
        <f>IFERROR(INDEX('OTCM-OMR'!$F$4:$BB$88,MATCH('Rlt Global'!$E76,'OTCM-OMR'!$C$4:$C$88,0),MATCH('Rlt Global'!AD$3,'OTCM-OMR'!$F$3:$BB$3,0)),"")</f>
        <v>0</v>
      </c>
      <c r="AE76">
        <f>IFERROR(INDEX('OTCM-OMR'!$F$4:$BB$88,MATCH('Rlt Global'!$E76,'OTCM-OMR'!$C$4:$C$88,0),MATCH('Rlt Global'!AE$3,'OTCM-OMR'!$F$3:$BB$3,0)),"")</f>
        <v>0</v>
      </c>
      <c r="AF76">
        <f>IFERROR(INDEX('OTCM-OMR'!$F$4:$BB$88,MATCH('Rlt Global'!$E76,'OTCM-OMR'!$C$4:$C$88,0),MATCH('Rlt Global'!AF$3,'OTCM-OMR'!$F$3:$BB$3,0)),"")</f>
        <v>0</v>
      </c>
      <c r="AG76">
        <f>IFERROR(INDEX('OTCM-OMR'!$F$4:$BB$88,MATCH('Rlt Global'!$E76,'OTCM-OMR'!$C$4:$C$88,0),MATCH('Rlt Global'!AG$3,'OTCM-OMR'!$F$3:$BB$3,0)),"")</f>
        <v>0</v>
      </c>
      <c r="AH76">
        <f>IFERROR(INDEX('OTCM-OMR'!$F$4:$BB$88,MATCH('Rlt Global'!$E76,'OTCM-OMR'!$C$4:$C$88,0),MATCH('Rlt Global'!AH$3,'OTCM-OMR'!$F$3:$BB$3,0)),"")</f>
        <v>0</v>
      </c>
      <c r="AI76">
        <f>IFERROR(INDEX('OTCM-OMR'!$F$4:$BB$88,MATCH('Rlt Global'!$E76,'OTCM-OMR'!$C$4:$C$88,0),MATCH('Rlt Global'!AI$3,'OTCM-OMR'!$F$3:$BB$3,0)),"")</f>
        <v>0</v>
      </c>
      <c r="AJ76">
        <f>IFERROR(INDEX('OTCM-OMR'!$F$4:$BB$88,MATCH('Rlt Global'!$E76,'OTCM-OMR'!$C$4:$C$88,0),MATCH('Rlt Global'!AJ$3,'OTCM-OMR'!$F$3:$BB$3,0)),"")</f>
        <v>0</v>
      </c>
      <c r="AK76">
        <f>IFERROR(INDEX('OTCM-OMR'!$F$4:$BB$88,MATCH('Rlt Global'!$E76,'OTCM-OMR'!$C$4:$C$88,0),MATCH('Rlt Global'!AK$3,'OTCM-OMR'!$F$3:$BB$3,0)),"")</f>
        <v>0</v>
      </c>
      <c r="AL76">
        <f>IFERROR(INDEX('OTCM-OMR'!$F$4:$BB$88,MATCH('Rlt Global'!$E76,'OTCM-OMR'!$C$4:$C$88,0),MATCH('Rlt Global'!AL$3,'OTCM-OMR'!$F$3:$BB$3,0)),"")</f>
        <v>0</v>
      </c>
      <c r="AM76">
        <f>IFERROR(INDEX('OTCM-OMR'!$F$4:$BB$88,MATCH('Rlt Global'!$E76,'OTCM-OMR'!$C$4:$C$88,0),MATCH('Rlt Global'!AM$3,'OTCM-OMR'!$F$3:$BB$3,0)),"")</f>
        <v>0</v>
      </c>
      <c r="AN76">
        <f>IFERROR(INDEX('OTCM-OMR'!$F$4:$BB$88,MATCH('Rlt Global'!$E76,'OTCM-OMR'!$C$4:$C$88,0),MATCH('Rlt Global'!AN$3,'OTCM-OMR'!$F$3:$BB$3,0)),"")</f>
        <v>0</v>
      </c>
      <c r="AO76">
        <f>IFERROR(INDEX('OTCM-OMR'!$F$4:$BB$88,MATCH('Rlt Global'!$E76,'OTCM-OMR'!$C$4:$C$88,0),MATCH('Rlt Global'!AO$3,'OTCM-OMR'!$F$3:$BB$3,0)),"")</f>
        <v>0</v>
      </c>
      <c r="AP76">
        <f>IFERROR(INDEX('OTCM-OMR'!$F$4:$BB$88,MATCH('Rlt Global'!$E76,'OTCM-OMR'!$C$4:$C$88,0),MATCH('Rlt Global'!AP$3,'OTCM-OMR'!$F$3:$BB$3,0)),"")</f>
        <v>0</v>
      </c>
      <c r="AQ76">
        <f>IFERROR(INDEX('OTCM-OMR'!$F$4:$BB$88,MATCH('Rlt Global'!$E76,'OTCM-OMR'!$C$4:$C$88,0),MATCH('Rlt Global'!AQ$3,'OTCM-OMR'!$F$3:$BB$3,0)),"")</f>
        <v>0</v>
      </c>
      <c r="AR76">
        <f>IFERROR(INDEX('OTCM-OMR'!$F$4:$BB$88,MATCH('Rlt Global'!$E76,'OTCM-OMR'!$C$4:$C$88,0),MATCH('Rlt Global'!AR$3,'OTCM-OMR'!$F$3:$BB$3,0)),"")</f>
        <v>0</v>
      </c>
      <c r="AS76">
        <f>IFERROR(INDEX('OTCM-OMR'!$F$4:$BB$88,MATCH('Rlt Global'!$E76,'OTCM-OMR'!$C$4:$C$88,0),MATCH('Rlt Global'!AS$3,'OTCM-OMR'!$F$3:$BB$3,0)),"")</f>
        <v>0</v>
      </c>
      <c r="AT76">
        <f>IFERROR(INDEX('OTCM-OMR'!$F$4:$BB$88,MATCH('Rlt Global'!$E76,'OTCM-OMR'!$C$4:$C$88,0),MATCH('Rlt Global'!AT$3,'OTCM-OMR'!$F$3:$BB$3,0)),"")</f>
        <v>0</v>
      </c>
      <c r="AU76">
        <f>IFERROR(INDEX('OTCM-OMR'!$F$4:$BB$88,MATCH('Rlt Global'!$E76,'OTCM-OMR'!$C$4:$C$88,0),MATCH('Rlt Global'!AU$3,'OTCM-OMR'!$F$3:$BB$3,0)),"")</f>
        <v>0</v>
      </c>
      <c r="AV76">
        <f>IFERROR(INDEX('OTCM-OMR'!$F$4:$BB$88,MATCH('Rlt Global'!$E76,'OTCM-OMR'!$C$4:$C$88,0),MATCH('Rlt Global'!AV$3,'OTCM-OMR'!$F$3:$BB$3,0)),"")</f>
        <v>0</v>
      </c>
      <c r="AW76">
        <f>IFERROR(INDEX('OTCM-OMR'!$F$4:$BB$88,MATCH('Rlt Global'!$E76,'OTCM-OMR'!$C$4:$C$88,0),MATCH('Rlt Global'!AW$3,'OTCM-OMR'!$F$3:$BB$3,0)),"")</f>
        <v>0</v>
      </c>
      <c r="AX76">
        <f>IFERROR(INDEX('OTCM-OMR'!$F$4:$BB$88,MATCH('Rlt Global'!$E76,'OTCM-OMR'!$C$4:$C$88,0),MATCH('Rlt Global'!AX$3,'OTCM-OMR'!$F$3:$BB$3,0)),"")</f>
        <v>0</v>
      </c>
      <c r="AY76">
        <f>IFERROR(INDEX('OTCM-OMR'!$F$4:$BB$88,MATCH('Rlt Global'!$E76,'OTCM-OMR'!$C$4:$C$88,0),MATCH('Rlt Global'!AY$3,'OTCM-OMR'!$F$3:$BB$3,0)),"")</f>
        <v>0</v>
      </c>
      <c r="AZ76">
        <f>IFERROR(INDEX('OTCM-OMR'!$F$4:$BB$88,MATCH('Rlt Global'!$E76,'OTCM-OMR'!$C$4:$C$88,0),MATCH('Rlt Global'!AZ$3,'OTCM-OMR'!$F$3:$BB$3,0)),"")</f>
        <v>0</v>
      </c>
      <c r="BA76">
        <f>IFERROR(INDEX('OTCM-OMR'!$F$4:$BB$88,MATCH('Rlt Global'!$E76,'OTCM-OMR'!$C$4:$C$88,0),MATCH('Rlt Global'!BA$3,'OTCM-OMR'!$F$3:$BB$3,0)),"")</f>
        <v>0</v>
      </c>
      <c r="BB76">
        <f>IFERROR(INDEX('OTCM-OMR'!$F$4:$BB$88,MATCH('Rlt Global'!$E76,'OTCM-OMR'!$C$4:$C$88,0),MATCH('Rlt Global'!BB$3,'OTCM-OMR'!$F$3:$BB$3,0)),"")</f>
        <v>0</v>
      </c>
      <c r="BC76">
        <f>IFERROR(INDEX('OTCM-OMR'!$F$4:$BB$88,MATCH('Rlt Global'!$E76,'OTCM-OMR'!$C$4:$C$88,0),MATCH('Rlt Global'!BC$3,'OTCM-OMR'!$F$3:$BB$3,0)),"")</f>
        <v>0</v>
      </c>
      <c r="BD76">
        <f>IFERROR(INDEX('OTCM-OMR'!$F$4:$BB$88,MATCH('Rlt Global'!$E76,'OTCM-OMR'!$C$4:$C$88,0),MATCH('Rlt Global'!BD$3,'OTCM-OMR'!$F$3:$BB$3,0)),"")</f>
        <v>0</v>
      </c>
    </row>
    <row r="77" spans="1:56">
      <c r="A77" t="s">
        <v>15</v>
      </c>
      <c r="B77" t="s">
        <v>153</v>
      </c>
      <c r="C77" t="s">
        <v>174</v>
      </c>
      <c r="D77">
        <v>6</v>
      </c>
      <c r="E77" s="66" t="str">
        <f>INDEX('Liste Personnel'!$A$3:$I$152,MATCH($C77,'Liste Personnel'!$E$3:$E$152,0),7)</f>
        <v>OTCMC6</v>
      </c>
      <c r="F77" s="66">
        <f>INDEX('Liste Personnel'!$A$3:$I$152,MATCH($C77,'Liste Personnel'!$E$3:$E$152,0),8)</f>
        <v>4339</v>
      </c>
      <c r="G77" s="66" t="str">
        <f>INDEX('Liste Personnel'!$A$3:$I$152,MATCH($C77,'Liste Personnel'!$E$3:$E$152,0),9)</f>
        <v>xxx.xxx@google.com</v>
      </c>
      <c r="H77">
        <f>IFERROR(INDEX('OTCM-OMR'!$F$4:$BB$88,MATCH('Rlt Global'!$E77,'OTCM-OMR'!$C$4:$C$88,0),MATCH('Rlt Global'!H$3,'OTCM-OMR'!$F$3:$BB$3,0)),"")</f>
        <v>0</v>
      </c>
      <c r="I77">
        <f>IFERROR(INDEX('OTCM-OMR'!$F$4:$BB$88,MATCH('Rlt Global'!$E77,'OTCM-OMR'!$C$4:$C$88,0),MATCH('Rlt Global'!I$3,'OTCM-OMR'!$F$3:$BB$3,0)),"")</f>
        <v>0</v>
      </c>
      <c r="J77">
        <f>IFERROR(INDEX('OTCM-OMR'!$F$4:$BB$88,MATCH('Rlt Global'!$E77,'OTCM-OMR'!$C$4:$C$88,0),MATCH('Rlt Global'!J$3,'OTCM-OMR'!$F$3:$BB$3,0)),"")</f>
        <v>0</v>
      </c>
      <c r="K77">
        <f>IFERROR(INDEX('OTCM-OMR'!$F$4:$BB$88,MATCH('Rlt Global'!$E77,'OTCM-OMR'!$C$4:$C$88,0),MATCH('Rlt Global'!K$3,'OTCM-OMR'!$F$3:$BB$3,0)),"")</f>
        <v>0</v>
      </c>
      <c r="L77">
        <f>IFERROR(INDEX('OTCM-OMR'!$F$4:$BB$88,MATCH('Rlt Global'!$E77,'OTCM-OMR'!$C$4:$C$88,0),MATCH('Rlt Global'!L$3,'OTCM-OMR'!$F$3:$BB$3,0)),"")</f>
        <v>0</v>
      </c>
      <c r="M77">
        <f>IFERROR(INDEX('OTCM-OMR'!$F$4:$BB$88,MATCH('Rlt Global'!$E77,'OTCM-OMR'!$C$4:$C$88,0),MATCH('Rlt Global'!M$3,'OTCM-OMR'!$F$3:$BB$3,0)),"")</f>
        <v>0</v>
      </c>
      <c r="N77">
        <f>IFERROR(INDEX('OTCM-OMR'!$F$4:$BB$88,MATCH('Rlt Global'!$E77,'OTCM-OMR'!$C$4:$C$88,0),MATCH('Rlt Global'!N$3,'OTCM-OMR'!$F$3:$BB$3,0)),"")</f>
        <v>0</v>
      </c>
      <c r="O77">
        <f>IFERROR(INDEX('OTCM-OMR'!$F$4:$BB$88,MATCH('Rlt Global'!$E77,'OTCM-OMR'!$C$4:$C$88,0),MATCH('Rlt Global'!O$3,'OTCM-OMR'!$F$3:$BB$3,0)),"")</f>
        <v>0</v>
      </c>
      <c r="P77">
        <f>IFERROR(INDEX('OTCM-OMR'!$F$4:$BB$88,MATCH('Rlt Global'!$E77,'OTCM-OMR'!$C$4:$C$88,0),MATCH('Rlt Global'!P$3,'OTCM-OMR'!$F$3:$BB$3,0)),"")</f>
        <v>0</v>
      </c>
      <c r="Q77">
        <f>IFERROR(INDEX('OTCM-OMR'!$F$4:$BB$88,MATCH('Rlt Global'!$E77,'OTCM-OMR'!$C$4:$C$88,0),MATCH('Rlt Global'!Q$3,'OTCM-OMR'!$F$3:$BB$3,0)),"")</f>
        <v>0</v>
      </c>
      <c r="R77">
        <f>IFERROR(INDEX('OTCM-OMR'!$F$4:$BB$88,MATCH('Rlt Global'!$E77,'OTCM-OMR'!$C$4:$C$88,0),MATCH('Rlt Global'!R$3,'OTCM-OMR'!$F$3:$BB$3,0)),"")</f>
        <v>0</v>
      </c>
      <c r="S77">
        <f>IFERROR(INDEX('OTCM-OMR'!$F$4:$BB$88,MATCH('Rlt Global'!$E77,'OTCM-OMR'!$C$4:$C$88,0),MATCH('Rlt Global'!S$3,'OTCM-OMR'!$F$3:$BB$3,0)),"")</f>
        <v>0</v>
      </c>
      <c r="T77">
        <f>IFERROR(INDEX('OTCM-OMR'!$F$4:$BB$88,MATCH('Rlt Global'!$E77,'OTCM-OMR'!$C$4:$C$88,0),MATCH('Rlt Global'!T$3,'OTCM-OMR'!$F$3:$BB$3,0)),"")</f>
        <v>0</v>
      </c>
      <c r="U77">
        <f>IFERROR(INDEX('OTCM-OMR'!$F$4:$BB$88,MATCH('Rlt Global'!$E77,'OTCM-OMR'!$C$4:$C$88,0),MATCH('Rlt Global'!U$3,'OTCM-OMR'!$F$3:$BB$3,0)),"")</f>
        <v>0</v>
      </c>
      <c r="V77">
        <f>IFERROR(INDEX('OTCM-OMR'!$F$4:$BB$88,MATCH('Rlt Global'!$E77,'OTCM-OMR'!$C$4:$C$88,0),MATCH('Rlt Global'!V$3,'OTCM-OMR'!$F$3:$BB$3,0)),"")</f>
        <v>0</v>
      </c>
      <c r="W77">
        <f>IFERROR(INDEX('OTCM-OMR'!$F$4:$BB$88,MATCH('Rlt Global'!$E77,'OTCM-OMR'!$C$4:$C$88,0),MATCH('Rlt Global'!W$3,'OTCM-OMR'!$F$3:$BB$3,0)),"")</f>
        <v>0</v>
      </c>
      <c r="X77">
        <f>IFERROR(INDEX('OTCM-OMR'!$F$4:$BB$88,MATCH('Rlt Global'!$E77,'OTCM-OMR'!$C$4:$C$88,0),MATCH('Rlt Global'!X$3,'OTCM-OMR'!$F$3:$BB$3,0)),"")</f>
        <v>0</v>
      </c>
      <c r="Y77">
        <f>IFERROR(INDEX('OTCM-OMR'!$F$4:$BB$88,MATCH('Rlt Global'!$E77,'OTCM-OMR'!$C$4:$C$88,0),MATCH('Rlt Global'!Y$3,'OTCM-OMR'!$F$3:$BB$3,0)),"")</f>
        <v>0</v>
      </c>
      <c r="Z77">
        <f>IFERROR(INDEX('OTCM-OMR'!$F$4:$BB$88,MATCH('Rlt Global'!$E77,'OTCM-OMR'!$C$4:$C$88,0),MATCH('Rlt Global'!Z$3,'OTCM-OMR'!$F$3:$BB$3,0)),"")</f>
        <v>0</v>
      </c>
      <c r="AA77">
        <f>IFERROR(INDEX('OTCM-OMR'!$F$4:$BB$88,MATCH('Rlt Global'!$E77,'OTCM-OMR'!$C$4:$C$88,0),MATCH('Rlt Global'!AA$3,'OTCM-OMR'!$F$3:$BB$3,0)),"")</f>
        <v>0</v>
      </c>
      <c r="AB77">
        <f>IFERROR(INDEX('OTCM-OMR'!$F$4:$BB$88,MATCH('Rlt Global'!$E77,'OTCM-OMR'!$C$4:$C$88,0),MATCH('Rlt Global'!AB$3,'OTCM-OMR'!$F$3:$BB$3,0)),"")</f>
        <v>0</v>
      </c>
      <c r="AC77">
        <f>IFERROR(INDEX('OTCM-OMR'!$F$4:$BB$88,MATCH('Rlt Global'!$E77,'OTCM-OMR'!$C$4:$C$88,0),MATCH('Rlt Global'!AC$3,'OTCM-OMR'!$F$3:$BB$3,0)),"")</f>
        <v>0</v>
      </c>
      <c r="AD77">
        <f>IFERROR(INDEX('OTCM-OMR'!$F$4:$BB$88,MATCH('Rlt Global'!$E77,'OTCM-OMR'!$C$4:$C$88,0),MATCH('Rlt Global'!AD$3,'OTCM-OMR'!$F$3:$BB$3,0)),"")</f>
        <v>0</v>
      </c>
      <c r="AE77">
        <f>IFERROR(INDEX('OTCM-OMR'!$F$4:$BB$88,MATCH('Rlt Global'!$E77,'OTCM-OMR'!$C$4:$C$88,0),MATCH('Rlt Global'!AE$3,'OTCM-OMR'!$F$3:$BB$3,0)),"")</f>
        <v>0</v>
      </c>
      <c r="AF77">
        <f>IFERROR(INDEX('OTCM-OMR'!$F$4:$BB$88,MATCH('Rlt Global'!$E77,'OTCM-OMR'!$C$4:$C$88,0),MATCH('Rlt Global'!AF$3,'OTCM-OMR'!$F$3:$BB$3,0)),"")</f>
        <v>0</v>
      </c>
      <c r="AG77">
        <f>IFERROR(INDEX('OTCM-OMR'!$F$4:$BB$88,MATCH('Rlt Global'!$E77,'OTCM-OMR'!$C$4:$C$88,0),MATCH('Rlt Global'!AG$3,'OTCM-OMR'!$F$3:$BB$3,0)),"")</f>
        <v>0</v>
      </c>
      <c r="AH77">
        <f>IFERROR(INDEX('OTCM-OMR'!$F$4:$BB$88,MATCH('Rlt Global'!$E77,'OTCM-OMR'!$C$4:$C$88,0),MATCH('Rlt Global'!AH$3,'OTCM-OMR'!$F$3:$BB$3,0)),"")</f>
        <v>0</v>
      </c>
      <c r="AI77">
        <f>IFERROR(INDEX('OTCM-OMR'!$F$4:$BB$88,MATCH('Rlt Global'!$E77,'OTCM-OMR'!$C$4:$C$88,0),MATCH('Rlt Global'!AI$3,'OTCM-OMR'!$F$3:$BB$3,0)),"")</f>
        <v>0</v>
      </c>
      <c r="AJ77">
        <f>IFERROR(INDEX('OTCM-OMR'!$F$4:$BB$88,MATCH('Rlt Global'!$E77,'OTCM-OMR'!$C$4:$C$88,0),MATCH('Rlt Global'!AJ$3,'OTCM-OMR'!$F$3:$BB$3,0)),"")</f>
        <v>0</v>
      </c>
      <c r="AK77">
        <f>IFERROR(INDEX('OTCM-OMR'!$F$4:$BB$88,MATCH('Rlt Global'!$E77,'OTCM-OMR'!$C$4:$C$88,0),MATCH('Rlt Global'!AK$3,'OTCM-OMR'!$F$3:$BB$3,0)),"")</f>
        <v>0</v>
      </c>
      <c r="AL77">
        <f>IFERROR(INDEX('OTCM-OMR'!$F$4:$BB$88,MATCH('Rlt Global'!$E77,'OTCM-OMR'!$C$4:$C$88,0),MATCH('Rlt Global'!AL$3,'OTCM-OMR'!$F$3:$BB$3,0)),"")</f>
        <v>0</v>
      </c>
      <c r="AM77">
        <f>IFERROR(INDEX('OTCM-OMR'!$F$4:$BB$88,MATCH('Rlt Global'!$E77,'OTCM-OMR'!$C$4:$C$88,0),MATCH('Rlt Global'!AM$3,'OTCM-OMR'!$F$3:$BB$3,0)),"")</f>
        <v>0</v>
      </c>
      <c r="AN77">
        <f>IFERROR(INDEX('OTCM-OMR'!$F$4:$BB$88,MATCH('Rlt Global'!$E77,'OTCM-OMR'!$C$4:$C$88,0),MATCH('Rlt Global'!AN$3,'OTCM-OMR'!$F$3:$BB$3,0)),"")</f>
        <v>0</v>
      </c>
      <c r="AO77">
        <f>IFERROR(INDEX('OTCM-OMR'!$F$4:$BB$88,MATCH('Rlt Global'!$E77,'OTCM-OMR'!$C$4:$C$88,0),MATCH('Rlt Global'!AO$3,'OTCM-OMR'!$F$3:$BB$3,0)),"")</f>
        <v>0</v>
      </c>
      <c r="AP77">
        <f>IFERROR(INDEX('OTCM-OMR'!$F$4:$BB$88,MATCH('Rlt Global'!$E77,'OTCM-OMR'!$C$4:$C$88,0),MATCH('Rlt Global'!AP$3,'OTCM-OMR'!$F$3:$BB$3,0)),"")</f>
        <v>0</v>
      </c>
      <c r="AQ77">
        <f>IFERROR(INDEX('OTCM-OMR'!$F$4:$BB$88,MATCH('Rlt Global'!$E77,'OTCM-OMR'!$C$4:$C$88,0),MATCH('Rlt Global'!AQ$3,'OTCM-OMR'!$F$3:$BB$3,0)),"")</f>
        <v>0</v>
      </c>
      <c r="AR77">
        <f>IFERROR(INDEX('OTCM-OMR'!$F$4:$BB$88,MATCH('Rlt Global'!$E77,'OTCM-OMR'!$C$4:$C$88,0),MATCH('Rlt Global'!AR$3,'OTCM-OMR'!$F$3:$BB$3,0)),"")</f>
        <v>0</v>
      </c>
      <c r="AS77">
        <f>IFERROR(INDEX('OTCM-OMR'!$F$4:$BB$88,MATCH('Rlt Global'!$E77,'OTCM-OMR'!$C$4:$C$88,0),MATCH('Rlt Global'!AS$3,'OTCM-OMR'!$F$3:$BB$3,0)),"")</f>
        <v>0</v>
      </c>
      <c r="AT77">
        <f>IFERROR(INDEX('OTCM-OMR'!$F$4:$BB$88,MATCH('Rlt Global'!$E77,'OTCM-OMR'!$C$4:$C$88,0),MATCH('Rlt Global'!AT$3,'OTCM-OMR'!$F$3:$BB$3,0)),"")</f>
        <v>0</v>
      </c>
      <c r="AU77">
        <f>IFERROR(INDEX('OTCM-OMR'!$F$4:$BB$88,MATCH('Rlt Global'!$E77,'OTCM-OMR'!$C$4:$C$88,0),MATCH('Rlt Global'!AU$3,'OTCM-OMR'!$F$3:$BB$3,0)),"")</f>
        <v>0</v>
      </c>
      <c r="AV77">
        <f>IFERROR(INDEX('OTCM-OMR'!$F$4:$BB$88,MATCH('Rlt Global'!$E77,'OTCM-OMR'!$C$4:$C$88,0),MATCH('Rlt Global'!AV$3,'OTCM-OMR'!$F$3:$BB$3,0)),"")</f>
        <v>0</v>
      </c>
      <c r="AW77">
        <f>IFERROR(INDEX('OTCM-OMR'!$F$4:$BB$88,MATCH('Rlt Global'!$E77,'OTCM-OMR'!$C$4:$C$88,0),MATCH('Rlt Global'!AW$3,'OTCM-OMR'!$F$3:$BB$3,0)),"")</f>
        <v>0</v>
      </c>
      <c r="AX77">
        <f>IFERROR(INDEX('OTCM-OMR'!$F$4:$BB$88,MATCH('Rlt Global'!$E77,'OTCM-OMR'!$C$4:$C$88,0),MATCH('Rlt Global'!AX$3,'OTCM-OMR'!$F$3:$BB$3,0)),"")</f>
        <v>0</v>
      </c>
      <c r="AY77">
        <f>IFERROR(INDEX('OTCM-OMR'!$F$4:$BB$88,MATCH('Rlt Global'!$E77,'OTCM-OMR'!$C$4:$C$88,0),MATCH('Rlt Global'!AY$3,'OTCM-OMR'!$F$3:$BB$3,0)),"")</f>
        <v>0</v>
      </c>
      <c r="AZ77">
        <f>IFERROR(INDEX('OTCM-OMR'!$F$4:$BB$88,MATCH('Rlt Global'!$E77,'OTCM-OMR'!$C$4:$C$88,0),MATCH('Rlt Global'!AZ$3,'OTCM-OMR'!$F$3:$BB$3,0)),"")</f>
        <v>0</v>
      </c>
      <c r="BA77">
        <f>IFERROR(INDEX('OTCM-OMR'!$F$4:$BB$88,MATCH('Rlt Global'!$E77,'OTCM-OMR'!$C$4:$C$88,0),MATCH('Rlt Global'!BA$3,'OTCM-OMR'!$F$3:$BB$3,0)),"")</f>
        <v>0</v>
      </c>
      <c r="BB77">
        <f>IFERROR(INDEX('OTCM-OMR'!$F$4:$BB$88,MATCH('Rlt Global'!$E77,'OTCM-OMR'!$C$4:$C$88,0),MATCH('Rlt Global'!BB$3,'OTCM-OMR'!$F$3:$BB$3,0)),"")</f>
        <v>0</v>
      </c>
      <c r="BC77">
        <f>IFERROR(INDEX('OTCM-OMR'!$F$4:$BB$88,MATCH('Rlt Global'!$E77,'OTCM-OMR'!$C$4:$C$88,0),MATCH('Rlt Global'!BC$3,'OTCM-OMR'!$F$3:$BB$3,0)),"")</f>
        <v>0</v>
      </c>
      <c r="BD77">
        <f>IFERROR(INDEX('OTCM-OMR'!$F$4:$BB$88,MATCH('Rlt Global'!$E77,'OTCM-OMR'!$C$4:$C$88,0),MATCH('Rlt Global'!BD$3,'OTCM-OMR'!$F$3:$BB$3,0)),"")</f>
        <v>0</v>
      </c>
    </row>
    <row r="78" spans="1:56">
      <c r="A78" t="s">
        <v>15</v>
      </c>
      <c r="B78" t="s">
        <v>167</v>
      </c>
      <c r="C78" t="s">
        <v>175</v>
      </c>
      <c r="D78">
        <v>3</v>
      </c>
      <c r="E78" s="66" t="str">
        <f>INDEX('Liste Personnel'!$A$3:$I$152,MATCH($C78,'Liste Personnel'!$E$3:$E$152,0),7)</f>
        <v>OTCMJC3</v>
      </c>
      <c r="F78" s="66">
        <f>INDEX('Liste Personnel'!$A$3:$I$152,MATCH($C78,'Liste Personnel'!$E$3:$E$152,0),8)</f>
        <v>1922</v>
      </c>
      <c r="G78" s="66" t="str">
        <f>INDEX('Liste Personnel'!$A$3:$I$152,MATCH($C78,'Liste Personnel'!$E$3:$E$152,0),9)</f>
        <v>xxx.xxx@google.com</v>
      </c>
      <c r="H78">
        <f>IFERROR(INDEX('OTCM-OMR'!$F$4:$BB$88,MATCH('Rlt Global'!$E78,'OTCM-OMR'!$C$4:$C$88,0),MATCH('Rlt Global'!H$3,'OTCM-OMR'!$F$3:$BB$3,0)),"")</f>
        <v>0</v>
      </c>
      <c r="I78">
        <f>IFERROR(INDEX('OTCM-OMR'!$F$4:$BB$88,MATCH('Rlt Global'!$E78,'OTCM-OMR'!$C$4:$C$88,0),MATCH('Rlt Global'!I$3,'OTCM-OMR'!$F$3:$BB$3,0)),"")</f>
        <v>0</v>
      </c>
      <c r="J78">
        <f>IFERROR(INDEX('OTCM-OMR'!$F$4:$BB$88,MATCH('Rlt Global'!$E78,'OTCM-OMR'!$C$4:$C$88,0),MATCH('Rlt Global'!J$3,'OTCM-OMR'!$F$3:$BB$3,0)),"")</f>
        <v>0</v>
      </c>
      <c r="K78">
        <f>IFERROR(INDEX('OTCM-OMR'!$F$4:$BB$88,MATCH('Rlt Global'!$E78,'OTCM-OMR'!$C$4:$C$88,0),MATCH('Rlt Global'!K$3,'OTCM-OMR'!$F$3:$BB$3,0)),"")</f>
        <v>0</v>
      </c>
      <c r="L78">
        <f>IFERROR(INDEX('OTCM-OMR'!$F$4:$BB$88,MATCH('Rlt Global'!$E78,'OTCM-OMR'!$C$4:$C$88,0),MATCH('Rlt Global'!L$3,'OTCM-OMR'!$F$3:$BB$3,0)),"")</f>
        <v>0</v>
      </c>
      <c r="M78">
        <f>IFERROR(INDEX('OTCM-OMR'!$F$4:$BB$88,MATCH('Rlt Global'!$E78,'OTCM-OMR'!$C$4:$C$88,0),MATCH('Rlt Global'!M$3,'OTCM-OMR'!$F$3:$BB$3,0)),"")</f>
        <v>0</v>
      </c>
      <c r="N78">
        <f>IFERROR(INDEX('OTCM-OMR'!$F$4:$BB$88,MATCH('Rlt Global'!$E78,'OTCM-OMR'!$C$4:$C$88,0),MATCH('Rlt Global'!N$3,'OTCM-OMR'!$F$3:$BB$3,0)),"")</f>
        <v>0</v>
      </c>
      <c r="O78">
        <f>IFERROR(INDEX('OTCM-OMR'!$F$4:$BB$88,MATCH('Rlt Global'!$E78,'OTCM-OMR'!$C$4:$C$88,0),MATCH('Rlt Global'!O$3,'OTCM-OMR'!$F$3:$BB$3,0)),"")</f>
        <v>0</v>
      </c>
      <c r="P78">
        <f>IFERROR(INDEX('OTCM-OMR'!$F$4:$BB$88,MATCH('Rlt Global'!$E78,'OTCM-OMR'!$C$4:$C$88,0),MATCH('Rlt Global'!P$3,'OTCM-OMR'!$F$3:$BB$3,0)),"")</f>
        <v>0</v>
      </c>
      <c r="Q78">
        <f>IFERROR(INDEX('OTCM-OMR'!$F$4:$BB$88,MATCH('Rlt Global'!$E78,'OTCM-OMR'!$C$4:$C$88,0),MATCH('Rlt Global'!Q$3,'OTCM-OMR'!$F$3:$BB$3,0)),"")</f>
        <v>0</v>
      </c>
      <c r="R78">
        <f>IFERROR(INDEX('OTCM-OMR'!$F$4:$BB$88,MATCH('Rlt Global'!$E78,'OTCM-OMR'!$C$4:$C$88,0),MATCH('Rlt Global'!R$3,'OTCM-OMR'!$F$3:$BB$3,0)),"")</f>
        <v>0</v>
      </c>
      <c r="S78">
        <f>IFERROR(INDEX('OTCM-OMR'!$F$4:$BB$88,MATCH('Rlt Global'!$E78,'OTCM-OMR'!$C$4:$C$88,0),MATCH('Rlt Global'!S$3,'OTCM-OMR'!$F$3:$BB$3,0)),"")</f>
        <v>0</v>
      </c>
      <c r="T78">
        <f>IFERROR(INDEX('OTCM-OMR'!$F$4:$BB$88,MATCH('Rlt Global'!$E78,'OTCM-OMR'!$C$4:$C$88,0),MATCH('Rlt Global'!T$3,'OTCM-OMR'!$F$3:$BB$3,0)),"")</f>
        <v>0</v>
      </c>
      <c r="U78">
        <f>IFERROR(INDEX('OTCM-OMR'!$F$4:$BB$88,MATCH('Rlt Global'!$E78,'OTCM-OMR'!$C$4:$C$88,0),MATCH('Rlt Global'!U$3,'OTCM-OMR'!$F$3:$BB$3,0)),"")</f>
        <v>0</v>
      </c>
      <c r="V78">
        <f>IFERROR(INDEX('OTCM-OMR'!$F$4:$BB$88,MATCH('Rlt Global'!$E78,'OTCM-OMR'!$C$4:$C$88,0),MATCH('Rlt Global'!V$3,'OTCM-OMR'!$F$3:$BB$3,0)),"")</f>
        <v>0</v>
      </c>
      <c r="W78">
        <f>IFERROR(INDEX('OTCM-OMR'!$F$4:$BB$88,MATCH('Rlt Global'!$E78,'OTCM-OMR'!$C$4:$C$88,0),MATCH('Rlt Global'!W$3,'OTCM-OMR'!$F$3:$BB$3,0)),"")</f>
        <v>0</v>
      </c>
      <c r="X78">
        <f>IFERROR(INDEX('OTCM-OMR'!$F$4:$BB$88,MATCH('Rlt Global'!$E78,'OTCM-OMR'!$C$4:$C$88,0),MATCH('Rlt Global'!X$3,'OTCM-OMR'!$F$3:$BB$3,0)),"")</f>
        <v>0</v>
      </c>
      <c r="Y78">
        <f>IFERROR(INDEX('OTCM-OMR'!$F$4:$BB$88,MATCH('Rlt Global'!$E78,'OTCM-OMR'!$C$4:$C$88,0),MATCH('Rlt Global'!Y$3,'OTCM-OMR'!$F$3:$BB$3,0)),"")</f>
        <v>0</v>
      </c>
      <c r="Z78">
        <f>IFERROR(INDEX('OTCM-OMR'!$F$4:$BB$88,MATCH('Rlt Global'!$E78,'OTCM-OMR'!$C$4:$C$88,0),MATCH('Rlt Global'!Z$3,'OTCM-OMR'!$F$3:$BB$3,0)),"")</f>
        <v>0</v>
      </c>
      <c r="AA78">
        <f>IFERROR(INDEX('OTCM-OMR'!$F$4:$BB$88,MATCH('Rlt Global'!$E78,'OTCM-OMR'!$C$4:$C$88,0),MATCH('Rlt Global'!AA$3,'OTCM-OMR'!$F$3:$BB$3,0)),"")</f>
        <v>0</v>
      </c>
      <c r="AB78">
        <f>IFERROR(INDEX('OTCM-OMR'!$F$4:$BB$88,MATCH('Rlt Global'!$E78,'OTCM-OMR'!$C$4:$C$88,0),MATCH('Rlt Global'!AB$3,'OTCM-OMR'!$F$3:$BB$3,0)),"")</f>
        <v>0</v>
      </c>
      <c r="AC78">
        <f>IFERROR(INDEX('OTCM-OMR'!$F$4:$BB$88,MATCH('Rlt Global'!$E78,'OTCM-OMR'!$C$4:$C$88,0),MATCH('Rlt Global'!AC$3,'OTCM-OMR'!$F$3:$BB$3,0)),"")</f>
        <v>0</v>
      </c>
      <c r="AD78">
        <f>IFERROR(INDEX('OTCM-OMR'!$F$4:$BB$88,MATCH('Rlt Global'!$E78,'OTCM-OMR'!$C$4:$C$88,0),MATCH('Rlt Global'!AD$3,'OTCM-OMR'!$F$3:$BB$3,0)),"")</f>
        <v>0</v>
      </c>
      <c r="AE78">
        <f>IFERROR(INDEX('OTCM-OMR'!$F$4:$BB$88,MATCH('Rlt Global'!$E78,'OTCM-OMR'!$C$4:$C$88,0),MATCH('Rlt Global'!AE$3,'OTCM-OMR'!$F$3:$BB$3,0)),"")</f>
        <v>0</v>
      </c>
      <c r="AF78">
        <f>IFERROR(INDEX('OTCM-OMR'!$F$4:$BB$88,MATCH('Rlt Global'!$E78,'OTCM-OMR'!$C$4:$C$88,0),MATCH('Rlt Global'!AF$3,'OTCM-OMR'!$F$3:$BB$3,0)),"")</f>
        <v>0</v>
      </c>
      <c r="AG78">
        <f>IFERROR(INDEX('OTCM-OMR'!$F$4:$BB$88,MATCH('Rlt Global'!$E78,'OTCM-OMR'!$C$4:$C$88,0),MATCH('Rlt Global'!AG$3,'OTCM-OMR'!$F$3:$BB$3,0)),"")</f>
        <v>0</v>
      </c>
      <c r="AH78">
        <f>IFERROR(INDEX('OTCM-OMR'!$F$4:$BB$88,MATCH('Rlt Global'!$E78,'OTCM-OMR'!$C$4:$C$88,0),MATCH('Rlt Global'!AH$3,'OTCM-OMR'!$F$3:$BB$3,0)),"")</f>
        <v>0</v>
      </c>
      <c r="AI78">
        <f>IFERROR(INDEX('OTCM-OMR'!$F$4:$BB$88,MATCH('Rlt Global'!$E78,'OTCM-OMR'!$C$4:$C$88,0),MATCH('Rlt Global'!AI$3,'OTCM-OMR'!$F$3:$BB$3,0)),"")</f>
        <v>0</v>
      </c>
      <c r="AJ78">
        <f>IFERROR(INDEX('OTCM-OMR'!$F$4:$BB$88,MATCH('Rlt Global'!$E78,'OTCM-OMR'!$C$4:$C$88,0),MATCH('Rlt Global'!AJ$3,'OTCM-OMR'!$F$3:$BB$3,0)),"")</f>
        <v>0</v>
      </c>
      <c r="AK78">
        <f>IFERROR(INDEX('OTCM-OMR'!$F$4:$BB$88,MATCH('Rlt Global'!$E78,'OTCM-OMR'!$C$4:$C$88,0),MATCH('Rlt Global'!AK$3,'OTCM-OMR'!$F$3:$BB$3,0)),"")</f>
        <v>0</v>
      </c>
      <c r="AL78">
        <f>IFERROR(INDEX('OTCM-OMR'!$F$4:$BB$88,MATCH('Rlt Global'!$E78,'OTCM-OMR'!$C$4:$C$88,0),MATCH('Rlt Global'!AL$3,'OTCM-OMR'!$F$3:$BB$3,0)),"")</f>
        <v>0</v>
      </c>
      <c r="AM78">
        <f>IFERROR(INDEX('OTCM-OMR'!$F$4:$BB$88,MATCH('Rlt Global'!$E78,'OTCM-OMR'!$C$4:$C$88,0),MATCH('Rlt Global'!AM$3,'OTCM-OMR'!$F$3:$BB$3,0)),"")</f>
        <v>0</v>
      </c>
      <c r="AN78">
        <f>IFERROR(INDEX('OTCM-OMR'!$F$4:$BB$88,MATCH('Rlt Global'!$E78,'OTCM-OMR'!$C$4:$C$88,0),MATCH('Rlt Global'!AN$3,'OTCM-OMR'!$F$3:$BB$3,0)),"")</f>
        <v>0</v>
      </c>
      <c r="AO78">
        <f>IFERROR(INDEX('OTCM-OMR'!$F$4:$BB$88,MATCH('Rlt Global'!$E78,'OTCM-OMR'!$C$4:$C$88,0),MATCH('Rlt Global'!AO$3,'OTCM-OMR'!$F$3:$BB$3,0)),"")</f>
        <v>0</v>
      </c>
      <c r="AP78">
        <f>IFERROR(INDEX('OTCM-OMR'!$F$4:$BB$88,MATCH('Rlt Global'!$E78,'OTCM-OMR'!$C$4:$C$88,0),MATCH('Rlt Global'!AP$3,'OTCM-OMR'!$F$3:$BB$3,0)),"")</f>
        <v>0</v>
      </c>
      <c r="AQ78">
        <f>IFERROR(INDEX('OTCM-OMR'!$F$4:$BB$88,MATCH('Rlt Global'!$E78,'OTCM-OMR'!$C$4:$C$88,0),MATCH('Rlt Global'!AQ$3,'OTCM-OMR'!$F$3:$BB$3,0)),"")</f>
        <v>0</v>
      </c>
      <c r="AR78">
        <f>IFERROR(INDEX('OTCM-OMR'!$F$4:$BB$88,MATCH('Rlt Global'!$E78,'OTCM-OMR'!$C$4:$C$88,0),MATCH('Rlt Global'!AR$3,'OTCM-OMR'!$F$3:$BB$3,0)),"")</f>
        <v>0</v>
      </c>
      <c r="AS78">
        <f>IFERROR(INDEX('OTCM-OMR'!$F$4:$BB$88,MATCH('Rlt Global'!$E78,'OTCM-OMR'!$C$4:$C$88,0),MATCH('Rlt Global'!AS$3,'OTCM-OMR'!$F$3:$BB$3,0)),"")</f>
        <v>0</v>
      </c>
      <c r="AT78">
        <f>IFERROR(INDEX('OTCM-OMR'!$F$4:$BB$88,MATCH('Rlt Global'!$E78,'OTCM-OMR'!$C$4:$C$88,0),MATCH('Rlt Global'!AT$3,'OTCM-OMR'!$F$3:$BB$3,0)),"")</f>
        <v>0</v>
      </c>
      <c r="AU78">
        <f>IFERROR(INDEX('OTCM-OMR'!$F$4:$BB$88,MATCH('Rlt Global'!$E78,'OTCM-OMR'!$C$4:$C$88,0),MATCH('Rlt Global'!AU$3,'OTCM-OMR'!$F$3:$BB$3,0)),"")</f>
        <v>0</v>
      </c>
      <c r="AV78">
        <f>IFERROR(INDEX('OTCM-OMR'!$F$4:$BB$88,MATCH('Rlt Global'!$E78,'OTCM-OMR'!$C$4:$C$88,0),MATCH('Rlt Global'!AV$3,'OTCM-OMR'!$F$3:$BB$3,0)),"")</f>
        <v>0</v>
      </c>
      <c r="AW78">
        <f>IFERROR(INDEX('OTCM-OMR'!$F$4:$BB$88,MATCH('Rlt Global'!$E78,'OTCM-OMR'!$C$4:$C$88,0),MATCH('Rlt Global'!AW$3,'OTCM-OMR'!$F$3:$BB$3,0)),"")</f>
        <v>0</v>
      </c>
      <c r="AX78">
        <f>IFERROR(INDEX('OTCM-OMR'!$F$4:$BB$88,MATCH('Rlt Global'!$E78,'OTCM-OMR'!$C$4:$C$88,0),MATCH('Rlt Global'!AX$3,'OTCM-OMR'!$F$3:$BB$3,0)),"")</f>
        <v>0</v>
      </c>
      <c r="AY78">
        <f>IFERROR(INDEX('OTCM-OMR'!$F$4:$BB$88,MATCH('Rlt Global'!$E78,'OTCM-OMR'!$C$4:$C$88,0),MATCH('Rlt Global'!AY$3,'OTCM-OMR'!$F$3:$BB$3,0)),"")</f>
        <v>0</v>
      </c>
      <c r="AZ78">
        <f>IFERROR(INDEX('OTCM-OMR'!$F$4:$BB$88,MATCH('Rlt Global'!$E78,'OTCM-OMR'!$C$4:$C$88,0),MATCH('Rlt Global'!AZ$3,'OTCM-OMR'!$F$3:$BB$3,0)),"")</f>
        <v>0</v>
      </c>
      <c r="BA78">
        <f>IFERROR(INDEX('OTCM-OMR'!$F$4:$BB$88,MATCH('Rlt Global'!$E78,'OTCM-OMR'!$C$4:$C$88,0),MATCH('Rlt Global'!BA$3,'OTCM-OMR'!$F$3:$BB$3,0)),"")</f>
        <v>0</v>
      </c>
      <c r="BB78">
        <f>IFERROR(INDEX('OTCM-OMR'!$F$4:$BB$88,MATCH('Rlt Global'!$E78,'OTCM-OMR'!$C$4:$C$88,0),MATCH('Rlt Global'!BB$3,'OTCM-OMR'!$F$3:$BB$3,0)),"")</f>
        <v>0</v>
      </c>
      <c r="BC78">
        <f>IFERROR(INDEX('OTCM-OMR'!$F$4:$BB$88,MATCH('Rlt Global'!$E78,'OTCM-OMR'!$C$4:$C$88,0),MATCH('Rlt Global'!BC$3,'OTCM-OMR'!$F$3:$BB$3,0)),"")</f>
        <v>0</v>
      </c>
      <c r="BD78">
        <f>IFERROR(INDEX('OTCM-OMR'!$F$4:$BB$88,MATCH('Rlt Global'!$E78,'OTCM-OMR'!$C$4:$C$88,0),MATCH('Rlt Global'!BD$3,'OTCM-OMR'!$F$3:$BB$3,0)),"")</f>
        <v>0</v>
      </c>
    </row>
    <row r="79" spans="1:56">
      <c r="A79" t="s">
        <v>12</v>
      </c>
      <c r="B79" t="s">
        <v>153</v>
      </c>
      <c r="C79" t="s">
        <v>176</v>
      </c>
      <c r="D79">
        <v>1</v>
      </c>
      <c r="E79" s="66" t="str">
        <f>INDEX('Liste Personnel'!$A$3:$I$152,MATCH($C79,'Liste Personnel'!$E$3:$E$152,0),7)</f>
        <v>OTCMD1</v>
      </c>
      <c r="F79" s="66">
        <f>INDEX('Liste Personnel'!$A$3:$I$152,MATCH($C79,'Liste Personnel'!$E$3:$E$152,0),8)</f>
        <v>1675</v>
      </c>
      <c r="G79" s="66" t="str">
        <f>INDEX('Liste Personnel'!$A$3:$I$152,MATCH($C79,'Liste Personnel'!$E$3:$E$152,0),9)</f>
        <v>xxx.xxx@google.com</v>
      </c>
      <c r="H79">
        <f>IFERROR(INDEX('OTCM-OMR'!$F$4:$BB$88,MATCH('Rlt Global'!$E79,'OTCM-OMR'!$C$4:$C$88,0),MATCH('Rlt Global'!H$3,'OTCM-OMR'!$F$3:$BB$3,0)),"")</f>
        <v>0</v>
      </c>
      <c r="I79">
        <f>IFERROR(INDEX('OTCM-OMR'!$F$4:$BB$88,MATCH('Rlt Global'!$E79,'OTCM-OMR'!$C$4:$C$88,0),MATCH('Rlt Global'!I$3,'OTCM-OMR'!$F$3:$BB$3,0)),"")</f>
        <v>0</v>
      </c>
      <c r="J79">
        <f>IFERROR(INDEX('OTCM-OMR'!$F$4:$BB$88,MATCH('Rlt Global'!$E79,'OTCM-OMR'!$C$4:$C$88,0),MATCH('Rlt Global'!J$3,'OTCM-OMR'!$F$3:$BB$3,0)),"")</f>
        <v>0</v>
      </c>
      <c r="K79">
        <f>IFERROR(INDEX('OTCM-OMR'!$F$4:$BB$88,MATCH('Rlt Global'!$E79,'OTCM-OMR'!$C$4:$C$88,0),MATCH('Rlt Global'!K$3,'OTCM-OMR'!$F$3:$BB$3,0)),"")</f>
        <v>0</v>
      </c>
      <c r="L79">
        <f>IFERROR(INDEX('OTCM-OMR'!$F$4:$BB$88,MATCH('Rlt Global'!$E79,'OTCM-OMR'!$C$4:$C$88,0),MATCH('Rlt Global'!L$3,'OTCM-OMR'!$F$3:$BB$3,0)),"")</f>
        <v>0</v>
      </c>
      <c r="M79">
        <f>IFERROR(INDEX('OTCM-OMR'!$F$4:$BB$88,MATCH('Rlt Global'!$E79,'OTCM-OMR'!$C$4:$C$88,0),MATCH('Rlt Global'!M$3,'OTCM-OMR'!$F$3:$BB$3,0)),"")</f>
        <v>0</v>
      </c>
      <c r="N79">
        <f>IFERROR(INDEX('OTCM-OMR'!$F$4:$BB$88,MATCH('Rlt Global'!$E79,'OTCM-OMR'!$C$4:$C$88,0),MATCH('Rlt Global'!N$3,'OTCM-OMR'!$F$3:$BB$3,0)),"")</f>
        <v>0</v>
      </c>
      <c r="O79">
        <f>IFERROR(INDEX('OTCM-OMR'!$F$4:$BB$88,MATCH('Rlt Global'!$E79,'OTCM-OMR'!$C$4:$C$88,0),MATCH('Rlt Global'!O$3,'OTCM-OMR'!$F$3:$BB$3,0)),"")</f>
        <v>0</v>
      </c>
      <c r="P79">
        <f>IFERROR(INDEX('OTCM-OMR'!$F$4:$BB$88,MATCH('Rlt Global'!$E79,'OTCM-OMR'!$C$4:$C$88,0),MATCH('Rlt Global'!P$3,'OTCM-OMR'!$F$3:$BB$3,0)),"")</f>
        <v>0</v>
      </c>
      <c r="Q79">
        <f>IFERROR(INDEX('OTCM-OMR'!$F$4:$BB$88,MATCH('Rlt Global'!$E79,'OTCM-OMR'!$C$4:$C$88,0),MATCH('Rlt Global'!Q$3,'OTCM-OMR'!$F$3:$BB$3,0)),"")</f>
        <v>0</v>
      </c>
      <c r="R79">
        <f>IFERROR(INDEX('OTCM-OMR'!$F$4:$BB$88,MATCH('Rlt Global'!$E79,'OTCM-OMR'!$C$4:$C$88,0),MATCH('Rlt Global'!R$3,'OTCM-OMR'!$F$3:$BB$3,0)),"")</f>
        <v>0</v>
      </c>
      <c r="S79">
        <f>IFERROR(INDEX('OTCM-OMR'!$F$4:$BB$88,MATCH('Rlt Global'!$E79,'OTCM-OMR'!$C$4:$C$88,0),MATCH('Rlt Global'!S$3,'OTCM-OMR'!$F$3:$BB$3,0)),"")</f>
        <v>0</v>
      </c>
      <c r="T79">
        <f>IFERROR(INDEX('OTCM-OMR'!$F$4:$BB$88,MATCH('Rlt Global'!$E79,'OTCM-OMR'!$C$4:$C$88,0),MATCH('Rlt Global'!T$3,'OTCM-OMR'!$F$3:$BB$3,0)),"")</f>
        <v>0</v>
      </c>
      <c r="U79">
        <f>IFERROR(INDEX('OTCM-OMR'!$F$4:$BB$88,MATCH('Rlt Global'!$E79,'OTCM-OMR'!$C$4:$C$88,0),MATCH('Rlt Global'!U$3,'OTCM-OMR'!$F$3:$BB$3,0)),"")</f>
        <v>0</v>
      </c>
      <c r="V79">
        <f>IFERROR(INDEX('OTCM-OMR'!$F$4:$BB$88,MATCH('Rlt Global'!$E79,'OTCM-OMR'!$C$4:$C$88,0),MATCH('Rlt Global'!V$3,'OTCM-OMR'!$F$3:$BB$3,0)),"")</f>
        <v>0</v>
      </c>
      <c r="W79">
        <f>IFERROR(INDEX('OTCM-OMR'!$F$4:$BB$88,MATCH('Rlt Global'!$E79,'OTCM-OMR'!$C$4:$C$88,0),MATCH('Rlt Global'!W$3,'OTCM-OMR'!$F$3:$BB$3,0)),"")</f>
        <v>0</v>
      </c>
      <c r="X79">
        <f>IFERROR(INDEX('OTCM-OMR'!$F$4:$BB$88,MATCH('Rlt Global'!$E79,'OTCM-OMR'!$C$4:$C$88,0),MATCH('Rlt Global'!X$3,'OTCM-OMR'!$F$3:$BB$3,0)),"")</f>
        <v>0</v>
      </c>
      <c r="Y79">
        <f>IFERROR(INDEX('OTCM-OMR'!$F$4:$BB$88,MATCH('Rlt Global'!$E79,'OTCM-OMR'!$C$4:$C$88,0),MATCH('Rlt Global'!Y$3,'OTCM-OMR'!$F$3:$BB$3,0)),"")</f>
        <v>0</v>
      </c>
      <c r="Z79">
        <f>IFERROR(INDEX('OTCM-OMR'!$F$4:$BB$88,MATCH('Rlt Global'!$E79,'OTCM-OMR'!$C$4:$C$88,0),MATCH('Rlt Global'!Z$3,'OTCM-OMR'!$F$3:$BB$3,0)),"")</f>
        <v>0</v>
      </c>
      <c r="AA79">
        <f>IFERROR(INDEX('OTCM-OMR'!$F$4:$BB$88,MATCH('Rlt Global'!$E79,'OTCM-OMR'!$C$4:$C$88,0),MATCH('Rlt Global'!AA$3,'OTCM-OMR'!$F$3:$BB$3,0)),"")</f>
        <v>0</v>
      </c>
      <c r="AB79">
        <f>IFERROR(INDEX('OTCM-OMR'!$F$4:$BB$88,MATCH('Rlt Global'!$E79,'OTCM-OMR'!$C$4:$C$88,0),MATCH('Rlt Global'!AB$3,'OTCM-OMR'!$F$3:$BB$3,0)),"")</f>
        <v>0</v>
      </c>
      <c r="AC79">
        <f>IFERROR(INDEX('OTCM-OMR'!$F$4:$BB$88,MATCH('Rlt Global'!$E79,'OTCM-OMR'!$C$4:$C$88,0),MATCH('Rlt Global'!AC$3,'OTCM-OMR'!$F$3:$BB$3,0)),"")</f>
        <v>0</v>
      </c>
      <c r="AD79">
        <f>IFERROR(INDEX('OTCM-OMR'!$F$4:$BB$88,MATCH('Rlt Global'!$E79,'OTCM-OMR'!$C$4:$C$88,0),MATCH('Rlt Global'!AD$3,'OTCM-OMR'!$F$3:$BB$3,0)),"")</f>
        <v>0</v>
      </c>
      <c r="AE79">
        <f>IFERROR(INDEX('OTCM-OMR'!$F$4:$BB$88,MATCH('Rlt Global'!$E79,'OTCM-OMR'!$C$4:$C$88,0),MATCH('Rlt Global'!AE$3,'OTCM-OMR'!$F$3:$BB$3,0)),"")</f>
        <v>0</v>
      </c>
      <c r="AF79">
        <f>IFERROR(INDEX('OTCM-OMR'!$F$4:$BB$88,MATCH('Rlt Global'!$E79,'OTCM-OMR'!$C$4:$C$88,0),MATCH('Rlt Global'!AF$3,'OTCM-OMR'!$F$3:$BB$3,0)),"")</f>
        <v>0</v>
      </c>
      <c r="AG79">
        <f>IFERROR(INDEX('OTCM-OMR'!$F$4:$BB$88,MATCH('Rlt Global'!$E79,'OTCM-OMR'!$C$4:$C$88,0),MATCH('Rlt Global'!AG$3,'OTCM-OMR'!$F$3:$BB$3,0)),"")</f>
        <v>0</v>
      </c>
      <c r="AH79">
        <f>IFERROR(INDEX('OTCM-OMR'!$F$4:$BB$88,MATCH('Rlt Global'!$E79,'OTCM-OMR'!$C$4:$C$88,0),MATCH('Rlt Global'!AH$3,'OTCM-OMR'!$F$3:$BB$3,0)),"")</f>
        <v>0</v>
      </c>
      <c r="AI79">
        <f>IFERROR(INDEX('OTCM-OMR'!$F$4:$BB$88,MATCH('Rlt Global'!$E79,'OTCM-OMR'!$C$4:$C$88,0),MATCH('Rlt Global'!AI$3,'OTCM-OMR'!$F$3:$BB$3,0)),"")</f>
        <v>0</v>
      </c>
      <c r="AJ79">
        <f>IFERROR(INDEX('OTCM-OMR'!$F$4:$BB$88,MATCH('Rlt Global'!$E79,'OTCM-OMR'!$C$4:$C$88,0),MATCH('Rlt Global'!AJ$3,'OTCM-OMR'!$F$3:$BB$3,0)),"")</f>
        <v>0</v>
      </c>
      <c r="AK79">
        <f>IFERROR(INDEX('OTCM-OMR'!$F$4:$BB$88,MATCH('Rlt Global'!$E79,'OTCM-OMR'!$C$4:$C$88,0),MATCH('Rlt Global'!AK$3,'OTCM-OMR'!$F$3:$BB$3,0)),"")</f>
        <v>0</v>
      </c>
      <c r="AL79">
        <f>IFERROR(INDEX('OTCM-OMR'!$F$4:$BB$88,MATCH('Rlt Global'!$E79,'OTCM-OMR'!$C$4:$C$88,0),MATCH('Rlt Global'!AL$3,'OTCM-OMR'!$F$3:$BB$3,0)),"")</f>
        <v>0</v>
      </c>
      <c r="AM79">
        <f>IFERROR(INDEX('OTCM-OMR'!$F$4:$BB$88,MATCH('Rlt Global'!$E79,'OTCM-OMR'!$C$4:$C$88,0),MATCH('Rlt Global'!AM$3,'OTCM-OMR'!$F$3:$BB$3,0)),"")</f>
        <v>0</v>
      </c>
      <c r="AN79">
        <f>IFERROR(INDEX('OTCM-OMR'!$F$4:$BB$88,MATCH('Rlt Global'!$E79,'OTCM-OMR'!$C$4:$C$88,0),MATCH('Rlt Global'!AN$3,'OTCM-OMR'!$F$3:$BB$3,0)),"")</f>
        <v>0</v>
      </c>
      <c r="AO79">
        <f>IFERROR(INDEX('OTCM-OMR'!$F$4:$BB$88,MATCH('Rlt Global'!$E79,'OTCM-OMR'!$C$4:$C$88,0),MATCH('Rlt Global'!AO$3,'OTCM-OMR'!$F$3:$BB$3,0)),"")</f>
        <v>0</v>
      </c>
      <c r="AP79">
        <f>IFERROR(INDEX('OTCM-OMR'!$F$4:$BB$88,MATCH('Rlt Global'!$E79,'OTCM-OMR'!$C$4:$C$88,0),MATCH('Rlt Global'!AP$3,'OTCM-OMR'!$F$3:$BB$3,0)),"")</f>
        <v>0</v>
      </c>
      <c r="AQ79">
        <f>IFERROR(INDEX('OTCM-OMR'!$F$4:$BB$88,MATCH('Rlt Global'!$E79,'OTCM-OMR'!$C$4:$C$88,0),MATCH('Rlt Global'!AQ$3,'OTCM-OMR'!$F$3:$BB$3,0)),"")</f>
        <v>0</v>
      </c>
      <c r="AR79">
        <f>IFERROR(INDEX('OTCM-OMR'!$F$4:$BB$88,MATCH('Rlt Global'!$E79,'OTCM-OMR'!$C$4:$C$88,0),MATCH('Rlt Global'!AR$3,'OTCM-OMR'!$F$3:$BB$3,0)),"")</f>
        <v>0</v>
      </c>
      <c r="AS79">
        <f>IFERROR(INDEX('OTCM-OMR'!$F$4:$BB$88,MATCH('Rlt Global'!$E79,'OTCM-OMR'!$C$4:$C$88,0),MATCH('Rlt Global'!AS$3,'OTCM-OMR'!$F$3:$BB$3,0)),"")</f>
        <v>0</v>
      </c>
      <c r="AT79">
        <f>IFERROR(INDEX('OTCM-OMR'!$F$4:$BB$88,MATCH('Rlt Global'!$E79,'OTCM-OMR'!$C$4:$C$88,0),MATCH('Rlt Global'!AT$3,'OTCM-OMR'!$F$3:$BB$3,0)),"")</f>
        <v>0</v>
      </c>
      <c r="AU79">
        <f>IFERROR(INDEX('OTCM-OMR'!$F$4:$BB$88,MATCH('Rlt Global'!$E79,'OTCM-OMR'!$C$4:$C$88,0),MATCH('Rlt Global'!AU$3,'OTCM-OMR'!$F$3:$BB$3,0)),"")</f>
        <v>0</v>
      </c>
      <c r="AV79">
        <f>IFERROR(INDEX('OTCM-OMR'!$F$4:$BB$88,MATCH('Rlt Global'!$E79,'OTCM-OMR'!$C$4:$C$88,0),MATCH('Rlt Global'!AV$3,'OTCM-OMR'!$F$3:$BB$3,0)),"")</f>
        <v>0</v>
      </c>
      <c r="AW79">
        <f>IFERROR(INDEX('OTCM-OMR'!$F$4:$BB$88,MATCH('Rlt Global'!$E79,'OTCM-OMR'!$C$4:$C$88,0),MATCH('Rlt Global'!AW$3,'OTCM-OMR'!$F$3:$BB$3,0)),"")</f>
        <v>0</v>
      </c>
      <c r="AX79">
        <f>IFERROR(INDEX('OTCM-OMR'!$F$4:$BB$88,MATCH('Rlt Global'!$E79,'OTCM-OMR'!$C$4:$C$88,0),MATCH('Rlt Global'!AX$3,'OTCM-OMR'!$F$3:$BB$3,0)),"")</f>
        <v>0</v>
      </c>
      <c r="AY79">
        <f>IFERROR(INDEX('OTCM-OMR'!$F$4:$BB$88,MATCH('Rlt Global'!$E79,'OTCM-OMR'!$C$4:$C$88,0),MATCH('Rlt Global'!AY$3,'OTCM-OMR'!$F$3:$BB$3,0)),"")</f>
        <v>0</v>
      </c>
      <c r="AZ79">
        <f>IFERROR(INDEX('OTCM-OMR'!$F$4:$BB$88,MATCH('Rlt Global'!$E79,'OTCM-OMR'!$C$4:$C$88,0),MATCH('Rlt Global'!AZ$3,'OTCM-OMR'!$F$3:$BB$3,0)),"")</f>
        <v>0</v>
      </c>
      <c r="BA79">
        <f>IFERROR(INDEX('OTCM-OMR'!$F$4:$BB$88,MATCH('Rlt Global'!$E79,'OTCM-OMR'!$C$4:$C$88,0),MATCH('Rlt Global'!BA$3,'OTCM-OMR'!$F$3:$BB$3,0)),"")</f>
        <v>0</v>
      </c>
      <c r="BB79">
        <f>IFERROR(INDEX('OTCM-OMR'!$F$4:$BB$88,MATCH('Rlt Global'!$E79,'OTCM-OMR'!$C$4:$C$88,0),MATCH('Rlt Global'!BB$3,'OTCM-OMR'!$F$3:$BB$3,0)),"")</f>
        <v>0</v>
      </c>
      <c r="BC79">
        <f>IFERROR(INDEX('OTCM-OMR'!$F$4:$BB$88,MATCH('Rlt Global'!$E79,'OTCM-OMR'!$C$4:$C$88,0),MATCH('Rlt Global'!BC$3,'OTCM-OMR'!$F$3:$BB$3,0)),"")</f>
        <v>0</v>
      </c>
      <c r="BD79">
        <f>IFERROR(INDEX('OTCM-OMR'!$F$4:$BB$88,MATCH('Rlt Global'!$E79,'OTCM-OMR'!$C$4:$C$88,0),MATCH('Rlt Global'!BD$3,'OTCM-OMR'!$F$3:$BB$3,0)),"")</f>
        <v>0</v>
      </c>
    </row>
    <row r="80" spans="1:56">
      <c r="A80" t="s">
        <v>12</v>
      </c>
      <c r="B80" t="s">
        <v>153</v>
      </c>
      <c r="C80" t="s">
        <v>177</v>
      </c>
      <c r="D80">
        <v>2</v>
      </c>
      <c r="E80" s="66" t="str">
        <f>INDEX('Liste Personnel'!$A$3:$I$152,MATCH($C80,'Liste Personnel'!$E$3:$E$152,0),7)</f>
        <v>OTCMD2</v>
      </c>
      <c r="F80" s="66">
        <f>INDEX('Liste Personnel'!$A$3:$I$152,MATCH($C80,'Liste Personnel'!$E$3:$E$152,0),8)</f>
        <v>4322</v>
      </c>
      <c r="G80" s="66" t="str">
        <f>INDEX('Liste Personnel'!$A$3:$I$152,MATCH($C80,'Liste Personnel'!$E$3:$E$152,0),9)</f>
        <v>xxx.xxx@google.com</v>
      </c>
      <c r="H80">
        <f>IFERROR(INDEX('OTCM-OMR'!$F$4:$BB$88,MATCH('Rlt Global'!$E80,'OTCM-OMR'!$C$4:$C$88,0),MATCH('Rlt Global'!H$3,'OTCM-OMR'!$F$3:$BB$3,0)),"")</f>
        <v>0</v>
      </c>
      <c r="I80">
        <f>IFERROR(INDEX('OTCM-OMR'!$F$4:$BB$88,MATCH('Rlt Global'!$E80,'OTCM-OMR'!$C$4:$C$88,0),MATCH('Rlt Global'!I$3,'OTCM-OMR'!$F$3:$BB$3,0)),"")</f>
        <v>0</v>
      </c>
      <c r="J80">
        <f>IFERROR(INDEX('OTCM-OMR'!$F$4:$BB$88,MATCH('Rlt Global'!$E80,'OTCM-OMR'!$C$4:$C$88,0),MATCH('Rlt Global'!J$3,'OTCM-OMR'!$F$3:$BB$3,0)),"")</f>
        <v>0</v>
      </c>
      <c r="K80">
        <f>IFERROR(INDEX('OTCM-OMR'!$F$4:$BB$88,MATCH('Rlt Global'!$E80,'OTCM-OMR'!$C$4:$C$88,0),MATCH('Rlt Global'!K$3,'OTCM-OMR'!$F$3:$BB$3,0)),"")</f>
        <v>0</v>
      </c>
      <c r="L80">
        <f>IFERROR(INDEX('OTCM-OMR'!$F$4:$BB$88,MATCH('Rlt Global'!$E80,'OTCM-OMR'!$C$4:$C$88,0),MATCH('Rlt Global'!L$3,'OTCM-OMR'!$F$3:$BB$3,0)),"")</f>
        <v>0</v>
      </c>
      <c r="M80">
        <f>IFERROR(INDEX('OTCM-OMR'!$F$4:$BB$88,MATCH('Rlt Global'!$E80,'OTCM-OMR'!$C$4:$C$88,0),MATCH('Rlt Global'!M$3,'OTCM-OMR'!$F$3:$BB$3,0)),"")</f>
        <v>0</v>
      </c>
      <c r="N80">
        <f>IFERROR(INDEX('OTCM-OMR'!$F$4:$BB$88,MATCH('Rlt Global'!$E80,'OTCM-OMR'!$C$4:$C$88,0),MATCH('Rlt Global'!N$3,'OTCM-OMR'!$F$3:$BB$3,0)),"")</f>
        <v>0</v>
      </c>
      <c r="O80">
        <f>IFERROR(INDEX('OTCM-OMR'!$F$4:$BB$88,MATCH('Rlt Global'!$E80,'OTCM-OMR'!$C$4:$C$88,0),MATCH('Rlt Global'!O$3,'OTCM-OMR'!$F$3:$BB$3,0)),"")</f>
        <v>0</v>
      </c>
      <c r="P80">
        <f>IFERROR(INDEX('OTCM-OMR'!$F$4:$BB$88,MATCH('Rlt Global'!$E80,'OTCM-OMR'!$C$4:$C$88,0),MATCH('Rlt Global'!P$3,'OTCM-OMR'!$F$3:$BB$3,0)),"")</f>
        <v>0</v>
      </c>
      <c r="Q80">
        <f>IFERROR(INDEX('OTCM-OMR'!$F$4:$BB$88,MATCH('Rlt Global'!$E80,'OTCM-OMR'!$C$4:$C$88,0),MATCH('Rlt Global'!Q$3,'OTCM-OMR'!$F$3:$BB$3,0)),"")</f>
        <v>0</v>
      </c>
      <c r="R80">
        <f>IFERROR(INDEX('OTCM-OMR'!$F$4:$BB$88,MATCH('Rlt Global'!$E80,'OTCM-OMR'!$C$4:$C$88,0),MATCH('Rlt Global'!R$3,'OTCM-OMR'!$F$3:$BB$3,0)),"")</f>
        <v>0</v>
      </c>
      <c r="S80">
        <f>IFERROR(INDEX('OTCM-OMR'!$F$4:$BB$88,MATCH('Rlt Global'!$E80,'OTCM-OMR'!$C$4:$C$88,0),MATCH('Rlt Global'!S$3,'OTCM-OMR'!$F$3:$BB$3,0)),"")</f>
        <v>0</v>
      </c>
      <c r="T80">
        <f>IFERROR(INDEX('OTCM-OMR'!$F$4:$BB$88,MATCH('Rlt Global'!$E80,'OTCM-OMR'!$C$4:$C$88,0),MATCH('Rlt Global'!T$3,'OTCM-OMR'!$F$3:$BB$3,0)),"")</f>
        <v>0</v>
      </c>
      <c r="U80">
        <f>IFERROR(INDEX('OTCM-OMR'!$F$4:$BB$88,MATCH('Rlt Global'!$E80,'OTCM-OMR'!$C$4:$C$88,0),MATCH('Rlt Global'!U$3,'OTCM-OMR'!$F$3:$BB$3,0)),"")</f>
        <v>0</v>
      </c>
      <c r="V80">
        <f>IFERROR(INDEX('OTCM-OMR'!$F$4:$BB$88,MATCH('Rlt Global'!$E80,'OTCM-OMR'!$C$4:$C$88,0),MATCH('Rlt Global'!V$3,'OTCM-OMR'!$F$3:$BB$3,0)),"")</f>
        <v>0</v>
      </c>
      <c r="W80">
        <f>IFERROR(INDEX('OTCM-OMR'!$F$4:$BB$88,MATCH('Rlt Global'!$E80,'OTCM-OMR'!$C$4:$C$88,0),MATCH('Rlt Global'!W$3,'OTCM-OMR'!$F$3:$BB$3,0)),"")</f>
        <v>0</v>
      </c>
      <c r="X80">
        <f>IFERROR(INDEX('OTCM-OMR'!$F$4:$BB$88,MATCH('Rlt Global'!$E80,'OTCM-OMR'!$C$4:$C$88,0),MATCH('Rlt Global'!X$3,'OTCM-OMR'!$F$3:$BB$3,0)),"")</f>
        <v>0</v>
      </c>
      <c r="Y80">
        <f>IFERROR(INDEX('OTCM-OMR'!$F$4:$BB$88,MATCH('Rlt Global'!$E80,'OTCM-OMR'!$C$4:$C$88,0),MATCH('Rlt Global'!Y$3,'OTCM-OMR'!$F$3:$BB$3,0)),"")</f>
        <v>0</v>
      </c>
      <c r="Z80">
        <f>IFERROR(INDEX('OTCM-OMR'!$F$4:$BB$88,MATCH('Rlt Global'!$E80,'OTCM-OMR'!$C$4:$C$88,0),MATCH('Rlt Global'!Z$3,'OTCM-OMR'!$F$3:$BB$3,0)),"")</f>
        <v>0</v>
      </c>
      <c r="AA80">
        <f>IFERROR(INDEX('OTCM-OMR'!$F$4:$BB$88,MATCH('Rlt Global'!$E80,'OTCM-OMR'!$C$4:$C$88,0),MATCH('Rlt Global'!AA$3,'OTCM-OMR'!$F$3:$BB$3,0)),"")</f>
        <v>0</v>
      </c>
      <c r="AB80">
        <f>IFERROR(INDEX('OTCM-OMR'!$F$4:$BB$88,MATCH('Rlt Global'!$E80,'OTCM-OMR'!$C$4:$C$88,0),MATCH('Rlt Global'!AB$3,'OTCM-OMR'!$F$3:$BB$3,0)),"")</f>
        <v>0</v>
      </c>
      <c r="AC80">
        <f>IFERROR(INDEX('OTCM-OMR'!$F$4:$BB$88,MATCH('Rlt Global'!$E80,'OTCM-OMR'!$C$4:$C$88,0),MATCH('Rlt Global'!AC$3,'OTCM-OMR'!$F$3:$BB$3,0)),"")</f>
        <v>0</v>
      </c>
      <c r="AD80">
        <f>IFERROR(INDEX('OTCM-OMR'!$F$4:$BB$88,MATCH('Rlt Global'!$E80,'OTCM-OMR'!$C$4:$C$88,0),MATCH('Rlt Global'!AD$3,'OTCM-OMR'!$F$3:$BB$3,0)),"")</f>
        <v>0</v>
      </c>
      <c r="AE80">
        <f>IFERROR(INDEX('OTCM-OMR'!$F$4:$BB$88,MATCH('Rlt Global'!$E80,'OTCM-OMR'!$C$4:$C$88,0),MATCH('Rlt Global'!AE$3,'OTCM-OMR'!$F$3:$BB$3,0)),"")</f>
        <v>0</v>
      </c>
      <c r="AF80">
        <f>IFERROR(INDEX('OTCM-OMR'!$F$4:$BB$88,MATCH('Rlt Global'!$E80,'OTCM-OMR'!$C$4:$C$88,0),MATCH('Rlt Global'!AF$3,'OTCM-OMR'!$F$3:$BB$3,0)),"")</f>
        <v>0</v>
      </c>
      <c r="AG80">
        <f>IFERROR(INDEX('OTCM-OMR'!$F$4:$BB$88,MATCH('Rlt Global'!$E80,'OTCM-OMR'!$C$4:$C$88,0),MATCH('Rlt Global'!AG$3,'OTCM-OMR'!$F$3:$BB$3,0)),"")</f>
        <v>0</v>
      </c>
      <c r="AH80">
        <f>IFERROR(INDEX('OTCM-OMR'!$F$4:$BB$88,MATCH('Rlt Global'!$E80,'OTCM-OMR'!$C$4:$C$88,0),MATCH('Rlt Global'!AH$3,'OTCM-OMR'!$F$3:$BB$3,0)),"")</f>
        <v>0</v>
      </c>
      <c r="AI80">
        <f>IFERROR(INDEX('OTCM-OMR'!$F$4:$BB$88,MATCH('Rlt Global'!$E80,'OTCM-OMR'!$C$4:$C$88,0),MATCH('Rlt Global'!AI$3,'OTCM-OMR'!$F$3:$BB$3,0)),"")</f>
        <v>0</v>
      </c>
      <c r="AJ80">
        <f>IFERROR(INDEX('OTCM-OMR'!$F$4:$BB$88,MATCH('Rlt Global'!$E80,'OTCM-OMR'!$C$4:$C$88,0),MATCH('Rlt Global'!AJ$3,'OTCM-OMR'!$F$3:$BB$3,0)),"")</f>
        <v>0</v>
      </c>
      <c r="AK80">
        <f>IFERROR(INDEX('OTCM-OMR'!$F$4:$BB$88,MATCH('Rlt Global'!$E80,'OTCM-OMR'!$C$4:$C$88,0),MATCH('Rlt Global'!AK$3,'OTCM-OMR'!$F$3:$BB$3,0)),"")</f>
        <v>0</v>
      </c>
      <c r="AL80">
        <f>IFERROR(INDEX('OTCM-OMR'!$F$4:$BB$88,MATCH('Rlt Global'!$E80,'OTCM-OMR'!$C$4:$C$88,0),MATCH('Rlt Global'!AL$3,'OTCM-OMR'!$F$3:$BB$3,0)),"")</f>
        <v>0</v>
      </c>
      <c r="AM80">
        <f>IFERROR(INDEX('OTCM-OMR'!$F$4:$BB$88,MATCH('Rlt Global'!$E80,'OTCM-OMR'!$C$4:$C$88,0),MATCH('Rlt Global'!AM$3,'OTCM-OMR'!$F$3:$BB$3,0)),"")</f>
        <v>0</v>
      </c>
      <c r="AN80">
        <f>IFERROR(INDEX('OTCM-OMR'!$F$4:$BB$88,MATCH('Rlt Global'!$E80,'OTCM-OMR'!$C$4:$C$88,0),MATCH('Rlt Global'!AN$3,'OTCM-OMR'!$F$3:$BB$3,0)),"")</f>
        <v>0</v>
      </c>
      <c r="AO80">
        <f>IFERROR(INDEX('OTCM-OMR'!$F$4:$BB$88,MATCH('Rlt Global'!$E80,'OTCM-OMR'!$C$4:$C$88,0),MATCH('Rlt Global'!AO$3,'OTCM-OMR'!$F$3:$BB$3,0)),"")</f>
        <v>0</v>
      </c>
      <c r="AP80">
        <f>IFERROR(INDEX('OTCM-OMR'!$F$4:$BB$88,MATCH('Rlt Global'!$E80,'OTCM-OMR'!$C$4:$C$88,0),MATCH('Rlt Global'!AP$3,'OTCM-OMR'!$F$3:$BB$3,0)),"")</f>
        <v>0</v>
      </c>
      <c r="AQ80">
        <f>IFERROR(INDEX('OTCM-OMR'!$F$4:$BB$88,MATCH('Rlt Global'!$E80,'OTCM-OMR'!$C$4:$C$88,0),MATCH('Rlt Global'!AQ$3,'OTCM-OMR'!$F$3:$BB$3,0)),"")</f>
        <v>0</v>
      </c>
      <c r="AR80">
        <f>IFERROR(INDEX('OTCM-OMR'!$F$4:$BB$88,MATCH('Rlt Global'!$E80,'OTCM-OMR'!$C$4:$C$88,0),MATCH('Rlt Global'!AR$3,'OTCM-OMR'!$F$3:$BB$3,0)),"")</f>
        <v>0</v>
      </c>
      <c r="AS80">
        <f>IFERROR(INDEX('OTCM-OMR'!$F$4:$BB$88,MATCH('Rlt Global'!$E80,'OTCM-OMR'!$C$4:$C$88,0),MATCH('Rlt Global'!AS$3,'OTCM-OMR'!$F$3:$BB$3,0)),"")</f>
        <v>0</v>
      </c>
      <c r="AT80">
        <f>IFERROR(INDEX('OTCM-OMR'!$F$4:$BB$88,MATCH('Rlt Global'!$E80,'OTCM-OMR'!$C$4:$C$88,0),MATCH('Rlt Global'!AT$3,'OTCM-OMR'!$F$3:$BB$3,0)),"")</f>
        <v>0</v>
      </c>
      <c r="AU80">
        <f>IFERROR(INDEX('OTCM-OMR'!$F$4:$BB$88,MATCH('Rlt Global'!$E80,'OTCM-OMR'!$C$4:$C$88,0),MATCH('Rlt Global'!AU$3,'OTCM-OMR'!$F$3:$BB$3,0)),"")</f>
        <v>0</v>
      </c>
      <c r="AV80">
        <f>IFERROR(INDEX('OTCM-OMR'!$F$4:$BB$88,MATCH('Rlt Global'!$E80,'OTCM-OMR'!$C$4:$C$88,0),MATCH('Rlt Global'!AV$3,'OTCM-OMR'!$F$3:$BB$3,0)),"")</f>
        <v>0</v>
      </c>
      <c r="AW80">
        <f>IFERROR(INDEX('OTCM-OMR'!$F$4:$BB$88,MATCH('Rlt Global'!$E80,'OTCM-OMR'!$C$4:$C$88,0),MATCH('Rlt Global'!AW$3,'OTCM-OMR'!$F$3:$BB$3,0)),"")</f>
        <v>0</v>
      </c>
      <c r="AX80">
        <f>IFERROR(INDEX('OTCM-OMR'!$F$4:$BB$88,MATCH('Rlt Global'!$E80,'OTCM-OMR'!$C$4:$C$88,0),MATCH('Rlt Global'!AX$3,'OTCM-OMR'!$F$3:$BB$3,0)),"")</f>
        <v>0</v>
      </c>
      <c r="AY80">
        <f>IFERROR(INDEX('OTCM-OMR'!$F$4:$BB$88,MATCH('Rlt Global'!$E80,'OTCM-OMR'!$C$4:$C$88,0),MATCH('Rlt Global'!AY$3,'OTCM-OMR'!$F$3:$BB$3,0)),"")</f>
        <v>0</v>
      </c>
      <c r="AZ80">
        <f>IFERROR(INDEX('OTCM-OMR'!$F$4:$BB$88,MATCH('Rlt Global'!$E80,'OTCM-OMR'!$C$4:$C$88,0),MATCH('Rlt Global'!AZ$3,'OTCM-OMR'!$F$3:$BB$3,0)),"")</f>
        <v>0</v>
      </c>
      <c r="BA80">
        <f>IFERROR(INDEX('OTCM-OMR'!$F$4:$BB$88,MATCH('Rlt Global'!$E80,'OTCM-OMR'!$C$4:$C$88,0),MATCH('Rlt Global'!BA$3,'OTCM-OMR'!$F$3:$BB$3,0)),"")</f>
        <v>0</v>
      </c>
      <c r="BB80">
        <f>IFERROR(INDEX('OTCM-OMR'!$F$4:$BB$88,MATCH('Rlt Global'!$E80,'OTCM-OMR'!$C$4:$C$88,0),MATCH('Rlt Global'!BB$3,'OTCM-OMR'!$F$3:$BB$3,0)),"")</f>
        <v>0</v>
      </c>
      <c r="BC80">
        <f>IFERROR(INDEX('OTCM-OMR'!$F$4:$BB$88,MATCH('Rlt Global'!$E80,'OTCM-OMR'!$C$4:$C$88,0),MATCH('Rlt Global'!BC$3,'OTCM-OMR'!$F$3:$BB$3,0)),"")</f>
        <v>0</v>
      </c>
      <c r="BD80">
        <f>IFERROR(INDEX('OTCM-OMR'!$F$4:$BB$88,MATCH('Rlt Global'!$E80,'OTCM-OMR'!$C$4:$C$88,0),MATCH('Rlt Global'!BD$3,'OTCM-OMR'!$F$3:$BB$3,0)),"")</f>
        <v>0</v>
      </c>
    </row>
    <row r="81" spans="1:56">
      <c r="A81" t="s">
        <v>12</v>
      </c>
      <c r="B81" t="s">
        <v>153</v>
      </c>
      <c r="C81" t="s">
        <v>178</v>
      </c>
      <c r="D81">
        <v>3</v>
      </c>
      <c r="E81" s="66" t="str">
        <f>INDEX('Liste Personnel'!$A$3:$I$152,MATCH($C81,'Liste Personnel'!$E$3:$E$152,0),7)</f>
        <v>OTCMD3</v>
      </c>
      <c r="F81" s="66">
        <f>INDEX('Liste Personnel'!$A$3:$I$152,MATCH($C81,'Liste Personnel'!$E$3:$E$152,0),8)</f>
        <v>4636</v>
      </c>
      <c r="G81" s="66" t="str">
        <f>INDEX('Liste Personnel'!$A$3:$I$152,MATCH($C81,'Liste Personnel'!$E$3:$E$152,0),9)</f>
        <v>xxx.xxx@google.com</v>
      </c>
      <c r="H81">
        <f>IFERROR(INDEX('OTCM-OMR'!$F$4:$BB$88,MATCH('Rlt Global'!$E81,'OTCM-OMR'!$C$4:$C$88,0),MATCH('Rlt Global'!H$3,'OTCM-OMR'!$F$3:$BB$3,0)),"")</f>
        <v>0</v>
      </c>
      <c r="I81">
        <f>IFERROR(INDEX('OTCM-OMR'!$F$4:$BB$88,MATCH('Rlt Global'!$E81,'OTCM-OMR'!$C$4:$C$88,0),MATCH('Rlt Global'!I$3,'OTCM-OMR'!$F$3:$BB$3,0)),"")</f>
        <v>0</v>
      </c>
      <c r="J81">
        <f>IFERROR(INDEX('OTCM-OMR'!$F$4:$BB$88,MATCH('Rlt Global'!$E81,'OTCM-OMR'!$C$4:$C$88,0),MATCH('Rlt Global'!J$3,'OTCM-OMR'!$F$3:$BB$3,0)),"")</f>
        <v>0</v>
      </c>
      <c r="K81">
        <f>IFERROR(INDEX('OTCM-OMR'!$F$4:$BB$88,MATCH('Rlt Global'!$E81,'OTCM-OMR'!$C$4:$C$88,0),MATCH('Rlt Global'!K$3,'OTCM-OMR'!$F$3:$BB$3,0)),"")</f>
        <v>0</v>
      </c>
      <c r="L81">
        <f>IFERROR(INDEX('OTCM-OMR'!$F$4:$BB$88,MATCH('Rlt Global'!$E81,'OTCM-OMR'!$C$4:$C$88,0),MATCH('Rlt Global'!L$3,'OTCM-OMR'!$F$3:$BB$3,0)),"")</f>
        <v>0</v>
      </c>
      <c r="M81">
        <f>IFERROR(INDEX('OTCM-OMR'!$F$4:$BB$88,MATCH('Rlt Global'!$E81,'OTCM-OMR'!$C$4:$C$88,0),MATCH('Rlt Global'!M$3,'OTCM-OMR'!$F$3:$BB$3,0)),"")</f>
        <v>0</v>
      </c>
      <c r="N81">
        <f>IFERROR(INDEX('OTCM-OMR'!$F$4:$BB$88,MATCH('Rlt Global'!$E81,'OTCM-OMR'!$C$4:$C$88,0),MATCH('Rlt Global'!N$3,'OTCM-OMR'!$F$3:$BB$3,0)),"")</f>
        <v>0</v>
      </c>
      <c r="O81">
        <f>IFERROR(INDEX('OTCM-OMR'!$F$4:$BB$88,MATCH('Rlt Global'!$E81,'OTCM-OMR'!$C$4:$C$88,0),MATCH('Rlt Global'!O$3,'OTCM-OMR'!$F$3:$BB$3,0)),"")</f>
        <v>0</v>
      </c>
      <c r="P81">
        <f>IFERROR(INDEX('OTCM-OMR'!$F$4:$BB$88,MATCH('Rlt Global'!$E81,'OTCM-OMR'!$C$4:$C$88,0),MATCH('Rlt Global'!P$3,'OTCM-OMR'!$F$3:$BB$3,0)),"")</f>
        <v>0</v>
      </c>
      <c r="Q81">
        <f>IFERROR(INDEX('OTCM-OMR'!$F$4:$BB$88,MATCH('Rlt Global'!$E81,'OTCM-OMR'!$C$4:$C$88,0),MATCH('Rlt Global'!Q$3,'OTCM-OMR'!$F$3:$BB$3,0)),"")</f>
        <v>0</v>
      </c>
      <c r="R81">
        <f>IFERROR(INDEX('OTCM-OMR'!$F$4:$BB$88,MATCH('Rlt Global'!$E81,'OTCM-OMR'!$C$4:$C$88,0),MATCH('Rlt Global'!R$3,'OTCM-OMR'!$F$3:$BB$3,0)),"")</f>
        <v>0</v>
      </c>
      <c r="S81">
        <f>IFERROR(INDEX('OTCM-OMR'!$F$4:$BB$88,MATCH('Rlt Global'!$E81,'OTCM-OMR'!$C$4:$C$88,0),MATCH('Rlt Global'!S$3,'OTCM-OMR'!$F$3:$BB$3,0)),"")</f>
        <v>0</v>
      </c>
      <c r="T81">
        <f>IFERROR(INDEX('OTCM-OMR'!$F$4:$BB$88,MATCH('Rlt Global'!$E81,'OTCM-OMR'!$C$4:$C$88,0),MATCH('Rlt Global'!T$3,'OTCM-OMR'!$F$3:$BB$3,0)),"")</f>
        <v>0</v>
      </c>
      <c r="U81">
        <f>IFERROR(INDEX('OTCM-OMR'!$F$4:$BB$88,MATCH('Rlt Global'!$E81,'OTCM-OMR'!$C$4:$C$88,0),MATCH('Rlt Global'!U$3,'OTCM-OMR'!$F$3:$BB$3,0)),"")</f>
        <v>0</v>
      </c>
      <c r="V81">
        <f>IFERROR(INDEX('OTCM-OMR'!$F$4:$BB$88,MATCH('Rlt Global'!$E81,'OTCM-OMR'!$C$4:$C$88,0),MATCH('Rlt Global'!V$3,'OTCM-OMR'!$F$3:$BB$3,0)),"")</f>
        <v>0</v>
      </c>
      <c r="W81">
        <f>IFERROR(INDEX('OTCM-OMR'!$F$4:$BB$88,MATCH('Rlt Global'!$E81,'OTCM-OMR'!$C$4:$C$88,0),MATCH('Rlt Global'!W$3,'OTCM-OMR'!$F$3:$BB$3,0)),"")</f>
        <v>0</v>
      </c>
      <c r="X81">
        <f>IFERROR(INDEX('OTCM-OMR'!$F$4:$BB$88,MATCH('Rlt Global'!$E81,'OTCM-OMR'!$C$4:$C$88,0),MATCH('Rlt Global'!X$3,'OTCM-OMR'!$F$3:$BB$3,0)),"")</f>
        <v>0</v>
      </c>
      <c r="Y81">
        <f>IFERROR(INDEX('OTCM-OMR'!$F$4:$BB$88,MATCH('Rlt Global'!$E81,'OTCM-OMR'!$C$4:$C$88,0),MATCH('Rlt Global'!Y$3,'OTCM-OMR'!$F$3:$BB$3,0)),"")</f>
        <v>0</v>
      </c>
      <c r="Z81">
        <f>IFERROR(INDEX('OTCM-OMR'!$F$4:$BB$88,MATCH('Rlt Global'!$E81,'OTCM-OMR'!$C$4:$C$88,0),MATCH('Rlt Global'!Z$3,'OTCM-OMR'!$F$3:$BB$3,0)),"")</f>
        <v>0</v>
      </c>
      <c r="AA81">
        <f>IFERROR(INDEX('OTCM-OMR'!$F$4:$BB$88,MATCH('Rlt Global'!$E81,'OTCM-OMR'!$C$4:$C$88,0),MATCH('Rlt Global'!AA$3,'OTCM-OMR'!$F$3:$BB$3,0)),"")</f>
        <v>0</v>
      </c>
      <c r="AB81">
        <f>IFERROR(INDEX('OTCM-OMR'!$F$4:$BB$88,MATCH('Rlt Global'!$E81,'OTCM-OMR'!$C$4:$C$88,0),MATCH('Rlt Global'!AB$3,'OTCM-OMR'!$F$3:$BB$3,0)),"")</f>
        <v>0</v>
      </c>
      <c r="AC81">
        <f>IFERROR(INDEX('OTCM-OMR'!$F$4:$BB$88,MATCH('Rlt Global'!$E81,'OTCM-OMR'!$C$4:$C$88,0),MATCH('Rlt Global'!AC$3,'OTCM-OMR'!$F$3:$BB$3,0)),"")</f>
        <v>0</v>
      </c>
      <c r="AD81">
        <f>IFERROR(INDEX('OTCM-OMR'!$F$4:$BB$88,MATCH('Rlt Global'!$E81,'OTCM-OMR'!$C$4:$C$88,0),MATCH('Rlt Global'!AD$3,'OTCM-OMR'!$F$3:$BB$3,0)),"")</f>
        <v>0</v>
      </c>
      <c r="AE81">
        <f>IFERROR(INDEX('OTCM-OMR'!$F$4:$BB$88,MATCH('Rlt Global'!$E81,'OTCM-OMR'!$C$4:$C$88,0),MATCH('Rlt Global'!AE$3,'OTCM-OMR'!$F$3:$BB$3,0)),"")</f>
        <v>0</v>
      </c>
      <c r="AF81">
        <f>IFERROR(INDEX('OTCM-OMR'!$F$4:$BB$88,MATCH('Rlt Global'!$E81,'OTCM-OMR'!$C$4:$C$88,0),MATCH('Rlt Global'!AF$3,'OTCM-OMR'!$F$3:$BB$3,0)),"")</f>
        <v>0</v>
      </c>
      <c r="AG81">
        <f>IFERROR(INDEX('OTCM-OMR'!$F$4:$BB$88,MATCH('Rlt Global'!$E81,'OTCM-OMR'!$C$4:$C$88,0),MATCH('Rlt Global'!AG$3,'OTCM-OMR'!$F$3:$BB$3,0)),"")</f>
        <v>0</v>
      </c>
      <c r="AH81">
        <f>IFERROR(INDEX('OTCM-OMR'!$F$4:$BB$88,MATCH('Rlt Global'!$E81,'OTCM-OMR'!$C$4:$C$88,0),MATCH('Rlt Global'!AH$3,'OTCM-OMR'!$F$3:$BB$3,0)),"")</f>
        <v>0</v>
      </c>
      <c r="AI81">
        <f>IFERROR(INDEX('OTCM-OMR'!$F$4:$BB$88,MATCH('Rlt Global'!$E81,'OTCM-OMR'!$C$4:$C$88,0),MATCH('Rlt Global'!AI$3,'OTCM-OMR'!$F$3:$BB$3,0)),"")</f>
        <v>0</v>
      </c>
      <c r="AJ81">
        <f>IFERROR(INDEX('OTCM-OMR'!$F$4:$BB$88,MATCH('Rlt Global'!$E81,'OTCM-OMR'!$C$4:$C$88,0),MATCH('Rlt Global'!AJ$3,'OTCM-OMR'!$F$3:$BB$3,0)),"")</f>
        <v>0</v>
      </c>
      <c r="AK81">
        <f>IFERROR(INDEX('OTCM-OMR'!$F$4:$BB$88,MATCH('Rlt Global'!$E81,'OTCM-OMR'!$C$4:$C$88,0),MATCH('Rlt Global'!AK$3,'OTCM-OMR'!$F$3:$BB$3,0)),"")</f>
        <v>0</v>
      </c>
      <c r="AL81">
        <f>IFERROR(INDEX('OTCM-OMR'!$F$4:$BB$88,MATCH('Rlt Global'!$E81,'OTCM-OMR'!$C$4:$C$88,0),MATCH('Rlt Global'!AL$3,'OTCM-OMR'!$F$3:$BB$3,0)),"")</f>
        <v>0</v>
      </c>
      <c r="AM81">
        <f>IFERROR(INDEX('OTCM-OMR'!$F$4:$BB$88,MATCH('Rlt Global'!$E81,'OTCM-OMR'!$C$4:$C$88,0),MATCH('Rlt Global'!AM$3,'OTCM-OMR'!$F$3:$BB$3,0)),"")</f>
        <v>0</v>
      </c>
      <c r="AN81">
        <f>IFERROR(INDEX('OTCM-OMR'!$F$4:$BB$88,MATCH('Rlt Global'!$E81,'OTCM-OMR'!$C$4:$C$88,0),MATCH('Rlt Global'!AN$3,'OTCM-OMR'!$F$3:$BB$3,0)),"")</f>
        <v>0</v>
      </c>
      <c r="AO81">
        <f>IFERROR(INDEX('OTCM-OMR'!$F$4:$BB$88,MATCH('Rlt Global'!$E81,'OTCM-OMR'!$C$4:$C$88,0),MATCH('Rlt Global'!AO$3,'OTCM-OMR'!$F$3:$BB$3,0)),"")</f>
        <v>0</v>
      </c>
      <c r="AP81">
        <f>IFERROR(INDEX('OTCM-OMR'!$F$4:$BB$88,MATCH('Rlt Global'!$E81,'OTCM-OMR'!$C$4:$C$88,0),MATCH('Rlt Global'!AP$3,'OTCM-OMR'!$F$3:$BB$3,0)),"")</f>
        <v>0</v>
      </c>
      <c r="AQ81">
        <f>IFERROR(INDEX('OTCM-OMR'!$F$4:$BB$88,MATCH('Rlt Global'!$E81,'OTCM-OMR'!$C$4:$C$88,0),MATCH('Rlt Global'!AQ$3,'OTCM-OMR'!$F$3:$BB$3,0)),"")</f>
        <v>0</v>
      </c>
      <c r="AR81">
        <f>IFERROR(INDEX('OTCM-OMR'!$F$4:$BB$88,MATCH('Rlt Global'!$E81,'OTCM-OMR'!$C$4:$C$88,0),MATCH('Rlt Global'!AR$3,'OTCM-OMR'!$F$3:$BB$3,0)),"")</f>
        <v>0</v>
      </c>
      <c r="AS81">
        <f>IFERROR(INDEX('OTCM-OMR'!$F$4:$BB$88,MATCH('Rlt Global'!$E81,'OTCM-OMR'!$C$4:$C$88,0),MATCH('Rlt Global'!AS$3,'OTCM-OMR'!$F$3:$BB$3,0)),"")</f>
        <v>0</v>
      </c>
      <c r="AT81">
        <f>IFERROR(INDEX('OTCM-OMR'!$F$4:$BB$88,MATCH('Rlt Global'!$E81,'OTCM-OMR'!$C$4:$C$88,0),MATCH('Rlt Global'!AT$3,'OTCM-OMR'!$F$3:$BB$3,0)),"")</f>
        <v>0</v>
      </c>
      <c r="AU81">
        <f>IFERROR(INDEX('OTCM-OMR'!$F$4:$BB$88,MATCH('Rlt Global'!$E81,'OTCM-OMR'!$C$4:$C$88,0),MATCH('Rlt Global'!AU$3,'OTCM-OMR'!$F$3:$BB$3,0)),"")</f>
        <v>0</v>
      </c>
      <c r="AV81">
        <f>IFERROR(INDEX('OTCM-OMR'!$F$4:$BB$88,MATCH('Rlt Global'!$E81,'OTCM-OMR'!$C$4:$C$88,0),MATCH('Rlt Global'!AV$3,'OTCM-OMR'!$F$3:$BB$3,0)),"")</f>
        <v>0</v>
      </c>
      <c r="AW81">
        <f>IFERROR(INDEX('OTCM-OMR'!$F$4:$BB$88,MATCH('Rlt Global'!$E81,'OTCM-OMR'!$C$4:$C$88,0),MATCH('Rlt Global'!AW$3,'OTCM-OMR'!$F$3:$BB$3,0)),"")</f>
        <v>0</v>
      </c>
      <c r="AX81">
        <f>IFERROR(INDEX('OTCM-OMR'!$F$4:$BB$88,MATCH('Rlt Global'!$E81,'OTCM-OMR'!$C$4:$C$88,0),MATCH('Rlt Global'!AX$3,'OTCM-OMR'!$F$3:$BB$3,0)),"")</f>
        <v>0</v>
      </c>
      <c r="AY81">
        <f>IFERROR(INDEX('OTCM-OMR'!$F$4:$BB$88,MATCH('Rlt Global'!$E81,'OTCM-OMR'!$C$4:$C$88,0),MATCH('Rlt Global'!AY$3,'OTCM-OMR'!$F$3:$BB$3,0)),"")</f>
        <v>0</v>
      </c>
      <c r="AZ81">
        <f>IFERROR(INDEX('OTCM-OMR'!$F$4:$BB$88,MATCH('Rlt Global'!$E81,'OTCM-OMR'!$C$4:$C$88,0),MATCH('Rlt Global'!AZ$3,'OTCM-OMR'!$F$3:$BB$3,0)),"")</f>
        <v>0</v>
      </c>
      <c r="BA81">
        <f>IFERROR(INDEX('OTCM-OMR'!$F$4:$BB$88,MATCH('Rlt Global'!$E81,'OTCM-OMR'!$C$4:$C$88,0),MATCH('Rlt Global'!BA$3,'OTCM-OMR'!$F$3:$BB$3,0)),"")</f>
        <v>0</v>
      </c>
      <c r="BB81">
        <f>IFERROR(INDEX('OTCM-OMR'!$F$4:$BB$88,MATCH('Rlt Global'!$E81,'OTCM-OMR'!$C$4:$C$88,0),MATCH('Rlt Global'!BB$3,'OTCM-OMR'!$F$3:$BB$3,0)),"")</f>
        <v>0</v>
      </c>
      <c r="BC81">
        <f>IFERROR(INDEX('OTCM-OMR'!$F$4:$BB$88,MATCH('Rlt Global'!$E81,'OTCM-OMR'!$C$4:$C$88,0),MATCH('Rlt Global'!BC$3,'OTCM-OMR'!$F$3:$BB$3,0)),"")</f>
        <v>0</v>
      </c>
      <c r="BD81">
        <f>IFERROR(INDEX('OTCM-OMR'!$F$4:$BB$88,MATCH('Rlt Global'!$E81,'OTCM-OMR'!$C$4:$C$88,0),MATCH('Rlt Global'!BD$3,'OTCM-OMR'!$F$3:$BB$3,0)),"")</f>
        <v>0</v>
      </c>
    </row>
    <row r="82" spans="1:56">
      <c r="A82" t="s">
        <v>12</v>
      </c>
      <c r="B82" t="s">
        <v>153</v>
      </c>
      <c r="C82" t="s">
        <v>179</v>
      </c>
      <c r="D82">
        <v>4</v>
      </c>
      <c r="E82" s="66" t="str">
        <f>INDEX('Liste Personnel'!$A$3:$I$152,MATCH($C82,'Liste Personnel'!$E$3:$E$152,0),7)</f>
        <v>OTCMD4</v>
      </c>
      <c r="F82" s="66">
        <f>INDEX('Liste Personnel'!$A$3:$I$152,MATCH($C82,'Liste Personnel'!$E$3:$E$152,0),8)</f>
        <v>2289</v>
      </c>
      <c r="G82" s="66" t="str">
        <f>INDEX('Liste Personnel'!$A$3:$I$152,MATCH($C82,'Liste Personnel'!$E$3:$E$152,0),9)</f>
        <v>xxx.xxx@google.com</v>
      </c>
      <c r="H82">
        <f>IFERROR(INDEX('OTCM-OMR'!$F$4:$BB$88,MATCH('Rlt Global'!$E82,'OTCM-OMR'!$C$4:$C$88,0),MATCH('Rlt Global'!H$3,'OTCM-OMR'!$F$3:$BB$3,0)),"")</f>
        <v>0</v>
      </c>
      <c r="I82">
        <f>IFERROR(INDEX('OTCM-OMR'!$F$4:$BB$88,MATCH('Rlt Global'!$E82,'OTCM-OMR'!$C$4:$C$88,0),MATCH('Rlt Global'!I$3,'OTCM-OMR'!$F$3:$BB$3,0)),"")</f>
        <v>0</v>
      </c>
      <c r="J82">
        <f>IFERROR(INDEX('OTCM-OMR'!$F$4:$BB$88,MATCH('Rlt Global'!$E82,'OTCM-OMR'!$C$4:$C$88,0),MATCH('Rlt Global'!J$3,'OTCM-OMR'!$F$3:$BB$3,0)),"")</f>
        <v>0</v>
      </c>
      <c r="K82">
        <f>IFERROR(INDEX('OTCM-OMR'!$F$4:$BB$88,MATCH('Rlt Global'!$E82,'OTCM-OMR'!$C$4:$C$88,0),MATCH('Rlt Global'!K$3,'OTCM-OMR'!$F$3:$BB$3,0)),"")</f>
        <v>0</v>
      </c>
      <c r="L82">
        <f>IFERROR(INDEX('OTCM-OMR'!$F$4:$BB$88,MATCH('Rlt Global'!$E82,'OTCM-OMR'!$C$4:$C$88,0),MATCH('Rlt Global'!L$3,'OTCM-OMR'!$F$3:$BB$3,0)),"")</f>
        <v>0</v>
      </c>
      <c r="M82">
        <f>IFERROR(INDEX('OTCM-OMR'!$F$4:$BB$88,MATCH('Rlt Global'!$E82,'OTCM-OMR'!$C$4:$C$88,0),MATCH('Rlt Global'!M$3,'OTCM-OMR'!$F$3:$BB$3,0)),"")</f>
        <v>0</v>
      </c>
      <c r="N82">
        <f>IFERROR(INDEX('OTCM-OMR'!$F$4:$BB$88,MATCH('Rlt Global'!$E82,'OTCM-OMR'!$C$4:$C$88,0),MATCH('Rlt Global'!N$3,'OTCM-OMR'!$F$3:$BB$3,0)),"")</f>
        <v>0</v>
      </c>
      <c r="O82">
        <f>IFERROR(INDEX('OTCM-OMR'!$F$4:$BB$88,MATCH('Rlt Global'!$E82,'OTCM-OMR'!$C$4:$C$88,0),MATCH('Rlt Global'!O$3,'OTCM-OMR'!$F$3:$BB$3,0)),"")</f>
        <v>0</v>
      </c>
      <c r="P82">
        <f>IFERROR(INDEX('OTCM-OMR'!$F$4:$BB$88,MATCH('Rlt Global'!$E82,'OTCM-OMR'!$C$4:$C$88,0),MATCH('Rlt Global'!P$3,'OTCM-OMR'!$F$3:$BB$3,0)),"")</f>
        <v>0</v>
      </c>
      <c r="Q82">
        <f>IFERROR(INDEX('OTCM-OMR'!$F$4:$BB$88,MATCH('Rlt Global'!$E82,'OTCM-OMR'!$C$4:$C$88,0),MATCH('Rlt Global'!Q$3,'OTCM-OMR'!$F$3:$BB$3,0)),"")</f>
        <v>0</v>
      </c>
      <c r="R82">
        <f>IFERROR(INDEX('OTCM-OMR'!$F$4:$BB$88,MATCH('Rlt Global'!$E82,'OTCM-OMR'!$C$4:$C$88,0),MATCH('Rlt Global'!R$3,'OTCM-OMR'!$F$3:$BB$3,0)),"")</f>
        <v>0</v>
      </c>
      <c r="S82">
        <f>IFERROR(INDEX('OTCM-OMR'!$F$4:$BB$88,MATCH('Rlt Global'!$E82,'OTCM-OMR'!$C$4:$C$88,0),MATCH('Rlt Global'!S$3,'OTCM-OMR'!$F$3:$BB$3,0)),"")</f>
        <v>0</v>
      </c>
      <c r="T82">
        <f>IFERROR(INDEX('OTCM-OMR'!$F$4:$BB$88,MATCH('Rlt Global'!$E82,'OTCM-OMR'!$C$4:$C$88,0),MATCH('Rlt Global'!T$3,'OTCM-OMR'!$F$3:$BB$3,0)),"")</f>
        <v>0</v>
      </c>
      <c r="U82">
        <f>IFERROR(INDEX('OTCM-OMR'!$F$4:$BB$88,MATCH('Rlt Global'!$E82,'OTCM-OMR'!$C$4:$C$88,0),MATCH('Rlt Global'!U$3,'OTCM-OMR'!$F$3:$BB$3,0)),"")</f>
        <v>0</v>
      </c>
      <c r="V82">
        <f>IFERROR(INDEX('OTCM-OMR'!$F$4:$BB$88,MATCH('Rlt Global'!$E82,'OTCM-OMR'!$C$4:$C$88,0),MATCH('Rlt Global'!V$3,'OTCM-OMR'!$F$3:$BB$3,0)),"")</f>
        <v>0</v>
      </c>
      <c r="W82">
        <f>IFERROR(INDEX('OTCM-OMR'!$F$4:$BB$88,MATCH('Rlt Global'!$E82,'OTCM-OMR'!$C$4:$C$88,0),MATCH('Rlt Global'!W$3,'OTCM-OMR'!$F$3:$BB$3,0)),"")</f>
        <v>0</v>
      </c>
      <c r="X82">
        <f>IFERROR(INDEX('OTCM-OMR'!$F$4:$BB$88,MATCH('Rlt Global'!$E82,'OTCM-OMR'!$C$4:$C$88,0),MATCH('Rlt Global'!X$3,'OTCM-OMR'!$F$3:$BB$3,0)),"")</f>
        <v>0</v>
      </c>
      <c r="Y82">
        <f>IFERROR(INDEX('OTCM-OMR'!$F$4:$BB$88,MATCH('Rlt Global'!$E82,'OTCM-OMR'!$C$4:$C$88,0),MATCH('Rlt Global'!Y$3,'OTCM-OMR'!$F$3:$BB$3,0)),"")</f>
        <v>0</v>
      </c>
      <c r="Z82">
        <f>IFERROR(INDEX('OTCM-OMR'!$F$4:$BB$88,MATCH('Rlt Global'!$E82,'OTCM-OMR'!$C$4:$C$88,0),MATCH('Rlt Global'!Z$3,'OTCM-OMR'!$F$3:$BB$3,0)),"")</f>
        <v>0</v>
      </c>
      <c r="AA82">
        <f>IFERROR(INDEX('OTCM-OMR'!$F$4:$BB$88,MATCH('Rlt Global'!$E82,'OTCM-OMR'!$C$4:$C$88,0),MATCH('Rlt Global'!AA$3,'OTCM-OMR'!$F$3:$BB$3,0)),"")</f>
        <v>0</v>
      </c>
      <c r="AB82">
        <f>IFERROR(INDEX('OTCM-OMR'!$F$4:$BB$88,MATCH('Rlt Global'!$E82,'OTCM-OMR'!$C$4:$C$88,0),MATCH('Rlt Global'!AB$3,'OTCM-OMR'!$F$3:$BB$3,0)),"")</f>
        <v>0</v>
      </c>
      <c r="AC82">
        <f>IFERROR(INDEX('OTCM-OMR'!$F$4:$BB$88,MATCH('Rlt Global'!$E82,'OTCM-OMR'!$C$4:$C$88,0),MATCH('Rlt Global'!AC$3,'OTCM-OMR'!$F$3:$BB$3,0)),"")</f>
        <v>0</v>
      </c>
      <c r="AD82">
        <f>IFERROR(INDEX('OTCM-OMR'!$F$4:$BB$88,MATCH('Rlt Global'!$E82,'OTCM-OMR'!$C$4:$C$88,0),MATCH('Rlt Global'!AD$3,'OTCM-OMR'!$F$3:$BB$3,0)),"")</f>
        <v>0</v>
      </c>
      <c r="AE82">
        <f>IFERROR(INDEX('OTCM-OMR'!$F$4:$BB$88,MATCH('Rlt Global'!$E82,'OTCM-OMR'!$C$4:$C$88,0),MATCH('Rlt Global'!AE$3,'OTCM-OMR'!$F$3:$BB$3,0)),"")</f>
        <v>0</v>
      </c>
      <c r="AF82">
        <f>IFERROR(INDEX('OTCM-OMR'!$F$4:$BB$88,MATCH('Rlt Global'!$E82,'OTCM-OMR'!$C$4:$C$88,0),MATCH('Rlt Global'!AF$3,'OTCM-OMR'!$F$3:$BB$3,0)),"")</f>
        <v>0</v>
      </c>
      <c r="AG82">
        <f>IFERROR(INDEX('OTCM-OMR'!$F$4:$BB$88,MATCH('Rlt Global'!$E82,'OTCM-OMR'!$C$4:$C$88,0),MATCH('Rlt Global'!AG$3,'OTCM-OMR'!$F$3:$BB$3,0)),"")</f>
        <v>0</v>
      </c>
      <c r="AH82">
        <f>IFERROR(INDEX('OTCM-OMR'!$F$4:$BB$88,MATCH('Rlt Global'!$E82,'OTCM-OMR'!$C$4:$C$88,0),MATCH('Rlt Global'!AH$3,'OTCM-OMR'!$F$3:$BB$3,0)),"")</f>
        <v>0</v>
      </c>
      <c r="AI82">
        <f>IFERROR(INDEX('OTCM-OMR'!$F$4:$BB$88,MATCH('Rlt Global'!$E82,'OTCM-OMR'!$C$4:$C$88,0),MATCH('Rlt Global'!AI$3,'OTCM-OMR'!$F$3:$BB$3,0)),"")</f>
        <v>0</v>
      </c>
      <c r="AJ82">
        <f>IFERROR(INDEX('OTCM-OMR'!$F$4:$BB$88,MATCH('Rlt Global'!$E82,'OTCM-OMR'!$C$4:$C$88,0),MATCH('Rlt Global'!AJ$3,'OTCM-OMR'!$F$3:$BB$3,0)),"")</f>
        <v>0</v>
      </c>
      <c r="AK82">
        <f>IFERROR(INDEX('OTCM-OMR'!$F$4:$BB$88,MATCH('Rlt Global'!$E82,'OTCM-OMR'!$C$4:$C$88,0),MATCH('Rlt Global'!AK$3,'OTCM-OMR'!$F$3:$BB$3,0)),"")</f>
        <v>0</v>
      </c>
      <c r="AL82">
        <f>IFERROR(INDEX('OTCM-OMR'!$F$4:$BB$88,MATCH('Rlt Global'!$E82,'OTCM-OMR'!$C$4:$C$88,0),MATCH('Rlt Global'!AL$3,'OTCM-OMR'!$F$3:$BB$3,0)),"")</f>
        <v>0</v>
      </c>
      <c r="AM82">
        <f>IFERROR(INDEX('OTCM-OMR'!$F$4:$BB$88,MATCH('Rlt Global'!$E82,'OTCM-OMR'!$C$4:$C$88,0),MATCH('Rlt Global'!AM$3,'OTCM-OMR'!$F$3:$BB$3,0)),"")</f>
        <v>0</v>
      </c>
      <c r="AN82">
        <f>IFERROR(INDEX('OTCM-OMR'!$F$4:$BB$88,MATCH('Rlt Global'!$E82,'OTCM-OMR'!$C$4:$C$88,0),MATCH('Rlt Global'!AN$3,'OTCM-OMR'!$F$3:$BB$3,0)),"")</f>
        <v>0</v>
      </c>
      <c r="AO82">
        <f>IFERROR(INDEX('OTCM-OMR'!$F$4:$BB$88,MATCH('Rlt Global'!$E82,'OTCM-OMR'!$C$4:$C$88,0),MATCH('Rlt Global'!AO$3,'OTCM-OMR'!$F$3:$BB$3,0)),"")</f>
        <v>0</v>
      </c>
      <c r="AP82">
        <f>IFERROR(INDEX('OTCM-OMR'!$F$4:$BB$88,MATCH('Rlt Global'!$E82,'OTCM-OMR'!$C$4:$C$88,0),MATCH('Rlt Global'!AP$3,'OTCM-OMR'!$F$3:$BB$3,0)),"")</f>
        <v>0</v>
      </c>
      <c r="AQ82">
        <f>IFERROR(INDEX('OTCM-OMR'!$F$4:$BB$88,MATCH('Rlt Global'!$E82,'OTCM-OMR'!$C$4:$C$88,0),MATCH('Rlt Global'!AQ$3,'OTCM-OMR'!$F$3:$BB$3,0)),"")</f>
        <v>0</v>
      </c>
      <c r="AR82">
        <f>IFERROR(INDEX('OTCM-OMR'!$F$4:$BB$88,MATCH('Rlt Global'!$E82,'OTCM-OMR'!$C$4:$C$88,0),MATCH('Rlt Global'!AR$3,'OTCM-OMR'!$F$3:$BB$3,0)),"")</f>
        <v>0</v>
      </c>
      <c r="AS82">
        <f>IFERROR(INDEX('OTCM-OMR'!$F$4:$BB$88,MATCH('Rlt Global'!$E82,'OTCM-OMR'!$C$4:$C$88,0),MATCH('Rlt Global'!AS$3,'OTCM-OMR'!$F$3:$BB$3,0)),"")</f>
        <v>0</v>
      </c>
      <c r="AT82">
        <f>IFERROR(INDEX('OTCM-OMR'!$F$4:$BB$88,MATCH('Rlt Global'!$E82,'OTCM-OMR'!$C$4:$C$88,0),MATCH('Rlt Global'!AT$3,'OTCM-OMR'!$F$3:$BB$3,0)),"")</f>
        <v>0</v>
      </c>
      <c r="AU82">
        <f>IFERROR(INDEX('OTCM-OMR'!$F$4:$BB$88,MATCH('Rlt Global'!$E82,'OTCM-OMR'!$C$4:$C$88,0),MATCH('Rlt Global'!AU$3,'OTCM-OMR'!$F$3:$BB$3,0)),"")</f>
        <v>0</v>
      </c>
      <c r="AV82">
        <f>IFERROR(INDEX('OTCM-OMR'!$F$4:$BB$88,MATCH('Rlt Global'!$E82,'OTCM-OMR'!$C$4:$C$88,0),MATCH('Rlt Global'!AV$3,'OTCM-OMR'!$F$3:$BB$3,0)),"")</f>
        <v>0</v>
      </c>
      <c r="AW82">
        <f>IFERROR(INDEX('OTCM-OMR'!$F$4:$BB$88,MATCH('Rlt Global'!$E82,'OTCM-OMR'!$C$4:$C$88,0),MATCH('Rlt Global'!AW$3,'OTCM-OMR'!$F$3:$BB$3,0)),"")</f>
        <v>0</v>
      </c>
      <c r="AX82">
        <f>IFERROR(INDEX('OTCM-OMR'!$F$4:$BB$88,MATCH('Rlt Global'!$E82,'OTCM-OMR'!$C$4:$C$88,0),MATCH('Rlt Global'!AX$3,'OTCM-OMR'!$F$3:$BB$3,0)),"")</f>
        <v>0</v>
      </c>
      <c r="AY82">
        <f>IFERROR(INDEX('OTCM-OMR'!$F$4:$BB$88,MATCH('Rlt Global'!$E82,'OTCM-OMR'!$C$4:$C$88,0),MATCH('Rlt Global'!AY$3,'OTCM-OMR'!$F$3:$BB$3,0)),"")</f>
        <v>0</v>
      </c>
      <c r="AZ82">
        <f>IFERROR(INDEX('OTCM-OMR'!$F$4:$BB$88,MATCH('Rlt Global'!$E82,'OTCM-OMR'!$C$4:$C$88,0),MATCH('Rlt Global'!AZ$3,'OTCM-OMR'!$F$3:$BB$3,0)),"")</f>
        <v>0</v>
      </c>
      <c r="BA82">
        <f>IFERROR(INDEX('OTCM-OMR'!$F$4:$BB$88,MATCH('Rlt Global'!$E82,'OTCM-OMR'!$C$4:$C$88,0),MATCH('Rlt Global'!BA$3,'OTCM-OMR'!$F$3:$BB$3,0)),"")</f>
        <v>0</v>
      </c>
      <c r="BB82">
        <f>IFERROR(INDEX('OTCM-OMR'!$F$4:$BB$88,MATCH('Rlt Global'!$E82,'OTCM-OMR'!$C$4:$C$88,0),MATCH('Rlt Global'!BB$3,'OTCM-OMR'!$F$3:$BB$3,0)),"")</f>
        <v>0</v>
      </c>
      <c r="BC82">
        <f>IFERROR(INDEX('OTCM-OMR'!$F$4:$BB$88,MATCH('Rlt Global'!$E82,'OTCM-OMR'!$C$4:$C$88,0),MATCH('Rlt Global'!BC$3,'OTCM-OMR'!$F$3:$BB$3,0)),"")</f>
        <v>0</v>
      </c>
      <c r="BD82">
        <f>IFERROR(INDEX('OTCM-OMR'!$F$4:$BB$88,MATCH('Rlt Global'!$E82,'OTCM-OMR'!$C$4:$C$88,0),MATCH('Rlt Global'!BD$3,'OTCM-OMR'!$F$3:$BB$3,0)),"")</f>
        <v>0</v>
      </c>
    </row>
    <row r="83" spans="1:56">
      <c r="A83" t="s">
        <v>12</v>
      </c>
      <c r="B83" t="s">
        <v>153</v>
      </c>
      <c r="C83" t="s">
        <v>180</v>
      </c>
      <c r="D83">
        <v>5</v>
      </c>
      <c r="E83" s="66" t="str">
        <f>INDEX('Liste Personnel'!$A$3:$I$152,MATCH($C83,'Liste Personnel'!$E$3:$E$152,0),7)</f>
        <v>OTCMD5</v>
      </c>
      <c r="F83" s="66">
        <f>INDEX('Liste Personnel'!$A$3:$I$152,MATCH($C83,'Liste Personnel'!$E$3:$E$152,0),8)</f>
        <v>3112</v>
      </c>
      <c r="G83" s="66" t="str">
        <f>INDEX('Liste Personnel'!$A$3:$I$152,MATCH($C83,'Liste Personnel'!$E$3:$E$152,0),9)</f>
        <v>xxx.xxx@google.com</v>
      </c>
      <c r="H83">
        <f>IFERROR(INDEX('OTCM-OMR'!$F$4:$BB$88,MATCH('Rlt Global'!$E83,'OTCM-OMR'!$C$4:$C$88,0),MATCH('Rlt Global'!H$3,'OTCM-OMR'!$F$3:$BB$3,0)),"")</f>
        <v>0</v>
      </c>
      <c r="I83">
        <f>IFERROR(INDEX('OTCM-OMR'!$F$4:$BB$88,MATCH('Rlt Global'!$E83,'OTCM-OMR'!$C$4:$C$88,0),MATCH('Rlt Global'!I$3,'OTCM-OMR'!$F$3:$BB$3,0)),"")</f>
        <v>0</v>
      </c>
      <c r="J83">
        <f>IFERROR(INDEX('OTCM-OMR'!$F$4:$BB$88,MATCH('Rlt Global'!$E83,'OTCM-OMR'!$C$4:$C$88,0),MATCH('Rlt Global'!J$3,'OTCM-OMR'!$F$3:$BB$3,0)),"")</f>
        <v>0</v>
      </c>
      <c r="K83">
        <f>IFERROR(INDEX('OTCM-OMR'!$F$4:$BB$88,MATCH('Rlt Global'!$E83,'OTCM-OMR'!$C$4:$C$88,0),MATCH('Rlt Global'!K$3,'OTCM-OMR'!$F$3:$BB$3,0)),"")</f>
        <v>0</v>
      </c>
      <c r="L83">
        <f>IFERROR(INDEX('OTCM-OMR'!$F$4:$BB$88,MATCH('Rlt Global'!$E83,'OTCM-OMR'!$C$4:$C$88,0),MATCH('Rlt Global'!L$3,'OTCM-OMR'!$F$3:$BB$3,0)),"")</f>
        <v>0</v>
      </c>
      <c r="M83">
        <f>IFERROR(INDEX('OTCM-OMR'!$F$4:$BB$88,MATCH('Rlt Global'!$E83,'OTCM-OMR'!$C$4:$C$88,0),MATCH('Rlt Global'!M$3,'OTCM-OMR'!$F$3:$BB$3,0)),"")</f>
        <v>0</v>
      </c>
      <c r="N83">
        <f>IFERROR(INDEX('OTCM-OMR'!$F$4:$BB$88,MATCH('Rlt Global'!$E83,'OTCM-OMR'!$C$4:$C$88,0),MATCH('Rlt Global'!N$3,'OTCM-OMR'!$F$3:$BB$3,0)),"")</f>
        <v>0</v>
      </c>
      <c r="O83">
        <f>IFERROR(INDEX('OTCM-OMR'!$F$4:$BB$88,MATCH('Rlt Global'!$E83,'OTCM-OMR'!$C$4:$C$88,0),MATCH('Rlt Global'!O$3,'OTCM-OMR'!$F$3:$BB$3,0)),"")</f>
        <v>0</v>
      </c>
      <c r="P83">
        <f>IFERROR(INDEX('OTCM-OMR'!$F$4:$BB$88,MATCH('Rlt Global'!$E83,'OTCM-OMR'!$C$4:$C$88,0),MATCH('Rlt Global'!P$3,'OTCM-OMR'!$F$3:$BB$3,0)),"")</f>
        <v>0</v>
      </c>
      <c r="Q83">
        <f>IFERROR(INDEX('OTCM-OMR'!$F$4:$BB$88,MATCH('Rlt Global'!$E83,'OTCM-OMR'!$C$4:$C$88,0),MATCH('Rlt Global'!Q$3,'OTCM-OMR'!$F$3:$BB$3,0)),"")</f>
        <v>0</v>
      </c>
      <c r="R83">
        <f>IFERROR(INDEX('OTCM-OMR'!$F$4:$BB$88,MATCH('Rlt Global'!$E83,'OTCM-OMR'!$C$4:$C$88,0),MATCH('Rlt Global'!R$3,'OTCM-OMR'!$F$3:$BB$3,0)),"")</f>
        <v>0</v>
      </c>
      <c r="S83">
        <f>IFERROR(INDEX('OTCM-OMR'!$F$4:$BB$88,MATCH('Rlt Global'!$E83,'OTCM-OMR'!$C$4:$C$88,0),MATCH('Rlt Global'!S$3,'OTCM-OMR'!$F$3:$BB$3,0)),"")</f>
        <v>0</v>
      </c>
      <c r="T83">
        <f>IFERROR(INDEX('OTCM-OMR'!$F$4:$BB$88,MATCH('Rlt Global'!$E83,'OTCM-OMR'!$C$4:$C$88,0),MATCH('Rlt Global'!T$3,'OTCM-OMR'!$F$3:$BB$3,0)),"")</f>
        <v>0</v>
      </c>
      <c r="U83">
        <f>IFERROR(INDEX('OTCM-OMR'!$F$4:$BB$88,MATCH('Rlt Global'!$E83,'OTCM-OMR'!$C$4:$C$88,0),MATCH('Rlt Global'!U$3,'OTCM-OMR'!$F$3:$BB$3,0)),"")</f>
        <v>0</v>
      </c>
      <c r="V83">
        <f>IFERROR(INDEX('OTCM-OMR'!$F$4:$BB$88,MATCH('Rlt Global'!$E83,'OTCM-OMR'!$C$4:$C$88,0),MATCH('Rlt Global'!V$3,'OTCM-OMR'!$F$3:$BB$3,0)),"")</f>
        <v>0</v>
      </c>
      <c r="W83">
        <f>IFERROR(INDEX('OTCM-OMR'!$F$4:$BB$88,MATCH('Rlt Global'!$E83,'OTCM-OMR'!$C$4:$C$88,0),MATCH('Rlt Global'!W$3,'OTCM-OMR'!$F$3:$BB$3,0)),"")</f>
        <v>0</v>
      </c>
      <c r="X83">
        <f>IFERROR(INDEX('OTCM-OMR'!$F$4:$BB$88,MATCH('Rlt Global'!$E83,'OTCM-OMR'!$C$4:$C$88,0),MATCH('Rlt Global'!X$3,'OTCM-OMR'!$F$3:$BB$3,0)),"")</f>
        <v>0</v>
      </c>
      <c r="Y83">
        <f>IFERROR(INDEX('OTCM-OMR'!$F$4:$BB$88,MATCH('Rlt Global'!$E83,'OTCM-OMR'!$C$4:$C$88,0),MATCH('Rlt Global'!Y$3,'OTCM-OMR'!$F$3:$BB$3,0)),"")</f>
        <v>0</v>
      </c>
      <c r="Z83">
        <f>IFERROR(INDEX('OTCM-OMR'!$F$4:$BB$88,MATCH('Rlt Global'!$E83,'OTCM-OMR'!$C$4:$C$88,0),MATCH('Rlt Global'!Z$3,'OTCM-OMR'!$F$3:$BB$3,0)),"")</f>
        <v>0</v>
      </c>
      <c r="AA83">
        <f>IFERROR(INDEX('OTCM-OMR'!$F$4:$BB$88,MATCH('Rlt Global'!$E83,'OTCM-OMR'!$C$4:$C$88,0),MATCH('Rlt Global'!AA$3,'OTCM-OMR'!$F$3:$BB$3,0)),"")</f>
        <v>0</v>
      </c>
      <c r="AB83">
        <f>IFERROR(INDEX('OTCM-OMR'!$F$4:$BB$88,MATCH('Rlt Global'!$E83,'OTCM-OMR'!$C$4:$C$88,0),MATCH('Rlt Global'!AB$3,'OTCM-OMR'!$F$3:$BB$3,0)),"")</f>
        <v>0</v>
      </c>
      <c r="AC83">
        <f>IFERROR(INDEX('OTCM-OMR'!$F$4:$BB$88,MATCH('Rlt Global'!$E83,'OTCM-OMR'!$C$4:$C$88,0),MATCH('Rlt Global'!AC$3,'OTCM-OMR'!$F$3:$BB$3,0)),"")</f>
        <v>0</v>
      </c>
      <c r="AD83">
        <f>IFERROR(INDEX('OTCM-OMR'!$F$4:$BB$88,MATCH('Rlt Global'!$E83,'OTCM-OMR'!$C$4:$C$88,0),MATCH('Rlt Global'!AD$3,'OTCM-OMR'!$F$3:$BB$3,0)),"")</f>
        <v>0</v>
      </c>
      <c r="AE83">
        <f>IFERROR(INDEX('OTCM-OMR'!$F$4:$BB$88,MATCH('Rlt Global'!$E83,'OTCM-OMR'!$C$4:$C$88,0),MATCH('Rlt Global'!AE$3,'OTCM-OMR'!$F$3:$BB$3,0)),"")</f>
        <v>0</v>
      </c>
      <c r="AF83">
        <f>IFERROR(INDEX('OTCM-OMR'!$F$4:$BB$88,MATCH('Rlt Global'!$E83,'OTCM-OMR'!$C$4:$C$88,0),MATCH('Rlt Global'!AF$3,'OTCM-OMR'!$F$3:$BB$3,0)),"")</f>
        <v>0</v>
      </c>
      <c r="AG83">
        <f>IFERROR(INDEX('OTCM-OMR'!$F$4:$BB$88,MATCH('Rlt Global'!$E83,'OTCM-OMR'!$C$4:$C$88,0),MATCH('Rlt Global'!AG$3,'OTCM-OMR'!$F$3:$BB$3,0)),"")</f>
        <v>0</v>
      </c>
      <c r="AH83">
        <f>IFERROR(INDEX('OTCM-OMR'!$F$4:$BB$88,MATCH('Rlt Global'!$E83,'OTCM-OMR'!$C$4:$C$88,0),MATCH('Rlt Global'!AH$3,'OTCM-OMR'!$F$3:$BB$3,0)),"")</f>
        <v>0</v>
      </c>
      <c r="AI83">
        <f>IFERROR(INDEX('OTCM-OMR'!$F$4:$BB$88,MATCH('Rlt Global'!$E83,'OTCM-OMR'!$C$4:$C$88,0),MATCH('Rlt Global'!AI$3,'OTCM-OMR'!$F$3:$BB$3,0)),"")</f>
        <v>0</v>
      </c>
      <c r="AJ83">
        <f>IFERROR(INDEX('OTCM-OMR'!$F$4:$BB$88,MATCH('Rlt Global'!$E83,'OTCM-OMR'!$C$4:$C$88,0),MATCH('Rlt Global'!AJ$3,'OTCM-OMR'!$F$3:$BB$3,0)),"")</f>
        <v>0</v>
      </c>
      <c r="AK83">
        <f>IFERROR(INDEX('OTCM-OMR'!$F$4:$BB$88,MATCH('Rlt Global'!$E83,'OTCM-OMR'!$C$4:$C$88,0),MATCH('Rlt Global'!AK$3,'OTCM-OMR'!$F$3:$BB$3,0)),"")</f>
        <v>0</v>
      </c>
      <c r="AL83">
        <f>IFERROR(INDEX('OTCM-OMR'!$F$4:$BB$88,MATCH('Rlt Global'!$E83,'OTCM-OMR'!$C$4:$C$88,0),MATCH('Rlt Global'!AL$3,'OTCM-OMR'!$F$3:$BB$3,0)),"")</f>
        <v>0</v>
      </c>
      <c r="AM83">
        <f>IFERROR(INDEX('OTCM-OMR'!$F$4:$BB$88,MATCH('Rlt Global'!$E83,'OTCM-OMR'!$C$4:$C$88,0),MATCH('Rlt Global'!AM$3,'OTCM-OMR'!$F$3:$BB$3,0)),"")</f>
        <v>0</v>
      </c>
      <c r="AN83">
        <f>IFERROR(INDEX('OTCM-OMR'!$F$4:$BB$88,MATCH('Rlt Global'!$E83,'OTCM-OMR'!$C$4:$C$88,0),MATCH('Rlt Global'!AN$3,'OTCM-OMR'!$F$3:$BB$3,0)),"")</f>
        <v>0</v>
      </c>
      <c r="AO83">
        <f>IFERROR(INDEX('OTCM-OMR'!$F$4:$BB$88,MATCH('Rlt Global'!$E83,'OTCM-OMR'!$C$4:$C$88,0),MATCH('Rlt Global'!AO$3,'OTCM-OMR'!$F$3:$BB$3,0)),"")</f>
        <v>0</v>
      </c>
      <c r="AP83">
        <f>IFERROR(INDEX('OTCM-OMR'!$F$4:$BB$88,MATCH('Rlt Global'!$E83,'OTCM-OMR'!$C$4:$C$88,0),MATCH('Rlt Global'!AP$3,'OTCM-OMR'!$F$3:$BB$3,0)),"")</f>
        <v>0</v>
      </c>
      <c r="AQ83">
        <f>IFERROR(INDEX('OTCM-OMR'!$F$4:$BB$88,MATCH('Rlt Global'!$E83,'OTCM-OMR'!$C$4:$C$88,0),MATCH('Rlt Global'!AQ$3,'OTCM-OMR'!$F$3:$BB$3,0)),"")</f>
        <v>0</v>
      </c>
      <c r="AR83">
        <f>IFERROR(INDEX('OTCM-OMR'!$F$4:$BB$88,MATCH('Rlt Global'!$E83,'OTCM-OMR'!$C$4:$C$88,0),MATCH('Rlt Global'!AR$3,'OTCM-OMR'!$F$3:$BB$3,0)),"")</f>
        <v>0</v>
      </c>
      <c r="AS83">
        <f>IFERROR(INDEX('OTCM-OMR'!$F$4:$BB$88,MATCH('Rlt Global'!$E83,'OTCM-OMR'!$C$4:$C$88,0),MATCH('Rlt Global'!AS$3,'OTCM-OMR'!$F$3:$BB$3,0)),"")</f>
        <v>0</v>
      </c>
      <c r="AT83">
        <f>IFERROR(INDEX('OTCM-OMR'!$F$4:$BB$88,MATCH('Rlt Global'!$E83,'OTCM-OMR'!$C$4:$C$88,0),MATCH('Rlt Global'!AT$3,'OTCM-OMR'!$F$3:$BB$3,0)),"")</f>
        <v>0</v>
      </c>
      <c r="AU83">
        <f>IFERROR(INDEX('OTCM-OMR'!$F$4:$BB$88,MATCH('Rlt Global'!$E83,'OTCM-OMR'!$C$4:$C$88,0),MATCH('Rlt Global'!AU$3,'OTCM-OMR'!$F$3:$BB$3,0)),"")</f>
        <v>0</v>
      </c>
      <c r="AV83">
        <f>IFERROR(INDEX('OTCM-OMR'!$F$4:$BB$88,MATCH('Rlt Global'!$E83,'OTCM-OMR'!$C$4:$C$88,0),MATCH('Rlt Global'!AV$3,'OTCM-OMR'!$F$3:$BB$3,0)),"")</f>
        <v>0</v>
      </c>
      <c r="AW83">
        <f>IFERROR(INDEX('OTCM-OMR'!$F$4:$BB$88,MATCH('Rlt Global'!$E83,'OTCM-OMR'!$C$4:$C$88,0),MATCH('Rlt Global'!AW$3,'OTCM-OMR'!$F$3:$BB$3,0)),"")</f>
        <v>0</v>
      </c>
      <c r="AX83">
        <f>IFERROR(INDEX('OTCM-OMR'!$F$4:$BB$88,MATCH('Rlt Global'!$E83,'OTCM-OMR'!$C$4:$C$88,0),MATCH('Rlt Global'!AX$3,'OTCM-OMR'!$F$3:$BB$3,0)),"")</f>
        <v>0</v>
      </c>
      <c r="AY83">
        <f>IFERROR(INDEX('OTCM-OMR'!$F$4:$BB$88,MATCH('Rlt Global'!$E83,'OTCM-OMR'!$C$4:$C$88,0),MATCH('Rlt Global'!AY$3,'OTCM-OMR'!$F$3:$BB$3,0)),"")</f>
        <v>0</v>
      </c>
      <c r="AZ83">
        <f>IFERROR(INDEX('OTCM-OMR'!$F$4:$BB$88,MATCH('Rlt Global'!$E83,'OTCM-OMR'!$C$4:$C$88,0),MATCH('Rlt Global'!AZ$3,'OTCM-OMR'!$F$3:$BB$3,0)),"")</f>
        <v>0</v>
      </c>
      <c r="BA83">
        <f>IFERROR(INDEX('OTCM-OMR'!$F$4:$BB$88,MATCH('Rlt Global'!$E83,'OTCM-OMR'!$C$4:$C$88,0),MATCH('Rlt Global'!BA$3,'OTCM-OMR'!$F$3:$BB$3,0)),"")</f>
        <v>0</v>
      </c>
      <c r="BB83">
        <f>IFERROR(INDEX('OTCM-OMR'!$F$4:$BB$88,MATCH('Rlt Global'!$E83,'OTCM-OMR'!$C$4:$C$88,0),MATCH('Rlt Global'!BB$3,'OTCM-OMR'!$F$3:$BB$3,0)),"")</f>
        <v>0</v>
      </c>
      <c r="BC83">
        <f>IFERROR(INDEX('OTCM-OMR'!$F$4:$BB$88,MATCH('Rlt Global'!$E83,'OTCM-OMR'!$C$4:$C$88,0),MATCH('Rlt Global'!BC$3,'OTCM-OMR'!$F$3:$BB$3,0)),"")</f>
        <v>0</v>
      </c>
      <c r="BD83">
        <f>IFERROR(INDEX('OTCM-OMR'!$F$4:$BB$88,MATCH('Rlt Global'!$E83,'OTCM-OMR'!$C$4:$C$88,0),MATCH('Rlt Global'!BD$3,'OTCM-OMR'!$F$3:$BB$3,0)),"")</f>
        <v>0</v>
      </c>
    </row>
    <row r="84" spans="1:56">
      <c r="A84" t="s">
        <v>12</v>
      </c>
      <c r="B84" t="s">
        <v>153</v>
      </c>
      <c r="C84" t="s">
        <v>181</v>
      </c>
      <c r="D84">
        <v>6</v>
      </c>
      <c r="E84" s="66" t="str">
        <f>INDEX('Liste Personnel'!$A$3:$I$152,MATCH($C84,'Liste Personnel'!$E$3:$E$152,0),7)</f>
        <v>OTCMD6</v>
      </c>
      <c r="F84" s="66">
        <f>INDEX('Liste Personnel'!$A$3:$I$152,MATCH($C84,'Liste Personnel'!$E$3:$E$152,0),8)</f>
        <v>4988</v>
      </c>
      <c r="G84" s="66" t="str">
        <f>INDEX('Liste Personnel'!$A$3:$I$152,MATCH($C84,'Liste Personnel'!$E$3:$E$152,0),9)</f>
        <v>xxx.xxx@google.com</v>
      </c>
      <c r="H84">
        <f>IFERROR(INDEX('OTCM-OMR'!$F$4:$BB$88,MATCH('Rlt Global'!$E84,'OTCM-OMR'!$C$4:$C$88,0),MATCH('Rlt Global'!H$3,'OTCM-OMR'!$F$3:$BB$3,0)),"")</f>
        <v>0</v>
      </c>
      <c r="I84">
        <f>IFERROR(INDEX('OTCM-OMR'!$F$4:$BB$88,MATCH('Rlt Global'!$E84,'OTCM-OMR'!$C$4:$C$88,0),MATCH('Rlt Global'!I$3,'OTCM-OMR'!$F$3:$BB$3,0)),"")</f>
        <v>0</v>
      </c>
      <c r="J84">
        <f>IFERROR(INDEX('OTCM-OMR'!$F$4:$BB$88,MATCH('Rlt Global'!$E84,'OTCM-OMR'!$C$4:$C$88,0),MATCH('Rlt Global'!J$3,'OTCM-OMR'!$F$3:$BB$3,0)),"")</f>
        <v>0</v>
      </c>
      <c r="K84">
        <f>IFERROR(INDEX('OTCM-OMR'!$F$4:$BB$88,MATCH('Rlt Global'!$E84,'OTCM-OMR'!$C$4:$C$88,0),MATCH('Rlt Global'!K$3,'OTCM-OMR'!$F$3:$BB$3,0)),"")</f>
        <v>0</v>
      </c>
      <c r="L84">
        <f>IFERROR(INDEX('OTCM-OMR'!$F$4:$BB$88,MATCH('Rlt Global'!$E84,'OTCM-OMR'!$C$4:$C$88,0),MATCH('Rlt Global'!L$3,'OTCM-OMR'!$F$3:$BB$3,0)),"")</f>
        <v>0</v>
      </c>
      <c r="M84">
        <f>IFERROR(INDEX('OTCM-OMR'!$F$4:$BB$88,MATCH('Rlt Global'!$E84,'OTCM-OMR'!$C$4:$C$88,0),MATCH('Rlt Global'!M$3,'OTCM-OMR'!$F$3:$BB$3,0)),"")</f>
        <v>0</v>
      </c>
      <c r="N84">
        <f>IFERROR(INDEX('OTCM-OMR'!$F$4:$BB$88,MATCH('Rlt Global'!$E84,'OTCM-OMR'!$C$4:$C$88,0),MATCH('Rlt Global'!N$3,'OTCM-OMR'!$F$3:$BB$3,0)),"")</f>
        <v>0</v>
      </c>
      <c r="O84">
        <f>IFERROR(INDEX('OTCM-OMR'!$F$4:$BB$88,MATCH('Rlt Global'!$E84,'OTCM-OMR'!$C$4:$C$88,0),MATCH('Rlt Global'!O$3,'OTCM-OMR'!$F$3:$BB$3,0)),"")</f>
        <v>0</v>
      </c>
      <c r="P84">
        <f>IFERROR(INDEX('OTCM-OMR'!$F$4:$BB$88,MATCH('Rlt Global'!$E84,'OTCM-OMR'!$C$4:$C$88,0),MATCH('Rlt Global'!P$3,'OTCM-OMR'!$F$3:$BB$3,0)),"")</f>
        <v>0</v>
      </c>
      <c r="Q84">
        <f>IFERROR(INDEX('OTCM-OMR'!$F$4:$BB$88,MATCH('Rlt Global'!$E84,'OTCM-OMR'!$C$4:$C$88,0),MATCH('Rlt Global'!Q$3,'OTCM-OMR'!$F$3:$BB$3,0)),"")</f>
        <v>0</v>
      </c>
      <c r="R84">
        <f>IFERROR(INDEX('OTCM-OMR'!$F$4:$BB$88,MATCH('Rlt Global'!$E84,'OTCM-OMR'!$C$4:$C$88,0),MATCH('Rlt Global'!R$3,'OTCM-OMR'!$F$3:$BB$3,0)),"")</f>
        <v>0</v>
      </c>
      <c r="S84">
        <f>IFERROR(INDEX('OTCM-OMR'!$F$4:$BB$88,MATCH('Rlt Global'!$E84,'OTCM-OMR'!$C$4:$C$88,0),MATCH('Rlt Global'!S$3,'OTCM-OMR'!$F$3:$BB$3,0)),"")</f>
        <v>0</v>
      </c>
      <c r="T84">
        <f>IFERROR(INDEX('OTCM-OMR'!$F$4:$BB$88,MATCH('Rlt Global'!$E84,'OTCM-OMR'!$C$4:$C$88,0),MATCH('Rlt Global'!T$3,'OTCM-OMR'!$F$3:$BB$3,0)),"")</f>
        <v>0</v>
      </c>
      <c r="U84">
        <f>IFERROR(INDEX('OTCM-OMR'!$F$4:$BB$88,MATCH('Rlt Global'!$E84,'OTCM-OMR'!$C$4:$C$88,0),MATCH('Rlt Global'!U$3,'OTCM-OMR'!$F$3:$BB$3,0)),"")</f>
        <v>0</v>
      </c>
      <c r="V84">
        <f>IFERROR(INDEX('OTCM-OMR'!$F$4:$BB$88,MATCH('Rlt Global'!$E84,'OTCM-OMR'!$C$4:$C$88,0),MATCH('Rlt Global'!V$3,'OTCM-OMR'!$F$3:$BB$3,0)),"")</f>
        <v>0</v>
      </c>
      <c r="W84">
        <f>IFERROR(INDEX('OTCM-OMR'!$F$4:$BB$88,MATCH('Rlt Global'!$E84,'OTCM-OMR'!$C$4:$C$88,0),MATCH('Rlt Global'!W$3,'OTCM-OMR'!$F$3:$BB$3,0)),"")</f>
        <v>0</v>
      </c>
      <c r="X84">
        <f>IFERROR(INDEX('OTCM-OMR'!$F$4:$BB$88,MATCH('Rlt Global'!$E84,'OTCM-OMR'!$C$4:$C$88,0),MATCH('Rlt Global'!X$3,'OTCM-OMR'!$F$3:$BB$3,0)),"")</f>
        <v>0</v>
      </c>
      <c r="Y84">
        <f>IFERROR(INDEX('OTCM-OMR'!$F$4:$BB$88,MATCH('Rlt Global'!$E84,'OTCM-OMR'!$C$4:$C$88,0),MATCH('Rlt Global'!Y$3,'OTCM-OMR'!$F$3:$BB$3,0)),"")</f>
        <v>0</v>
      </c>
      <c r="Z84">
        <f>IFERROR(INDEX('OTCM-OMR'!$F$4:$BB$88,MATCH('Rlt Global'!$E84,'OTCM-OMR'!$C$4:$C$88,0),MATCH('Rlt Global'!Z$3,'OTCM-OMR'!$F$3:$BB$3,0)),"")</f>
        <v>0</v>
      </c>
      <c r="AA84">
        <f>IFERROR(INDEX('OTCM-OMR'!$F$4:$BB$88,MATCH('Rlt Global'!$E84,'OTCM-OMR'!$C$4:$C$88,0),MATCH('Rlt Global'!AA$3,'OTCM-OMR'!$F$3:$BB$3,0)),"")</f>
        <v>0</v>
      </c>
      <c r="AB84">
        <f>IFERROR(INDEX('OTCM-OMR'!$F$4:$BB$88,MATCH('Rlt Global'!$E84,'OTCM-OMR'!$C$4:$C$88,0),MATCH('Rlt Global'!AB$3,'OTCM-OMR'!$F$3:$BB$3,0)),"")</f>
        <v>0</v>
      </c>
      <c r="AC84">
        <f>IFERROR(INDEX('OTCM-OMR'!$F$4:$BB$88,MATCH('Rlt Global'!$E84,'OTCM-OMR'!$C$4:$C$88,0),MATCH('Rlt Global'!AC$3,'OTCM-OMR'!$F$3:$BB$3,0)),"")</f>
        <v>0</v>
      </c>
      <c r="AD84">
        <f>IFERROR(INDEX('OTCM-OMR'!$F$4:$BB$88,MATCH('Rlt Global'!$E84,'OTCM-OMR'!$C$4:$C$88,0),MATCH('Rlt Global'!AD$3,'OTCM-OMR'!$F$3:$BB$3,0)),"")</f>
        <v>0</v>
      </c>
      <c r="AE84">
        <f>IFERROR(INDEX('OTCM-OMR'!$F$4:$BB$88,MATCH('Rlt Global'!$E84,'OTCM-OMR'!$C$4:$C$88,0),MATCH('Rlt Global'!AE$3,'OTCM-OMR'!$F$3:$BB$3,0)),"")</f>
        <v>0</v>
      </c>
      <c r="AF84">
        <f>IFERROR(INDEX('OTCM-OMR'!$F$4:$BB$88,MATCH('Rlt Global'!$E84,'OTCM-OMR'!$C$4:$C$88,0),MATCH('Rlt Global'!AF$3,'OTCM-OMR'!$F$3:$BB$3,0)),"")</f>
        <v>0</v>
      </c>
      <c r="AG84">
        <f>IFERROR(INDEX('OTCM-OMR'!$F$4:$BB$88,MATCH('Rlt Global'!$E84,'OTCM-OMR'!$C$4:$C$88,0),MATCH('Rlt Global'!AG$3,'OTCM-OMR'!$F$3:$BB$3,0)),"")</f>
        <v>0</v>
      </c>
      <c r="AH84">
        <f>IFERROR(INDEX('OTCM-OMR'!$F$4:$BB$88,MATCH('Rlt Global'!$E84,'OTCM-OMR'!$C$4:$C$88,0),MATCH('Rlt Global'!AH$3,'OTCM-OMR'!$F$3:$BB$3,0)),"")</f>
        <v>0</v>
      </c>
      <c r="AI84">
        <f>IFERROR(INDEX('OTCM-OMR'!$F$4:$BB$88,MATCH('Rlt Global'!$E84,'OTCM-OMR'!$C$4:$C$88,0),MATCH('Rlt Global'!AI$3,'OTCM-OMR'!$F$3:$BB$3,0)),"")</f>
        <v>0</v>
      </c>
      <c r="AJ84">
        <f>IFERROR(INDEX('OTCM-OMR'!$F$4:$BB$88,MATCH('Rlt Global'!$E84,'OTCM-OMR'!$C$4:$C$88,0),MATCH('Rlt Global'!AJ$3,'OTCM-OMR'!$F$3:$BB$3,0)),"")</f>
        <v>0</v>
      </c>
      <c r="AK84">
        <f>IFERROR(INDEX('OTCM-OMR'!$F$4:$BB$88,MATCH('Rlt Global'!$E84,'OTCM-OMR'!$C$4:$C$88,0),MATCH('Rlt Global'!AK$3,'OTCM-OMR'!$F$3:$BB$3,0)),"")</f>
        <v>0</v>
      </c>
      <c r="AL84">
        <f>IFERROR(INDEX('OTCM-OMR'!$F$4:$BB$88,MATCH('Rlt Global'!$E84,'OTCM-OMR'!$C$4:$C$88,0),MATCH('Rlt Global'!AL$3,'OTCM-OMR'!$F$3:$BB$3,0)),"")</f>
        <v>0</v>
      </c>
      <c r="AM84">
        <f>IFERROR(INDEX('OTCM-OMR'!$F$4:$BB$88,MATCH('Rlt Global'!$E84,'OTCM-OMR'!$C$4:$C$88,0),MATCH('Rlt Global'!AM$3,'OTCM-OMR'!$F$3:$BB$3,0)),"")</f>
        <v>0</v>
      </c>
      <c r="AN84">
        <f>IFERROR(INDEX('OTCM-OMR'!$F$4:$BB$88,MATCH('Rlt Global'!$E84,'OTCM-OMR'!$C$4:$C$88,0),MATCH('Rlt Global'!AN$3,'OTCM-OMR'!$F$3:$BB$3,0)),"")</f>
        <v>0</v>
      </c>
      <c r="AO84">
        <f>IFERROR(INDEX('OTCM-OMR'!$F$4:$BB$88,MATCH('Rlt Global'!$E84,'OTCM-OMR'!$C$4:$C$88,0),MATCH('Rlt Global'!AO$3,'OTCM-OMR'!$F$3:$BB$3,0)),"")</f>
        <v>0</v>
      </c>
      <c r="AP84">
        <f>IFERROR(INDEX('OTCM-OMR'!$F$4:$BB$88,MATCH('Rlt Global'!$E84,'OTCM-OMR'!$C$4:$C$88,0),MATCH('Rlt Global'!AP$3,'OTCM-OMR'!$F$3:$BB$3,0)),"")</f>
        <v>0</v>
      </c>
      <c r="AQ84">
        <f>IFERROR(INDEX('OTCM-OMR'!$F$4:$BB$88,MATCH('Rlt Global'!$E84,'OTCM-OMR'!$C$4:$C$88,0),MATCH('Rlt Global'!AQ$3,'OTCM-OMR'!$F$3:$BB$3,0)),"")</f>
        <v>0</v>
      </c>
      <c r="AR84">
        <f>IFERROR(INDEX('OTCM-OMR'!$F$4:$BB$88,MATCH('Rlt Global'!$E84,'OTCM-OMR'!$C$4:$C$88,0),MATCH('Rlt Global'!AR$3,'OTCM-OMR'!$F$3:$BB$3,0)),"")</f>
        <v>0</v>
      </c>
      <c r="AS84">
        <f>IFERROR(INDEX('OTCM-OMR'!$F$4:$BB$88,MATCH('Rlt Global'!$E84,'OTCM-OMR'!$C$4:$C$88,0),MATCH('Rlt Global'!AS$3,'OTCM-OMR'!$F$3:$BB$3,0)),"")</f>
        <v>0</v>
      </c>
      <c r="AT84">
        <f>IFERROR(INDEX('OTCM-OMR'!$F$4:$BB$88,MATCH('Rlt Global'!$E84,'OTCM-OMR'!$C$4:$C$88,0),MATCH('Rlt Global'!AT$3,'OTCM-OMR'!$F$3:$BB$3,0)),"")</f>
        <v>0</v>
      </c>
      <c r="AU84">
        <f>IFERROR(INDEX('OTCM-OMR'!$F$4:$BB$88,MATCH('Rlt Global'!$E84,'OTCM-OMR'!$C$4:$C$88,0),MATCH('Rlt Global'!AU$3,'OTCM-OMR'!$F$3:$BB$3,0)),"")</f>
        <v>0</v>
      </c>
      <c r="AV84">
        <f>IFERROR(INDEX('OTCM-OMR'!$F$4:$BB$88,MATCH('Rlt Global'!$E84,'OTCM-OMR'!$C$4:$C$88,0),MATCH('Rlt Global'!AV$3,'OTCM-OMR'!$F$3:$BB$3,0)),"")</f>
        <v>0</v>
      </c>
      <c r="AW84">
        <f>IFERROR(INDEX('OTCM-OMR'!$F$4:$BB$88,MATCH('Rlt Global'!$E84,'OTCM-OMR'!$C$4:$C$88,0),MATCH('Rlt Global'!AW$3,'OTCM-OMR'!$F$3:$BB$3,0)),"")</f>
        <v>0</v>
      </c>
      <c r="AX84">
        <f>IFERROR(INDEX('OTCM-OMR'!$F$4:$BB$88,MATCH('Rlt Global'!$E84,'OTCM-OMR'!$C$4:$C$88,0),MATCH('Rlt Global'!AX$3,'OTCM-OMR'!$F$3:$BB$3,0)),"")</f>
        <v>0</v>
      </c>
      <c r="AY84">
        <f>IFERROR(INDEX('OTCM-OMR'!$F$4:$BB$88,MATCH('Rlt Global'!$E84,'OTCM-OMR'!$C$4:$C$88,0),MATCH('Rlt Global'!AY$3,'OTCM-OMR'!$F$3:$BB$3,0)),"")</f>
        <v>0</v>
      </c>
      <c r="AZ84">
        <f>IFERROR(INDEX('OTCM-OMR'!$F$4:$BB$88,MATCH('Rlt Global'!$E84,'OTCM-OMR'!$C$4:$C$88,0),MATCH('Rlt Global'!AZ$3,'OTCM-OMR'!$F$3:$BB$3,0)),"")</f>
        <v>0</v>
      </c>
      <c r="BA84">
        <f>IFERROR(INDEX('OTCM-OMR'!$F$4:$BB$88,MATCH('Rlt Global'!$E84,'OTCM-OMR'!$C$4:$C$88,0),MATCH('Rlt Global'!BA$3,'OTCM-OMR'!$F$3:$BB$3,0)),"")</f>
        <v>0</v>
      </c>
      <c r="BB84">
        <f>IFERROR(INDEX('OTCM-OMR'!$F$4:$BB$88,MATCH('Rlt Global'!$E84,'OTCM-OMR'!$C$4:$C$88,0),MATCH('Rlt Global'!BB$3,'OTCM-OMR'!$F$3:$BB$3,0)),"")</f>
        <v>0</v>
      </c>
      <c r="BC84">
        <f>IFERROR(INDEX('OTCM-OMR'!$F$4:$BB$88,MATCH('Rlt Global'!$E84,'OTCM-OMR'!$C$4:$C$88,0),MATCH('Rlt Global'!BC$3,'OTCM-OMR'!$F$3:$BB$3,0)),"")</f>
        <v>0</v>
      </c>
      <c r="BD84">
        <f>IFERROR(INDEX('OTCM-OMR'!$F$4:$BB$88,MATCH('Rlt Global'!$E84,'OTCM-OMR'!$C$4:$C$88,0),MATCH('Rlt Global'!BD$3,'OTCM-OMR'!$F$3:$BB$3,0)),"")</f>
        <v>0</v>
      </c>
    </row>
    <row r="85" spans="1:56">
      <c r="A85" t="s">
        <v>12</v>
      </c>
      <c r="B85" t="s">
        <v>167</v>
      </c>
      <c r="C85" t="s">
        <v>182</v>
      </c>
      <c r="D85">
        <v>4</v>
      </c>
      <c r="E85" s="66" t="str">
        <f>INDEX('Liste Personnel'!$A$3:$I$152,MATCH($C85,'Liste Personnel'!$E$3:$E$152,0),7)</f>
        <v>OTCMJD4</v>
      </c>
      <c r="F85" s="66">
        <f>INDEX('Liste Personnel'!$A$3:$I$152,MATCH($C85,'Liste Personnel'!$E$3:$E$152,0),8)</f>
        <v>1856</v>
      </c>
      <c r="G85" s="66" t="str">
        <f>INDEX('Liste Personnel'!$A$3:$I$152,MATCH($C85,'Liste Personnel'!$E$3:$E$152,0),9)</f>
        <v>xxx.xxx@google.com</v>
      </c>
      <c r="H85">
        <f>IFERROR(INDEX('OTCM-OMR'!$F$4:$BB$88,MATCH('Rlt Global'!$E85,'OTCM-OMR'!$C$4:$C$88,0),MATCH('Rlt Global'!H$3,'OTCM-OMR'!$F$3:$BB$3,0)),"")</f>
        <v>0</v>
      </c>
      <c r="I85">
        <f>IFERROR(INDEX('OTCM-OMR'!$F$4:$BB$88,MATCH('Rlt Global'!$E85,'OTCM-OMR'!$C$4:$C$88,0),MATCH('Rlt Global'!I$3,'OTCM-OMR'!$F$3:$BB$3,0)),"")</f>
        <v>0</v>
      </c>
      <c r="J85">
        <f>IFERROR(INDEX('OTCM-OMR'!$F$4:$BB$88,MATCH('Rlt Global'!$E85,'OTCM-OMR'!$C$4:$C$88,0),MATCH('Rlt Global'!J$3,'OTCM-OMR'!$F$3:$BB$3,0)),"")</f>
        <v>0</v>
      </c>
      <c r="K85">
        <f>IFERROR(INDEX('OTCM-OMR'!$F$4:$BB$88,MATCH('Rlt Global'!$E85,'OTCM-OMR'!$C$4:$C$88,0),MATCH('Rlt Global'!K$3,'OTCM-OMR'!$F$3:$BB$3,0)),"")</f>
        <v>0</v>
      </c>
      <c r="L85">
        <f>IFERROR(INDEX('OTCM-OMR'!$F$4:$BB$88,MATCH('Rlt Global'!$E85,'OTCM-OMR'!$C$4:$C$88,0),MATCH('Rlt Global'!L$3,'OTCM-OMR'!$F$3:$BB$3,0)),"")</f>
        <v>0</v>
      </c>
      <c r="M85">
        <f>IFERROR(INDEX('OTCM-OMR'!$F$4:$BB$88,MATCH('Rlt Global'!$E85,'OTCM-OMR'!$C$4:$C$88,0),MATCH('Rlt Global'!M$3,'OTCM-OMR'!$F$3:$BB$3,0)),"")</f>
        <v>0</v>
      </c>
      <c r="N85">
        <f>IFERROR(INDEX('OTCM-OMR'!$F$4:$BB$88,MATCH('Rlt Global'!$E85,'OTCM-OMR'!$C$4:$C$88,0),MATCH('Rlt Global'!N$3,'OTCM-OMR'!$F$3:$BB$3,0)),"")</f>
        <v>0</v>
      </c>
      <c r="O85">
        <f>IFERROR(INDEX('OTCM-OMR'!$F$4:$BB$88,MATCH('Rlt Global'!$E85,'OTCM-OMR'!$C$4:$C$88,0),MATCH('Rlt Global'!O$3,'OTCM-OMR'!$F$3:$BB$3,0)),"")</f>
        <v>0</v>
      </c>
      <c r="P85">
        <f>IFERROR(INDEX('OTCM-OMR'!$F$4:$BB$88,MATCH('Rlt Global'!$E85,'OTCM-OMR'!$C$4:$C$88,0),MATCH('Rlt Global'!P$3,'OTCM-OMR'!$F$3:$BB$3,0)),"")</f>
        <v>0</v>
      </c>
      <c r="Q85">
        <f>IFERROR(INDEX('OTCM-OMR'!$F$4:$BB$88,MATCH('Rlt Global'!$E85,'OTCM-OMR'!$C$4:$C$88,0),MATCH('Rlt Global'!Q$3,'OTCM-OMR'!$F$3:$BB$3,0)),"")</f>
        <v>0</v>
      </c>
      <c r="R85">
        <f>IFERROR(INDEX('OTCM-OMR'!$F$4:$BB$88,MATCH('Rlt Global'!$E85,'OTCM-OMR'!$C$4:$C$88,0),MATCH('Rlt Global'!R$3,'OTCM-OMR'!$F$3:$BB$3,0)),"")</f>
        <v>0</v>
      </c>
      <c r="S85">
        <f>IFERROR(INDEX('OTCM-OMR'!$F$4:$BB$88,MATCH('Rlt Global'!$E85,'OTCM-OMR'!$C$4:$C$88,0),MATCH('Rlt Global'!S$3,'OTCM-OMR'!$F$3:$BB$3,0)),"")</f>
        <v>0</v>
      </c>
      <c r="T85">
        <f>IFERROR(INDEX('OTCM-OMR'!$F$4:$BB$88,MATCH('Rlt Global'!$E85,'OTCM-OMR'!$C$4:$C$88,0),MATCH('Rlt Global'!T$3,'OTCM-OMR'!$F$3:$BB$3,0)),"")</f>
        <v>0</v>
      </c>
      <c r="U85">
        <f>IFERROR(INDEX('OTCM-OMR'!$F$4:$BB$88,MATCH('Rlt Global'!$E85,'OTCM-OMR'!$C$4:$C$88,0),MATCH('Rlt Global'!U$3,'OTCM-OMR'!$F$3:$BB$3,0)),"")</f>
        <v>0</v>
      </c>
      <c r="V85">
        <f>IFERROR(INDEX('OTCM-OMR'!$F$4:$BB$88,MATCH('Rlt Global'!$E85,'OTCM-OMR'!$C$4:$C$88,0),MATCH('Rlt Global'!V$3,'OTCM-OMR'!$F$3:$BB$3,0)),"")</f>
        <v>0</v>
      </c>
      <c r="W85">
        <f>IFERROR(INDEX('OTCM-OMR'!$F$4:$BB$88,MATCH('Rlt Global'!$E85,'OTCM-OMR'!$C$4:$C$88,0),MATCH('Rlt Global'!W$3,'OTCM-OMR'!$F$3:$BB$3,0)),"")</f>
        <v>0</v>
      </c>
      <c r="X85">
        <f>IFERROR(INDEX('OTCM-OMR'!$F$4:$BB$88,MATCH('Rlt Global'!$E85,'OTCM-OMR'!$C$4:$C$88,0),MATCH('Rlt Global'!X$3,'OTCM-OMR'!$F$3:$BB$3,0)),"")</f>
        <v>0</v>
      </c>
      <c r="Y85">
        <f>IFERROR(INDEX('OTCM-OMR'!$F$4:$BB$88,MATCH('Rlt Global'!$E85,'OTCM-OMR'!$C$4:$C$88,0),MATCH('Rlt Global'!Y$3,'OTCM-OMR'!$F$3:$BB$3,0)),"")</f>
        <v>0</v>
      </c>
      <c r="Z85">
        <f>IFERROR(INDEX('OTCM-OMR'!$F$4:$BB$88,MATCH('Rlt Global'!$E85,'OTCM-OMR'!$C$4:$C$88,0),MATCH('Rlt Global'!Z$3,'OTCM-OMR'!$F$3:$BB$3,0)),"")</f>
        <v>0</v>
      </c>
      <c r="AA85">
        <f>IFERROR(INDEX('OTCM-OMR'!$F$4:$BB$88,MATCH('Rlt Global'!$E85,'OTCM-OMR'!$C$4:$C$88,0),MATCH('Rlt Global'!AA$3,'OTCM-OMR'!$F$3:$BB$3,0)),"")</f>
        <v>0</v>
      </c>
      <c r="AB85">
        <f>IFERROR(INDEX('OTCM-OMR'!$F$4:$BB$88,MATCH('Rlt Global'!$E85,'OTCM-OMR'!$C$4:$C$88,0),MATCH('Rlt Global'!AB$3,'OTCM-OMR'!$F$3:$BB$3,0)),"")</f>
        <v>0</v>
      </c>
      <c r="AC85">
        <f>IFERROR(INDEX('OTCM-OMR'!$F$4:$BB$88,MATCH('Rlt Global'!$E85,'OTCM-OMR'!$C$4:$C$88,0),MATCH('Rlt Global'!AC$3,'OTCM-OMR'!$F$3:$BB$3,0)),"")</f>
        <v>0</v>
      </c>
      <c r="AD85">
        <f>IFERROR(INDEX('OTCM-OMR'!$F$4:$BB$88,MATCH('Rlt Global'!$E85,'OTCM-OMR'!$C$4:$C$88,0),MATCH('Rlt Global'!AD$3,'OTCM-OMR'!$F$3:$BB$3,0)),"")</f>
        <v>0</v>
      </c>
      <c r="AE85">
        <f>IFERROR(INDEX('OTCM-OMR'!$F$4:$BB$88,MATCH('Rlt Global'!$E85,'OTCM-OMR'!$C$4:$C$88,0),MATCH('Rlt Global'!AE$3,'OTCM-OMR'!$F$3:$BB$3,0)),"")</f>
        <v>0</v>
      </c>
      <c r="AF85">
        <f>IFERROR(INDEX('OTCM-OMR'!$F$4:$BB$88,MATCH('Rlt Global'!$E85,'OTCM-OMR'!$C$4:$C$88,0),MATCH('Rlt Global'!AF$3,'OTCM-OMR'!$F$3:$BB$3,0)),"")</f>
        <v>0</v>
      </c>
      <c r="AG85">
        <f>IFERROR(INDEX('OTCM-OMR'!$F$4:$BB$88,MATCH('Rlt Global'!$E85,'OTCM-OMR'!$C$4:$C$88,0),MATCH('Rlt Global'!AG$3,'OTCM-OMR'!$F$3:$BB$3,0)),"")</f>
        <v>0</v>
      </c>
      <c r="AH85">
        <f>IFERROR(INDEX('OTCM-OMR'!$F$4:$BB$88,MATCH('Rlt Global'!$E85,'OTCM-OMR'!$C$4:$C$88,0),MATCH('Rlt Global'!AH$3,'OTCM-OMR'!$F$3:$BB$3,0)),"")</f>
        <v>0</v>
      </c>
      <c r="AI85">
        <f>IFERROR(INDEX('OTCM-OMR'!$F$4:$BB$88,MATCH('Rlt Global'!$E85,'OTCM-OMR'!$C$4:$C$88,0),MATCH('Rlt Global'!AI$3,'OTCM-OMR'!$F$3:$BB$3,0)),"")</f>
        <v>0</v>
      </c>
      <c r="AJ85">
        <f>IFERROR(INDEX('OTCM-OMR'!$F$4:$BB$88,MATCH('Rlt Global'!$E85,'OTCM-OMR'!$C$4:$C$88,0),MATCH('Rlt Global'!AJ$3,'OTCM-OMR'!$F$3:$BB$3,0)),"")</f>
        <v>0</v>
      </c>
      <c r="AK85">
        <f>IFERROR(INDEX('OTCM-OMR'!$F$4:$BB$88,MATCH('Rlt Global'!$E85,'OTCM-OMR'!$C$4:$C$88,0),MATCH('Rlt Global'!AK$3,'OTCM-OMR'!$F$3:$BB$3,0)),"")</f>
        <v>0</v>
      </c>
      <c r="AL85">
        <f>IFERROR(INDEX('OTCM-OMR'!$F$4:$BB$88,MATCH('Rlt Global'!$E85,'OTCM-OMR'!$C$4:$C$88,0),MATCH('Rlt Global'!AL$3,'OTCM-OMR'!$F$3:$BB$3,0)),"")</f>
        <v>0</v>
      </c>
      <c r="AM85">
        <f>IFERROR(INDEX('OTCM-OMR'!$F$4:$BB$88,MATCH('Rlt Global'!$E85,'OTCM-OMR'!$C$4:$C$88,0),MATCH('Rlt Global'!AM$3,'OTCM-OMR'!$F$3:$BB$3,0)),"")</f>
        <v>0</v>
      </c>
      <c r="AN85">
        <f>IFERROR(INDEX('OTCM-OMR'!$F$4:$BB$88,MATCH('Rlt Global'!$E85,'OTCM-OMR'!$C$4:$C$88,0),MATCH('Rlt Global'!AN$3,'OTCM-OMR'!$F$3:$BB$3,0)),"")</f>
        <v>0</v>
      </c>
      <c r="AO85">
        <f>IFERROR(INDEX('OTCM-OMR'!$F$4:$BB$88,MATCH('Rlt Global'!$E85,'OTCM-OMR'!$C$4:$C$88,0),MATCH('Rlt Global'!AO$3,'OTCM-OMR'!$F$3:$BB$3,0)),"")</f>
        <v>0</v>
      </c>
      <c r="AP85">
        <f>IFERROR(INDEX('OTCM-OMR'!$F$4:$BB$88,MATCH('Rlt Global'!$E85,'OTCM-OMR'!$C$4:$C$88,0),MATCH('Rlt Global'!AP$3,'OTCM-OMR'!$F$3:$BB$3,0)),"")</f>
        <v>0</v>
      </c>
      <c r="AQ85">
        <f>IFERROR(INDEX('OTCM-OMR'!$F$4:$BB$88,MATCH('Rlt Global'!$E85,'OTCM-OMR'!$C$4:$C$88,0),MATCH('Rlt Global'!AQ$3,'OTCM-OMR'!$F$3:$BB$3,0)),"")</f>
        <v>0</v>
      </c>
      <c r="AR85">
        <f>IFERROR(INDEX('OTCM-OMR'!$F$4:$BB$88,MATCH('Rlt Global'!$E85,'OTCM-OMR'!$C$4:$C$88,0),MATCH('Rlt Global'!AR$3,'OTCM-OMR'!$F$3:$BB$3,0)),"")</f>
        <v>0</v>
      </c>
      <c r="AS85">
        <f>IFERROR(INDEX('OTCM-OMR'!$F$4:$BB$88,MATCH('Rlt Global'!$E85,'OTCM-OMR'!$C$4:$C$88,0),MATCH('Rlt Global'!AS$3,'OTCM-OMR'!$F$3:$BB$3,0)),"")</f>
        <v>0</v>
      </c>
      <c r="AT85">
        <f>IFERROR(INDEX('OTCM-OMR'!$F$4:$BB$88,MATCH('Rlt Global'!$E85,'OTCM-OMR'!$C$4:$C$88,0),MATCH('Rlt Global'!AT$3,'OTCM-OMR'!$F$3:$BB$3,0)),"")</f>
        <v>0</v>
      </c>
      <c r="AU85">
        <f>IFERROR(INDEX('OTCM-OMR'!$F$4:$BB$88,MATCH('Rlt Global'!$E85,'OTCM-OMR'!$C$4:$C$88,0),MATCH('Rlt Global'!AU$3,'OTCM-OMR'!$F$3:$BB$3,0)),"")</f>
        <v>0</v>
      </c>
      <c r="AV85">
        <f>IFERROR(INDEX('OTCM-OMR'!$F$4:$BB$88,MATCH('Rlt Global'!$E85,'OTCM-OMR'!$C$4:$C$88,0),MATCH('Rlt Global'!AV$3,'OTCM-OMR'!$F$3:$BB$3,0)),"")</f>
        <v>0</v>
      </c>
      <c r="AW85">
        <f>IFERROR(INDEX('OTCM-OMR'!$F$4:$BB$88,MATCH('Rlt Global'!$E85,'OTCM-OMR'!$C$4:$C$88,0),MATCH('Rlt Global'!AW$3,'OTCM-OMR'!$F$3:$BB$3,0)),"")</f>
        <v>0</v>
      </c>
      <c r="AX85">
        <f>IFERROR(INDEX('OTCM-OMR'!$F$4:$BB$88,MATCH('Rlt Global'!$E85,'OTCM-OMR'!$C$4:$C$88,0),MATCH('Rlt Global'!AX$3,'OTCM-OMR'!$F$3:$BB$3,0)),"")</f>
        <v>0</v>
      </c>
      <c r="AY85">
        <f>IFERROR(INDEX('OTCM-OMR'!$F$4:$BB$88,MATCH('Rlt Global'!$E85,'OTCM-OMR'!$C$4:$C$88,0),MATCH('Rlt Global'!AY$3,'OTCM-OMR'!$F$3:$BB$3,0)),"")</f>
        <v>0</v>
      </c>
      <c r="AZ85">
        <f>IFERROR(INDEX('OTCM-OMR'!$F$4:$BB$88,MATCH('Rlt Global'!$E85,'OTCM-OMR'!$C$4:$C$88,0),MATCH('Rlt Global'!AZ$3,'OTCM-OMR'!$F$3:$BB$3,0)),"")</f>
        <v>0</v>
      </c>
      <c r="BA85">
        <f>IFERROR(INDEX('OTCM-OMR'!$F$4:$BB$88,MATCH('Rlt Global'!$E85,'OTCM-OMR'!$C$4:$C$88,0),MATCH('Rlt Global'!BA$3,'OTCM-OMR'!$F$3:$BB$3,0)),"")</f>
        <v>0</v>
      </c>
      <c r="BB85">
        <f>IFERROR(INDEX('OTCM-OMR'!$F$4:$BB$88,MATCH('Rlt Global'!$E85,'OTCM-OMR'!$C$4:$C$88,0),MATCH('Rlt Global'!BB$3,'OTCM-OMR'!$F$3:$BB$3,0)),"")</f>
        <v>0</v>
      </c>
      <c r="BC85">
        <f>IFERROR(INDEX('OTCM-OMR'!$F$4:$BB$88,MATCH('Rlt Global'!$E85,'OTCM-OMR'!$C$4:$C$88,0),MATCH('Rlt Global'!BC$3,'OTCM-OMR'!$F$3:$BB$3,0)),"")</f>
        <v>0</v>
      </c>
      <c r="BD85">
        <f>IFERROR(INDEX('OTCM-OMR'!$F$4:$BB$88,MATCH('Rlt Global'!$E85,'OTCM-OMR'!$C$4:$C$88,0),MATCH('Rlt Global'!BD$3,'OTCM-OMR'!$F$3:$BB$3,0)),"")</f>
        <v>0</v>
      </c>
    </row>
    <row r="86" spans="1:56">
      <c r="A86" t="s">
        <v>16</v>
      </c>
      <c r="B86" t="s">
        <v>153</v>
      </c>
      <c r="C86" t="s">
        <v>183</v>
      </c>
      <c r="D86">
        <v>1</v>
      </c>
      <c r="E86" s="66" t="str">
        <f>INDEX('Liste Personnel'!$A$3:$I$152,MATCH($C86,'Liste Personnel'!$E$3:$E$152,0),7)</f>
        <v>OTCME1</v>
      </c>
      <c r="F86" s="66">
        <f>INDEX('Liste Personnel'!$A$3:$I$152,MATCH($C86,'Liste Personnel'!$E$3:$E$152,0),8)</f>
        <v>4788</v>
      </c>
      <c r="G86" s="66" t="str">
        <f>INDEX('Liste Personnel'!$A$3:$I$152,MATCH($C86,'Liste Personnel'!$E$3:$E$152,0),9)</f>
        <v>xxx.xxx@google.com</v>
      </c>
      <c r="H86">
        <f>IFERROR(INDEX('OTCM-OMR'!$F$4:$BB$88,MATCH('Rlt Global'!$E86,'OTCM-OMR'!$C$4:$C$88,0),MATCH('Rlt Global'!H$3,'OTCM-OMR'!$F$3:$BB$3,0)),"")</f>
        <v>0</v>
      </c>
      <c r="I86">
        <f>IFERROR(INDEX('OTCM-OMR'!$F$4:$BB$88,MATCH('Rlt Global'!$E86,'OTCM-OMR'!$C$4:$C$88,0),MATCH('Rlt Global'!I$3,'OTCM-OMR'!$F$3:$BB$3,0)),"")</f>
        <v>0</v>
      </c>
      <c r="J86">
        <f>IFERROR(INDEX('OTCM-OMR'!$F$4:$BB$88,MATCH('Rlt Global'!$E86,'OTCM-OMR'!$C$4:$C$88,0),MATCH('Rlt Global'!J$3,'OTCM-OMR'!$F$3:$BB$3,0)),"")</f>
        <v>0</v>
      </c>
      <c r="K86">
        <f>IFERROR(INDEX('OTCM-OMR'!$F$4:$BB$88,MATCH('Rlt Global'!$E86,'OTCM-OMR'!$C$4:$C$88,0),MATCH('Rlt Global'!K$3,'OTCM-OMR'!$F$3:$BB$3,0)),"")</f>
        <v>0</v>
      </c>
      <c r="L86">
        <f>IFERROR(INDEX('OTCM-OMR'!$F$4:$BB$88,MATCH('Rlt Global'!$E86,'OTCM-OMR'!$C$4:$C$88,0),MATCH('Rlt Global'!L$3,'OTCM-OMR'!$F$3:$BB$3,0)),"")</f>
        <v>0</v>
      </c>
      <c r="M86">
        <f>IFERROR(INDEX('OTCM-OMR'!$F$4:$BB$88,MATCH('Rlt Global'!$E86,'OTCM-OMR'!$C$4:$C$88,0),MATCH('Rlt Global'!M$3,'OTCM-OMR'!$F$3:$BB$3,0)),"")</f>
        <v>0</v>
      </c>
      <c r="N86">
        <f>IFERROR(INDEX('OTCM-OMR'!$F$4:$BB$88,MATCH('Rlt Global'!$E86,'OTCM-OMR'!$C$4:$C$88,0),MATCH('Rlt Global'!N$3,'OTCM-OMR'!$F$3:$BB$3,0)),"")</f>
        <v>0</v>
      </c>
      <c r="O86">
        <f>IFERROR(INDEX('OTCM-OMR'!$F$4:$BB$88,MATCH('Rlt Global'!$E86,'OTCM-OMR'!$C$4:$C$88,0),MATCH('Rlt Global'!O$3,'OTCM-OMR'!$F$3:$BB$3,0)),"")</f>
        <v>0</v>
      </c>
      <c r="P86">
        <f>IFERROR(INDEX('OTCM-OMR'!$F$4:$BB$88,MATCH('Rlt Global'!$E86,'OTCM-OMR'!$C$4:$C$88,0),MATCH('Rlt Global'!P$3,'OTCM-OMR'!$F$3:$BB$3,0)),"")</f>
        <v>0</v>
      </c>
      <c r="Q86">
        <f>IFERROR(INDEX('OTCM-OMR'!$F$4:$BB$88,MATCH('Rlt Global'!$E86,'OTCM-OMR'!$C$4:$C$88,0),MATCH('Rlt Global'!Q$3,'OTCM-OMR'!$F$3:$BB$3,0)),"")</f>
        <v>0</v>
      </c>
      <c r="R86">
        <f>IFERROR(INDEX('OTCM-OMR'!$F$4:$BB$88,MATCH('Rlt Global'!$E86,'OTCM-OMR'!$C$4:$C$88,0),MATCH('Rlt Global'!R$3,'OTCM-OMR'!$F$3:$BB$3,0)),"")</f>
        <v>0</v>
      </c>
      <c r="S86">
        <f>IFERROR(INDEX('OTCM-OMR'!$F$4:$BB$88,MATCH('Rlt Global'!$E86,'OTCM-OMR'!$C$4:$C$88,0),MATCH('Rlt Global'!S$3,'OTCM-OMR'!$F$3:$BB$3,0)),"")</f>
        <v>0</v>
      </c>
      <c r="T86">
        <f>IFERROR(INDEX('OTCM-OMR'!$F$4:$BB$88,MATCH('Rlt Global'!$E86,'OTCM-OMR'!$C$4:$C$88,0),MATCH('Rlt Global'!T$3,'OTCM-OMR'!$F$3:$BB$3,0)),"")</f>
        <v>0</v>
      </c>
      <c r="U86">
        <f>IFERROR(INDEX('OTCM-OMR'!$F$4:$BB$88,MATCH('Rlt Global'!$E86,'OTCM-OMR'!$C$4:$C$88,0),MATCH('Rlt Global'!U$3,'OTCM-OMR'!$F$3:$BB$3,0)),"")</f>
        <v>0</v>
      </c>
      <c r="V86">
        <f>IFERROR(INDEX('OTCM-OMR'!$F$4:$BB$88,MATCH('Rlt Global'!$E86,'OTCM-OMR'!$C$4:$C$88,0),MATCH('Rlt Global'!V$3,'OTCM-OMR'!$F$3:$BB$3,0)),"")</f>
        <v>0</v>
      </c>
      <c r="W86">
        <f>IFERROR(INDEX('OTCM-OMR'!$F$4:$BB$88,MATCH('Rlt Global'!$E86,'OTCM-OMR'!$C$4:$C$88,0),MATCH('Rlt Global'!W$3,'OTCM-OMR'!$F$3:$BB$3,0)),"")</f>
        <v>0</v>
      </c>
      <c r="X86">
        <f>IFERROR(INDEX('OTCM-OMR'!$F$4:$BB$88,MATCH('Rlt Global'!$E86,'OTCM-OMR'!$C$4:$C$88,0),MATCH('Rlt Global'!X$3,'OTCM-OMR'!$F$3:$BB$3,0)),"")</f>
        <v>0</v>
      </c>
      <c r="Y86">
        <f>IFERROR(INDEX('OTCM-OMR'!$F$4:$BB$88,MATCH('Rlt Global'!$E86,'OTCM-OMR'!$C$4:$C$88,0),MATCH('Rlt Global'!Y$3,'OTCM-OMR'!$F$3:$BB$3,0)),"")</f>
        <v>0</v>
      </c>
      <c r="Z86">
        <f>IFERROR(INDEX('OTCM-OMR'!$F$4:$BB$88,MATCH('Rlt Global'!$E86,'OTCM-OMR'!$C$4:$C$88,0),MATCH('Rlt Global'!Z$3,'OTCM-OMR'!$F$3:$BB$3,0)),"")</f>
        <v>0</v>
      </c>
      <c r="AA86">
        <f>IFERROR(INDEX('OTCM-OMR'!$F$4:$BB$88,MATCH('Rlt Global'!$E86,'OTCM-OMR'!$C$4:$C$88,0),MATCH('Rlt Global'!AA$3,'OTCM-OMR'!$F$3:$BB$3,0)),"")</f>
        <v>0</v>
      </c>
      <c r="AB86">
        <f>IFERROR(INDEX('OTCM-OMR'!$F$4:$BB$88,MATCH('Rlt Global'!$E86,'OTCM-OMR'!$C$4:$C$88,0),MATCH('Rlt Global'!AB$3,'OTCM-OMR'!$F$3:$BB$3,0)),"")</f>
        <v>0</v>
      </c>
      <c r="AC86">
        <f>IFERROR(INDEX('OTCM-OMR'!$F$4:$BB$88,MATCH('Rlt Global'!$E86,'OTCM-OMR'!$C$4:$C$88,0),MATCH('Rlt Global'!AC$3,'OTCM-OMR'!$F$3:$BB$3,0)),"")</f>
        <v>0</v>
      </c>
      <c r="AD86">
        <f>IFERROR(INDEX('OTCM-OMR'!$F$4:$BB$88,MATCH('Rlt Global'!$E86,'OTCM-OMR'!$C$4:$C$88,0),MATCH('Rlt Global'!AD$3,'OTCM-OMR'!$F$3:$BB$3,0)),"")</f>
        <v>0</v>
      </c>
      <c r="AE86">
        <f>IFERROR(INDEX('OTCM-OMR'!$F$4:$BB$88,MATCH('Rlt Global'!$E86,'OTCM-OMR'!$C$4:$C$88,0),MATCH('Rlt Global'!AE$3,'OTCM-OMR'!$F$3:$BB$3,0)),"")</f>
        <v>0</v>
      </c>
      <c r="AF86">
        <f>IFERROR(INDEX('OTCM-OMR'!$F$4:$BB$88,MATCH('Rlt Global'!$E86,'OTCM-OMR'!$C$4:$C$88,0),MATCH('Rlt Global'!AF$3,'OTCM-OMR'!$F$3:$BB$3,0)),"")</f>
        <v>0</v>
      </c>
      <c r="AG86">
        <f>IFERROR(INDEX('OTCM-OMR'!$F$4:$BB$88,MATCH('Rlt Global'!$E86,'OTCM-OMR'!$C$4:$C$88,0),MATCH('Rlt Global'!AG$3,'OTCM-OMR'!$F$3:$BB$3,0)),"")</f>
        <v>0</v>
      </c>
      <c r="AH86">
        <f>IFERROR(INDEX('OTCM-OMR'!$F$4:$BB$88,MATCH('Rlt Global'!$E86,'OTCM-OMR'!$C$4:$C$88,0),MATCH('Rlt Global'!AH$3,'OTCM-OMR'!$F$3:$BB$3,0)),"")</f>
        <v>0</v>
      </c>
      <c r="AI86">
        <f>IFERROR(INDEX('OTCM-OMR'!$F$4:$BB$88,MATCH('Rlt Global'!$E86,'OTCM-OMR'!$C$4:$C$88,0),MATCH('Rlt Global'!AI$3,'OTCM-OMR'!$F$3:$BB$3,0)),"")</f>
        <v>0</v>
      </c>
      <c r="AJ86">
        <f>IFERROR(INDEX('OTCM-OMR'!$F$4:$BB$88,MATCH('Rlt Global'!$E86,'OTCM-OMR'!$C$4:$C$88,0),MATCH('Rlt Global'!AJ$3,'OTCM-OMR'!$F$3:$BB$3,0)),"")</f>
        <v>0</v>
      </c>
      <c r="AK86">
        <f>IFERROR(INDEX('OTCM-OMR'!$F$4:$BB$88,MATCH('Rlt Global'!$E86,'OTCM-OMR'!$C$4:$C$88,0),MATCH('Rlt Global'!AK$3,'OTCM-OMR'!$F$3:$BB$3,0)),"")</f>
        <v>0</v>
      </c>
      <c r="AL86">
        <f>IFERROR(INDEX('OTCM-OMR'!$F$4:$BB$88,MATCH('Rlt Global'!$E86,'OTCM-OMR'!$C$4:$C$88,0),MATCH('Rlt Global'!AL$3,'OTCM-OMR'!$F$3:$BB$3,0)),"")</f>
        <v>0</v>
      </c>
      <c r="AM86">
        <f>IFERROR(INDEX('OTCM-OMR'!$F$4:$BB$88,MATCH('Rlt Global'!$E86,'OTCM-OMR'!$C$4:$C$88,0),MATCH('Rlt Global'!AM$3,'OTCM-OMR'!$F$3:$BB$3,0)),"")</f>
        <v>0</v>
      </c>
      <c r="AN86">
        <f>IFERROR(INDEX('OTCM-OMR'!$F$4:$BB$88,MATCH('Rlt Global'!$E86,'OTCM-OMR'!$C$4:$C$88,0),MATCH('Rlt Global'!AN$3,'OTCM-OMR'!$F$3:$BB$3,0)),"")</f>
        <v>0</v>
      </c>
      <c r="AO86">
        <f>IFERROR(INDEX('OTCM-OMR'!$F$4:$BB$88,MATCH('Rlt Global'!$E86,'OTCM-OMR'!$C$4:$C$88,0),MATCH('Rlt Global'!AO$3,'OTCM-OMR'!$F$3:$BB$3,0)),"")</f>
        <v>0</v>
      </c>
      <c r="AP86">
        <f>IFERROR(INDEX('OTCM-OMR'!$F$4:$BB$88,MATCH('Rlt Global'!$E86,'OTCM-OMR'!$C$4:$C$88,0),MATCH('Rlt Global'!AP$3,'OTCM-OMR'!$F$3:$BB$3,0)),"")</f>
        <v>0</v>
      </c>
      <c r="AQ86">
        <f>IFERROR(INDEX('OTCM-OMR'!$F$4:$BB$88,MATCH('Rlt Global'!$E86,'OTCM-OMR'!$C$4:$C$88,0),MATCH('Rlt Global'!AQ$3,'OTCM-OMR'!$F$3:$BB$3,0)),"")</f>
        <v>0</v>
      </c>
      <c r="AR86">
        <f>IFERROR(INDEX('OTCM-OMR'!$F$4:$BB$88,MATCH('Rlt Global'!$E86,'OTCM-OMR'!$C$4:$C$88,0),MATCH('Rlt Global'!AR$3,'OTCM-OMR'!$F$3:$BB$3,0)),"")</f>
        <v>0</v>
      </c>
      <c r="AS86">
        <f>IFERROR(INDEX('OTCM-OMR'!$F$4:$BB$88,MATCH('Rlt Global'!$E86,'OTCM-OMR'!$C$4:$C$88,0),MATCH('Rlt Global'!AS$3,'OTCM-OMR'!$F$3:$BB$3,0)),"")</f>
        <v>0</v>
      </c>
      <c r="AT86">
        <f>IFERROR(INDEX('OTCM-OMR'!$F$4:$BB$88,MATCH('Rlt Global'!$E86,'OTCM-OMR'!$C$4:$C$88,0),MATCH('Rlt Global'!AT$3,'OTCM-OMR'!$F$3:$BB$3,0)),"")</f>
        <v>0</v>
      </c>
      <c r="AU86">
        <f>IFERROR(INDEX('OTCM-OMR'!$F$4:$BB$88,MATCH('Rlt Global'!$E86,'OTCM-OMR'!$C$4:$C$88,0),MATCH('Rlt Global'!AU$3,'OTCM-OMR'!$F$3:$BB$3,0)),"")</f>
        <v>0</v>
      </c>
      <c r="AV86">
        <f>IFERROR(INDEX('OTCM-OMR'!$F$4:$BB$88,MATCH('Rlt Global'!$E86,'OTCM-OMR'!$C$4:$C$88,0),MATCH('Rlt Global'!AV$3,'OTCM-OMR'!$F$3:$BB$3,0)),"")</f>
        <v>0</v>
      </c>
      <c r="AW86">
        <f>IFERROR(INDEX('OTCM-OMR'!$F$4:$BB$88,MATCH('Rlt Global'!$E86,'OTCM-OMR'!$C$4:$C$88,0),MATCH('Rlt Global'!AW$3,'OTCM-OMR'!$F$3:$BB$3,0)),"")</f>
        <v>0</v>
      </c>
      <c r="AX86">
        <f>IFERROR(INDEX('OTCM-OMR'!$F$4:$BB$88,MATCH('Rlt Global'!$E86,'OTCM-OMR'!$C$4:$C$88,0),MATCH('Rlt Global'!AX$3,'OTCM-OMR'!$F$3:$BB$3,0)),"")</f>
        <v>0</v>
      </c>
      <c r="AY86">
        <f>IFERROR(INDEX('OTCM-OMR'!$F$4:$BB$88,MATCH('Rlt Global'!$E86,'OTCM-OMR'!$C$4:$C$88,0),MATCH('Rlt Global'!AY$3,'OTCM-OMR'!$F$3:$BB$3,0)),"")</f>
        <v>0</v>
      </c>
      <c r="AZ86">
        <f>IFERROR(INDEX('OTCM-OMR'!$F$4:$BB$88,MATCH('Rlt Global'!$E86,'OTCM-OMR'!$C$4:$C$88,0),MATCH('Rlt Global'!AZ$3,'OTCM-OMR'!$F$3:$BB$3,0)),"")</f>
        <v>0</v>
      </c>
      <c r="BA86">
        <f>IFERROR(INDEX('OTCM-OMR'!$F$4:$BB$88,MATCH('Rlt Global'!$E86,'OTCM-OMR'!$C$4:$C$88,0),MATCH('Rlt Global'!BA$3,'OTCM-OMR'!$F$3:$BB$3,0)),"")</f>
        <v>0</v>
      </c>
      <c r="BB86">
        <f>IFERROR(INDEX('OTCM-OMR'!$F$4:$BB$88,MATCH('Rlt Global'!$E86,'OTCM-OMR'!$C$4:$C$88,0),MATCH('Rlt Global'!BB$3,'OTCM-OMR'!$F$3:$BB$3,0)),"")</f>
        <v>0</v>
      </c>
      <c r="BC86">
        <f>IFERROR(INDEX('OTCM-OMR'!$F$4:$BB$88,MATCH('Rlt Global'!$E86,'OTCM-OMR'!$C$4:$C$88,0),MATCH('Rlt Global'!BC$3,'OTCM-OMR'!$F$3:$BB$3,0)),"")</f>
        <v>0</v>
      </c>
      <c r="BD86">
        <f>IFERROR(INDEX('OTCM-OMR'!$F$4:$BB$88,MATCH('Rlt Global'!$E86,'OTCM-OMR'!$C$4:$C$88,0),MATCH('Rlt Global'!BD$3,'OTCM-OMR'!$F$3:$BB$3,0)),"")</f>
        <v>0</v>
      </c>
    </row>
    <row r="87" spans="1:56">
      <c r="A87" t="s">
        <v>16</v>
      </c>
      <c r="B87" t="s">
        <v>153</v>
      </c>
      <c r="C87" t="s">
        <v>184</v>
      </c>
      <c r="D87">
        <v>2</v>
      </c>
      <c r="E87" s="66" t="str">
        <f>INDEX('Liste Personnel'!$A$3:$I$152,MATCH($C87,'Liste Personnel'!$E$3:$E$152,0),7)</f>
        <v>OTCME2</v>
      </c>
      <c r="F87" s="66">
        <f>INDEX('Liste Personnel'!$A$3:$I$152,MATCH($C87,'Liste Personnel'!$E$3:$E$152,0),8)</f>
        <v>4105</v>
      </c>
      <c r="G87" s="66" t="str">
        <f>INDEX('Liste Personnel'!$A$3:$I$152,MATCH($C87,'Liste Personnel'!$E$3:$E$152,0),9)</f>
        <v>xxx.xxx@google.com</v>
      </c>
      <c r="H87">
        <f>IFERROR(INDEX('OTCM-OMR'!$F$4:$BB$88,MATCH('Rlt Global'!$E87,'OTCM-OMR'!$C$4:$C$88,0),MATCH('Rlt Global'!H$3,'OTCM-OMR'!$F$3:$BB$3,0)),"")</f>
        <v>0</v>
      </c>
      <c r="I87">
        <f>IFERROR(INDEX('OTCM-OMR'!$F$4:$BB$88,MATCH('Rlt Global'!$E87,'OTCM-OMR'!$C$4:$C$88,0),MATCH('Rlt Global'!I$3,'OTCM-OMR'!$F$3:$BB$3,0)),"")</f>
        <v>0</v>
      </c>
      <c r="J87">
        <f>IFERROR(INDEX('OTCM-OMR'!$F$4:$BB$88,MATCH('Rlt Global'!$E87,'OTCM-OMR'!$C$4:$C$88,0),MATCH('Rlt Global'!J$3,'OTCM-OMR'!$F$3:$BB$3,0)),"")</f>
        <v>0</v>
      </c>
      <c r="K87">
        <f>IFERROR(INDEX('OTCM-OMR'!$F$4:$BB$88,MATCH('Rlt Global'!$E87,'OTCM-OMR'!$C$4:$C$88,0),MATCH('Rlt Global'!K$3,'OTCM-OMR'!$F$3:$BB$3,0)),"")</f>
        <v>0</v>
      </c>
      <c r="L87">
        <f>IFERROR(INDEX('OTCM-OMR'!$F$4:$BB$88,MATCH('Rlt Global'!$E87,'OTCM-OMR'!$C$4:$C$88,0),MATCH('Rlt Global'!L$3,'OTCM-OMR'!$F$3:$BB$3,0)),"")</f>
        <v>0</v>
      </c>
      <c r="M87">
        <f>IFERROR(INDEX('OTCM-OMR'!$F$4:$BB$88,MATCH('Rlt Global'!$E87,'OTCM-OMR'!$C$4:$C$88,0),MATCH('Rlt Global'!M$3,'OTCM-OMR'!$F$3:$BB$3,0)),"")</f>
        <v>0</v>
      </c>
      <c r="N87">
        <f>IFERROR(INDEX('OTCM-OMR'!$F$4:$BB$88,MATCH('Rlt Global'!$E87,'OTCM-OMR'!$C$4:$C$88,0),MATCH('Rlt Global'!N$3,'OTCM-OMR'!$F$3:$BB$3,0)),"")</f>
        <v>0</v>
      </c>
      <c r="O87">
        <f>IFERROR(INDEX('OTCM-OMR'!$F$4:$BB$88,MATCH('Rlt Global'!$E87,'OTCM-OMR'!$C$4:$C$88,0),MATCH('Rlt Global'!O$3,'OTCM-OMR'!$F$3:$BB$3,0)),"")</f>
        <v>0</v>
      </c>
      <c r="P87">
        <f>IFERROR(INDEX('OTCM-OMR'!$F$4:$BB$88,MATCH('Rlt Global'!$E87,'OTCM-OMR'!$C$4:$C$88,0),MATCH('Rlt Global'!P$3,'OTCM-OMR'!$F$3:$BB$3,0)),"")</f>
        <v>0</v>
      </c>
      <c r="Q87">
        <f>IFERROR(INDEX('OTCM-OMR'!$F$4:$BB$88,MATCH('Rlt Global'!$E87,'OTCM-OMR'!$C$4:$C$88,0),MATCH('Rlt Global'!Q$3,'OTCM-OMR'!$F$3:$BB$3,0)),"")</f>
        <v>0</v>
      </c>
      <c r="R87">
        <f>IFERROR(INDEX('OTCM-OMR'!$F$4:$BB$88,MATCH('Rlt Global'!$E87,'OTCM-OMR'!$C$4:$C$88,0),MATCH('Rlt Global'!R$3,'OTCM-OMR'!$F$3:$BB$3,0)),"")</f>
        <v>0</v>
      </c>
      <c r="S87">
        <f>IFERROR(INDEX('OTCM-OMR'!$F$4:$BB$88,MATCH('Rlt Global'!$E87,'OTCM-OMR'!$C$4:$C$88,0),MATCH('Rlt Global'!S$3,'OTCM-OMR'!$F$3:$BB$3,0)),"")</f>
        <v>0</v>
      </c>
      <c r="T87">
        <f>IFERROR(INDEX('OTCM-OMR'!$F$4:$BB$88,MATCH('Rlt Global'!$E87,'OTCM-OMR'!$C$4:$C$88,0),MATCH('Rlt Global'!T$3,'OTCM-OMR'!$F$3:$BB$3,0)),"")</f>
        <v>0</v>
      </c>
      <c r="U87">
        <f>IFERROR(INDEX('OTCM-OMR'!$F$4:$BB$88,MATCH('Rlt Global'!$E87,'OTCM-OMR'!$C$4:$C$88,0),MATCH('Rlt Global'!U$3,'OTCM-OMR'!$F$3:$BB$3,0)),"")</f>
        <v>0</v>
      </c>
      <c r="V87">
        <f>IFERROR(INDEX('OTCM-OMR'!$F$4:$BB$88,MATCH('Rlt Global'!$E87,'OTCM-OMR'!$C$4:$C$88,0),MATCH('Rlt Global'!V$3,'OTCM-OMR'!$F$3:$BB$3,0)),"")</f>
        <v>0</v>
      </c>
      <c r="W87">
        <f>IFERROR(INDEX('OTCM-OMR'!$F$4:$BB$88,MATCH('Rlt Global'!$E87,'OTCM-OMR'!$C$4:$C$88,0),MATCH('Rlt Global'!W$3,'OTCM-OMR'!$F$3:$BB$3,0)),"")</f>
        <v>0</v>
      </c>
      <c r="X87">
        <f>IFERROR(INDEX('OTCM-OMR'!$F$4:$BB$88,MATCH('Rlt Global'!$E87,'OTCM-OMR'!$C$4:$C$88,0),MATCH('Rlt Global'!X$3,'OTCM-OMR'!$F$3:$BB$3,0)),"")</f>
        <v>0</v>
      </c>
      <c r="Y87">
        <f>IFERROR(INDEX('OTCM-OMR'!$F$4:$BB$88,MATCH('Rlt Global'!$E87,'OTCM-OMR'!$C$4:$C$88,0),MATCH('Rlt Global'!Y$3,'OTCM-OMR'!$F$3:$BB$3,0)),"")</f>
        <v>0</v>
      </c>
      <c r="Z87">
        <f>IFERROR(INDEX('OTCM-OMR'!$F$4:$BB$88,MATCH('Rlt Global'!$E87,'OTCM-OMR'!$C$4:$C$88,0),MATCH('Rlt Global'!Z$3,'OTCM-OMR'!$F$3:$BB$3,0)),"")</f>
        <v>0</v>
      </c>
      <c r="AA87">
        <f>IFERROR(INDEX('OTCM-OMR'!$F$4:$BB$88,MATCH('Rlt Global'!$E87,'OTCM-OMR'!$C$4:$C$88,0),MATCH('Rlt Global'!AA$3,'OTCM-OMR'!$F$3:$BB$3,0)),"")</f>
        <v>0</v>
      </c>
      <c r="AB87">
        <f>IFERROR(INDEX('OTCM-OMR'!$F$4:$BB$88,MATCH('Rlt Global'!$E87,'OTCM-OMR'!$C$4:$C$88,0),MATCH('Rlt Global'!AB$3,'OTCM-OMR'!$F$3:$BB$3,0)),"")</f>
        <v>0</v>
      </c>
      <c r="AC87">
        <f>IFERROR(INDEX('OTCM-OMR'!$F$4:$BB$88,MATCH('Rlt Global'!$E87,'OTCM-OMR'!$C$4:$C$88,0),MATCH('Rlt Global'!AC$3,'OTCM-OMR'!$F$3:$BB$3,0)),"")</f>
        <v>0</v>
      </c>
      <c r="AD87">
        <f>IFERROR(INDEX('OTCM-OMR'!$F$4:$BB$88,MATCH('Rlt Global'!$E87,'OTCM-OMR'!$C$4:$C$88,0),MATCH('Rlt Global'!AD$3,'OTCM-OMR'!$F$3:$BB$3,0)),"")</f>
        <v>0</v>
      </c>
      <c r="AE87">
        <f>IFERROR(INDEX('OTCM-OMR'!$F$4:$BB$88,MATCH('Rlt Global'!$E87,'OTCM-OMR'!$C$4:$C$88,0),MATCH('Rlt Global'!AE$3,'OTCM-OMR'!$F$3:$BB$3,0)),"")</f>
        <v>0</v>
      </c>
      <c r="AF87">
        <f>IFERROR(INDEX('OTCM-OMR'!$F$4:$BB$88,MATCH('Rlt Global'!$E87,'OTCM-OMR'!$C$4:$C$88,0),MATCH('Rlt Global'!AF$3,'OTCM-OMR'!$F$3:$BB$3,0)),"")</f>
        <v>0</v>
      </c>
      <c r="AG87">
        <f>IFERROR(INDEX('OTCM-OMR'!$F$4:$BB$88,MATCH('Rlt Global'!$E87,'OTCM-OMR'!$C$4:$C$88,0),MATCH('Rlt Global'!AG$3,'OTCM-OMR'!$F$3:$BB$3,0)),"")</f>
        <v>0</v>
      </c>
      <c r="AH87">
        <f>IFERROR(INDEX('OTCM-OMR'!$F$4:$BB$88,MATCH('Rlt Global'!$E87,'OTCM-OMR'!$C$4:$C$88,0),MATCH('Rlt Global'!AH$3,'OTCM-OMR'!$F$3:$BB$3,0)),"")</f>
        <v>0</v>
      </c>
      <c r="AI87">
        <f>IFERROR(INDEX('OTCM-OMR'!$F$4:$BB$88,MATCH('Rlt Global'!$E87,'OTCM-OMR'!$C$4:$C$88,0),MATCH('Rlt Global'!AI$3,'OTCM-OMR'!$F$3:$BB$3,0)),"")</f>
        <v>0</v>
      </c>
      <c r="AJ87">
        <f>IFERROR(INDEX('OTCM-OMR'!$F$4:$BB$88,MATCH('Rlt Global'!$E87,'OTCM-OMR'!$C$4:$C$88,0),MATCH('Rlt Global'!AJ$3,'OTCM-OMR'!$F$3:$BB$3,0)),"")</f>
        <v>0</v>
      </c>
      <c r="AK87">
        <f>IFERROR(INDEX('OTCM-OMR'!$F$4:$BB$88,MATCH('Rlt Global'!$E87,'OTCM-OMR'!$C$4:$C$88,0),MATCH('Rlt Global'!AK$3,'OTCM-OMR'!$F$3:$BB$3,0)),"")</f>
        <v>0</v>
      </c>
      <c r="AL87">
        <f>IFERROR(INDEX('OTCM-OMR'!$F$4:$BB$88,MATCH('Rlt Global'!$E87,'OTCM-OMR'!$C$4:$C$88,0),MATCH('Rlt Global'!AL$3,'OTCM-OMR'!$F$3:$BB$3,0)),"")</f>
        <v>0</v>
      </c>
      <c r="AM87">
        <f>IFERROR(INDEX('OTCM-OMR'!$F$4:$BB$88,MATCH('Rlt Global'!$E87,'OTCM-OMR'!$C$4:$C$88,0),MATCH('Rlt Global'!AM$3,'OTCM-OMR'!$F$3:$BB$3,0)),"")</f>
        <v>0</v>
      </c>
      <c r="AN87">
        <f>IFERROR(INDEX('OTCM-OMR'!$F$4:$BB$88,MATCH('Rlt Global'!$E87,'OTCM-OMR'!$C$4:$C$88,0),MATCH('Rlt Global'!AN$3,'OTCM-OMR'!$F$3:$BB$3,0)),"")</f>
        <v>0</v>
      </c>
      <c r="AO87">
        <f>IFERROR(INDEX('OTCM-OMR'!$F$4:$BB$88,MATCH('Rlt Global'!$E87,'OTCM-OMR'!$C$4:$C$88,0),MATCH('Rlt Global'!AO$3,'OTCM-OMR'!$F$3:$BB$3,0)),"")</f>
        <v>0</v>
      </c>
      <c r="AP87">
        <f>IFERROR(INDEX('OTCM-OMR'!$F$4:$BB$88,MATCH('Rlt Global'!$E87,'OTCM-OMR'!$C$4:$C$88,0),MATCH('Rlt Global'!AP$3,'OTCM-OMR'!$F$3:$BB$3,0)),"")</f>
        <v>0</v>
      </c>
      <c r="AQ87">
        <f>IFERROR(INDEX('OTCM-OMR'!$F$4:$BB$88,MATCH('Rlt Global'!$E87,'OTCM-OMR'!$C$4:$C$88,0),MATCH('Rlt Global'!AQ$3,'OTCM-OMR'!$F$3:$BB$3,0)),"")</f>
        <v>0</v>
      </c>
      <c r="AR87">
        <f>IFERROR(INDEX('OTCM-OMR'!$F$4:$BB$88,MATCH('Rlt Global'!$E87,'OTCM-OMR'!$C$4:$C$88,0),MATCH('Rlt Global'!AR$3,'OTCM-OMR'!$F$3:$BB$3,0)),"")</f>
        <v>0</v>
      </c>
      <c r="AS87">
        <f>IFERROR(INDEX('OTCM-OMR'!$F$4:$BB$88,MATCH('Rlt Global'!$E87,'OTCM-OMR'!$C$4:$C$88,0),MATCH('Rlt Global'!AS$3,'OTCM-OMR'!$F$3:$BB$3,0)),"")</f>
        <v>0</v>
      </c>
      <c r="AT87">
        <f>IFERROR(INDEX('OTCM-OMR'!$F$4:$BB$88,MATCH('Rlt Global'!$E87,'OTCM-OMR'!$C$4:$C$88,0),MATCH('Rlt Global'!AT$3,'OTCM-OMR'!$F$3:$BB$3,0)),"")</f>
        <v>0</v>
      </c>
      <c r="AU87">
        <f>IFERROR(INDEX('OTCM-OMR'!$F$4:$BB$88,MATCH('Rlt Global'!$E87,'OTCM-OMR'!$C$4:$C$88,0),MATCH('Rlt Global'!AU$3,'OTCM-OMR'!$F$3:$BB$3,0)),"")</f>
        <v>0</v>
      </c>
      <c r="AV87">
        <f>IFERROR(INDEX('OTCM-OMR'!$F$4:$BB$88,MATCH('Rlt Global'!$E87,'OTCM-OMR'!$C$4:$C$88,0),MATCH('Rlt Global'!AV$3,'OTCM-OMR'!$F$3:$BB$3,0)),"")</f>
        <v>0</v>
      </c>
      <c r="AW87">
        <f>IFERROR(INDEX('OTCM-OMR'!$F$4:$BB$88,MATCH('Rlt Global'!$E87,'OTCM-OMR'!$C$4:$C$88,0),MATCH('Rlt Global'!AW$3,'OTCM-OMR'!$F$3:$BB$3,0)),"")</f>
        <v>0</v>
      </c>
      <c r="AX87">
        <f>IFERROR(INDEX('OTCM-OMR'!$F$4:$BB$88,MATCH('Rlt Global'!$E87,'OTCM-OMR'!$C$4:$C$88,0),MATCH('Rlt Global'!AX$3,'OTCM-OMR'!$F$3:$BB$3,0)),"")</f>
        <v>0</v>
      </c>
      <c r="AY87">
        <f>IFERROR(INDEX('OTCM-OMR'!$F$4:$BB$88,MATCH('Rlt Global'!$E87,'OTCM-OMR'!$C$4:$C$88,0),MATCH('Rlt Global'!AY$3,'OTCM-OMR'!$F$3:$BB$3,0)),"")</f>
        <v>0</v>
      </c>
      <c r="AZ87">
        <f>IFERROR(INDEX('OTCM-OMR'!$F$4:$BB$88,MATCH('Rlt Global'!$E87,'OTCM-OMR'!$C$4:$C$88,0),MATCH('Rlt Global'!AZ$3,'OTCM-OMR'!$F$3:$BB$3,0)),"")</f>
        <v>0</v>
      </c>
      <c r="BA87">
        <f>IFERROR(INDEX('OTCM-OMR'!$F$4:$BB$88,MATCH('Rlt Global'!$E87,'OTCM-OMR'!$C$4:$C$88,0),MATCH('Rlt Global'!BA$3,'OTCM-OMR'!$F$3:$BB$3,0)),"")</f>
        <v>0</v>
      </c>
      <c r="BB87">
        <f>IFERROR(INDEX('OTCM-OMR'!$F$4:$BB$88,MATCH('Rlt Global'!$E87,'OTCM-OMR'!$C$4:$C$88,0),MATCH('Rlt Global'!BB$3,'OTCM-OMR'!$F$3:$BB$3,0)),"")</f>
        <v>0</v>
      </c>
      <c r="BC87">
        <f>IFERROR(INDEX('OTCM-OMR'!$F$4:$BB$88,MATCH('Rlt Global'!$E87,'OTCM-OMR'!$C$4:$C$88,0),MATCH('Rlt Global'!BC$3,'OTCM-OMR'!$F$3:$BB$3,0)),"")</f>
        <v>0</v>
      </c>
      <c r="BD87">
        <f>IFERROR(INDEX('OTCM-OMR'!$F$4:$BB$88,MATCH('Rlt Global'!$E87,'OTCM-OMR'!$C$4:$C$88,0),MATCH('Rlt Global'!BD$3,'OTCM-OMR'!$F$3:$BB$3,0)),"")</f>
        <v>0</v>
      </c>
    </row>
    <row r="88" spans="1:56">
      <c r="A88" t="s">
        <v>16</v>
      </c>
      <c r="B88" t="s">
        <v>153</v>
      </c>
      <c r="C88" t="s">
        <v>185</v>
      </c>
      <c r="D88">
        <v>3</v>
      </c>
      <c r="E88" s="66" t="str">
        <f>INDEX('Liste Personnel'!$A$3:$I$152,MATCH($C88,'Liste Personnel'!$E$3:$E$152,0),7)</f>
        <v>OTCME3</v>
      </c>
      <c r="F88" s="66">
        <f>INDEX('Liste Personnel'!$A$3:$I$152,MATCH($C88,'Liste Personnel'!$E$3:$E$152,0),8)</f>
        <v>1430</v>
      </c>
      <c r="G88" s="66" t="str">
        <f>INDEX('Liste Personnel'!$A$3:$I$152,MATCH($C88,'Liste Personnel'!$E$3:$E$152,0),9)</f>
        <v>xxx.xxx@google.com</v>
      </c>
      <c r="H88">
        <f>IFERROR(INDEX('OTCM-OMR'!$F$4:$BB$88,MATCH('Rlt Global'!$E88,'OTCM-OMR'!$C$4:$C$88,0),MATCH('Rlt Global'!H$3,'OTCM-OMR'!$F$3:$BB$3,0)),"")</f>
        <v>0</v>
      </c>
      <c r="I88">
        <f>IFERROR(INDEX('OTCM-OMR'!$F$4:$BB$88,MATCH('Rlt Global'!$E88,'OTCM-OMR'!$C$4:$C$88,0),MATCH('Rlt Global'!I$3,'OTCM-OMR'!$F$3:$BB$3,0)),"")</f>
        <v>0</v>
      </c>
      <c r="J88">
        <f>IFERROR(INDEX('OTCM-OMR'!$F$4:$BB$88,MATCH('Rlt Global'!$E88,'OTCM-OMR'!$C$4:$C$88,0),MATCH('Rlt Global'!J$3,'OTCM-OMR'!$F$3:$BB$3,0)),"")</f>
        <v>0</v>
      </c>
      <c r="K88">
        <f>IFERROR(INDEX('OTCM-OMR'!$F$4:$BB$88,MATCH('Rlt Global'!$E88,'OTCM-OMR'!$C$4:$C$88,0),MATCH('Rlt Global'!K$3,'OTCM-OMR'!$F$3:$BB$3,0)),"")</f>
        <v>0</v>
      </c>
      <c r="L88">
        <f>IFERROR(INDEX('OTCM-OMR'!$F$4:$BB$88,MATCH('Rlt Global'!$E88,'OTCM-OMR'!$C$4:$C$88,0),MATCH('Rlt Global'!L$3,'OTCM-OMR'!$F$3:$BB$3,0)),"")</f>
        <v>0</v>
      </c>
      <c r="M88">
        <f>IFERROR(INDEX('OTCM-OMR'!$F$4:$BB$88,MATCH('Rlt Global'!$E88,'OTCM-OMR'!$C$4:$C$88,0),MATCH('Rlt Global'!M$3,'OTCM-OMR'!$F$3:$BB$3,0)),"")</f>
        <v>0</v>
      </c>
      <c r="N88">
        <f>IFERROR(INDEX('OTCM-OMR'!$F$4:$BB$88,MATCH('Rlt Global'!$E88,'OTCM-OMR'!$C$4:$C$88,0),MATCH('Rlt Global'!N$3,'OTCM-OMR'!$F$3:$BB$3,0)),"")</f>
        <v>0</v>
      </c>
      <c r="O88">
        <f>IFERROR(INDEX('OTCM-OMR'!$F$4:$BB$88,MATCH('Rlt Global'!$E88,'OTCM-OMR'!$C$4:$C$88,0),MATCH('Rlt Global'!O$3,'OTCM-OMR'!$F$3:$BB$3,0)),"")</f>
        <v>0</v>
      </c>
      <c r="P88">
        <f>IFERROR(INDEX('OTCM-OMR'!$F$4:$BB$88,MATCH('Rlt Global'!$E88,'OTCM-OMR'!$C$4:$C$88,0),MATCH('Rlt Global'!P$3,'OTCM-OMR'!$F$3:$BB$3,0)),"")</f>
        <v>0</v>
      </c>
      <c r="Q88">
        <f>IFERROR(INDEX('OTCM-OMR'!$F$4:$BB$88,MATCH('Rlt Global'!$E88,'OTCM-OMR'!$C$4:$C$88,0),MATCH('Rlt Global'!Q$3,'OTCM-OMR'!$F$3:$BB$3,0)),"")</f>
        <v>0</v>
      </c>
      <c r="R88">
        <f>IFERROR(INDEX('OTCM-OMR'!$F$4:$BB$88,MATCH('Rlt Global'!$E88,'OTCM-OMR'!$C$4:$C$88,0),MATCH('Rlt Global'!R$3,'OTCM-OMR'!$F$3:$BB$3,0)),"")</f>
        <v>0</v>
      </c>
      <c r="S88">
        <f>IFERROR(INDEX('OTCM-OMR'!$F$4:$BB$88,MATCH('Rlt Global'!$E88,'OTCM-OMR'!$C$4:$C$88,0),MATCH('Rlt Global'!S$3,'OTCM-OMR'!$F$3:$BB$3,0)),"")</f>
        <v>0</v>
      </c>
      <c r="T88">
        <f>IFERROR(INDEX('OTCM-OMR'!$F$4:$BB$88,MATCH('Rlt Global'!$E88,'OTCM-OMR'!$C$4:$C$88,0),MATCH('Rlt Global'!T$3,'OTCM-OMR'!$F$3:$BB$3,0)),"")</f>
        <v>0</v>
      </c>
      <c r="U88">
        <f>IFERROR(INDEX('OTCM-OMR'!$F$4:$BB$88,MATCH('Rlt Global'!$E88,'OTCM-OMR'!$C$4:$C$88,0),MATCH('Rlt Global'!U$3,'OTCM-OMR'!$F$3:$BB$3,0)),"")</f>
        <v>0</v>
      </c>
      <c r="V88">
        <f>IFERROR(INDEX('OTCM-OMR'!$F$4:$BB$88,MATCH('Rlt Global'!$E88,'OTCM-OMR'!$C$4:$C$88,0),MATCH('Rlt Global'!V$3,'OTCM-OMR'!$F$3:$BB$3,0)),"")</f>
        <v>0</v>
      </c>
      <c r="W88">
        <f>IFERROR(INDEX('OTCM-OMR'!$F$4:$BB$88,MATCH('Rlt Global'!$E88,'OTCM-OMR'!$C$4:$C$88,0),MATCH('Rlt Global'!W$3,'OTCM-OMR'!$F$3:$BB$3,0)),"")</f>
        <v>0</v>
      </c>
      <c r="X88">
        <f>IFERROR(INDEX('OTCM-OMR'!$F$4:$BB$88,MATCH('Rlt Global'!$E88,'OTCM-OMR'!$C$4:$C$88,0),MATCH('Rlt Global'!X$3,'OTCM-OMR'!$F$3:$BB$3,0)),"")</f>
        <v>0</v>
      </c>
      <c r="Y88">
        <f>IFERROR(INDEX('OTCM-OMR'!$F$4:$BB$88,MATCH('Rlt Global'!$E88,'OTCM-OMR'!$C$4:$C$88,0),MATCH('Rlt Global'!Y$3,'OTCM-OMR'!$F$3:$BB$3,0)),"")</f>
        <v>0</v>
      </c>
      <c r="Z88">
        <f>IFERROR(INDEX('OTCM-OMR'!$F$4:$BB$88,MATCH('Rlt Global'!$E88,'OTCM-OMR'!$C$4:$C$88,0),MATCH('Rlt Global'!Z$3,'OTCM-OMR'!$F$3:$BB$3,0)),"")</f>
        <v>0</v>
      </c>
      <c r="AA88">
        <f>IFERROR(INDEX('OTCM-OMR'!$F$4:$BB$88,MATCH('Rlt Global'!$E88,'OTCM-OMR'!$C$4:$C$88,0),MATCH('Rlt Global'!AA$3,'OTCM-OMR'!$F$3:$BB$3,0)),"")</f>
        <v>0</v>
      </c>
      <c r="AB88">
        <f>IFERROR(INDEX('OTCM-OMR'!$F$4:$BB$88,MATCH('Rlt Global'!$E88,'OTCM-OMR'!$C$4:$C$88,0),MATCH('Rlt Global'!AB$3,'OTCM-OMR'!$F$3:$BB$3,0)),"")</f>
        <v>0</v>
      </c>
      <c r="AC88">
        <f>IFERROR(INDEX('OTCM-OMR'!$F$4:$BB$88,MATCH('Rlt Global'!$E88,'OTCM-OMR'!$C$4:$C$88,0),MATCH('Rlt Global'!AC$3,'OTCM-OMR'!$F$3:$BB$3,0)),"")</f>
        <v>0</v>
      </c>
      <c r="AD88">
        <f>IFERROR(INDEX('OTCM-OMR'!$F$4:$BB$88,MATCH('Rlt Global'!$E88,'OTCM-OMR'!$C$4:$C$88,0),MATCH('Rlt Global'!AD$3,'OTCM-OMR'!$F$3:$BB$3,0)),"")</f>
        <v>0</v>
      </c>
      <c r="AE88">
        <f>IFERROR(INDEX('OTCM-OMR'!$F$4:$BB$88,MATCH('Rlt Global'!$E88,'OTCM-OMR'!$C$4:$C$88,0),MATCH('Rlt Global'!AE$3,'OTCM-OMR'!$F$3:$BB$3,0)),"")</f>
        <v>0</v>
      </c>
      <c r="AF88">
        <f>IFERROR(INDEX('OTCM-OMR'!$F$4:$BB$88,MATCH('Rlt Global'!$E88,'OTCM-OMR'!$C$4:$C$88,0),MATCH('Rlt Global'!AF$3,'OTCM-OMR'!$F$3:$BB$3,0)),"")</f>
        <v>0</v>
      </c>
      <c r="AG88">
        <f>IFERROR(INDEX('OTCM-OMR'!$F$4:$BB$88,MATCH('Rlt Global'!$E88,'OTCM-OMR'!$C$4:$C$88,0),MATCH('Rlt Global'!AG$3,'OTCM-OMR'!$F$3:$BB$3,0)),"")</f>
        <v>0</v>
      </c>
      <c r="AH88">
        <f>IFERROR(INDEX('OTCM-OMR'!$F$4:$BB$88,MATCH('Rlt Global'!$E88,'OTCM-OMR'!$C$4:$C$88,0),MATCH('Rlt Global'!AH$3,'OTCM-OMR'!$F$3:$BB$3,0)),"")</f>
        <v>0</v>
      </c>
      <c r="AI88">
        <f>IFERROR(INDEX('OTCM-OMR'!$F$4:$BB$88,MATCH('Rlt Global'!$E88,'OTCM-OMR'!$C$4:$C$88,0),MATCH('Rlt Global'!AI$3,'OTCM-OMR'!$F$3:$BB$3,0)),"")</f>
        <v>0</v>
      </c>
      <c r="AJ88">
        <f>IFERROR(INDEX('OTCM-OMR'!$F$4:$BB$88,MATCH('Rlt Global'!$E88,'OTCM-OMR'!$C$4:$C$88,0),MATCH('Rlt Global'!AJ$3,'OTCM-OMR'!$F$3:$BB$3,0)),"")</f>
        <v>0</v>
      </c>
      <c r="AK88">
        <f>IFERROR(INDEX('OTCM-OMR'!$F$4:$BB$88,MATCH('Rlt Global'!$E88,'OTCM-OMR'!$C$4:$C$88,0),MATCH('Rlt Global'!AK$3,'OTCM-OMR'!$F$3:$BB$3,0)),"")</f>
        <v>0</v>
      </c>
      <c r="AL88">
        <f>IFERROR(INDEX('OTCM-OMR'!$F$4:$BB$88,MATCH('Rlt Global'!$E88,'OTCM-OMR'!$C$4:$C$88,0),MATCH('Rlt Global'!AL$3,'OTCM-OMR'!$F$3:$BB$3,0)),"")</f>
        <v>0</v>
      </c>
      <c r="AM88">
        <f>IFERROR(INDEX('OTCM-OMR'!$F$4:$BB$88,MATCH('Rlt Global'!$E88,'OTCM-OMR'!$C$4:$C$88,0),MATCH('Rlt Global'!AM$3,'OTCM-OMR'!$F$3:$BB$3,0)),"")</f>
        <v>0</v>
      </c>
      <c r="AN88">
        <f>IFERROR(INDEX('OTCM-OMR'!$F$4:$BB$88,MATCH('Rlt Global'!$E88,'OTCM-OMR'!$C$4:$C$88,0),MATCH('Rlt Global'!AN$3,'OTCM-OMR'!$F$3:$BB$3,0)),"")</f>
        <v>0</v>
      </c>
      <c r="AO88">
        <f>IFERROR(INDEX('OTCM-OMR'!$F$4:$BB$88,MATCH('Rlt Global'!$E88,'OTCM-OMR'!$C$4:$C$88,0),MATCH('Rlt Global'!AO$3,'OTCM-OMR'!$F$3:$BB$3,0)),"")</f>
        <v>0</v>
      </c>
      <c r="AP88">
        <f>IFERROR(INDEX('OTCM-OMR'!$F$4:$BB$88,MATCH('Rlt Global'!$E88,'OTCM-OMR'!$C$4:$C$88,0),MATCH('Rlt Global'!AP$3,'OTCM-OMR'!$F$3:$BB$3,0)),"")</f>
        <v>0</v>
      </c>
      <c r="AQ88">
        <f>IFERROR(INDEX('OTCM-OMR'!$F$4:$BB$88,MATCH('Rlt Global'!$E88,'OTCM-OMR'!$C$4:$C$88,0),MATCH('Rlt Global'!AQ$3,'OTCM-OMR'!$F$3:$BB$3,0)),"")</f>
        <v>0</v>
      </c>
      <c r="AR88">
        <f>IFERROR(INDEX('OTCM-OMR'!$F$4:$BB$88,MATCH('Rlt Global'!$E88,'OTCM-OMR'!$C$4:$C$88,0),MATCH('Rlt Global'!AR$3,'OTCM-OMR'!$F$3:$BB$3,0)),"")</f>
        <v>0</v>
      </c>
      <c r="AS88">
        <f>IFERROR(INDEX('OTCM-OMR'!$F$4:$BB$88,MATCH('Rlt Global'!$E88,'OTCM-OMR'!$C$4:$C$88,0),MATCH('Rlt Global'!AS$3,'OTCM-OMR'!$F$3:$BB$3,0)),"")</f>
        <v>0</v>
      </c>
      <c r="AT88">
        <f>IFERROR(INDEX('OTCM-OMR'!$F$4:$BB$88,MATCH('Rlt Global'!$E88,'OTCM-OMR'!$C$4:$C$88,0),MATCH('Rlt Global'!AT$3,'OTCM-OMR'!$F$3:$BB$3,0)),"")</f>
        <v>0</v>
      </c>
      <c r="AU88">
        <f>IFERROR(INDEX('OTCM-OMR'!$F$4:$BB$88,MATCH('Rlt Global'!$E88,'OTCM-OMR'!$C$4:$C$88,0),MATCH('Rlt Global'!AU$3,'OTCM-OMR'!$F$3:$BB$3,0)),"")</f>
        <v>0</v>
      </c>
      <c r="AV88">
        <f>IFERROR(INDEX('OTCM-OMR'!$F$4:$BB$88,MATCH('Rlt Global'!$E88,'OTCM-OMR'!$C$4:$C$88,0),MATCH('Rlt Global'!AV$3,'OTCM-OMR'!$F$3:$BB$3,0)),"")</f>
        <v>0</v>
      </c>
      <c r="AW88">
        <f>IFERROR(INDEX('OTCM-OMR'!$F$4:$BB$88,MATCH('Rlt Global'!$E88,'OTCM-OMR'!$C$4:$C$88,0),MATCH('Rlt Global'!AW$3,'OTCM-OMR'!$F$3:$BB$3,0)),"")</f>
        <v>0</v>
      </c>
      <c r="AX88">
        <f>IFERROR(INDEX('OTCM-OMR'!$F$4:$BB$88,MATCH('Rlt Global'!$E88,'OTCM-OMR'!$C$4:$C$88,0),MATCH('Rlt Global'!AX$3,'OTCM-OMR'!$F$3:$BB$3,0)),"")</f>
        <v>0</v>
      </c>
      <c r="AY88">
        <f>IFERROR(INDEX('OTCM-OMR'!$F$4:$BB$88,MATCH('Rlt Global'!$E88,'OTCM-OMR'!$C$4:$C$88,0),MATCH('Rlt Global'!AY$3,'OTCM-OMR'!$F$3:$BB$3,0)),"")</f>
        <v>0</v>
      </c>
      <c r="AZ88">
        <f>IFERROR(INDEX('OTCM-OMR'!$F$4:$BB$88,MATCH('Rlt Global'!$E88,'OTCM-OMR'!$C$4:$C$88,0),MATCH('Rlt Global'!AZ$3,'OTCM-OMR'!$F$3:$BB$3,0)),"")</f>
        <v>0</v>
      </c>
      <c r="BA88">
        <f>IFERROR(INDEX('OTCM-OMR'!$F$4:$BB$88,MATCH('Rlt Global'!$E88,'OTCM-OMR'!$C$4:$C$88,0),MATCH('Rlt Global'!BA$3,'OTCM-OMR'!$F$3:$BB$3,0)),"")</f>
        <v>0</v>
      </c>
      <c r="BB88">
        <f>IFERROR(INDEX('OTCM-OMR'!$F$4:$BB$88,MATCH('Rlt Global'!$E88,'OTCM-OMR'!$C$4:$C$88,0),MATCH('Rlt Global'!BB$3,'OTCM-OMR'!$F$3:$BB$3,0)),"")</f>
        <v>0</v>
      </c>
      <c r="BC88">
        <f>IFERROR(INDEX('OTCM-OMR'!$F$4:$BB$88,MATCH('Rlt Global'!$E88,'OTCM-OMR'!$C$4:$C$88,0),MATCH('Rlt Global'!BC$3,'OTCM-OMR'!$F$3:$BB$3,0)),"")</f>
        <v>0</v>
      </c>
      <c r="BD88">
        <f>IFERROR(INDEX('OTCM-OMR'!$F$4:$BB$88,MATCH('Rlt Global'!$E88,'OTCM-OMR'!$C$4:$C$88,0),MATCH('Rlt Global'!BD$3,'OTCM-OMR'!$F$3:$BB$3,0)),"")</f>
        <v>0</v>
      </c>
    </row>
    <row r="89" spans="1:56">
      <c r="A89" t="s">
        <v>16</v>
      </c>
      <c r="B89" t="s">
        <v>153</v>
      </c>
      <c r="C89" t="s">
        <v>186</v>
      </c>
      <c r="D89">
        <v>4</v>
      </c>
      <c r="E89" s="66" t="str">
        <f>INDEX('Liste Personnel'!$A$3:$I$152,MATCH($C89,'Liste Personnel'!$E$3:$E$152,0),7)</f>
        <v>OTCME4</v>
      </c>
      <c r="F89" s="66">
        <f>INDEX('Liste Personnel'!$A$3:$I$152,MATCH($C89,'Liste Personnel'!$E$3:$E$152,0),8)</f>
        <v>1557</v>
      </c>
      <c r="G89" s="66" t="str">
        <f>INDEX('Liste Personnel'!$A$3:$I$152,MATCH($C89,'Liste Personnel'!$E$3:$E$152,0),9)</f>
        <v>xxx.xxx@google.com</v>
      </c>
      <c r="H89">
        <f>IFERROR(INDEX('OTCM-OMR'!$F$4:$BB$88,MATCH('Rlt Global'!$E89,'OTCM-OMR'!$C$4:$C$88,0),MATCH('Rlt Global'!H$3,'OTCM-OMR'!$F$3:$BB$3,0)),"")</f>
        <v>0</v>
      </c>
      <c r="I89">
        <f>IFERROR(INDEX('OTCM-OMR'!$F$4:$BB$88,MATCH('Rlt Global'!$E89,'OTCM-OMR'!$C$4:$C$88,0),MATCH('Rlt Global'!I$3,'OTCM-OMR'!$F$3:$BB$3,0)),"")</f>
        <v>0</v>
      </c>
      <c r="J89">
        <f>IFERROR(INDEX('OTCM-OMR'!$F$4:$BB$88,MATCH('Rlt Global'!$E89,'OTCM-OMR'!$C$4:$C$88,0),MATCH('Rlt Global'!J$3,'OTCM-OMR'!$F$3:$BB$3,0)),"")</f>
        <v>0</v>
      </c>
      <c r="K89">
        <f>IFERROR(INDEX('OTCM-OMR'!$F$4:$BB$88,MATCH('Rlt Global'!$E89,'OTCM-OMR'!$C$4:$C$88,0),MATCH('Rlt Global'!K$3,'OTCM-OMR'!$F$3:$BB$3,0)),"")</f>
        <v>0</v>
      </c>
      <c r="L89">
        <f>IFERROR(INDEX('OTCM-OMR'!$F$4:$BB$88,MATCH('Rlt Global'!$E89,'OTCM-OMR'!$C$4:$C$88,0),MATCH('Rlt Global'!L$3,'OTCM-OMR'!$F$3:$BB$3,0)),"")</f>
        <v>0</v>
      </c>
      <c r="M89">
        <f>IFERROR(INDEX('OTCM-OMR'!$F$4:$BB$88,MATCH('Rlt Global'!$E89,'OTCM-OMR'!$C$4:$C$88,0),MATCH('Rlt Global'!M$3,'OTCM-OMR'!$F$3:$BB$3,0)),"")</f>
        <v>0</v>
      </c>
      <c r="N89">
        <f>IFERROR(INDEX('OTCM-OMR'!$F$4:$BB$88,MATCH('Rlt Global'!$E89,'OTCM-OMR'!$C$4:$C$88,0),MATCH('Rlt Global'!N$3,'OTCM-OMR'!$F$3:$BB$3,0)),"")</f>
        <v>0</v>
      </c>
      <c r="O89">
        <f>IFERROR(INDEX('OTCM-OMR'!$F$4:$BB$88,MATCH('Rlt Global'!$E89,'OTCM-OMR'!$C$4:$C$88,0),MATCH('Rlt Global'!O$3,'OTCM-OMR'!$F$3:$BB$3,0)),"")</f>
        <v>0</v>
      </c>
      <c r="P89">
        <f>IFERROR(INDEX('OTCM-OMR'!$F$4:$BB$88,MATCH('Rlt Global'!$E89,'OTCM-OMR'!$C$4:$C$88,0),MATCH('Rlt Global'!P$3,'OTCM-OMR'!$F$3:$BB$3,0)),"")</f>
        <v>0</v>
      </c>
      <c r="Q89">
        <f>IFERROR(INDEX('OTCM-OMR'!$F$4:$BB$88,MATCH('Rlt Global'!$E89,'OTCM-OMR'!$C$4:$C$88,0),MATCH('Rlt Global'!Q$3,'OTCM-OMR'!$F$3:$BB$3,0)),"")</f>
        <v>0</v>
      </c>
      <c r="R89">
        <f>IFERROR(INDEX('OTCM-OMR'!$F$4:$BB$88,MATCH('Rlt Global'!$E89,'OTCM-OMR'!$C$4:$C$88,0),MATCH('Rlt Global'!R$3,'OTCM-OMR'!$F$3:$BB$3,0)),"")</f>
        <v>0</v>
      </c>
      <c r="S89">
        <f>IFERROR(INDEX('OTCM-OMR'!$F$4:$BB$88,MATCH('Rlt Global'!$E89,'OTCM-OMR'!$C$4:$C$88,0),MATCH('Rlt Global'!S$3,'OTCM-OMR'!$F$3:$BB$3,0)),"")</f>
        <v>0</v>
      </c>
      <c r="T89">
        <f>IFERROR(INDEX('OTCM-OMR'!$F$4:$BB$88,MATCH('Rlt Global'!$E89,'OTCM-OMR'!$C$4:$C$88,0),MATCH('Rlt Global'!T$3,'OTCM-OMR'!$F$3:$BB$3,0)),"")</f>
        <v>0</v>
      </c>
      <c r="U89">
        <f>IFERROR(INDEX('OTCM-OMR'!$F$4:$BB$88,MATCH('Rlt Global'!$E89,'OTCM-OMR'!$C$4:$C$88,0),MATCH('Rlt Global'!U$3,'OTCM-OMR'!$F$3:$BB$3,0)),"")</f>
        <v>0</v>
      </c>
      <c r="V89">
        <f>IFERROR(INDEX('OTCM-OMR'!$F$4:$BB$88,MATCH('Rlt Global'!$E89,'OTCM-OMR'!$C$4:$C$88,0),MATCH('Rlt Global'!V$3,'OTCM-OMR'!$F$3:$BB$3,0)),"")</f>
        <v>0</v>
      </c>
      <c r="W89">
        <f>IFERROR(INDEX('OTCM-OMR'!$F$4:$BB$88,MATCH('Rlt Global'!$E89,'OTCM-OMR'!$C$4:$C$88,0),MATCH('Rlt Global'!W$3,'OTCM-OMR'!$F$3:$BB$3,0)),"")</f>
        <v>0</v>
      </c>
      <c r="X89">
        <f>IFERROR(INDEX('OTCM-OMR'!$F$4:$BB$88,MATCH('Rlt Global'!$E89,'OTCM-OMR'!$C$4:$C$88,0),MATCH('Rlt Global'!X$3,'OTCM-OMR'!$F$3:$BB$3,0)),"")</f>
        <v>0</v>
      </c>
      <c r="Y89">
        <f>IFERROR(INDEX('OTCM-OMR'!$F$4:$BB$88,MATCH('Rlt Global'!$E89,'OTCM-OMR'!$C$4:$C$88,0),MATCH('Rlt Global'!Y$3,'OTCM-OMR'!$F$3:$BB$3,0)),"")</f>
        <v>0</v>
      </c>
      <c r="Z89">
        <f>IFERROR(INDEX('OTCM-OMR'!$F$4:$BB$88,MATCH('Rlt Global'!$E89,'OTCM-OMR'!$C$4:$C$88,0),MATCH('Rlt Global'!Z$3,'OTCM-OMR'!$F$3:$BB$3,0)),"")</f>
        <v>0</v>
      </c>
      <c r="AA89">
        <f>IFERROR(INDEX('OTCM-OMR'!$F$4:$BB$88,MATCH('Rlt Global'!$E89,'OTCM-OMR'!$C$4:$C$88,0),MATCH('Rlt Global'!AA$3,'OTCM-OMR'!$F$3:$BB$3,0)),"")</f>
        <v>0</v>
      </c>
      <c r="AB89">
        <f>IFERROR(INDEX('OTCM-OMR'!$F$4:$BB$88,MATCH('Rlt Global'!$E89,'OTCM-OMR'!$C$4:$C$88,0),MATCH('Rlt Global'!AB$3,'OTCM-OMR'!$F$3:$BB$3,0)),"")</f>
        <v>0</v>
      </c>
      <c r="AC89">
        <f>IFERROR(INDEX('OTCM-OMR'!$F$4:$BB$88,MATCH('Rlt Global'!$E89,'OTCM-OMR'!$C$4:$C$88,0),MATCH('Rlt Global'!AC$3,'OTCM-OMR'!$F$3:$BB$3,0)),"")</f>
        <v>0</v>
      </c>
      <c r="AD89">
        <f>IFERROR(INDEX('OTCM-OMR'!$F$4:$BB$88,MATCH('Rlt Global'!$E89,'OTCM-OMR'!$C$4:$C$88,0),MATCH('Rlt Global'!AD$3,'OTCM-OMR'!$F$3:$BB$3,0)),"")</f>
        <v>0</v>
      </c>
      <c r="AE89">
        <f>IFERROR(INDEX('OTCM-OMR'!$F$4:$BB$88,MATCH('Rlt Global'!$E89,'OTCM-OMR'!$C$4:$C$88,0),MATCH('Rlt Global'!AE$3,'OTCM-OMR'!$F$3:$BB$3,0)),"")</f>
        <v>0</v>
      </c>
      <c r="AF89">
        <f>IFERROR(INDEX('OTCM-OMR'!$F$4:$BB$88,MATCH('Rlt Global'!$E89,'OTCM-OMR'!$C$4:$C$88,0),MATCH('Rlt Global'!AF$3,'OTCM-OMR'!$F$3:$BB$3,0)),"")</f>
        <v>0</v>
      </c>
      <c r="AG89">
        <f>IFERROR(INDEX('OTCM-OMR'!$F$4:$BB$88,MATCH('Rlt Global'!$E89,'OTCM-OMR'!$C$4:$C$88,0),MATCH('Rlt Global'!AG$3,'OTCM-OMR'!$F$3:$BB$3,0)),"")</f>
        <v>0</v>
      </c>
      <c r="AH89">
        <f>IFERROR(INDEX('OTCM-OMR'!$F$4:$BB$88,MATCH('Rlt Global'!$E89,'OTCM-OMR'!$C$4:$C$88,0),MATCH('Rlt Global'!AH$3,'OTCM-OMR'!$F$3:$BB$3,0)),"")</f>
        <v>0</v>
      </c>
      <c r="AI89">
        <f>IFERROR(INDEX('OTCM-OMR'!$F$4:$BB$88,MATCH('Rlt Global'!$E89,'OTCM-OMR'!$C$4:$C$88,0),MATCH('Rlt Global'!AI$3,'OTCM-OMR'!$F$3:$BB$3,0)),"")</f>
        <v>0</v>
      </c>
      <c r="AJ89">
        <f>IFERROR(INDEX('OTCM-OMR'!$F$4:$BB$88,MATCH('Rlt Global'!$E89,'OTCM-OMR'!$C$4:$C$88,0),MATCH('Rlt Global'!AJ$3,'OTCM-OMR'!$F$3:$BB$3,0)),"")</f>
        <v>0</v>
      </c>
      <c r="AK89">
        <f>IFERROR(INDEX('OTCM-OMR'!$F$4:$BB$88,MATCH('Rlt Global'!$E89,'OTCM-OMR'!$C$4:$C$88,0),MATCH('Rlt Global'!AK$3,'OTCM-OMR'!$F$3:$BB$3,0)),"")</f>
        <v>0</v>
      </c>
      <c r="AL89">
        <f>IFERROR(INDEX('OTCM-OMR'!$F$4:$BB$88,MATCH('Rlt Global'!$E89,'OTCM-OMR'!$C$4:$C$88,0),MATCH('Rlt Global'!AL$3,'OTCM-OMR'!$F$3:$BB$3,0)),"")</f>
        <v>0</v>
      </c>
      <c r="AM89">
        <f>IFERROR(INDEX('OTCM-OMR'!$F$4:$BB$88,MATCH('Rlt Global'!$E89,'OTCM-OMR'!$C$4:$C$88,0),MATCH('Rlt Global'!AM$3,'OTCM-OMR'!$F$3:$BB$3,0)),"")</f>
        <v>0</v>
      </c>
      <c r="AN89">
        <f>IFERROR(INDEX('OTCM-OMR'!$F$4:$BB$88,MATCH('Rlt Global'!$E89,'OTCM-OMR'!$C$4:$C$88,0),MATCH('Rlt Global'!AN$3,'OTCM-OMR'!$F$3:$BB$3,0)),"")</f>
        <v>0</v>
      </c>
      <c r="AO89">
        <f>IFERROR(INDEX('OTCM-OMR'!$F$4:$BB$88,MATCH('Rlt Global'!$E89,'OTCM-OMR'!$C$4:$C$88,0),MATCH('Rlt Global'!AO$3,'OTCM-OMR'!$F$3:$BB$3,0)),"")</f>
        <v>0</v>
      </c>
      <c r="AP89">
        <f>IFERROR(INDEX('OTCM-OMR'!$F$4:$BB$88,MATCH('Rlt Global'!$E89,'OTCM-OMR'!$C$4:$C$88,0),MATCH('Rlt Global'!AP$3,'OTCM-OMR'!$F$3:$BB$3,0)),"")</f>
        <v>0</v>
      </c>
      <c r="AQ89">
        <f>IFERROR(INDEX('OTCM-OMR'!$F$4:$BB$88,MATCH('Rlt Global'!$E89,'OTCM-OMR'!$C$4:$C$88,0),MATCH('Rlt Global'!AQ$3,'OTCM-OMR'!$F$3:$BB$3,0)),"")</f>
        <v>0</v>
      </c>
      <c r="AR89">
        <f>IFERROR(INDEX('OTCM-OMR'!$F$4:$BB$88,MATCH('Rlt Global'!$E89,'OTCM-OMR'!$C$4:$C$88,0),MATCH('Rlt Global'!AR$3,'OTCM-OMR'!$F$3:$BB$3,0)),"")</f>
        <v>0</v>
      </c>
      <c r="AS89">
        <f>IFERROR(INDEX('OTCM-OMR'!$F$4:$BB$88,MATCH('Rlt Global'!$E89,'OTCM-OMR'!$C$4:$C$88,0),MATCH('Rlt Global'!AS$3,'OTCM-OMR'!$F$3:$BB$3,0)),"")</f>
        <v>0</v>
      </c>
      <c r="AT89">
        <f>IFERROR(INDEX('OTCM-OMR'!$F$4:$BB$88,MATCH('Rlt Global'!$E89,'OTCM-OMR'!$C$4:$C$88,0),MATCH('Rlt Global'!AT$3,'OTCM-OMR'!$F$3:$BB$3,0)),"")</f>
        <v>0</v>
      </c>
      <c r="AU89">
        <f>IFERROR(INDEX('OTCM-OMR'!$F$4:$BB$88,MATCH('Rlt Global'!$E89,'OTCM-OMR'!$C$4:$C$88,0),MATCH('Rlt Global'!AU$3,'OTCM-OMR'!$F$3:$BB$3,0)),"")</f>
        <v>0</v>
      </c>
      <c r="AV89">
        <f>IFERROR(INDEX('OTCM-OMR'!$F$4:$BB$88,MATCH('Rlt Global'!$E89,'OTCM-OMR'!$C$4:$C$88,0),MATCH('Rlt Global'!AV$3,'OTCM-OMR'!$F$3:$BB$3,0)),"")</f>
        <v>0</v>
      </c>
      <c r="AW89">
        <f>IFERROR(INDEX('OTCM-OMR'!$F$4:$BB$88,MATCH('Rlt Global'!$E89,'OTCM-OMR'!$C$4:$C$88,0),MATCH('Rlt Global'!AW$3,'OTCM-OMR'!$F$3:$BB$3,0)),"")</f>
        <v>0</v>
      </c>
      <c r="AX89">
        <f>IFERROR(INDEX('OTCM-OMR'!$F$4:$BB$88,MATCH('Rlt Global'!$E89,'OTCM-OMR'!$C$4:$C$88,0),MATCH('Rlt Global'!AX$3,'OTCM-OMR'!$F$3:$BB$3,0)),"")</f>
        <v>0</v>
      </c>
      <c r="AY89">
        <f>IFERROR(INDEX('OTCM-OMR'!$F$4:$BB$88,MATCH('Rlt Global'!$E89,'OTCM-OMR'!$C$4:$C$88,0),MATCH('Rlt Global'!AY$3,'OTCM-OMR'!$F$3:$BB$3,0)),"")</f>
        <v>0</v>
      </c>
      <c r="AZ89">
        <f>IFERROR(INDEX('OTCM-OMR'!$F$4:$BB$88,MATCH('Rlt Global'!$E89,'OTCM-OMR'!$C$4:$C$88,0),MATCH('Rlt Global'!AZ$3,'OTCM-OMR'!$F$3:$BB$3,0)),"")</f>
        <v>0</v>
      </c>
      <c r="BA89">
        <f>IFERROR(INDEX('OTCM-OMR'!$F$4:$BB$88,MATCH('Rlt Global'!$E89,'OTCM-OMR'!$C$4:$C$88,0),MATCH('Rlt Global'!BA$3,'OTCM-OMR'!$F$3:$BB$3,0)),"")</f>
        <v>0</v>
      </c>
      <c r="BB89">
        <f>IFERROR(INDEX('OTCM-OMR'!$F$4:$BB$88,MATCH('Rlt Global'!$E89,'OTCM-OMR'!$C$4:$C$88,0),MATCH('Rlt Global'!BB$3,'OTCM-OMR'!$F$3:$BB$3,0)),"")</f>
        <v>0</v>
      </c>
      <c r="BC89">
        <f>IFERROR(INDEX('OTCM-OMR'!$F$4:$BB$88,MATCH('Rlt Global'!$E89,'OTCM-OMR'!$C$4:$C$88,0),MATCH('Rlt Global'!BC$3,'OTCM-OMR'!$F$3:$BB$3,0)),"")</f>
        <v>0</v>
      </c>
      <c r="BD89">
        <f>IFERROR(INDEX('OTCM-OMR'!$F$4:$BB$88,MATCH('Rlt Global'!$E89,'OTCM-OMR'!$C$4:$C$88,0),MATCH('Rlt Global'!BD$3,'OTCM-OMR'!$F$3:$BB$3,0)),"")</f>
        <v>0</v>
      </c>
    </row>
    <row r="90" spans="1:56">
      <c r="A90" t="s">
        <v>16</v>
      </c>
      <c r="B90" t="s">
        <v>153</v>
      </c>
      <c r="C90" t="s">
        <v>187</v>
      </c>
      <c r="D90">
        <v>5</v>
      </c>
      <c r="E90" s="66" t="str">
        <f>INDEX('Liste Personnel'!$A$3:$I$152,MATCH($C90,'Liste Personnel'!$E$3:$E$152,0),7)</f>
        <v>OTCME5</v>
      </c>
      <c r="F90" s="66">
        <f>INDEX('Liste Personnel'!$A$3:$I$152,MATCH($C90,'Liste Personnel'!$E$3:$E$152,0),8)</f>
        <v>4003</v>
      </c>
      <c r="G90" s="66" t="str">
        <f>INDEX('Liste Personnel'!$A$3:$I$152,MATCH($C90,'Liste Personnel'!$E$3:$E$152,0),9)</f>
        <v>xxx.xxx@google.com</v>
      </c>
      <c r="H90">
        <f>IFERROR(INDEX('OTCM-OMR'!$F$4:$BB$88,MATCH('Rlt Global'!$E90,'OTCM-OMR'!$C$4:$C$88,0),MATCH('Rlt Global'!H$3,'OTCM-OMR'!$F$3:$BB$3,0)),"")</f>
        <v>0</v>
      </c>
      <c r="I90">
        <f>IFERROR(INDEX('OTCM-OMR'!$F$4:$BB$88,MATCH('Rlt Global'!$E90,'OTCM-OMR'!$C$4:$C$88,0),MATCH('Rlt Global'!I$3,'OTCM-OMR'!$F$3:$BB$3,0)),"")</f>
        <v>0</v>
      </c>
      <c r="J90">
        <f>IFERROR(INDEX('OTCM-OMR'!$F$4:$BB$88,MATCH('Rlt Global'!$E90,'OTCM-OMR'!$C$4:$C$88,0),MATCH('Rlt Global'!J$3,'OTCM-OMR'!$F$3:$BB$3,0)),"")</f>
        <v>0</v>
      </c>
      <c r="K90">
        <f>IFERROR(INDEX('OTCM-OMR'!$F$4:$BB$88,MATCH('Rlt Global'!$E90,'OTCM-OMR'!$C$4:$C$88,0),MATCH('Rlt Global'!K$3,'OTCM-OMR'!$F$3:$BB$3,0)),"")</f>
        <v>0</v>
      </c>
      <c r="L90">
        <f>IFERROR(INDEX('OTCM-OMR'!$F$4:$BB$88,MATCH('Rlt Global'!$E90,'OTCM-OMR'!$C$4:$C$88,0),MATCH('Rlt Global'!L$3,'OTCM-OMR'!$F$3:$BB$3,0)),"")</f>
        <v>0</v>
      </c>
      <c r="M90">
        <f>IFERROR(INDEX('OTCM-OMR'!$F$4:$BB$88,MATCH('Rlt Global'!$E90,'OTCM-OMR'!$C$4:$C$88,0),MATCH('Rlt Global'!M$3,'OTCM-OMR'!$F$3:$BB$3,0)),"")</f>
        <v>0</v>
      </c>
      <c r="N90">
        <f>IFERROR(INDEX('OTCM-OMR'!$F$4:$BB$88,MATCH('Rlt Global'!$E90,'OTCM-OMR'!$C$4:$C$88,0),MATCH('Rlt Global'!N$3,'OTCM-OMR'!$F$3:$BB$3,0)),"")</f>
        <v>0</v>
      </c>
      <c r="O90">
        <f>IFERROR(INDEX('OTCM-OMR'!$F$4:$BB$88,MATCH('Rlt Global'!$E90,'OTCM-OMR'!$C$4:$C$88,0),MATCH('Rlt Global'!O$3,'OTCM-OMR'!$F$3:$BB$3,0)),"")</f>
        <v>0</v>
      </c>
      <c r="P90">
        <f>IFERROR(INDEX('OTCM-OMR'!$F$4:$BB$88,MATCH('Rlt Global'!$E90,'OTCM-OMR'!$C$4:$C$88,0),MATCH('Rlt Global'!P$3,'OTCM-OMR'!$F$3:$BB$3,0)),"")</f>
        <v>0</v>
      </c>
      <c r="Q90">
        <f>IFERROR(INDEX('OTCM-OMR'!$F$4:$BB$88,MATCH('Rlt Global'!$E90,'OTCM-OMR'!$C$4:$C$88,0),MATCH('Rlt Global'!Q$3,'OTCM-OMR'!$F$3:$BB$3,0)),"")</f>
        <v>0</v>
      </c>
      <c r="R90">
        <f>IFERROR(INDEX('OTCM-OMR'!$F$4:$BB$88,MATCH('Rlt Global'!$E90,'OTCM-OMR'!$C$4:$C$88,0),MATCH('Rlt Global'!R$3,'OTCM-OMR'!$F$3:$BB$3,0)),"")</f>
        <v>0</v>
      </c>
      <c r="S90">
        <f>IFERROR(INDEX('OTCM-OMR'!$F$4:$BB$88,MATCH('Rlt Global'!$E90,'OTCM-OMR'!$C$4:$C$88,0),MATCH('Rlt Global'!S$3,'OTCM-OMR'!$F$3:$BB$3,0)),"")</f>
        <v>0</v>
      </c>
      <c r="T90">
        <f>IFERROR(INDEX('OTCM-OMR'!$F$4:$BB$88,MATCH('Rlt Global'!$E90,'OTCM-OMR'!$C$4:$C$88,0),MATCH('Rlt Global'!T$3,'OTCM-OMR'!$F$3:$BB$3,0)),"")</f>
        <v>0</v>
      </c>
      <c r="U90">
        <f>IFERROR(INDEX('OTCM-OMR'!$F$4:$BB$88,MATCH('Rlt Global'!$E90,'OTCM-OMR'!$C$4:$C$88,0),MATCH('Rlt Global'!U$3,'OTCM-OMR'!$F$3:$BB$3,0)),"")</f>
        <v>0</v>
      </c>
      <c r="V90">
        <f>IFERROR(INDEX('OTCM-OMR'!$F$4:$BB$88,MATCH('Rlt Global'!$E90,'OTCM-OMR'!$C$4:$C$88,0),MATCH('Rlt Global'!V$3,'OTCM-OMR'!$F$3:$BB$3,0)),"")</f>
        <v>0</v>
      </c>
      <c r="W90">
        <f>IFERROR(INDEX('OTCM-OMR'!$F$4:$BB$88,MATCH('Rlt Global'!$E90,'OTCM-OMR'!$C$4:$C$88,0),MATCH('Rlt Global'!W$3,'OTCM-OMR'!$F$3:$BB$3,0)),"")</f>
        <v>0</v>
      </c>
      <c r="X90">
        <f>IFERROR(INDEX('OTCM-OMR'!$F$4:$BB$88,MATCH('Rlt Global'!$E90,'OTCM-OMR'!$C$4:$C$88,0),MATCH('Rlt Global'!X$3,'OTCM-OMR'!$F$3:$BB$3,0)),"")</f>
        <v>0</v>
      </c>
      <c r="Y90">
        <f>IFERROR(INDEX('OTCM-OMR'!$F$4:$BB$88,MATCH('Rlt Global'!$E90,'OTCM-OMR'!$C$4:$C$88,0),MATCH('Rlt Global'!Y$3,'OTCM-OMR'!$F$3:$BB$3,0)),"")</f>
        <v>0</v>
      </c>
      <c r="Z90">
        <f>IFERROR(INDEX('OTCM-OMR'!$F$4:$BB$88,MATCH('Rlt Global'!$E90,'OTCM-OMR'!$C$4:$C$88,0),MATCH('Rlt Global'!Z$3,'OTCM-OMR'!$F$3:$BB$3,0)),"")</f>
        <v>0</v>
      </c>
      <c r="AA90">
        <f>IFERROR(INDEX('OTCM-OMR'!$F$4:$BB$88,MATCH('Rlt Global'!$E90,'OTCM-OMR'!$C$4:$C$88,0),MATCH('Rlt Global'!AA$3,'OTCM-OMR'!$F$3:$BB$3,0)),"")</f>
        <v>0</v>
      </c>
      <c r="AB90">
        <f>IFERROR(INDEX('OTCM-OMR'!$F$4:$BB$88,MATCH('Rlt Global'!$E90,'OTCM-OMR'!$C$4:$C$88,0),MATCH('Rlt Global'!AB$3,'OTCM-OMR'!$F$3:$BB$3,0)),"")</f>
        <v>0</v>
      </c>
      <c r="AC90">
        <f>IFERROR(INDEX('OTCM-OMR'!$F$4:$BB$88,MATCH('Rlt Global'!$E90,'OTCM-OMR'!$C$4:$C$88,0),MATCH('Rlt Global'!AC$3,'OTCM-OMR'!$F$3:$BB$3,0)),"")</f>
        <v>0</v>
      </c>
      <c r="AD90">
        <f>IFERROR(INDEX('OTCM-OMR'!$F$4:$BB$88,MATCH('Rlt Global'!$E90,'OTCM-OMR'!$C$4:$C$88,0),MATCH('Rlt Global'!AD$3,'OTCM-OMR'!$F$3:$BB$3,0)),"")</f>
        <v>0</v>
      </c>
      <c r="AE90">
        <f>IFERROR(INDEX('OTCM-OMR'!$F$4:$BB$88,MATCH('Rlt Global'!$E90,'OTCM-OMR'!$C$4:$C$88,0),MATCH('Rlt Global'!AE$3,'OTCM-OMR'!$F$3:$BB$3,0)),"")</f>
        <v>0</v>
      </c>
      <c r="AF90">
        <f>IFERROR(INDEX('OTCM-OMR'!$F$4:$BB$88,MATCH('Rlt Global'!$E90,'OTCM-OMR'!$C$4:$C$88,0),MATCH('Rlt Global'!AF$3,'OTCM-OMR'!$F$3:$BB$3,0)),"")</f>
        <v>0</v>
      </c>
      <c r="AG90">
        <f>IFERROR(INDEX('OTCM-OMR'!$F$4:$BB$88,MATCH('Rlt Global'!$E90,'OTCM-OMR'!$C$4:$C$88,0),MATCH('Rlt Global'!AG$3,'OTCM-OMR'!$F$3:$BB$3,0)),"")</f>
        <v>0</v>
      </c>
      <c r="AH90">
        <f>IFERROR(INDEX('OTCM-OMR'!$F$4:$BB$88,MATCH('Rlt Global'!$E90,'OTCM-OMR'!$C$4:$C$88,0),MATCH('Rlt Global'!AH$3,'OTCM-OMR'!$F$3:$BB$3,0)),"")</f>
        <v>0</v>
      </c>
      <c r="AI90">
        <f>IFERROR(INDEX('OTCM-OMR'!$F$4:$BB$88,MATCH('Rlt Global'!$E90,'OTCM-OMR'!$C$4:$C$88,0),MATCH('Rlt Global'!AI$3,'OTCM-OMR'!$F$3:$BB$3,0)),"")</f>
        <v>0</v>
      </c>
      <c r="AJ90">
        <f>IFERROR(INDEX('OTCM-OMR'!$F$4:$BB$88,MATCH('Rlt Global'!$E90,'OTCM-OMR'!$C$4:$C$88,0),MATCH('Rlt Global'!AJ$3,'OTCM-OMR'!$F$3:$BB$3,0)),"")</f>
        <v>0</v>
      </c>
      <c r="AK90">
        <f>IFERROR(INDEX('OTCM-OMR'!$F$4:$BB$88,MATCH('Rlt Global'!$E90,'OTCM-OMR'!$C$4:$C$88,0),MATCH('Rlt Global'!AK$3,'OTCM-OMR'!$F$3:$BB$3,0)),"")</f>
        <v>0</v>
      </c>
      <c r="AL90">
        <f>IFERROR(INDEX('OTCM-OMR'!$F$4:$BB$88,MATCH('Rlt Global'!$E90,'OTCM-OMR'!$C$4:$C$88,0),MATCH('Rlt Global'!AL$3,'OTCM-OMR'!$F$3:$BB$3,0)),"")</f>
        <v>0</v>
      </c>
      <c r="AM90">
        <f>IFERROR(INDEX('OTCM-OMR'!$F$4:$BB$88,MATCH('Rlt Global'!$E90,'OTCM-OMR'!$C$4:$C$88,0),MATCH('Rlt Global'!AM$3,'OTCM-OMR'!$F$3:$BB$3,0)),"")</f>
        <v>0</v>
      </c>
      <c r="AN90">
        <f>IFERROR(INDEX('OTCM-OMR'!$F$4:$BB$88,MATCH('Rlt Global'!$E90,'OTCM-OMR'!$C$4:$C$88,0),MATCH('Rlt Global'!AN$3,'OTCM-OMR'!$F$3:$BB$3,0)),"")</f>
        <v>0</v>
      </c>
      <c r="AO90">
        <f>IFERROR(INDEX('OTCM-OMR'!$F$4:$BB$88,MATCH('Rlt Global'!$E90,'OTCM-OMR'!$C$4:$C$88,0),MATCH('Rlt Global'!AO$3,'OTCM-OMR'!$F$3:$BB$3,0)),"")</f>
        <v>0</v>
      </c>
      <c r="AP90">
        <f>IFERROR(INDEX('OTCM-OMR'!$F$4:$BB$88,MATCH('Rlt Global'!$E90,'OTCM-OMR'!$C$4:$C$88,0),MATCH('Rlt Global'!AP$3,'OTCM-OMR'!$F$3:$BB$3,0)),"")</f>
        <v>0</v>
      </c>
      <c r="AQ90">
        <f>IFERROR(INDEX('OTCM-OMR'!$F$4:$BB$88,MATCH('Rlt Global'!$E90,'OTCM-OMR'!$C$4:$C$88,0),MATCH('Rlt Global'!AQ$3,'OTCM-OMR'!$F$3:$BB$3,0)),"")</f>
        <v>0</v>
      </c>
      <c r="AR90">
        <f>IFERROR(INDEX('OTCM-OMR'!$F$4:$BB$88,MATCH('Rlt Global'!$E90,'OTCM-OMR'!$C$4:$C$88,0),MATCH('Rlt Global'!AR$3,'OTCM-OMR'!$F$3:$BB$3,0)),"")</f>
        <v>0</v>
      </c>
      <c r="AS90">
        <f>IFERROR(INDEX('OTCM-OMR'!$F$4:$BB$88,MATCH('Rlt Global'!$E90,'OTCM-OMR'!$C$4:$C$88,0),MATCH('Rlt Global'!AS$3,'OTCM-OMR'!$F$3:$BB$3,0)),"")</f>
        <v>0</v>
      </c>
      <c r="AT90">
        <f>IFERROR(INDEX('OTCM-OMR'!$F$4:$BB$88,MATCH('Rlt Global'!$E90,'OTCM-OMR'!$C$4:$C$88,0),MATCH('Rlt Global'!AT$3,'OTCM-OMR'!$F$3:$BB$3,0)),"")</f>
        <v>0</v>
      </c>
      <c r="AU90">
        <f>IFERROR(INDEX('OTCM-OMR'!$F$4:$BB$88,MATCH('Rlt Global'!$E90,'OTCM-OMR'!$C$4:$C$88,0),MATCH('Rlt Global'!AU$3,'OTCM-OMR'!$F$3:$BB$3,0)),"")</f>
        <v>0</v>
      </c>
      <c r="AV90">
        <f>IFERROR(INDEX('OTCM-OMR'!$F$4:$BB$88,MATCH('Rlt Global'!$E90,'OTCM-OMR'!$C$4:$C$88,0),MATCH('Rlt Global'!AV$3,'OTCM-OMR'!$F$3:$BB$3,0)),"")</f>
        <v>0</v>
      </c>
      <c r="AW90">
        <f>IFERROR(INDEX('OTCM-OMR'!$F$4:$BB$88,MATCH('Rlt Global'!$E90,'OTCM-OMR'!$C$4:$C$88,0),MATCH('Rlt Global'!AW$3,'OTCM-OMR'!$F$3:$BB$3,0)),"")</f>
        <v>0</v>
      </c>
      <c r="AX90">
        <f>IFERROR(INDEX('OTCM-OMR'!$F$4:$BB$88,MATCH('Rlt Global'!$E90,'OTCM-OMR'!$C$4:$C$88,0),MATCH('Rlt Global'!AX$3,'OTCM-OMR'!$F$3:$BB$3,0)),"")</f>
        <v>0</v>
      </c>
      <c r="AY90">
        <f>IFERROR(INDEX('OTCM-OMR'!$F$4:$BB$88,MATCH('Rlt Global'!$E90,'OTCM-OMR'!$C$4:$C$88,0),MATCH('Rlt Global'!AY$3,'OTCM-OMR'!$F$3:$BB$3,0)),"")</f>
        <v>0</v>
      </c>
      <c r="AZ90">
        <f>IFERROR(INDEX('OTCM-OMR'!$F$4:$BB$88,MATCH('Rlt Global'!$E90,'OTCM-OMR'!$C$4:$C$88,0),MATCH('Rlt Global'!AZ$3,'OTCM-OMR'!$F$3:$BB$3,0)),"")</f>
        <v>0</v>
      </c>
      <c r="BA90">
        <f>IFERROR(INDEX('OTCM-OMR'!$F$4:$BB$88,MATCH('Rlt Global'!$E90,'OTCM-OMR'!$C$4:$C$88,0),MATCH('Rlt Global'!BA$3,'OTCM-OMR'!$F$3:$BB$3,0)),"")</f>
        <v>0</v>
      </c>
      <c r="BB90">
        <f>IFERROR(INDEX('OTCM-OMR'!$F$4:$BB$88,MATCH('Rlt Global'!$E90,'OTCM-OMR'!$C$4:$C$88,0),MATCH('Rlt Global'!BB$3,'OTCM-OMR'!$F$3:$BB$3,0)),"")</f>
        <v>0</v>
      </c>
      <c r="BC90">
        <f>IFERROR(INDEX('OTCM-OMR'!$F$4:$BB$88,MATCH('Rlt Global'!$E90,'OTCM-OMR'!$C$4:$C$88,0),MATCH('Rlt Global'!BC$3,'OTCM-OMR'!$F$3:$BB$3,0)),"")</f>
        <v>0</v>
      </c>
      <c r="BD90">
        <f>IFERROR(INDEX('OTCM-OMR'!$F$4:$BB$88,MATCH('Rlt Global'!$E90,'OTCM-OMR'!$C$4:$C$88,0),MATCH('Rlt Global'!BD$3,'OTCM-OMR'!$F$3:$BB$3,0)),"")</f>
        <v>0</v>
      </c>
    </row>
    <row r="91" spans="1:56">
      <c r="A91" t="s">
        <v>16</v>
      </c>
      <c r="B91" t="s">
        <v>153</v>
      </c>
      <c r="C91" t="s">
        <v>188</v>
      </c>
      <c r="D91">
        <v>6</v>
      </c>
      <c r="E91" s="66" t="str">
        <f>INDEX('Liste Personnel'!$A$3:$I$152,MATCH($C91,'Liste Personnel'!$E$3:$E$152,0),7)</f>
        <v>OTCME6</v>
      </c>
      <c r="F91" s="66">
        <f>INDEX('Liste Personnel'!$A$3:$I$152,MATCH($C91,'Liste Personnel'!$E$3:$E$152,0),8)</f>
        <v>3113</v>
      </c>
      <c r="G91" s="66" t="str">
        <f>INDEX('Liste Personnel'!$A$3:$I$152,MATCH($C91,'Liste Personnel'!$E$3:$E$152,0),9)</f>
        <v>xxx.xxx@google.com</v>
      </c>
      <c r="H91">
        <f>IFERROR(INDEX('OTCM-OMR'!$F$4:$BB$88,MATCH('Rlt Global'!$E91,'OTCM-OMR'!$C$4:$C$88,0),MATCH('Rlt Global'!H$3,'OTCM-OMR'!$F$3:$BB$3,0)),"")</f>
        <v>0</v>
      </c>
      <c r="I91">
        <f>IFERROR(INDEX('OTCM-OMR'!$F$4:$BB$88,MATCH('Rlt Global'!$E91,'OTCM-OMR'!$C$4:$C$88,0),MATCH('Rlt Global'!I$3,'OTCM-OMR'!$F$3:$BB$3,0)),"")</f>
        <v>0</v>
      </c>
      <c r="J91">
        <f>IFERROR(INDEX('OTCM-OMR'!$F$4:$BB$88,MATCH('Rlt Global'!$E91,'OTCM-OMR'!$C$4:$C$88,0),MATCH('Rlt Global'!J$3,'OTCM-OMR'!$F$3:$BB$3,0)),"")</f>
        <v>0</v>
      </c>
      <c r="K91">
        <f>IFERROR(INDEX('OTCM-OMR'!$F$4:$BB$88,MATCH('Rlt Global'!$E91,'OTCM-OMR'!$C$4:$C$88,0),MATCH('Rlt Global'!K$3,'OTCM-OMR'!$F$3:$BB$3,0)),"")</f>
        <v>0</v>
      </c>
      <c r="L91">
        <f>IFERROR(INDEX('OTCM-OMR'!$F$4:$BB$88,MATCH('Rlt Global'!$E91,'OTCM-OMR'!$C$4:$C$88,0),MATCH('Rlt Global'!L$3,'OTCM-OMR'!$F$3:$BB$3,0)),"")</f>
        <v>0</v>
      </c>
      <c r="M91">
        <f>IFERROR(INDEX('OTCM-OMR'!$F$4:$BB$88,MATCH('Rlt Global'!$E91,'OTCM-OMR'!$C$4:$C$88,0),MATCH('Rlt Global'!M$3,'OTCM-OMR'!$F$3:$BB$3,0)),"")</f>
        <v>0</v>
      </c>
      <c r="N91">
        <f>IFERROR(INDEX('OTCM-OMR'!$F$4:$BB$88,MATCH('Rlt Global'!$E91,'OTCM-OMR'!$C$4:$C$88,0),MATCH('Rlt Global'!N$3,'OTCM-OMR'!$F$3:$BB$3,0)),"")</f>
        <v>0</v>
      </c>
      <c r="O91">
        <f>IFERROR(INDEX('OTCM-OMR'!$F$4:$BB$88,MATCH('Rlt Global'!$E91,'OTCM-OMR'!$C$4:$C$88,0),MATCH('Rlt Global'!O$3,'OTCM-OMR'!$F$3:$BB$3,0)),"")</f>
        <v>0</v>
      </c>
      <c r="P91">
        <f>IFERROR(INDEX('OTCM-OMR'!$F$4:$BB$88,MATCH('Rlt Global'!$E91,'OTCM-OMR'!$C$4:$C$88,0),MATCH('Rlt Global'!P$3,'OTCM-OMR'!$F$3:$BB$3,0)),"")</f>
        <v>0</v>
      </c>
      <c r="Q91">
        <f>IFERROR(INDEX('OTCM-OMR'!$F$4:$BB$88,MATCH('Rlt Global'!$E91,'OTCM-OMR'!$C$4:$C$88,0),MATCH('Rlt Global'!Q$3,'OTCM-OMR'!$F$3:$BB$3,0)),"")</f>
        <v>0</v>
      </c>
      <c r="R91">
        <f>IFERROR(INDEX('OTCM-OMR'!$F$4:$BB$88,MATCH('Rlt Global'!$E91,'OTCM-OMR'!$C$4:$C$88,0),MATCH('Rlt Global'!R$3,'OTCM-OMR'!$F$3:$BB$3,0)),"")</f>
        <v>0</v>
      </c>
      <c r="S91">
        <f>IFERROR(INDEX('OTCM-OMR'!$F$4:$BB$88,MATCH('Rlt Global'!$E91,'OTCM-OMR'!$C$4:$C$88,0),MATCH('Rlt Global'!S$3,'OTCM-OMR'!$F$3:$BB$3,0)),"")</f>
        <v>0</v>
      </c>
      <c r="T91">
        <f>IFERROR(INDEX('OTCM-OMR'!$F$4:$BB$88,MATCH('Rlt Global'!$E91,'OTCM-OMR'!$C$4:$C$88,0),MATCH('Rlt Global'!T$3,'OTCM-OMR'!$F$3:$BB$3,0)),"")</f>
        <v>0</v>
      </c>
      <c r="U91">
        <f>IFERROR(INDEX('OTCM-OMR'!$F$4:$BB$88,MATCH('Rlt Global'!$E91,'OTCM-OMR'!$C$4:$C$88,0),MATCH('Rlt Global'!U$3,'OTCM-OMR'!$F$3:$BB$3,0)),"")</f>
        <v>0</v>
      </c>
      <c r="V91">
        <f>IFERROR(INDEX('OTCM-OMR'!$F$4:$BB$88,MATCH('Rlt Global'!$E91,'OTCM-OMR'!$C$4:$C$88,0),MATCH('Rlt Global'!V$3,'OTCM-OMR'!$F$3:$BB$3,0)),"")</f>
        <v>0</v>
      </c>
      <c r="W91">
        <f>IFERROR(INDEX('OTCM-OMR'!$F$4:$BB$88,MATCH('Rlt Global'!$E91,'OTCM-OMR'!$C$4:$C$88,0),MATCH('Rlt Global'!W$3,'OTCM-OMR'!$F$3:$BB$3,0)),"")</f>
        <v>0</v>
      </c>
      <c r="X91">
        <f>IFERROR(INDEX('OTCM-OMR'!$F$4:$BB$88,MATCH('Rlt Global'!$E91,'OTCM-OMR'!$C$4:$C$88,0),MATCH('Rlt Global'!X$3,'OTCM-OMR'!$F$3:$BB$3,0)),"")</f>
        <v>0</v>
      </c>
      <c r="Y91">
        <f>IFERROR(INDEX('OTCM-OMR'!$F$4:$BB$88,MATCH('Rlt Global'!$E91,'OTCM-OMR'!$C$4:$C$88,0),MATCH('Rlt Global'!Y$3,'OTCM-OMR'!$F$3:$BB$3,0)),"")</f>
        <v>0</v>
      </c>
      <c r="Z91">
        <f>IFERROR(INDEX('OTCM-OMR'!$F$4:$BB$88,MATCH('Rlt Global'!$E91,'OTCM-OMR'!$C$4:$C$88,0),MATCH('Rlt Global'!Z$3,'OTCM-OMR'!$F$3:$BB$3,0)),"")</f>
        <v>0</v>
      </c>
      <c r="AA91">
        <f>IFERROR(INDEX('OTCM-OMR'!$F$4:$BB$88,MATCH('Rlt Global'!$E91,'OTCM-OMR'!$C$4:$C$88,0),MATCH('Rlt Global'!AA$3,'OTCM-OMR'!$F$3:$BB$3,0)),"")</f>
        <v>0</v>
      </c>
      <c r="AB91">
        <f>IFERROR(INDEX('OTCM-OMR'!$F$4:$BB$88,MATCH('Rlt Global'!$E91,'OTCM-OMR'!$C$4:$C$88,0),MATCH('Rlt Global'!AB$3,'OTCM-OMR'!$F$3:$BB$3,0)),"")</f>
        <v>0</v>
      </c>
      <c r="AC91">
        <f>IFERROR(INDEX('OTCM-OMR'!$F$4:$BB$88,MATCH('Rlt Global'!$E91,'OTCM-OMR'!$C$4:$C$88,0),MATCH('Rlt Global'!AC$3,'OTCM-OMR'!$F$3:$BB$3,0)),"")</f>
        <v>0</v>
      </c>
      <c r="AD91">
        <f>IFERROR(INDEX('OTCM-OMR'!$F$4:$BB$88,MATCH('Rlt Global'!$E91,'OTCM-OMR'!$C$4:$C$88,0),MATCH('Rlt Global'!AD$3,'OTCM-OMR'!$F$3:$BB$3,0)),"")</f>
        <v>0</v>
      </c>
      <c r="AE91">
        <f>IFERROR(INDEX('OTCM-OMR'!$F$4:$BB$88,MATCH('Rlt Global'!$E91,'OTCM-OMR'!$C$4:$C$88,0),MATCH('Rlt Global'!AE$3,'OTCM-OMR'!$F$3:$BB$3,0)),"")</f>
        <v>0</v>
      </c>
      <c r="AF91">
        <f>IFERROR(INDEX('OTCM-OMR'!$F$4:$BB$88,MATCH('Rlt Global'!$E91,'OTCM-OMR'!$C$4:$C$88,0),MATCH('Rlt Global'!AF$3,'OTCM-OMR'!$F$3:$BB$3,0)),"")</f>
        <v>0</v>
      </c>
      <c r="AG91">
        <f>IFERROR(INDEX('OTCM-OMR'!$F$4:$BB$88,MATCH('Rlt Global'!$E91,'OTCM-OMR'!$C$4:$C$88,0),MATCH('Rlt Global'!AG$3,'OTCM-OMR'!$F$3:$BB$3,0)),"")</f>
        <v>0</v>
      </c>
      <c r="AH91">
        <f>IFERROR(INDEX('OTCM-OMR'!$F$4:$BB$88,MATCH('Rlt Global'!$E91,'OTCM-OMR'!$C$4:$C$88,0),MATCH('Rlt Global'!AH$3,'OTCM-OMR'!$F$3:$BB$3,0)),"")</f>
        <v>0</v>
      </c>
      <c r="AI91">
        <f>IFERROR(INDEX('OTCM-OMR'!$F$4:$BB$88,MATCH('Rlt Global'!$E91,'OTCM-OMR'!$C$4:$C$88,0),MATCH('Rlt Global'!AI$3,'OTCM-OMR'!$F$3:$BB$3,0)),"")</f>
        <v>0</v>
      </c>
      <c r="AJ91">
        <f>IFERROR(INDEX('OTCM-OMR'!$F$4:$BB$88,MATCH('Rlt Global'!$E91,'OTCM-OMR'!$C$4:$C$88,0),MATCH('Rlt Global'!AJ$3,'OTCM-OMR'!$F$3:$BB$3,0)),"")</f>
        <v>0</v>
      </c>
      <c r="AK91">
        <f>IFERROR(INDEX('OTCM-OMR'!$F$4:$BB$88,MATCH('Rlt Global'!$E91,'OTCM-OMR'!$C$4:$C$88,0),MATCH('Rlt Global'!AK$3,'OTCM-OMR'!$F$3:$BB$3,0)),"")</f>
        <v>0</v>
      </c>
      <c r="AL91">
        <f>IFERROR(INDEX('OTCM-OMR'!$F$4:$BB$88,MATCH('Rlt Global'!$E91,'OTCM-OMR'!$C$4:$C$88,0),MATCH('Rlt Global'!AL$3,'OTCM-OMR'!$F$3:$BB$3,0)),"")</f>
        <v>0</v>
      </c>
      <c r="AM91">
        <f>IFERROR(INDEX('OTCM-OMR'!$F$4:$BB$88,MATCH('Rlt Global'!$E91,'OTCM-OMR'!$C$4:$C$88,0),MATCH('Rlt Global'!AM$3,'OTCM-OMR'!$F$3:$BB$3,0)),"")</f>
        <v>0</v>
      </c>
      <c r="AN91">
        <f>IFERROR(INDEX('OTCM-OMR'!$F$4:$BB$88,MATCH('Rlt Global'!$E91,'OTCM-OMR'!$C$4:$C$88,0),MATCH('Rlt Global'!AN$3,'OTCM-OMR'!$F$3:$BB$3,0)),"")</f>
        <v>0</v>
      </c>
      <c r="AO91">
        <f>IFERROR(INDEX('OTCM-OMR'!$F$4:$BB$88,MATCH('Rlt Global'!$E91,'OTCM-OMR'!$C$4:$C$88,0),MATCH('Rlt Global'!AO$3,'OTCM-OMR'!$F$3:$BB$3,0)),"")</f>
        <v>0</v>
      </c>
      <c r="AP91">
        <f>IFERROR(INDEX('OTCM-OMR'!$F$4:$BB$88,MATCH('Rlt Global'!$E91,'OTCM-OMR'!$C$4:$C$88,0),MATCH('Rlt Global'!AP$3,'OTCM-OMR'!$F$3:$BB$3,0)),"")</f>
        <v>0</v>
      </c>
      <c r="AQ91">
        <f>IFERROR(INDEX('OTCM-OMR'!$F$4:$BB$88,MATCH('Rlt Global'!$E91,'OTCM-OMR'!$C$4:$C$88,0),MATCH('Rlt Global'!AQ$3,'OTCM-OMR'!$F$3:$BB$3,0)),"")</f>
        <v>0</v>
      </c>
      <c r="AR91">
        <f>IFERROR(INDEX('OTCM-OMR'!$F$4:$BB$88,MATCH('Rlt Global'!$E91,'OTCM-OMR'!$C$4:$C$88,0),MATCH('Rlt Global'!AR$3,'OTCM-OMR'!$F$3:$BB$3,0)),"")</f>
        <v>0</v>
      </c>
      <c r="AS91">
        <f>IFERROR(INDEX('OTCM-OMR'!$F$4:$BB$88,MATCH('Rlt Global'!$E91,'OTCM-OMR'!$C$4:$C$88,0),MATCH('Rlt Global'!AS$3,'OTCM-OMR'!$F$3:$BB$3,0)),"")</f>
        <v>0</v>
      </c>
      <c r="AT91">
        <f>IFERROR(INDEX('OTCM-OMR'!$F$4:$BB$88,MATCH('Rlt Global'!$E91,'OTCM-OMR'!$C$4:$C$88,0),MATCH('Rlt Global'!AT$3,'OTCM-OMR'!$F$3:$BB$3,0)),"")</f>
        <v>0</v>
      </c>
      <c r="AU91">
        <f>IFERROR(INDEX('OTCM-OMR'!$F$4:$BB$88,MATCH('Rlt Global'!$E91,'OTCM-OMR'!$C$4:$C$88,0),MATCH('Rlt Global'!AU$3,'OTCM-OMR'!$F$3:$BB$3,0)),"")</f>
        <v>0</v>
      </c>
      <c r="AV91">
        <f>IFERROR(INDEX('OTCM-OMR'!$F$4:$BB$88,MATCH('Rlt Global'!$E91,'OTCM-OMR'!$C$4:$C$88,0),MATCH('Rlt Global'!AV$3,'OTCM-OMR'!$F$3:$BB$3,0)),"")</f>
        <v>0</v>
      </c>
      <c r="AW91">
        <f>IFERROR(INDEX('OTCM-OMR'!$F$4:$BB$88,MATCH('Rlt Global'!$E91,'OTCM-OMR'!$C$4:$C$88,0),MATCH('Rlt Global'!AW$3,'OTCM-OMR'!$F$3:$BB$3,0)),"")</f>
        <v>0</v>
      </c>
      <c r="AX91">
        <f>IFERROR(INDEX('OTCM-OMR'!$F$4:$BB$88,MATCH('Rlt Global'!$E91,'OTCM-OMR'!$C$4:$C$88,0),MATCH('Rlt Global'!AX$3,'OTCM-OMR'!$F$3:$BB$3,0)),"")</f>
        <v>0</v>
      </c>
      <c r="AY91">
        <f>IFERROR(INDEX('OTCM-OMR'!$F$4:$BB$88,MATCH('Rlt Global'!$E91,'OTCM-OMR'!$C$4:$C$88,0),MATCH('Rlt Global'!AY$3,'OTCM-OMR'!$F$3:$BB$3,0)),"")</f>
        <v>0</v>
      </c>
      <c r="AZ91">
        <f>IFERROR(INDEX('OTCM-OMR'!$F$4:$BB$88,MATCH('Rlt Global'!$E91,'OTCM-OMR'!$C$4:$C$88,0),MATCH('Rlt Global'!AZ$3,'OTCM-OMR'!$F$3:$BB$3,0)),"")</f>
        <v>0</v>
      </c>
      <c r="BA91">
        <f>IFERROR(INDEX('OTCM-OMR'!$F$4:$BB$88,MATCH('Rlt Global'!$E91,'OTCM-OMR'!$C$4:$C$88,0),MATCH('Rlt Global'!BA$3,'OTCM-OMR'!$F$3:$BB$3,0)),"")</f>
        <v>0</v>
      </c>
      <c r="BB91">
        <f>IFERROR(INDEX('OTCM-OMR'!$F$4:$BB$88,MATCH('Rlt Global'!$E91,'OTCM-OMR'!$C$4:$C$88,0),MATCH('Rlt Global'!BB$3,'OTCM-OMR'!$F$3:$BB$3,0)),"")</f>
        <v>0</v>
      </c>
      <c r="BC91">
        <f>IFERROR(INDEX('OTCM-OMR'!$F$4:$BB$88,MATCH('Rlt Global'!$E91,'OTCM-OMR'!$C$4:$C$88,0),MATCH('Rlt Global'!BC$3,'OTCM-OMR'!$F$3:$BB$3,0)),"")</f>
        <v>0</v>
      </c>
      <c r="BD91">
        <f>IFERROR(INDEX('OTCM-OMR'!$F$4:$BB$88,MATCH('Rlt Global'!$E91,'OTCM-OMR'!$C$4:$C$88,0),MATCH('Rlt Global'!BD$3,'OTCM-OMR'!$F$3:$BB$3,0)),"")</f>
        <v>0</v>
      </c>
    </row>
    <row r="92" spans="1:56">
      <c r="A92" t="s">
        <v>16</v>
      </c>
      <c r="B92" t="s">
        <v>167</v>
      </c>
      <c r="C92" t="s">
        <v>189</v>
      </c>
      <c r="D92">
        <v>5</v>
      </c>
      <c r="E92" s="66" t="str">
        <f>INDEX('Liste Personnel'!$A$3:$I$152,MATCH($C92,'Liste Personnel'!$E$3:$E$152,0),7)</f>
        <v>OTCMJE5</v>
      </c>
      <c r="F92" s="66">
        <f>INDEX('Liste Personnel'!$A$3:$I$152,MATCH($C92,'Liste Personnel'!$E$3:$E$152,0),8)</f>
        <v>3049</v>
      </c>
      <c r="G92" s="66" t="str">
        <f>INDEX('Liste Personnel'!$A$3:$I$152,MATCH($C92,'Liste Personnel'!$E$3:$E$152,0),9)</f>
        <v>xxx.xxx@google.com</v>
      </c>
      <c r="H92">
        <f>IFERROR(INDEX('OTCM-OMR'!$F$4:$BB$88,MATCH('Rlt Global'!$E92,'OTCM-OMR'!$C$4:$C$88,0),MATCH('Rlt Global'!H$3,'OTCM-OMR'!$F$3:$BB$3,0)),"")</f>
        <v>0</v>
      </c>
      <c r="I92">
        <f>IFERROR(INDEX('OTCM-OMR'!$F$4:$BB$88,MATCH('Rlt Global'!$E92,'OTCM-OMR'!$C$4:$C$88,0),MATCH('Rlt Global'!I$3,'OTCM-OMR'!$F$3:$BB$3,0)),"")</f>
        <v>0</v>
      </c>
      <c r="J92">
        <f>IFERROR(INDEX('OTCM-OMR'!$F$4:$BB$88,MATCH('Rlt Global'!$E92,'OTCM-OMR'!$C$4:$C$88,0),MATCH('Rlt Global'!J$3,'OTCM-OMR'!$F$3:$BB$3,0)),"")</f>
        <v>0</v>
      </c>
      <c r="K92">
        <f>IFERROR(INDEX('OTCM-OMR'!$F$4:$BB$88,MATCH('Rlt Global'!$E92,'OTCM-OMR'!$C$4:$C$88,0),MATCH('Rlt Global'!K$3,'OTCM-OMR'!$F$3:$BB$3,0)),"")</f>
        <v>0</v>
      </c>
      <c r="L92">
        <f>IFERROR(INDEX('OTCM-OMR'!$F$4:$BB$88,MATCH('Rlt Global'!$E92,'OTCM-OMR'!$C$4:$C$88,0),MATCH('Rlt Global'!L$3,'OTCM-OMR'!$F$3:$BB$3,0)),"")</f>
        <v>0</v>
      </c>
      <c r="M92">
        <f>IFERROR(INDEX('OTCM-OMR'!$F$4:$BB$88,MATCH('Rlt Global'!$E92,'OTCM-OMR'!$C$4:$C$88,0),MATCH('Rlt Global'!M$3,'OTCM-OMR'!$F$3:$BB$3,0)),"")</f>
        <v>0</v>
      </c>
      <c r="N92">
        <f>IFERROR(INDEX('OTCM-OMR'!$F$4:$BB$88,MATCH('Rlt Global'!$E92,'OTCM-OMR'!$C$4:$C$88,0),MATCH('Rlt Global'!N$3,'OTCM-OMR'!$F$3:$BB$3,0)),"")</f>
        <v>0</v>
      </c>
      <c r="O92">
        <f>IFERROR(INDEX('OTCM-OMR'!$F$4:$BB$88,MATCH('Rlt Global'!$E92,'OTCM-OMR'!$C$4:$C$88,0),MATCH('Rlt Global'!O$3,'OTCM-OMR'!$F$3:$BB$3,0)),"")</f>
        <v>0</v>
      </c>
      <c r="P92">
        <f>IFERROR(INDEX('OTCM-OMR'!$F$4:$BB$88,MATCH('Rlt Global'!$E92,'OTCM-OMR'!$C$4:$C$88,0),MATCH('Rlt Global'!P$3,'OTCM-OMR'!$F$3:$BB$3,0)),"")</f>
        <v>0</v>
      </c>
      <c r="Q92">
        <f>IFERROR(INDEX('OTCM-OMR'!$F$4:$BB$88,MATCH('Rlt Global'!$E92,'OTCM-OMR'!$C$4:$C$88,0),MATCH('Rlt Global'!Q$3,'OTCM-OMR'!$F$3:$BB$3,0)),"")</f>
        <v>0</v>
      </c>
      <c r="R92">
        <f>IFERROR(INDEX('OTCM-OMR'!$F$4:$BB$88,MATCH('Rlt Global'!$E92,'OTCM-OMR'!$C$4:$C$88,0),MATCH('Rlt Global'!R$3,'OTCM-OMR'!$F$3:$BB$3,0)),"")</f>
        <v>0</v>
      </c>
      <c r="S92">
        <f>IFERROR(INDEX('OTCM-OMR'!$F$4:$BB$88,MATCH('Rlt Global'!$E92,'OTCM-OMR'!$C$4:$C$88,0),MATCH('Rlt Global'!S$3,'OTCM-OMR'!$F$3:$BB$3,0)),"")</f>
        <v>0</v>
      </c>
      <c r="T92">
        <f>IFERROR(INDEX('OTCM-OMR'!$F$4:$BB$88,MATCH('Rlt Global'!$E92,'OTCM-OMR'!$C$4:$C$88,0),MATCH('Rlt Global'!T$3,'OTCM-OMR'!$F$3:$BB$3,0)),"")</f>
        <v>0</v>
      </c>
      <c r="U92">
        <f>IFERROR(INDEX('OTCM-OMR'!$F$4:$BB$88,MATCH('Rlt Global'!$E92,'OTCM-OMR'!$C$4:$C$88,0),MATCH('Rlt Global'!U$3,'OTCM-OMR'!$F$3:$BB$3,0)),"")</f>
        <v>0</v>
      </c>
      <c r="V92">
        <f>IFERROR(INDEX('OTCM-OMR'!$F$4:$BB$88,MATCH('Rlt Global'!$E92,'OTCM-OMR'!$C$4:$C$88,0),MATCH('Rlt Global'!V$3,'OTCM-OMR'!$F$3:$BB$3,0)),"")</f>
        <v>0</v>
      </c>
      <c r="W92">
        <f>IFERROR(INDEX('OTCM-OMR'!$F$4:$BB$88,MATCH('Rlt Global'!$E92,'OTCM-OMR'!$C$4:$C$88,0),MATCH('Rlt Global'!W$3,'OTCM-OMR'!$F$3:$BB$3,0)),"")</f>
        <v>0</v>
      </c>
      <c r="X92">
        <f>IFERROR(INDEX('OTCM-OMR'!$F$4:$BB$88,MATCH('Rlt Global'!$E92,'OTCM-OMR'!$C$4:$C$88,0),MATCH('Rlt Global'!X$3,'OTCM-OMR'!$F$3:$BB$3,0)),"")</f>
        <v>0</v>
      </c>
      <c r="Y92">
        <f>IFERROR(INDEX('OTCM-OMR'!$F$4:$BB$88,MATCH('Rlt Global'!$E92,'OTCM-OMR'!$C$4:$C$88,0),MATCH('Rlt Global'!Y$3,'OTCM-OMR'!$F$3:$BB$3,0)),"")</f>
        <v>0</v>
      </c>
      <c r="Z92">
        <f>IFERROR(INDEX('OTCM-OMR'!$F$4:$BB$88,MATCH('Rlt Global'!$E92,'OTCM-OMR'!$C$4:$C$88,0),MATCH('Rlt Global'!Z$3,'OTCM-OMR'!$F$3:$BB$3,0)),"")</f>
        <v>0</v>
      </c>
      <c r="AA92">
        <f>IFERROR(INDEX('OTCM-OMR'!$F$4:$BB$88,MATCH('Rlt Global'!$E92,'OTCM-OMR'!$C$4:$C$88,0),MATCH('Rlt Global'!AA$3,'OTCM-OMR'!$F$3:$BB$3,0)),"")</f>
        <v>0</v>
      </c>
      <c r="AB92">
        <f>IFERROR(INDEX('OTCM-OMR'!$F$4:$BB$88,MATCH('Rlt Global'!$E92,'OTCM-OMR'!$C$4:$C$88,0),MATCH('Rlt Global'!AB$3,'OTCM-OMR'!$F$3:$BB$3,0)),"")</f>
        <v>0</v>
      </c>
      <c r="AC92">
        <f>IFERROR(INDEX('OTCM-OMR'!$F$4:$BB$88,MATCH('Rlt Global'!$E92,'OTCM-OMR'!$C$4:$C$88,0),MATCH('Rlt Global'!AC$3,'OTCM-OMR'!$F$3:$BB$3,0)),"")</f>
        <v>0</v>
      </c>
      <c r="AD92">
        <f>IFERROR(INDEX('OTCM-OMR'!$F$4:$BB$88,MATCH('Rlt Global'!$E92,'OTCM-OMR'!$C$4:$C$88,0),MATCH('Rlt Global'!AD$3,'OTCM-OMR'!$F$3:$BB$3,0)),"")</f>
        <v>0</v>
      </c>
      <c r="AE92">
        <f>IFERROR(INDEX('OTCM-OMR'!$F$4:$BB$88,MATCH('Rlt Global'!$E92,'OTCM-OMR'!$C$4:$C$88,0),MATCH('Rlt Global'!AE$3,'OTCM-OMR'!$F$3:$BB$3,0)),"")</f>
        <v>0</v>
      </c>
      <c r="AF92">
        <f>IFERROR(INDEX('OTCM-OMR'!$F$4:$BB$88,MATCH('Rlt Global'!$E92,'OTCM-OMR'!$C$4:$C$88,0),MATCH('Rlt Global'!AF$3,'OTCM-OMR'!$F$3:$BB$3,0)),"")</f>
        <v>0</v>
      </c>
      <c r="AG92">
        <f>IFERROR(INDEX('OTCM-OMR'!$F$4:$BB$88,MATCH('Rlt Global'!$E92,'OTCM-OMR'!$C$4:$C$88,0),MATCH('Rlt Global'!AG$3,'OTCM-OMR'!$F$3:$BB$3,0)),"")</f>
        <v>0</v>
      </c>
      <c r="AH92">
        <f>IFERROR(INDEX('OTCM-OMR'!$F$4:$BB$88,MATCH('Rlt Global'!$E92,'OTCM-OMR'!$C$4:$C$88,0),MATCH('Rlt Global'!AH$3,'OTCM-OMR'!$F$3:$BB$3,0)),"")</f>
        <v>0</v>
      </c>
      <c r="AI92">
        <f>IFERROR(INDEX('OTCM-OMR'!$F$4:$BB$88,MATCH('Rlt Global'!$E92,'OTCM-OMR'!$C$4:$C$88,0),MATCH('Rlt Global'!AI$3,'OTCM-OMR'!$F$3:$BB$3,0)),"")</f>
        <v>0</v>
      </c>
      <c r="AJ92">
        <f>IFERROR(INDEX('OTCM-OMR'!$F$4:$BB$88,MATCH('Rlt Global'!$E92,'OTCM-OMR'!$C$4:$C$88,0),MATCH('Rlt Global'!AJ$3,'OTCM-OMR'!$F$3:$BB$3,0)),"")</f>
        <v>0</v>
      </c>
      <c r="AK92">
        <f>IFERROR(INDEX('OTCM-OMR'!$F$4:$BB$88,MATCH('Rlt Global'!$E92,'OTCM-OMR'!$C$4:$C$88,0),MATCH('Rlt Global'!AK$3,'OTCM-OMR'!$F$3:$BB$3,0)),"")</f>
        <v>0</v>
      </c>
      <c r="AL92">
        <f>IFERROR(INDEX('OTCM-OMR'!$F$4:$BB$88,MATCH('Rlt Global'!$E92,'OTCM-OMR'!$C$4:$C$88,0),MATCH('Rlt Global'!AL$3,'OTCM-OMR'!$F$3:$BB$3,0)),"")</f>
        <v>0</v>
      </c>
      <c r="AM92">
        <f>IFERROR(INDEX('OTCM-OMR'!$F$4:$BB$88,MATCH('Rlt Global'!$E92,'OTCM-OMR'!$C$4:$C$88,0),MATCH('Rlt Global'!AM$3,'OTCM-OMR'!$F$3:$BB$3,0)),"")</f>
        <v>0</v>
      </c>
      <c r="AN92">
        <f>IFERROR(INDEX('OTCM-OMR'!$F$4:$BB$88,MATCH('Rlt Global'!$E92,'OTCM-OMR'!$C$4:$C$88,0),MATCH('Rlt Global'!AN$3,'OTCM-OMR'!$F$3:$BB$3,0)),"")</f>
        <v>0</v>
      </c>
      <c r="AO92">
        <f>IFERROR(INDEX('OTCM-OMR'!$F$4:$BB$88,MATCH('Rlt Global'!$E92,'OTCM-OMR'!$C$4:$C$88,0),MATCH('Rlt Global'!AO$3,'OTCM-OMR'!$F$3:$BB$3,0)),"")</f>
        <v>0</v>
      </c>
      <c r="AP92">
        <f>IFERROR(INDEX('OTCM-OMR'!$F$4:$BB$88,MATCH('Rlt Global'!$E92,'OTCM-OMR'!$C$4:$C$88,0),MATCH('Rlt Global'!AP$3,'OTCM-OMR'!$F$3:$BB$3,0)),"")</f>
        <v>0</v>
      </c>
      <c r="AQ92">
        <f>IFERROR(INDEX('OTCM-OMR'!$F$4:$BB$88,MATCH('Rlt Global'!$E92,'OTCM-OMR'!$C$4:$C$88,0),MATCH('Rlt Global'!AQ$3,'OTCM-OMR'!$F$3:$BB$3,0)),"")</f>
        <v>0</v>
      </c>
      <c r="AR92">
        <f>IFERROR(INDEX('OTCM-OMR'!$F$4:$BB$88,MATCH('Rlt Global'!$E92,'OTCM-OMR'!$C$4:$C$88,0),MATCH('Rlt Global'!AR$3,'OTCM-OMR'!$F$3:$BB$3,0)),"")</f>
        <v>0</v>
      </c>
      <c r="AS92">
        <f>IFERROR(INDEX('OTCM-OMR'!$F$4:$BB$88,MATCH('Rlt Global'!$E92,'OTCM-OMR'!$C$4:$C$88,0),MATCH('Rlt Global'!AS$3,'OTCM-OMR'!$F$3:$BB$3,0)),"")</f>
        <v>0</v>
      </c>
      <c r="AT92">
        <f>IFERROR(INDEX('OTCM-OMR'!$F$4:$BB$88,MATCH('Rlt Global'!$E92,'OTCM-OMR'!$C$4:$C$88,0),MATCH('Rlt Global'!AT$3,'OTCM-OMR'!$F$3:$BB$3,0)),"")</f>
        <v>0</v>
      </c>
      <c r="AU92">
        <f>IFERROR(INDEX('OTCM-OMR'!$F$4:$BB$88,MATCH('Rlt Global'!$E92,'OTCM-OMR'!$C$4:$C$88,0),MATCH('Rlt Global'!AU$3,'OTCM-OMR'!$F$3:$BB$3,0)),"")</f>
        <v>0</v>
      </c>
      <c r="AV92">
        <f>IFERROR(INDEX('OTCM-OMR'!$F$4:$BB$88,MATCH('Rlt Global'!$E92,'OTCM-OMR'!$C$4:$C$88,0),MATCH('Rlt Global'!AV$3,'OTCM-OMR'!$F$3:$BB$3,0)),"")</f>
        <v>0</v>
      </c>
      <c r="AW92">
        <f>IFERROR(INDEX('OTCM-OMR'!$F$4:$BB$88,MATCH('Rlt Global'!$E92,'OTCM-OMR'!$C$4:$C$88,0),MATCH('Rlt Global'!AW$3,'OTCM-OMR'!$F$3:$BB$3,0)),"")</f>
        <v>0</v>
      </c>
      <c r="AX92">
        <f>IFERROR(INDEX('OTCM-OMR'!$F$4:$BB$88,MATCH('Rlt Global'!$E92,'OTCM-OMR'!$C$4:$C$88,0),MATCH('Rlt Global'!AX$3,'OTCM-OMR'!$F$3:$BB$3,0)),"")</f>
        <v>0</v>
      </c>
      <c r="AY92">
        <f>IFERROR(INDEX('OTCM-OMR'!$F$4:$BB$88,MATCH('Rlt Global'!$E92,'OTCM-OMR'!$C$4:$C$88,0),MATCH('Rlt Global'!AY$3,'OTCM-OMR'!$F$3:$BB$3,0)),"")</f>
        <v>0</v>
      </c>
      <c r="AZ92">
        <f>IFERROR(INDEX('OTCM-OMR'!$F$4:$BB$88,MATCH('Rlt Global'!$E92,'OTCM-OMR'!$C$4:$C$88,0),MATCH('Rlt Global'!AZ$3,'OTCM-OMR'!$F$3:$BB$3,0)),"")</f>
        <v>0</v>
      </c>
      <c r="BA92">
        <f>IFERROR(INDEX('OTCM-OMR'!$F$4:$BB$88,MATCH('Rlt Global'!$E92,'OTCM-OMR'!$C$4:$C$88,0),MATCH('Rlt Global'!BA$3,'OTCM-OMR'!$F$3:$BB$3,0)),"")</f>
        <v>0</v>
      </c>
      <c r="BB92">
        <f>IFERROR(INDEX('OTCM-OMR'!$F$4:$BB$88,MATCH('Rlt Global'!$E92,'OTCM-OMR'!$C$4:$C$88,0),MATCH('Rlt Global'!BB$3,'OTCM-OMR'!$F$3:$BB$3,0)),"")</f>
        <v>0</v>
      </c>
      <c r="BC92">
        <f>IFERROR(INDEX('OTCM-OMR'!$F$4:$BB$88,MATCH('Rlt Global'!$E92,'OTCM-OMR'!$C$4:$C$88,0),MATCH('Rlt Global'!BC$3,'OTCM-OMR'!$F$3:$BB$3,0)),"")</f>
        <v>0</v>
      </c>
      <c r="BD92">
        <f>IFERROR(INDEX('OTCM-OMR'!$F$4:$BB$88,MATCH('Rlt Global'!$E92,'OTCM-OMR'!$C$4:$C$88,0),MATCH('Rlt Global'!BD$3,'OTCM-OMR'!$F$3:$BB$3,0)),"")</f>
        <v>0</v>
      </c>
    </row>
    <row r="93" spans="1:56">
      <c r="A93" t="s">
        <v>17</v>
      </c>
      <c r="B93" t="s">
        <v>153</v>
      </c>
      <c r="C93" t="s">
        <v>190</v>
      </c>
      <c r="D93">
        <v>1</v>
      </c>
      <c r="E93" s="66" t="str">
        <f>INDEX('Liste Personnel'!$A$3:$I$152,MATCH($C93,'Liste Personnel'!$E$3:$E$152,0),7)</f>
        <v>OTCMF1</v>
      </c>
      <c r="F93" s="66">
        <f>INDEX('Liste Personnel'!$A$3:$I$152,MATCH($C93,'Liste Personnel'!$E$3:$E$152,0),8)</f>
        <v>2254</v>
      </c>
      <c r="G93" s="66" t="str">
        <f>INDEX('Liste Personnel'!$A$3:$I$152,MATCH($C93,'Liste Personnel'!$E$3:$E$152,0),9)</f>
        <v>xxx.xxx@google.com</v>
      </c>
      <c r="H93">
        <f>IFERROR(INDEX('OTCM-OMR'!$F$4:$BB$88,MATCH('Rlt Global'!$E93,'OTCM-OMR'!$C$4:$C$88,0),MATCH('Rlt Global'!H$3,'OTCM-OMR'!$F$3:$BB$3,0)),"")</f>
        <v>0</v>
      </c>
      <c r="I93">
        <f>IFERROR(INDEX('OTCM-OMR'!$F$4:$BB$88,MATCH('Rlt Global'!$E93,'OTCM-OMR'!$C$4:$C$88,0),MATCH('Rlt Global'!I$3,'OTCM-OMR'!$F$3:$BB$3,0)),"")</f>
        <v>0</v>
      </c>
      <c r="J93">
        <f>IFERROR(INDEX('OTCM-OMR'!$F$4:$BB$88,MATCH('Rlt Global'!$E93,'OTCM-OMR'!$C$4:$C$88,0),MATCH('Rlt Global'!J$3,'OTCM-OMR'!$F$3:$BB$3,0)),"")</f>
        <v>0</v>
      </c>
      <c r="K93">
        <f>IFERROR(INDEX('OTCM-OMR'!$F$4:$BB$88,MATCH('Rlt Global'!$E93,'OTCM-OMR'!$C$4:$C$88,0),MATCH('Rlt Global'!K$3,'OTCM-OMR'!$F$3:$BB$3,0)),"")</f>
        <v>0</v>
      </c>
      <c r="L93">
        <f>IFERROR(INDEX('OTCM-OMR'!$F$4:$BB$88,MATCH('Rlt Global'!$E93,'OTCM-OMR'!$C$4:$C$88,0),MATCH('Rlt Global'!L$3,'OTCM-OMR'!$F$3:$BB$3,0)),"")</f>
        <v>0</v>
      </c>
      <c r="M93">
        <f>IFERROR(INDEX('OTCM-OMR'!$F$4:$BB$88,MATCH('Rlt Global'!$E93,'OTCM-OMR'!$C$4:$C$88,0),MATCH('Rlt Global'!M$3,'OTCM-OMR'!$F$3:$BB$3,0)),"")</f>
        <v>0</v>
      </c>
      <c r="N93">
        <f>IFERROR(INDEX('OTCM-OMR'!$F$4:$BB$88,MATCH('Rlt Global'!$E93,'OTCM-OMR'!$C$4:$C$88,0),MATCH('Rlt Global'!N$3,'OTCM-OMR'!$F$3:$BB$3,0)),"")</f>
        <v>0</v>
      </c>
      <c r="O93">
        <f>IFERROR(INDEX('OTCM-OMR'!$F$4:$BB$88,MATCH('Rlt Global'!$E93,'OTCM-OMR'!$C$4:$C$88,0),MATCH('Rlt Global'!O$3,'OTCM-OMR'!$F$3:$BB$3,0)),"")</f>
        <v>0</v>
      </c>
      <c r="P93">
        <f>IFERROR(INDEX('OTCM-OMR'!$F$4:$BB$88,MATCH('Rlt Global'!$E93,'OTCM-OMR'!$C$4:$C$88,0),MATCH('Rlt Global'!P$3,'OTCM-OMR'!$F$3:$BB$3,0)),"")</f>
        <v>0</v>
      </c>
      <c r="Q93">
        <f>IFERROR(INDEX('OTCM-OMR'!$F$4:$BB$88,MATCH('Rlt Global'!$E93,'OTCM-OMR'!$C$4:$C$88,0),MATCH('Rlt Global'!Q$3,'OTCM-OMR'!$F$3:$BB$3,0)),"")</f>
        <v>0</v>
      </c>
      <c r="R93">
        <f>IFERROR(INDEX('OTCM-OMR'!$F$4:$BB$88,MATCH('Rlt Global'!$E93,'OTCM-OMR'!$C$4:$C$88,0),MATCH('Rlt Global'!R$3,'OTCM-OMR'!$F$3:$BB$3,0)),"")</f>
        <v>0</v>
      </c>
      <c r="S93">
        <f>IFERROR(INDEX('OTCM-OMR'!$F$4:$BB$88,MATCH('Rlt Global'!$E93,'OTCM-OMR'!$C$4:$C$88,0),MATCH('Rlt Global'!S$3,'OTCM-OMR'!$F$3:$BB$3,0)),"")</f>
        <v>0</v>
      </c>
      <c r="T93">
        <f>IFERROR(INDEX('OTCM-OMR'!$F$4:$BB$88,MATCH('Rlt Global'!$E93,'OTCM-OMR'!$C$4:$C$88,0),MATCH('Rlt Global'!T$3,'OTCM-OMR'!$F$3:$BB$3,0)),"")</f>
        <v>0</v>
      </c>
      <c r="U93">
        <f>IFERROR(INDEX('OTCM-OMR'!$F$4:$BB$88,MATCH('Rlt Global'!$E93,'OTCM-OMR'!$C$4:$C$88,0),MATCH('Rlt Global'!U$3,'OTCM-OMR'!$F$3:$BB$3,0)),"")</f>
        <v>0</v>
      </c>
      <c r="V93">
        <f>IFERROR(INDEX('OTCM-OMR'!$F$4:$BB$88,MATCH('Rlt Global'!$E93,'OTCM-OMR'!$C$4:$C$88,0),MATCH('Rlt Global'!V$3,'OTCM-OMR'!$F$3:$BB$3,0)),"")</f>
        <v>0</v>
      </c>
      <c r="W93">
        <f>IFERROR(INDEX('OTCM-OMR'!$F$4:$BB$88,MATCH('Rlt Global'!$E93,'OTCM-OMR'!$C$4:$C$88,0),MATCH('Rlt Global'!W$3,'OTCM-OMR'!$F$3:$BB$3,0)),"")</f>
        <v>0</v>
      </c>
      <c r="X93">
        <f>IFERROR(INDEX('OTCM-OMR'!$F$4:$BB$88,MATCH('Rlt Global'!$E93,'OTCM-OMR'!$C$4:$C$88,0),MATCH('Rlt Global'!X$3,'OTCM-OMR'!$F$3:$BB$3,0)),"")</f>
        <v>0</v>
      </c>
      <c r="Y93">
        <f>IFERROR(INDEX('OTCM-OMR'!$F$4:$BB$88,MATCH('Rlt Global'!$E93,'OTCM-OMR'!$C$4:$C$88,0),MATCH('Rlt Global'!Y$3,'OTCM-OMR'!$F$3:$BB$3,0)),"")</f>
        <v>0</v>
      </c>
      <c r="Z93">
        <f>IFERROR(INDEX('OTCM-OMR'!$F$4:$BB$88,MATCH('Rlt Global'!$E93,'OTCM-OMR'!$C$4:$C$88,0),MATCH('Rlt Global'!Z$3,'OTCM-OMR'!$F$3:$BB$3,0)),"")</f>
        <v>0</v>
      </c>
      <c r="AA93">
        <f>IFERROR(INDEX('OTCM-OMR'!$F$4:$BB$88,MATCH('Rlt Global'!$E93,'OTCM-OMR'!$C$4:$C$88,0),MATCH('Rlt Global'!AA$3,'OTCM-OMR'!$F$3:$BB$3,0)),"")</f>
        <v>0</v>
      </c>
      <c r="AB93">
        <f>IFERROR(INDEX('OTCM-OMR'!$F$4:$BB$88,MATCH('Rlt Global'!$E93,'OTCM-OMR'!$C$4:$C$88,0),MATCH('Rlt Global'!AB$3,'OTCM-OMR'!$F$3:$BB$3,0)),"")</f>
        <v>0</v>
      </c>
      <c r="AC93">
        <f>IFERROR(INDEX('OTCM-OMR'!$F$4:$BB$88,MATCH('Rlt Global'!$E93,'OTCM-OMR'!$C$4:$C$88,0),MATCH('Rlt Global'!AC$3,'OTCM-OMR'!$F$3:$BB$3,0)),"")</f>
        <v>0</v>
      </c>
      <c r="AD93">
        <f>IFERROR(INDEX('OTCM-OMR'!$F$4:$BB$88,MATCH('Rlt Global'!$E93,'OTCM-OMR'!$C$4:$C$88,0),MATCH('Rlt Global'!AD$3,'OTCM-OMR'!$F$3:$BB$3,0)),"")</f>
        <v>0</v>
      </c>
      <c r="AE93">
        <f>IFERROR(INDEX('OTCM-OMR'!$F$4:$BB$88,MATCH('Rlt Global'!$E93,'OTCM-OMR'!$C$4:$C$88,0),MATCH('Rlt Global'!AE$3,'OTCM-OMR'!$F$3:$BB$3,0)),"")</f>
        <v>0</v>
      </c>
      <c r="AF93">
        <f>IFERROR(INDEX('OTCM-OMR'!$F$4:$BB$88,MATCH('Rlt Global'!$E93,'OTCM-OMR'!$C$4:$C$88,0),MATCH('Rlt Global'!AF$3,'OTCM-OMR'!$F$3:$BB$3,0)),"")</f>
        <v>0</v>
      </c>
      <c r="AG93">
        <f>IFERROR(INDEX('OTCM-OMR'!$F$4:$BB$88,MATCH('Rlt Global'!$E93,'OTCM-OMR'!$C$4:$C$88,0),MATCH('Rlt Global'!AG$3,'OTCM-OMR'!$F$3:$BB$3,0)),"")</f>
        <v>0</v>
      </c>
      <c r="AH93">
        <f>IFERROR(INDEX('OTCM-OMR'!$F$4:$BB$88,MATCH('Rlt Global'!$E93,'OTCM-OMR'!$C$4:$C$88,0),MATCH('Rlt Global'!AH$3,'OTCM-OMR'!$F$3:$BB$3,0)),"")</f>
        <v>0</v>
      </c>
      <c r="AI93">
        <f>IFERROR(INDEX('OTCM-OMR'!$F$4:$BB$88,MATCH('Rlt Global'!$E93,'OTCM-OMR'!$C$4:$C$88,0),MATCH('Rlt Global'!AI$3,'OTCM-OMR'!$F$3:$BB$3,0)),"")</f>
        <v>0</v>
      </c>
      <c r="AJ93">
        <f>IFERROR(INDEX('OTCM-OMR'!$F$4:$BB$88,MATCH('Rlt Global'!$E93,'OTCM-OMR'!$C$4:$C$88,0),MATCH('Rlt Global'!AJ$3,'OTCM-OMR'!$F$3:$BB$3,0)),"")</f>
        <v>0</v>
      </c>
      <c r="AK93">
        <f>IFERROR(INDEX('OTCM-OMR'!$F$4:$BB$88,MATCH('Rlt Global'!$E93,'OTCM-OMR'!$C$4:$C$88,0),MATCH('Rlt Global'!AK$3,'OTCM-OMR'!$F$3:$BB$3,0)),"")</f>
        <v>0</v>
      </c>
      <c r="AL93">
        <f>IFERROR(INDEX('OTCM-OMR'!$F$4:$BB$88,MATCH('Rlt Global'!$E93,'OTCM-OMR'!$C$4:$C$88,0),MATCH('Rlt Global'!AL$3,'OTCM-OMR'!$F$3:$BB$3,0)),"")</f>
        <v>0</v>
      </c>
      <c r="AM93">
        <f>IFERROR(INDEX('OTCM-OMR'!$F$4:$BB$88,MATCH('Rlt Global'!$E93,'OTCM-OMR'!$C$4:$C$88,0),MATCH('Rlt Global'!AM$3,'OTCM-OMR'!$F$3:$BB$3,0)),"")</f>
        <v>0</v>
      </c>
      <c r="AN93">
        <f>IFERROR(INDEX('OTCM-OMR'!$F$4:$BB$88,MATCH('Rlt Global'!$E93,'OTCM-OMR'!$C$4:$C$88,0),MATCH('Rlt Global'!AN$3,'OTCM-OMR'!$F$3:$BB$3,0)),"")</f>
        <v>0</v>
      </c>
      <c r="AO93">
        <f>IFERROR(INDEX('OTCM-OMR'!$F$4:$BB$88,MATCH('Rlt Global'!$E93,'OTCM-OMR'!$C$4:$C$88,0),MATCH('Rlt Global'!AO$3,'OTCM-OMR'!$F$3:$BB$3,0)),"")</f>
        <v>0</v>
      </c>
      <c r="AP93">
        <f>IFERROR(INDEX('OTCM-OMR'!$F$4:$BB$88,MATCH('Rlt Global'!$E93,'OTCM-OMR'!$C$4:$C$88,0),MATCH('Rlt Global'!AP$3,'OTCM-OMR'!$F$3:$BB$3,0)),"")</f>
        <v>0</v>
      </c>
      <c r="AQ93">
        <f>IFERROR(INDEX('OTCM-OMR'!$F$4:$BB$88,MATCH('Rlt Global'!$E93,'OTCM-OMR'!$C$4:$C$88,0),MATCH('Rlt Global'!AQ$3,'OTCM-OMR'!$F$3:$BB$3,0)),"")</f>
        <v>0</v>
      </c>
      <c r="AR93">
        <f>IFERROR(INDEX('OTCM-OMR'!$F$4:$BB$88,MATCH('Rlt Global'!$E93,'OTCM-OMR'!$C$4:$C$88,0),MATCH('Rlt Global'!AR$3,'OTCM-OMR'!$F$3:$BB$3,0)),"")</f>
        <v>0</v>
      </c>
      <c r="AS93">
        <f>IFERROR(INDEX('OTCM-OMR'!$F$4:$BB$88,MATCH('Rlt Global'!$E93,'OTCM-OMR'!$C$4:$C$88,0),MATCH('Rlt Global'!AS$3,'OTCM-OMR'!$F$3:$BB$3,0)),"")</f>
        <v>0</v>
      </c>
      <c r="AT93">
        <f>IFERROR(INDEX('OTCM-OMR'!$F$4:$BB$88,MATCH('Rlt Global'!$E93,'OTCM-OMR'!$C$4:$C$88,0),MATCH('Rlt Global'!AT$3,'OTCM-OMR'!$F$3:$BB$3,0)),"")</f>
        <v>0</v>
      </c>
      <c r="AU93">
        <f>IFERROR(INDEX('OTCM-OMR'!$F$4:$BB$88,MATCH('Rlt Global'!$E93,'OTCM-OMR'!$C$4:$C$88,0),MATCH('Rlt Global'!AU$3,'OTCM-OMR'!$F$3:$BB$3,0)),"")</f>
        <v>0</v>
      </c>
      <c r="AV93">
        <f>IFERROR(INDEX('OTCM-OMR'!$F$4:$BB$88,MATCH('Rlt Global'!$E93,'OTCM-OMR'!$C$4:$C$88,0),MATCH('Rlt Global'!AV$3,'OTCM-OMR'!$F$3:$BB$3,0)),"")</f>
        <v>0</v>
      </c>
      <c r="AW93">
        <f>IFERROR(INDEX('OTCM-OMR'!$F$4:$BB$88,MATCH('Rlt Global'!$E93,'OTCM-OMR'!$C$4:$C$88,0),MATCH('Rlt Global'!AW$3,'OTCM-OMR'!$F$3:$BB$3,0)),"")</f>
        <v>0</v>
      </c>
      <c r="AX93">
        <f>IFERROR(INDEX('OTCM-OMR'!$F$4:$BB$88,MATCH('Rlt Global'!$E93,'OTCM-OMR'!$C$4:$C$88,0),MATCH('Rlt Global'!AX$3,'OTCM-OMR'!$F$3:$BB$3,0)),"")</f>
        <v>0</v>
      </c>
      <c r="AY93">
        <f>IFERROR(INDEX('OTCM-OMR'!$F$4:$BB$88,MATCH('Rlt Global'!$E93,'OTCM-OMR'!$C$4:$C$88,0),MATCH('Rlt Global'!AY$3,'OTCM-OMR'!$F$3:$BB$3,0)),"")</f>
        <v>0</v>
      </c>
      <c r="AZ93">
        <f>IFERROR(INDEX('OTCM-OMR'!$F$4:$BB$88,MATCH('Rlt Global'!$E93,'OTCM-OMR'!$C$4:$C$88,0),MATCH('Rlt Global'!AZ$3,'OTCM-OMR'!$F$3:$BB$3,0)),"")</f>
        <v>0</v>
      </c>
      <c r="BA93">
        <f>IFERROR(INDEX('OTCM-OMR'!$F$4:$BB$88,MATCH('Rlt Global'!$E93,'OTCM-OMR'!$C$4:$C$88,0),MATCH('Rlt Global'!BA$3,'OTCM-OMR'!$F$3:$BB$3,0)),"")</f>
        <v>0</v>
      </c>
      <c r="BB93">
        <f>IFERROR(INDEX('OTCM-OMR'!$F$4:$BB$88,MATCH('Rlt Global'!$E93,'OTCM-OMR'!$C$4:$C$88,0),MATCH('Rlt Global'!BB$3,'OTCM-OMR'!$F$3:$BB$3,0)),"")</f>
        <v>0</v>
      </c>
      <c r="BC93">
        <f>IFERROR(INDEX('OTCM-OMR'!$F$4:$BB$88,MATCH('Rlt Global'!$E93,'OTCM-OMR'!$C$4:$C$88,0),MATCH('Rlt Global'!BC$3,'OTCM-OMR'!$F$3:$BB$3,0)),"")</f>
        <v>0</v>
      </c>
      <c r="BD93">
        <f>IFERROR(INDEX('OTCM-OMR'!$F$4:$BB$88,MATCH('Rlt Global'!$E93,'OTCM-OMR'!$C$4:$C$88,0),MATCH('Rlt Global'!BD$3,'OTCM-OMR'!$F$3:$BB$3,0)),"")</f>
        <v>0</v>
      </c>
    </row>
    <row r="94" spans="1:56">
      <c r="A94" t="s">
        <v>17</v>
      </c>
      <c r="B94" t="s">
        <v>153</v>
      </c>
      <c r="C94" t="s">
        <v>191</v>
      </c>
      <c r="D94">
        <v>2</v>
      </c>
      <c r="E94" s="66" t="str">
        <f>INDEX('Liste Personnel'!$A$3:$I$152,MATCH($C94,'Liste Personnel'!$E$3:$E$152,0),7)</f>
        <v>OTCMF2</v>
      </c>
      <c r="F94" s="66">
        <f>INDEX('Liste Personnel'!$A$3:$I$152,MATCH($C94,'Liste Personnel'!$E$3:$E$152,0),8)</f>
        <v>1687</v>
      </c>
      <c r="G94" s="66" t="str">
        <f>INDEX('Liste Personnel'!$A$3:$I$152,MATCH($C94,'Liste Personnel'!$E$3:$E$152,0),9)</f>
        <v>xxx.xxx@google.com</v>
      </c>
      <c r="H94">
        <f>IFERROR(INDEX('OTCM-OMR'!$F$4:$BB$88,MATCH('Rlt Global'!$E94,'OTCM-OMR'!$C$4:$C$88,0),MATCH('Rlt Global'!H$3,'OTCM-OMR'!$F$3:$BB$3,0)),"")</f>
        <v>0</v>
      </c>
      <c r="I94">
        <f>IFERROR(INDEX('OTCM-OMR'!$F$4:$BB$88,MATCH('Rlt Global'!$E94,'OTCM-OMR'!$C$4:$C$88,0),MATCH('Rlt Global'!I$3,'OTCM-OMR'!$F$3:$BB$3,0)),"")</f>
        <v>0</v>
      </c>
      <c r="J94">
        <f>IFERROR(INDEX('OTCM-OMR'!$F$4:$BB$88,MATCH('Rlt Global'!$E94,'OTCM-OMR'!$C$4:$C$88,0),MATCH('Rlt Global'!J$3,'OTCM-OMR'!$F$3:$BB$3,0)),"")</f>
        <v>0</v>
      </c>
      <c r="K94">
        <f>IFERROR(INDEX('OTCM-OMR'!$F$4:$BB$88,MATCH('Rlt Global'!$E94,'OTCM-OMR'!$C$4:$C$88,0),MATCH('Rlt Global'!K$3,'OTCM-OMR'!$F$3:$BB$3,0)),"")</f>
        <v>0</v>
      </c>
      <c r="L94">
        <f>IFERROR(INDEX('OTCM-OMR'!$F$4:$BB$88,MATCH('Rlt Global'!$E94,'OTCM-OMR'!$C$4:$C$88,0),MATCH('Rlt Global'!L$3,'OTCM-OMR'!$F$3:$BB$3,0)),"")</f>
        <v>0</v>
      </c>
      <c r="M94">
        <f>IFERROR(INDEX('OTCM-OMR'!$F$4:$BB$88,MATCH('Rlt Global'!$E94,'OTCM-OMR'!$C$4:$C$88,0),MATCH('Rlt Global'!M$3,'OTCM-OMR'!$F$3:$BB$3,0)),"")</f>
        <v>0</v>
      </c>
      <c r="N94">
        <f>IFERROR(INDEX('OTCM-OMR'!$F$4:$BB$88,MATCH('Rlt Global'!$E94,'OTCM-OMR'!$C$4:$C$88,0),MATCH('Rlt Global'!N$3,'OTCM-OMR'!$F$3:$BB$3,0)),"")</f>
        <v>0</v>
      </c>
      <c r="O94">
        <f>IFERROR(INDEX('OTCM-OMR'!$F$4:$BB$88,MATCH('Rlt Global'!$E94,'OTCM-OMR'!$C$4:$C$88,0),MATCH('Rlt Global'!O$3,'OTCM-OMR'!$F$3:$BB$3,0)),"")</f>
        <v>0</v>
      </c>
      <c r="P94">
        <f>IFERROR(INDEX('OTCM-OMR'!$F$4:$BB$88,MATCH('Rlt Global'!$E94,'OTCM-OMR'!$C$4:$C$88,0),MATCH('Rlt Global'!P$3,'OTCM-OMR'!$F$3:$BB$3,0)),"")</f>
        <v>0</v>
      </c>
      <c r="Q94">
        <f>IFERROR(INDEX('OTCM-OMR'!$F$4:$BB$88,MATCH('Rlt Global'!$E94,'OTCM-OMR'!$C$4:$C$88,0),MATCH('Rlt Global'!Q$3,'OTCM-OMR'!$F$3:$BB$3,0)),"")</f>
        <v>0</v>
      </c>
      <c r="R94">
        <f>IFERROR(INDEX('OTCM-OMR'!$F$4:$BB$88,MATCH('Rlt Global'!$E94,'OTCM-OMR'!$C$4:$C$88,0),MATCH('Rlt Global'!R$3,'OTCM-OMR'!$F$3:$BB$3,0)),"")</f>
        <v>0</v>
      </c>
      <c r="S94">
        <f>IFERROR(INDEX('OTCM-OMR'!$F$4:$BB$88,MATCH('Rlt Global'!$E94,'OTCM-OMR'!$C$4:$C$88,0),MATCH('Rlt Global'!S$3,'OTCM-OMR'!$F$3:$BB$3,0)),"")</f>
        <v>0</v>
      </c>
      <c r="T94">
        <f>IFERROR(INDEX('OTCM-OMR'!$F$4:$BB$88,MATCH('Rlt Global'!$E94,'OTCM-OMR'!$C$4:$C$88,0),MATCH('Rlt Global'!T$3,'OTCM-OMR'!$F$3:$BB$3,0)),"")</f>
        <v>0</v>
      </c>
      <c r="U94">
        <f>IFERROR(INDEX('OTCM-OMR'!$F$4:$BB$88,MATCH('Rlt Global'!$E94,'OTCM-OMR'!$C$4:$C$88,0),MATCH('Rlt Global'!U$3,'OTCM-OMR'!$F$3:$BB$3,0)),"")</f>
        <v>0</v>
      </c>
      <c r="V94">
        <f>IFERROR(INDEX('OTCM-OMR'!$F$4:$BB$88,MATCH('Rlt Global'!$E94,'OTCM-OMR'!$C$4:$C$88,0),MATCH('Rlt Global'!V$3,'OTCM-OMR'!$F$3:$BB$3,0)),"")</f>
        <v>0</v>
      </c>
      <c r="W94">
        <f>IFERROR(INDEX('OTCM-OMR'!$F$4:$BB$88,MATCH('Rlt Global'!$E94,'OTCM-OMR'!$C$4:$C$88,0),MATCH('Rlt Global'!W$3,'OTCM-OMR'!$F$3:$BB$3,0)),"")</f>
        <v>0</v>
      </c>
      <c r="X94">
        <f>IFERROR(INDEX('OTCM-OMR'!$F$4:$BB$88,MATCH('Rlt Global'!$E94,'OTCM-OMR'!$C$4:$C$88,0),MATCH('Rlt Global'!X$3,'OTCM-OMR'!$F$3:$BB$3,0)),"")</f>
        <v>0</v>
      </c>
      <c r="Y94">
        <f>IFERROR(INDEX('OTCM-OMR'!$F$4:$BB$88,MATCH('Rlt Global'!$E94,'OTCM-OMR'!$C$4:$C$88,0),MATCH('Rlt Global'!Y$3,'OTCM-OMR'!$F$3:$BB$3,0)),"")</f>
        <v>0</v>
      </c>
      <c r="Z94">
        <f>IFERROR(INDEX('OTCM-OMR'!$F$4:$BB$88,MATCH('Rlt Global'!$E94,'OTCM-OMR'!$C$4:$C$88,0),MATCH('Rlt Global'!Z$3,'OTCM-OMR'!$F$3:$BB$3,0)),"")</f>
        <v>0</v>
      </c>
      <c r="AA94">
        <f>IFERROR(INDEX('OTCM-OMR'!$F$4:$BB$88,MATCH('Rlt Global'!$E94,'OTCM-OMR'!$C$4:$C$88,0),MATCH('Rlt Global'!AA$3,'OTCM-OMR'!$F$3:$BB$3,0)),"")</f>
        <v>0</v>
      </c>
      <c r="AB94">
        <f>IFERROR(INDEX('OTCM-OMR'!$F$4:$BB$88,MATCH('Rlt Global'!$E94,'OTCM-OMR'!$C$4:$C$88,0),MATCH('Rlt Global'!AB$3,'OTCM-OMR'!$F$3:$BB$3,0)),"")</f>
        <v>0</v>
      </c>
      <c r="AC94">
        <f>IFERROR(INDEX('OTCM-OMR'!$F$4:$BB$88,MATCH('Rlt Global'!$E94,'OTCM-OMR'!$C$4:$C$88,0),MATCH('Rlt Global'!AC$3,'OTCM-OMR'!$F$3:$BB$3,0)),"")</f>
        <v>0</v>
      </c>
      <c r="AD94">
        <f>IFERROR(INDEX('OTCM-OMR'!$F$4:$BB$88,MATCH('Rlt Global'!$E94,'OTCM-OMR'!$C$4:$C$88,0),MATCH('Rlt Global'!AD$3,'OTCM-OMR'!$F$3:$BB$3,0)),"")</f>
        <v>0</v>
      </c>
      <c r="AE94">
        <f>IFERROR(INDEX('OTCM-OMR'!$F$4:$BB$88,MATCH('Rlt Global'!$E94,'OTCM-OMR'!$C$4:$C$88,0),MATCH('Rlt Global'!AE$3,'OTCM-OMR'!$F$3:$BB$3,0)),"")</f>
        <v>0</v>
      </c>
      <c r="AF94">
        <f>IFERROR(INDEX('OTCM-OMR'!$F$4:$BB$88,MATCH('Rlt Global'!$E94,'OTCM-OMR'!$C$4:$C$88,0),MATCH('Rlt Global'!AF$3,'OTCM-OMR'!$F$3:$BB$3,0)),"")</f>
        <v>0</v>
      </c>
      <c r="AG94">
        <f>IFERROR(INDEX('OTCM-OMR'!$F$4:$BB$88,MATCH('Rlt Global'!$E94,'OTCM-OMR'!$C$4:$C$88,0),MATCH('Rlt Global'!AG$3,'OTCM-OMR'!$F$3:$BB$3,0)),"")</f>
        <v>0</v>
      </c>
      <c r="AH94">
        <f>IFERROR(INDEX('OTCM-OMR'!$F$4:$BB$88,MATCH('Rlt Global'!$E94,'OTCM-OMR'!$C$4:$C$88,0),MATCH('Rlt Global'!AH$3,'OTCM-OMR'!$F$3:$BB$3,0)),"")</f>
        <v>0</v>
      </c>
      <c r="AI94">
        <f>IFERROR(INDEX('OTCM-OMR'!$F$4:$BB$88,MATCH('Rlt Global'!$E94,'OTCM-OMR'!$C$4:$C$88,0),MATCH('Rlt Global'!AI$3,'OTCM-OMR'!$F$3:$BB$3,0)),"")</f>
        <v>0</v>
      </c>
      <c r="AJ94">
        <f>IFERROR(INDEX('OTCM-OMR'!$F$4:$BB$88,MATCH('Rlt Global'!$E94,'OTCM-OMR'!$C$4:$C$88,0),MATCH('Rlt Global'!AJ$3,'OTCM-OMR'!$F$3:$BB$3,0)),"")</f>
        <v>0</v>
      </c>
      <c r="AK94">
        <f>IFERROR(INDEX('OTCM-OMR'!$F$4:$BB$88,MATCH('Rlt Global'!$E94,'OTCM-OMR'!$C$4:$C$88,0),MATCH('Rlt Global'!AK$3,'OTCM-OMR'!$F$3:$BB$3,0)),"")</f>
        <v>0</v>
      </c>
      <c r="AL94">
        <f>IFERROR(INDEX('OTCM-OMR'!$F$4:$BB$88,MATCH('Rlt Global'!$E94,'OTCM-OMR'!$C$4:$C$88,0),MATCH('Rlt Global'!AL$3,'OTCM-OMR'!$F$3:$BB$3,0)),"")</f>
        <v>0</v>
      </c>
      <c r="AM94">
        <f>IFERROR(INDEX('OTCM-OMR'!$F$4:$BB$88,MATCH('Rlt Global'!$E94,'OTCM-OMR'!$C$4:$C$88,0),MATCH('Rlt Global'!AM$3,'OTCM-OMR'!$F$3:$BB$3,0)),"")</f>
        <v>0</v>
      </c>
      <c r="AN94">
        <f>IFERROR(INDEX('OTCM-OMR'!$F$4:$BB$88,MATCH('Rlt Global'!$E94,'OTCM-OMR'!$C$4:$C$88,0),MATCH('Rlt Global'!AN$3,'OTCM-OMR'!$F$3:$BB$3,0)),"")</f>
        <v>0</v>
      </c>
      <c r="AO94">
        <f>IFERROR(INDEX('OTCM-OMR'!$F$4:$BB$88,MATCH('Rlt Global'!$E94,'OTCM-OMR'!$C$4:$C$88,0),MATCH('Rlt Global'!AO$3,'OTCM-OMR'!$F$3:$BB$3,0)),"")</f>
        <v>0</v>
      </c>
      <c r="AP94">
        <f>IFERROR(INDEX('OTCM-OMR'!$F$4:$BB$88,MATCH('Rlt Global'!$E94,'OTCM-OMR'!$C$4:$C$88,0),MATCH('Rlt Global'!AP$3,'OTCM-OMR'!$F$3:$BB$3,0)),"")</f>
        <v>0</v>
      </c>
      <c r="AQ94">
        <f>IFERROR(INDEX('OTCM-OMR'!$F$4:$BB$88,MATCH('Rlt Global'!$E94,'OTCM-OMR'!$C$4:$C$88,0),MATCH('Rlt Global'!AQ$3,'OTCM-OMR'!$F$3:$BB$3,0)),"")</f>
        <v>0</v>
      </c>
      <c r="AR94">
        <f>IFERROR(INDEX('OTCM-OMR'!$F$4:$BB$88,MATCH('Rlt Global'!$E94,'OTCM-OMR'!$C$4:$C$88,0),MATCH('Rlt Global'!AR$3,'OTCM-OMR'!$F$3:$BB$3,0)),"")</f>
        <v>0</v>
      </c>
      <c r="AS94">
        <f>IFERROR(INDEX('OTCM-OMR'!$F$4:$BB$88,MATCH('Rlt Global'!$E94,'OTCM-OMR'!$C$4:$C$88,0),MATCH('Rlt Global'!AS$3,'OTCM-OMR'!$F$3:$BB$3,0)),"")</f>
        <v>0</v>
      </c>
      <c r="AT94">
        <f>IFERROR(INDEX('OTCM-OMR'!$F$4:$BB$88,MATCH('Rlt Global'!$E94,'OTCM-OMR'!$C$4:$C$88,0),MATCH('Rlt Global'!AT$3,'OTCM-OMR'!$F$3:$BB$3,0)),"")</f>
        <v>0</v>
      </c>
      <c r="AU94">
        <f>IFERROR(INDEX('OTCM-OMR'!$F$4:$BB$88,MATCH('Rlt Global'!$E94,'OTCM-OMR'!$C$4:$C$88,0),MATCH('Rlt Global'!AU$3,'OTCM-OMR'!$F$3:$BB$3,0)),"")</f>
        <v>0</v>
      </c>
      <c r="AV94">
        <f>IFERROR(INDEX('OTCM-OMR'!$F$4:$BB$88,MATCH('Rlt Global'!$E94,'OTCM-OMR'!$C$4:$C$88,0),MATCH('Rlt Global'!AV$3,'OTCM-OMR'!$F$3:$BB$3,0)),"")</f>
        <v>0</v>
      </c>
      <c r="AW94">
        <f>IFERROR(INDEX('OTCM-OMR'!$F$4:$BB$88,MATCH('Rlt Global'!$E94,'OTCM-OMR'!$C$4:$C$88,0),MATCH('Rlt Global'!AW$3,'OTCM-OMR'!$F$3:$BB$3,0)),"")</f>
        <v>0</v>
      </c>
      <c r="AX94">
        <f>IFERROR(INDEX('OTCM-OMR'!$F$4:$BB$88,MATCH('Rlt Global'!$E94,'OTCM-OMR'!$C$4:$C$88,0),MATCH('Rlt Global'!AX$3,'OTCM-OMR'!$F$3:$BB$3,0)),"")</f>
        <v>0</v>
      </c>
      <c r="AY94">
        <f>IFERROR(INDEX('OTCM-OMR'!$F$4:$BB$88,MATCH('Rlt Global'!$E94,'OTCM-OMR'!$C$4:$C$88,0),MATCH('Rlt Global'!AY$3,'OTCM-OMR'!$F$3:$BB$3,0)),"")</f>
        <v>0</v>
      </c>
      <c r="AZ94">
        <f>IFERROR(INDEX('OTCM-OMR'!$F$4:$BB$88,MATCH('Rlt Global'!$E94,'OTCM-OMR'!$C$4:$C$88,0),MATCH('Rlt Global'!AZ$3,'OTCM-OMR'!$F$3:$BB$3,0)),"")</f>
        <v>0</v>
      </c>
      <c r="BA94">
        <f>IFERROR(INDEX('OTCM-OMR'!$F$4:$BB$88,MATCH('Rlt Global'!$E94,'OTCM-OMR'!$C$4:$C$88,0),MATCH('Rlt Global'!BA$3,'OTCM-OMR'!$F$3:$BB$3,0)),"")</f>
        <v>0</v>
      </c>
      <c r="BB94">
        <f>IFERROR(INDEX('OTCM-OMR'!$F$4:$BB$88,MATCH('Rlt Global'!$E94,'OTCM-OMR'!$C$4:$C$88,0),MATCH('Rlt Global'!BB$3,'OTCM-OMR'!$F$3:$BB$3,0)),"")</f>
        <v>0</v>
      </c>
      <c r="BC94">
        <f>IFERROR(INDEX('OTCM-OMR'!$F$4:$BB$88,MATCH('Rlt Global'!$E94,'OTCM-OMR'!$C$4:$C$88,0),MATCH('Rlt Global'!BC$3,'OTCM-OMR'!$F$3:$BB$3,0)),"")</f>
        <v>0</v>
      </c>
      <c r="BD94">
        <f>IFERROR(INDEX('OTCM-OMR'!$F$4:$BB$88,MATCH('Rlt Global'!$E94,'OTCM-OMR'!$C$4:$C$88,0),MATCH('Rlt Global'!BD$3,'OTCM-OMR'!$F$3:$BB$3,0)),"")</f>
        <v>0</v>
      </c>
    </row>
    <row r="95" spans="1:56">
      <c r="A95" t="s">
        <v>17</v>
      </c>
      <c r="B95" t="s">
        <v>153</v>
      </c>
      <c r="C95" t="s">
        <v>192</v>
      </c>
      <c r="D95">
        <v>3</v>
      </c>
      <c r="E95" s="66" t="str">
        <f>INDEX('Liste Personnel'!$A$3:$I$152,MATCH($C95,'Liste Personnel'!$E$3:$E$152,0),7)</f>
        <v>OTCMF3</v>
      </c>
      <c r="F95" s="66">
        <f>INDEX('Liste Personnel'!$A$3:$I$152,MATCH($C95,'Liste Personnel'!$E$3:$E$152,0),8)</f>
        <v>4093</v>
      </c>
      <c r="G95" s="66" t="str">
        <f>INDEX('Liste Personnel'!$A$3:$I$152,MATCH($C95,'Liste Personnel'!$E$3:$E$152,0),9)</f>
        <v>xxx.xxx@google.com</v>
      </c>
      <c r="H95">
        <f>IFERROR(INDEX('OTCM-OMR'!$F$4:$BB$88,MATCH('Rlt Global'!$E95,'OTCM-OMR'!$C$4:$C$88,0),MATCH('Rlt Global'!H$3,'OTCM-OMR'!$F$3:$BB$3,0)),"")</f>
        <v>0</v>
      </c>
      <c r="I95">
        <f>IFERROR(INDEX('OTCM-OMR'!$F$4:$BB$88,MATCH('Rlt Global'!$E95,'OTCM-OMR'!$C$4:$C$88,0),MATCH('Rlt Global'!I$3,'OTCM-OMR'!$F$3:$BB$3,0)),"")</f>
        <v>0</v>
      </c>
      <c r="J95">
        <f>IFERROR(INDEX('OTCM-OMR'!$F$4:$BB$88,MATCH('Rlt Global'!$E95,'OTCM-OMR'!$C$4:$C$88,0),MATCH('Rlt Global'!J$3,'OTCM-OMR'!$F$3:$BB$3,0)),"")</f>
        <v>0</v>
      </c>
      <c r="K95">
        <f>IFERROR(INDEX('OTCM-OMR'!$F$4:$BB$88,MATCH('Rlt Global'!$E95,'OTCM-OMR'!$C$4:$C$88,0),MATCH('Rlt Global'!K$3,'OTCM-OMR'!$F$3:$BB$3,0)),"")</f>
        <v>0</v>
      </c>
      <c r="L95">
        <f>IFERROR(INDEX('OTCM-OMR'!$F$4:$BB$88,MATCH('Rlt Global'!$E95,'OTCM-OMR'!$C$4:$C$88,0),MATCH('Rlt Global'!L$3,'OTCM-OMR'!$F$3:$BB$3,0)),"")</f>
        <v>0</v>
      </c>
      <c r="M95">
        <f>IFERROR(INDEX('OTCM-OMR'!$F$4:$BB$88,MATCH('Rlt Global'!$E95,'OTCM-OMR'!$C$4:$C$88,0),MATCH('Rlt Global'!M$3,'OTCM-OMR'!$F$3:$BB$3,0)),"")</f>
        <v>0</v>
      </c>
      <c r="N95">
        <f>IFERROR(INDEX('OTCM-OMR'!$F$4:$BB$88,MATCH('Rlt Global'!$E95,'OTCM-OMR'!$C$4:$C$88,0),MATCH('Rlt Global'!N$3,'OTCM-OMR'!$F$3:$BB$3,0)),"")</f>
        <v>0</v>
      </c>
      <c r="O95">
        <f>IFERROR(INDEX('OTCM-OMR'!$F$4:$BB$88,MATCH('Rlt Global'!$E95,'OTCM-OMR'!$C$4:$C$88,0),MATCH('Rlt Global'!O$3,'OTCM-OMR'!$F$3:$BB$3,0)),"")</f>
        <v>0</v>
      </c>
      <c r="P95">
        <f>IFERROR(INDEX('OTCM-OMR'!$F$4:$BB$88,MATCH('Rlt Global'!$E95,'OTCM-OMR'!$C$4:$C$88,0),MATCH('Rlt Global'!P$3,'OTCM-OMR'!$F$3:$BB$3,0)),"")</f>
        <v>0</v>
      </c>
      <c r="Q95">
        <f>IFERROR(INDEX('OTCM-OMR'!$F$4:$BB$88,MATCH('Rlt Global'!$E95,'OTCM-OMR'!$C$4:$C$88,0),MATCH('Rlt Global'!Q$3,'OTCM-OMR'!$F$3:$BB$3,0)),"")</f>
        <v>0</v>
      </c>
      <c r="R95">
        <f>IFERROR(INDEX('OTCM-OMR'!$F$4:$BB$88,MATCH('Rlt Global'!$E95,'OTCM-OMR'!$C$4:$C$88,0),MATCH('Rlt Global'!R$3,'OTCM-OMR'!$F$3:$BB$3,0)),"")</f>
        <v>0</v>
      </c>
      <c r="S95">
        <f>IFERROR(INDEX('OTCM-OMR'!$F$4:$BB$88,MATCH('Rlt Global'!$E95,'OTCM-OMR'!$C$4:$C$88,0),MATCH('Rlt Global'!S$3,'OTCM-OMR'!$F$3:$BB$3,0)),"")</f>
        <v>0</v>
      </c>
      <c r="T95">
        <f>IFERROR(INDEX('OTCM-OMR'!$F$4:$BB$88,MATCH('Rlt Global'!$E95,'OTCM-OMR'!$C$4:$C$88,0),MATCH('Rlt Global'!T$3,'OTCM-OMR'!$F$3:$BB$3,0)),"")</f>
        <v>0</v>
      </c>
      <c r="U95">
        <f>IFERROR(INDEX('OTCM-OMR'!$F$4:$BB$88,MATCH('Rlt Global'!$E95,'OTCM-OMR'!$C$4:$C$88,0),MATCH('Rlt Global'!U$3,'OTCM-OMR'!$F$3:$BB$3,0)),"")</f>
        <v>0</v>
      </c>
      <c r="V95">
        <f>IFERROR(INDEX('OTCM-OMR'!$F$4:$BB$88,MATCH('Rlt Global'!$E95,'OTCM-OMR'!$C$4:$C$88,0),MATCH('Rlt Global'!V$3,'OTCM-OMR'!$F$3:$BB$3,0)),"")</f>
        <v>0</v>
      </c>
      <c r="W95">
        <f>IFERROR(INDEX('OTCM-OMR'!$F$4:$BB$88,MATCH('Rlt Global'!$E95,'OTCM-OMR'!$C$4:$C$88,0),MATCH('Rlt Global'!W$3,'OTCM-OMR'!$F$3:$BB$3,0)),"")</f>
        <v>0</v>
      </c>
      <c r="X95">
        <f>IFERROR(INDEX('OTCM-OMR'!$F$4:$BB$88,MATCH('Rlt Global'!$E95,'OTCM-OMR'!$C$4:$C$88,0),MATCH('Rlt Global'!X$3,'OTCM-OMR'!$F$3:$BB$3,0)),"")</f>
        <v>0</v>
      </c>
      <c r="Y95">
        <f>IFERROR(INDEX('OTCM-OMR'!$F$4:$BB$88,MATCH('Rlt Global'!$E95,'OTCM-OMR'!$C$4:$C$88,0),MATCH('Rlt Global'!Y$3,'OTCM-OMR'!$F$3:$BB$3,0)),"")</f>
        <v>0</v>
      </c>
      <c r="Z95">
        <f>IFERROR(INDEX('OTCM-OMR'!$F$4:$BB$88,MATCH('Rlt Global'!$E95,'OTCM-OMR'!$C$4:$C$88,0),MATCH('Rlt Global'!Z$3,'OTCM-OMR'!$F$3:$BB$3,0)),"")</f>
        <v>0</v>
      </c>
      <c r="AA95">
        <f>IFERROR(INDEX('OTCM-OMR'!$F$4:$BB$88,MATCH('Rlt Global'!$E95,'OTCM-OMR'!$C$4:$C$88,0),MATCH('Rlt Global'!AA$3,'OTCM-OMR'!$F$3:$BB$3,0)),"")</f>
        <v>0</v>
      </c>
      <c r="AB95">
        <f>IFERROR(INDEX('OTCM-OMR'!$F$4:$BB$88,MATCH('Rlt Global'!$E95,'OTCM-OMR'!$C$4:$C$88,0),MATCH('Rlt Global'!AB$3,'OTCM-OMR'!$F$3:$BB$3,0)),"")</f>
        <v>0</v>
      </c>
      <c r="AC95">
        <f>IFERROR(INDEX('OTCM-OMR'!$F$4:$BB$88,MATCH('Rlt Global'!$E95,'OTCM-OMR'!$C$4:$C$88,0),MATCH('Rlt Global'!AC$3,'OTCM-OMR'!$F$3:$BB$3,0)),"")</f>
        <v>0</v>
      </c>
      <c r="AD95">
        <f>IFERROR(INDEX('OTCM-OMR'!$F$4:$BB$88,MATCH('Rlt Global'!$E95,'OTCM-OMR'!$C$4:$C$88,0),MATCH('Rlt Global'!AD$3,'OTCM-OMR'!$F$3:$BB$3,0)),"")</f>
        <v>0</v>
      </c>
      <c r="AE95">
        <f>IFERROR(INDEX('OTCM-OMR'!$F$4:$BB$88,MATCH('Rlt Global'!$E95,'OTCM-OMR'!$C$4:$C$88,0),MATCH('Rlt Global'!AE$3,'OTCM-OMR'!$F$3:$BB$3,0)),"")</f>
        <v>0</v>
      </c>
      <c r="AF95">
        <f>IFERROR(INDEX('OTCM-OMR'!$F$4:$BB$88,MATCH('Rlt Global'!$E95,'OTCM-OMR'!$C$4:$C$88,0),MATCH('Rlt Global'!AF$3,'OTCM-OMR'!$F$3:$BB$3,0)),"")</f>
        <v>0</v>
      </c>
      <c r="AG95">
        <f>IFERROR(INDEX('OTCM-OMR'!$F$4:$BB$88,MATCH('Rlt Global'!$E95,'OTCM-OMR'!$C$4:$C$88,0),MATCH('Rlt Global'!AG$3,'OTCM-OMR'!$F$3:$BB$3,0)),"")</f>
        <v>0</v>
      </c>
      <c r="AH95">
        <f>IFERROR(INDEX('OTCM-OMR'!$F$4:$BB$88,MATCH('Rlt Global'!$E95,'OTCM-OMR'!$C$4:$C$88,0),MATCH('Rlt Global'!AH$3,'OTCM-OMR'!$F$3:$BB$3,0)),"")</f>
        <v>0</v>
      </c>
      <c r="AI95">
        <f>IFERROR(INDEX('OTCM-OMR'!$F$4:$BB$88,MATCH('Rlt Global'!$E95,'OTCM-OMR'!$C$4:$C$88,0),MATCH('Rlt Global'!AI$3,'OTCM-OMR'!$F$3:$BB$3,0)),"")</f>
        <v>0</v>
      </c>
      <c r="AJ95">
        <f>IFERROR(INDEX('OTCM-OMR'!$F$4:$BB$88,MATCH('Rlt Global'!$E95,'OTCM-OMR'!$C$4:$C$88,0),MATCH('Rlt Global'!AJ$3,'OTCM-OMR'!$F$3:$BB$3,0)),"")</f>
        <v>0</v>
      </c>
      <c r="AK95">
        <f>IFERROR(INDEX('OTCM-OMR'!$F$4:$BB$88,MATCH('Rlt Global'!$E95,'OTCM-OMR'!$C$4:$C$88,0),MATCH('Rlt Global'!AK$3,'OTCM-OMR'!$F$3:$BB$3,0)),"")</f>
        <v>0</v>
      </c>
      <c r="AL95">
        <f>IFERROR(INDEX('OTCM-OMR'!$F$4:$BB$88,MATCH('Rlt Global'!$E95,'OTCM-OMR'!$C$4:$C$88,0),MATCH('Rlt Global'!AL$3,'OTCM-OMR'!$F$3:$BB$3,0)),"")</f>
        <v>0</v>
      </c>
      <c r="AM95">
        <f>IFERROR(INDEX('OTCM-OMR'!$F$4:$BB$88,MATCH('Rlt Global'!$E95,'OTCM-OMR'!$C$4:$C$88,0),MATCH('Rlt Global'!AM$3,'OTCM-OMR'!$F$3:$BB$3,0)),"")</f>
        <v>0</v>
      </c>
      <c r="AN95">
        <f>IFERROR(INDEX('OTCM-OMR'!$F$4:$BB$88,MATCH('Rlt Global'!$E95,'OTCM-OMR'!$C$4:$C$88,0),MATCH('Rlt Global'!AN$3,'OTCM-OMR'!$F$3:$BB$3,0)),"")</f>
        <v>0</v>
      </c>
      <c r="AO95">
        <f>IFERROR(INDEX('OTCM-OMR'!$F$4:$BB$88,MATCH('Rlt Global'!$E95,'OTCM-OMR'!$C$4:$C$88,0),MATCH('Rlt Global'!AO$3,'OTCM-OMR'!$F$3:$BB$3,0)),"")</f>
        <v>0</v>
      </c>
      <c r="AP95">
        <f>IFERROR(INDEX('OTCM-OMR'!$F$4:$BB$88,MATCH('Rlt Global'!$E95,'OTCM-OMR'!$C$4:$C$88,0),MATCH('Rlt Global'!AP$3,'OTCM-OMR'!$F$3:$BB$3,0)),"")</f>
        <v>0</v>
      </c>
      <c r="AQ95">
        <f>IFERROR(INDEX('OTCM-OMR'!$F$4:$BB$88,MATCH('Rlt Global'!$E95,'OTCM-OMR'!$C$4:$C$88,0),MATCH('Rlt Global'!AQ$3,'OTCM-OMR'!$F$3:$BB$3,0)),"")</f>
        <v>0</v>
      </c>
      <c r="AR95">
        <f>IFERROR(INDEX('OTCM-OMR'!$F$4:$BB$88,MATCH('Rlt Global'!$E95,'OTCM-OMR'!$C$4:$C$88,0),MATCH('Rlt Global'!AR$3,'OTCM-OMR'!$F$3:$BB$3,0)),"")</f>
        <v>0</v>
      </c>
      <c r="AS95">
        <f>IFERROR(INDEX('OTCM-OMR'!$F$4:$BB$88,MATCH('Rlt Global'!$E95,'OTCM-OMR'!$C$4:$C$88,0),MATCH('Rlt Global'!AS$3,'OTCM-OMR'!$F$3:$BB$3,0)),"")</f>
        <v>0</v>
      </c>
      <c r="AT95">
        <f>IFERROR(INDEX('OTCM-OMR'!$F$4:$BB$88,MATCH('Rlt Global'!$E95,'OTCM-OMR'!$C$4:$C$88,0),MATCH('Rlt Global'!AT$3,'OTCM-OMR'!$F$3:$BB$3,0)),"")</f>
        <v>0</v>
      </c>
      <c r="AU95">
        <f>IFERROR(INDEX('OTCM-OMR'!$F$4:$BB$88,MATCH('Rlt Global'!$E95,'OTCM-OMR'!$C$4:$C$88,0),MATCH('Rlt Global'!AU$3,'OTCM-OMR'!$F$3:$BB$3,0)),"")</f>
        <v>0</v>
      </c>
      <c r="AV95">
        <f>IFERROR(INDEX('OTCM-OMR'!$F$4:$BB$88,MATCH('Rlt Global'!$E95,'OTCM-OMR'!$C$4:$C$88,0),MATCH('Rlt Global'!AV$3,'OTCM-OMR'!$F$3:$BB$3,0)),"")</f>
        <v>0</v>
      </c>
      <c r="AW95">
        <f>IFERROR(INDEX('OTCM-OMR'!$F$4:$BB$88,MATCH('Rlt Global'!$E95,'OTCM-OMR'!$C$4:$C$88,0),MATCH('Rlt Global'!AW$3,'OTCM-OMR'!$F$3:$BB$3,0)),"")</f>
        <v>0</v>
      </c>
      <c r="AX95">
        <f>IFERROR(INDEX('OTCM-OMR'!$F$4:$BB$88,MATCH('Rlt Global'!$E95,'OTCM-OMR'!$C$4:$C$88,0),MATCH('Rlt Global'!AX$3,'OTCM-OMR'!$F$3:$BB$3,0)),"")</f>
        <v>0</v>
      </c>
      <c r="AY95">
        <f>IFERROR(INDEX('OTCM-OMR'!$F$4:$BB$88,MATCH('Rlt Global'!$E95,'OTCM-OMR'!$C$4:$C$88,0),MATCH('Rlt Global'!AY$3,'OTCM-OMR'!$F$3:$BB$3,0)),"")</f>
        <v>0</v>
      </c>
      <c r="AZ95">
        <f>IFERROR(INDEX('OTCM-OMR'!$F$4:$BB$88,MATCH('Rlt Global'!$E95,'OTCM-OMR'!$C$4:$C$88,0),MATCH('Rlt Global'!AZ$3,'OTCM-OMR'!$F$3:$BB$3,0)),"")</f>
        <v>0</v>
      </c>
      <c r="BA95">
        <f>IFERROR(INDEX('OTCM-OMR'!$F$4:$BB$88,MATCH('Rlt Global'!$E95,'OTCM-OMR'!$C$4:$C$88,0),MATCH('Rlt Global'!BA$3,'OTCM-OMR'!$F$3:$BB$3,0)),"")</f>
        <v>0</v>
      </c>
      <c r="BB95">
        <f>IFERROR(INDEX('OTCM-OMR'!$F$4:$BB$88,MATCH('Rlt Global'!$E95,'OTCM-OMR'!$C$4:$C$88,0),MATCH('Rlt Global'!BB$3,'OTCM-OMR'!$F$3:$BB$3,0)),"")</f>
        <v>0</v>
      </c>
      <c r="BC95">
        <f>IFERROR(INDEX('OTCM-OMR'!$F$4:$BB$88,MATCH('Rlt Global'!$E95,'OTCM-OMR'!$C$4:$C$88,0),MATCH('Rlt Global'!BC$3,'OTCM-OMR'!$F$3:$BB$3,0)),"")</f>
        <v>0</v>
      </c>
      <c r="BD95">
        <f>IFERROR(INDEX('OTCM-OMR'!$F$4:$BB$88,MATCH('Rlt Global'!$E95,'OTCM-OMR'!$C$4:$C$88,0),MATCH('Rlt Global'!BD$3,'OTCM-OMR'!$F$3:$BB$3,0)),"")</f>
        <v>0</v>
      </c>
    </row>
    <row r="96" spans="1:56">
      <c r="A96" t="s">
        <v>17</v>
      </c>
      <c r="B96" t="s">
        <v>153</v>
      </c>
      <c r="C96" t="s">
        <v>193</v>
      </c>
      <c r="D96">
        <v>4</v>
      </c>
      <c r="E96" s="66" t="str">
        <f>INDEX('Liste Personnel'!$A$3:$I$152,MATCH($C96,'Liste Personnel'!$E$3:$E$152,0),7)</f>
        <v>OTCMF4</v>
      </c>
      <c r="F96" s="66">
        <f>INDEX('Liste Personnel'!$A$3:$I$152,MATCH($C96,'Liste Personnel'!$E$3:$E$152,0),8)</f>
        <v>3618</v>
      </c>
      <c r="G96" s="66" t="str">
        <f>INDEX('Liste Personnel'!$A$3:$I$152,MATCH($C96,'Liste Personnel'!$E$3:$E$152,0),9)</f>
        <v>xxx.xxx@google.com</v>
      </c>
      <c r="H96">
        <f>IFERROR(INDEX('OTCM-OMR'!$F$4:$BB$88,MATCH('Rlt Global'!$E96,'OTCM-OMR'!$C$4:$C$88,0),MATCH('Rlt Global'!H$3,'OTCM-OMR'!$F$3:$BB$3,0)),"")</f>
        <v>0</v>
      </c>
      <c r="I96">
        <f>IFERROR(INDEX('OTCM-OMR'!$F$4:$BB$88,MATCH('Rlt Global'!$E96,'OTCM-OMR'!$C$4:$C$88,0),MATCH('Rlt Global'!I$3,'OTCM-OMR'!$F$3:$BB$3,0)),"")</f>
        <v>0</v>
      </c>
      <c r="J96">
        <f>IFERROR(INDEX('OTCM-OMR'!$F$4:$BB$88,MATCH('Rlt Global'!$E96,'OTCM-OMR'!$C$4:$C$88,0),MATCH('Rlt Global'!J$3,'OTCM-OMR'!$F$3:$BB$3,0)),"")</f>
        <v>0</v>
      </c>
      <c r="K96">
        <f>IFERROR(INDEX('OTCM-OMR'!$F$4:$BB$88,MATCH('Rlt Global'!$E96,'OTCM-OMR'!$C$4:$C$88,0),MATCH('Rlt Global'!K$3,'OTCM-OMR'!$F$3:$BB$3,0)),"")</f>
        <v>0</v>
      </c>
      <c r="L96">
        <f>IFERROR(INDEX('OTCM-OMR'!$F$4:$BB$88,MATCH('Rlt Global'!$E96,'OTCM-OMR'!$C$4:$C$88,0),MATCH('Rlt Global'!L$3,'OTCM-OMR'!$F$3:$BB$3,0)),"")</f>
        <v>0</v>
      </c>
      <c r="M96">
        <f>IFERROR(INDEX('OTCM-OMR'!$F$4:$BB$88,MATCH('Rlt Global'!$E96,'OTCM-OMR'!$C$4:$C$88,0),MATCH('Rlt Global'!M$3,'OTCM-OMR'!$F$3:$BB$3,0)),"")</f>
        <v>0</v>
      </c>
      <c r="N96">
        <f>IFERROR(INDEX('OTCM-OMR'!$F$4:$BB$88,MATCH('Rlt Global'!$E96,'OTCM-OMR'!$C$4:$C$88,0),MATCH('Rlt Global'!N$3,'OTCM-OMR'!$F$3:$BB$3,0)),"")</f>
        <v>0</v>
      </c>
      <c r="O96">
        <f>IFERROR(INDEX('OTCM-OMR'!$F$4:$BB$88,MATCH('Rlt Global'!$E96,'OTCM-OMR'!$C$4:$C$88,0),MATCH('Rlt Global'!O$3,'OTCM-OMR'!$F$3:$BB$3,0)),"")</f>
        <v>0</v>
      </c>
      <c r="P96">
        <f>IFERROR(INDEX('OTCM-OMR'!$F$4:$BB$88,MATCH('Rlt Global'!$E96,'OTCM-OMR'!$C$4:$C$88,0),MATCH('Rlt Global'!P$3,'OTCM-OMR'!$F$3:$BB$3,0)),"")</f>
        <v>0</v>
      </c>
      <c r="Q96">
        <f>IFERROR(INDEX('OTCM-OMR'!$F$4:$BB$88,MATCH('Rlt Global'!$E96,'OTCM-OMR'!$C$4:$C$88,0),MATCH('Rlt Global'!Q$3,'OTCM-OMR'!$F$3:$BB$3,0)),"")</f>
        <v>0</v>
      </c>
      <c r="R96">
        <f>IFERROR(INDEX('OTCM-OMR'!$F$4:$BB$88,MATCH('Rlt Global'!$E96,'OTCM-OMR'!$C$4:$C$88,0),MATCH('Rlt Global'!R$3,'OTCM-OMR'!$F$3:$BB$3,0)),"")</f>
        <v>0</v>
      </c>
      <c r="S96">
        <f>IFERROR(INDEX('OTCM-OMR'!$F$4:$BB$88,MATCH('Rlt Global'!$E96,'OTCM-OMR'!$C$4:$C$88,0),MATCH('Rlt Global'!S$3,'OTCM-OMR'!$F$3:$BB$3,0)),"")</f>
        <v>0</v>
      </c>
      <c r="T96">
        <f>IFERROR(INDEX('OTCM-OMR'!$F$4:$BB$88,MATCH('Rlt Global'!$E96,'OTCM-OMR'!$C$4:$C$88,0),MATCH('Rlt Global'!T$3,'OTCM-OMR'!$F$3:$BB$3,0)),"")</f>
        <v>0</v>
      </c>
      <c r="U96">
        <f>IFERROR(INDEX('OTCM-OMR'!$F$4:$BB$88,MATCH('Rlt Global'!$E96,'OTCM-OMR'!$C$4:$C$88,0),MATCH('Rlt Global'!U$3,'OTCM-OMR'!$F$3:$BB$3,0)),"")</f>
        <v>0</v>
      </c>
      <c r="V96">
        <f>IFERROR(INDEX('OTCM-OMR'!$F$4:$BB$88,MATCH('Rlt Global'!$E96,'OTCM-OMR'!$C$4:$C$88,0),MATCH('Rlt Global'!V$3,'OTCM-OMR'!$F$3:$BB$3,0)),"")</f>
        <v>0</v>
      </c>
      <c r="W96">
        <f>IFERROR(INDEX('OTCM-OMR'!$F$4:$BB$88,MATCH('Rlt Global'!$E96,'OTCM-OMR'!$C$4:$C$88,0),MATCH('Rlt Global'!W$3,'OTCM-OMR'!$F$3:$BB$3,0)),"")</f>
        <v>0</v>
      </c>
      <c r="X96">
        <f>IFERROR(INDEX('OTCM-OMR'!$F$4:$BB$88,MATCH('Rlt Global'!$E96,'OTCM-OMR'!$C$4:$C$88,0),MATCH('Rlt Global'!X$3,'OTCM-OMR'!$F$3:$BB$3,0)),"")</f>
        <v>0</v>
      </c>
      <c r="Y96">
        <f>IFERROR(INDEX('OTCM-OMR'!$F$4:$BB$88,MATCH('Rlt Global'!$E96,'OTCM-OMR'!$C$4:$C$88,0),MATCH('Rlt Global'!Y$3,'OTCM-OMR'!$F$3:$BB$3,0)),"")</f>
        <v>0</v>
      </c>
      <c r="Z96">
        <f>IFERROR(INDEX('OTCM-OMR'!$F$4:$BB$88,MATCH('Rlt Global'!$E96,'OTCM-OMR'!$C$4:$C$88,0),MATCH('Rlt Global'!Z$3,'OTCM-OMR'!$F$3:$BB$3,0)),"")</f>
        <v>0</v>
      </c>
      <c r="AA96">
        <f>IFERROR(INDEX('OTCM-OMR'!$F$4:$BB$88,MATCH('Rlt Global'!$E96,'OTCM-OMR'!$C$4:$C$88,0),MATCH('Rlt Global'!AA$3,'OTCM-OMR'!$F$3:$BB$3,0)),"")</f>
        <v>0</v>
      </c>
      <c r="AB96">
        <f>IFERROR(INDEX('OTCM-OMR'!$F$4:$BB$88,MATCH('Rlt Global'!$E96,'OTCM-OMR'!$C$4:$C$88,0),MATCH('Rlt Global'!AB$3,'OTCM-OMR'!$F$3:$BB$3,0)),"")</f>
        <v>0</v>
      </c>
      <c r="AC96">
        <f>IFERROR(INDEX('OTCM-OMR'!$F$4:$BB$88,MATCH('Rlt Global'!$E96,'OTCM-OMR'!$C$4:$C$88,0),MATCH('Rlt Global'!AC$3,'OTCM-OMR'!$F$3:$BB$3,0)),"")</f>
        <v>0</v>
      </c>
      <c r="AD96">
        <f>IFERROR(INDEX('OTCM-OMR'!$F$4:$BB$88,MATCH('Rlt Global'!$E96,'OTCM-OMR'!$C$4:$C$88,0),MATCH('Rlt Global'!AD$3,'OTCM-OMR'!$F$3:$BB$3,0)),"")</f>
        <v>0</v>
      </c>
      <c r="AE96">
        <f>IFERROR(INDEX('OTCM-OMR'!$F$4:$BB$88,MATCH('Rlt Global'!$E96,'OTCM-OMR'!$C$4:$C$88,0),MATCH('Rlt Global'!AE$3,'OTCM-OMR'!$F$3:$BB$3,0)),"")</f>
        <v>0</v>
      </c>
      <c r="AF96">
        <f>IFERROR(INDEX('OTCM-OMR'!$F$4:$BB$88,MATCH('Rlt Global'!$E96,'OTCM-OMR'!$C$4:$C$88,0),MATCH('Rlt Global'!AF$3,'OTCM-OMR'!$F$3:$BB$3,0)),"")</f>
        <v>0</v>
      </c>
      <c r="AG96">
        <f>IFERROR(INDEX('OTCM-OMR'!$F$4:$BB$88,MATCH('Rlt Global'!$E96,'OTCM-OMR'!$C$4:$C$88,0),MATCH('Rlt Global'!AG$3,'OTCM-OMR'!$F$3:$BB$3,0)),"")</f>
        <v>0</v>
      </c>
      <c r="AH96">
        <f>IFERROR(INDEX('OTCM-OMR'!$F$4:$BB$88,MATCH('Rlt Global'!$E96,'OTCM-OMR'!$C$4:$C$88,0),MATCH('Rlt Global'!AH$3,'OTCM-OMR'!$F$3:$BB$3,0)),"")</f>
        <v>0</v>
      </c>
      <c r="AI96">
        <f>IFERROR(INDEX('OTCM-OMR'!$F$4:$BB$88,MATCH('Rlt Global'!$E96,'OTCM-OMR'!$C$4:$C$88,0),MATCH('Rlt Global'!AI$3,'OTCM-OMR'!$F$3:$BB$3,0)),"")</f>
        <v>0</v>
      </c>
      <c r="AJ96">
        <f>IFERROR(INDEX('OTCM-OMR'!$F$4:$BB$88,MATCH('Rlt Global'!$E96,'OTCM-OMR'!$C$4:$C$88,0),MATCH('Rlt Global'!AJ$3,'OTCM-OMR'!$F$3:$BB$3,0)),"")</f>
        <v>0</v>
      </c>
      <c r="AK96">
        <f>IFERROR(INDEX('OTCM-OMR'!$F$4:$BB$88,MATCH('Rlt Global'!$E96,'OTCM-OMR'!$C$4:$C$88,0),MATCH('Rlt Global'!AK$3,'OTCM-OMR'!$F$3:$BB$3,0)),"")</f>
        <v>0</v>
      </c>
      <c r="AL96">
        <f>IFERROR(INDEX('OTCM-OMR'!$F$4:$BB$88,MATCH('Rlt Global'!$E96,'OTCM-OMR'!$C$4:$C$88,0),MATCH('Rlt Global'!AL$3,'OTCM-OMR'!$F$3:$BB$3,0)),"")</f>
        <v>0</v>
      </c>
      <c r="AM96">
        <f>IFERROR(INDEX('OTCM-OMR'!$F$4:$BB$88,MATCH('Rlt Global'!$E96,'OTCM-OMR'!$C$4:$C$88,0),MATCH('Rlt Global'!AM$3,'OTCM-OMR'!$F$3:$BB$3,0)),"")</f>
        <v>0</v>
      </c>
      <c r="AN96">
        <f>IFERROR(INDEX('OTCM-OMR'!$F$4:$BB$88,MATCH('Rlt Global'!$E96,'OTCM-OMR'!$C$4:$C$88,0),MATCH('Rlt Global'!AN$3,'OTCM-OMR'!$F$3:$BB$3,0)),"")</f>
        <v>0</v>
      </c>
      <c r="AO96">
        <f>IFERROR(INDEX('OTCM-OMR'!$F$4:$BB$88,MATCH('Rlt Global'!$E96,'OTCM-OMR'!$C$4:$C$88,0),MATCH('Rlt Global'!AO$3,'OTCM-OMR'!$F$3:$BB$3,0)),"")</f>
        <v>0</v>
      </c>
      <c r="AP96">
        <f>IFERROR(INDEX('OTCM-OMR'!$F$4:$BB$88,MATCH('Rlt Global'!$E96,'OTCM-OMR'!$C$4:$C$88,0),MATCH('Rlt Global'!AP$3,'OTCM-OMR'!$F$3:$BB$3,0)),"")</f>
        <v>0</v>
      </c>
      <c r="AQ96">
        <f>IFERROR(INDEX('OTCM-OMR'!$F$4:$BB$88,MATCH('Rlt Global'!$E96,'OTCM-OMR'!$C$4:$C$88,0),MATCH('Rlt Global'!AQ$3,'OTCM-OMR'!$F$3:$BB$3,0)),"")</f>
        <v>0</v>
      </c>
      <c r="AR96">
        <f>IFERROR(INDEX('OTCM-OMR'!$F$4:$BB$88,MATCH('Rlt Global'!$E96,'OTCM-OMR'!$C$4:$C$88,0),MATCH('Rlt Global'!AR$3,'OTCM-OMR'!$F$3:$BB$3,0)),"")</f>
        <v>0</v>
      </c>
      <c r="AS96">
        <f>IFERROR(INDEX('OTCM-OMR'!$F$4:$BB$88,MATCH('Rlt Global'!$E96,'OTCM-OMR'!$C$4:$C$88,0),MATCH('Rlt Global'!AS$3,'OTCM-OMR'!$F$3:$BB$3,0)),"")</f>
        <v>0</v>
      </c>
      <c r="AT96">
        <f>IFERROR(INDEX('OTCM-OMR'!$F$4:$BB$88,MATCH('Rlt Global'!$E96,'OTCM-OMR'!$C$4:$C$88,0),MATCH('Rlt Global'!AT$3,'OTCM-OMR'!$F$3:$BB$3,0)),"")</f>
        <v>0</v>
      </c>
      <c r="AU96">
        <f>IFERROR(INDEX('OTCM-OMR'!$F$4:$BB$88,MATCH('Rlt Global'!$E96,'OTCM-OMR'!$C$4:$C$88,0),MATCH('Rlt Global'!AU$3,'OTCM-OMR'!$F$3:$BB$3,0)),"")</f>
        <v>0</v>
      </c>
      <c r="AV96">
        <f>IFERROR(INDEX('OTCM-OMR'!$F$4:$BB$88,MATCH('Rlt Global'!$E96,'OTCM-OMR'!$C$4:$C$88,0),MATCH('Rlt Global'!AV$3,'OTCM-OMR'!$F$3:$BB$3,0)),"")</f>
        <v>0</v>
      </c>
      <c r="AW96">
        <f>IFERROR(INDEX('OTCM-OMR'!$F$4:$BB$88,MATCH('Rlt Global'!$E96,'OTCM-OMR'!$C$4:$C$88,0),MATCH('Rlt Global'!AW$3,'OTCM-OMR'!$F$3:$BB$3,0)),"")</f>
        <v>0</v>
      </c>
      <c r="AX96">
        <f>IFERROR(INDEX('OTCM-OMR'!$F$4:$BB$88,MATCH('Rlt Global'!$E96,'OTCM-OMR'!$C$4:$C$88,0),MATCH('Rlt Global'!AX$3,'OTCM-OMR'!$F$3:$BB$3,0)),"")</f>
        <v>0</v>
      </c>
      <c r="AY96">
        <f>IFERROR(INDEX('OTCM-OMR'!$F$4:$BB$88,MATCH('Rlt Global'!$E96,'OTCM-OMR'!$C$4:$C$88,0),MATCH('Rlt Global'!AY$3,'OTCM-OMR'!$F$3:$BB$3,0)),"")</f>
        <v>0</v>
      </c>
      <c r="AZ96">
        <f>IFERROR(INDEX('OTCM-OMR'!$F$4:$BB$88,MATCH('Rlt Global'!$E96,'OTCM-OMR'!$C$4:$C$88,0),MATCH('Rlt Global'!AZ$3,'OTCM-OMR'!$F$3:$BB$3,0)),"")</f>
        <v>0</v>
      </c>
      <c r="BA96">
        <f>IFERROR(INDEX('OTCM-OMR'!$F$4:$BB$88,MATCH('Rlt Global'!$E96,'OTCM-OMR'!$C$4:$C$88,0),MATCH('Rlt Global'!BA$3,'OTCM-OMR'!$F$3:$BB$3,0)),"")</f>
        <v>0</v>
      </c>
      <c r="BB96">
        <f>IFERROR(INDEX('OTCM-OMR'!$F$4:$BB$88,MATCH('Rlt Global'!$E96,'OTCM-OMR'!$C$4:$C$88,0),MATCH('Rlt Global'!BB$3,'OTCM-OMR'!$F$3:$BB$3,0)),"")</f>
        <v>0</v>
      </c>
      <c r="BC96">
        <f>IFERROR(INDEX('OTCM-OMR'!$F$4:$BB$88,MATCH('Rlt Global'!$E96,'OTCM-OMR'!$C$4:$C$88,0),MATCH('Rlt Global'!BC$3,'OTCM-OMR'!$F$3:$BB$3,0)),"")</f>
        <v>0</v>
      </c>
      <c r="BD96">
        <f>IFERROR(INDEX('OTCM-OMR'!$F$4:$BB$88,MATCH('Rlt Global'!$E96,'OTCM-OMR'!$C$4:$C$88,0),MATCH('Rlt Global'!BD$3,'OTCM-OMR'!$F$3:$BB$3,0)),"")</f>
        <v>0</v>
      </c>
    </row>
    <row r="97" spans="1:56">
      <c r="A97" t="s">
        <v>17</v>
      </c>
      <c r="B97" t="s">
        <v>153</v>
      </c>
      <c r="C97" t="s">
        <v>194</v>
      </c>
      <c r="D97">
        <v>5</v>
      </c>
      <c r="E97" s="66" t="str">
        <f>INDEX('Liste Personnel'!$A$3:$I$152,MATCH($C97,'Liste Personnel'!$E$3:$E$152,0),7)</f>
        <v>OTCMF5</v>
      </c>
      <c r="F97" s="66">
        <f>INDEX('Liste Personnel'!$A$3:$I$152,MATCH($C97,'Liste Personnel'!$E$3:$E$152,0),8)</f>
        <v>3021</v>
      </c>
      <c r="G97" s="66" t="str">
        <f>INDEX('Liste Personnel'!$A$3:$I$152,MATCH($C97,'Liste Personnel'!$E$3:$E$152,0),9)</f>
        <v>xxx.xxx@google.com</v>
      </c>
      <c r="H97">
        <f>IFERROR(INDEX('OTCM-OMR'!$F$4:$BB$88,MATCH('Rlt Global'!$E97,'OTCM-OMR'!$C$4:$C$88,0),MATCH('Rlt Global'!H$3,'OTCM-OMR'!$F$3:$BB$3,0)),"")</f>
        <v>0</v>
      </c>
      <c r="I97">
        <f>IFERROR(INDEX('OTCM-OMR'!$F$4:$BB$88,MATCH('Rlt Global'!$E97,'OTCM-OMR'!$C$4:$C$88,0),MATCH('Rlt Global'!I$3,'OTCM-OMR'!$F$3:$BB$3,0)),"")</f>
        <v>0</v>
      </c>
      <c r="J97">
        <f>IFERROR(INDEX('OTCM-OMR'!$F$4:$BB$88,MATCH('Rlt Global'!$E97,'OTCM-OMR'!$C$4:$C$88,0),MATCH('Rlt Global'!J$3,'OTCM-OMR'!$F$3:$BB$3,0)),"")</f>
        <v>0</v>
      </c>
      <c r="K97">
        <f>IFERROR(INDEX('OTCM-OMR'!$F$4:$BB$88,MATCH('Rlt Global'!$E97,'OTCM-OMR'!$C$4:$C$88,0),MATCH('Rlt Global'!K$3,'OTCM-OMR'!$F$3:$BB$3,0)),"")</f>
        <v>0</v>
      </c>
      <c r="L97">
        <f>IFERROR(INDEX('OTCM-OMR'!$F$4:$BB$88,MATCH('Rlt Global'!$E97,'OTCM-OMR'!$C$4:$C$88,0),MATCH('Rlt Global'!L$3,'OTCM-OMR'!$F$3:$BB$3,0)),"")</f>
        <v>0</v>
      </c>
      <c r="M97">
        <f>IFERROR(INDEX('OTCM-OMR'!$F$4:$BB$88,MATCH('Rlt Global'!$E97,'OTCM-OMR'!$C$4:$C$88,0),MATCH('Rlt Global'!M$3,'OTCM-OMR'!$F$3:$BB$3,0)),"")</f>
        <v>0</v>
      </c>
      <c r="N97">
        <f>IFERROR(INDEX('OTCM-OMR'!$F$4:$BB$88,MATCH('Rlt Global'!$E97,'OTCM-OMR'!$C$4:$C$88,0),MATCH('Rlt Global'!N$3,'OTCM-OMR'!$F$3:$BB$3,0)),"")</f>
        <v>0</v>
      </c>
      <c r="O97">
        <f>IFERROR(INDEX('OTCM-OMR'!$F$4:$BB$88,MATCH('Rlt Global'!$E97,'OTCM-OMR'!$C$4:$C$88,0),MATCH('Rlt Global'!O$3,'OTCM-OMR'!$F$3:$BB$3,0)),"")</f>
        <v>0</v>
      </c>
      <c r="P97">
        <f>IFERROR(INDEX('OTCM-OMR'!$F$4:$BB$88,MATCH('Rlt Global'!$E97,'OTCM-OMR'!$C$4:$C$88,0),MATCH('Rlt Global'!P$3,'OTCM-OMR'!$F$3:$BB$3,0)),"")</f>
        <v>0</v>
      </c>
      <c r="Q97">
        <f>IFERROR(INDEX('OTCM-OMR'!$F$4:$BB$88,MATCH('Rlt Global'!$E97,'OTCM-OMR'!$C$4:$C$88,0),MATCH('Rlt Global'!Q$3,'OTCM-OMR'!$F$3:$BB$3,0)),"")</f>
        <v>0</v>
      </c>
      <c r="R97">
        <f>IFERROR(INDEX('OTCM-OMR'!$F$4:$BB$88,MATCH('Rlt Global'!$E97,'OTCM-OMR'!$C$4:$C$88,0),MATCH('Rlt Global'!R$3,'OTCM-OMR'!$F$3:$BB$3,0)),"")</f>
        <v>0</v>
      </c>
      <c r="S97">
        <f>IFERROR(INDEX('OTCM-OMR'!$F$4:$BB$88,MATCH('Rlt Global'!$E97,'OTCM-OMR'!$C$4:$C$88,0),MATCH('Rlt Global'!S$3,'OTCM-OMR'!$F$3:$BB$3,0)),"")</f>
        <v>0</v>
      </c>
      <c r="T97">
        <f>IFERROR(INDEX('OTCM-OMR'!$F$4:$BB$88,MATCH('Rlt Global'!$E97,'OTCM-OMR'!$C$4:$C$88,0),MATCH('Rlt Global'!T$3,'OTCM-OMR'!$F$3:$BB$3,0)),"")</f>
        <v>0</v>
      </c>
      <c r="U97">
        <f>IFERROR(INDEX('OTCM-OMR'!$F$4:$BB$88,MATCH('Rlt Global'!$E97,'OTCM-OMR'!$C$4:$C$88,0),MATCH('Rlt Global'!U$3,'OTCM-OMR'!$F$3:$BB$3,0)),"")</f>
        <v>0</v>
      </c>
      <c r="V97">
        <f>IFERROR(INDEX('OTCM-OMR'!$F$4:$BB$88,MATCH('Rlt Global'!$E97,'OTCM-OMR'!$C$4:$C$88,0),MATCH('Rlt Global'!V$3,'OTCM-OMR'!$F$3:$BB$3,0)),"")</f>
        <v>0</v>
      </c>
      <c r="W97">
        <f>IFERROR(INDEX('OTCM-OMR'!$F$4:$BB$88,MATCH('Rlt Global'!$E97,'OTCM-OMR'!$C$4:$C$88,0),MATCH('Rlt Global'!W$3,'OTCM-OMR'!$F$3:$BB$3,0)),"")</f>
        <v>0</v>
      </c>
      <c r="X97">
        <f>IFERROR(INDEX('OTCM-OMR'!$F$4:$BB$88,MATCH('Rlt Global'!$E97,'OTCM-OMR'!$C$4:$C$88,0),MATCH('Rlt Global'!X$3,'OTCM-OMR'!$F$3:$BB$3,0)),"")</f>
        <v>0</v>
      </c>
      <c r="Y97">
        <f>IFERROR(INDEX('OTCM-OMR'!$F$4:$BB$88,MATCH('Rlt Global'!$E97,'OTCM-OMR'!$C$4:$C$88,0),MATCH('Rlt Global'!Y$3,'OTCM-OMR'!$F$3:$BB$3,0)),"")</f>
        <v>0</v>
      </c>
      <c r="Z97">
        <f>IFERROR(INDEX('OTCM-OMR'!$F$4:$BB$88,MATCH('Rlt Global'!$E97,'OTCM-OMR'!$C$4:$C$88,0),MATCH('Rlt Global'!Z$3,'OTCM-OMR'!$F$3:$BB$3,0)),"")</f>
        <v>0</v>
      </c>
      <c r="AA97">
        <f>IFERROR(INDEX('OTCM-OMR'!$F$4:$BB$88,MATCH('Rlt Global'!$E97,'OTCM-OMR'!$C$4:$C$88,0),MATCH('Rlt Global'!AA$3,'OTCM-OMR'!$F$3:$BB$3,0)),"")</f>
        <v>0</v>
      </c>
      <c r="AB97">
        <f>IFERROR(INDEX('OTCM-OMR'!$F$4:$BB$88,MATCH('Rlt Global'!$E97,'OTCM-OMR'!$C$4:$C$88,0),MATCH('Rlt Global'!AB$3,'OTCM-OMR'!$F$3:$BB$3,0)),"")</f>
        <v>0</v>
      </c>
      <c r="AC97">
        <f>IFERROR(INDEX('OTCM-OMR'!$F$4:$BB$88,MATCH('Rlt Global'!$E97,'OTCM-OMR'!$C$4:$C$88,0),MATCH('Rlt Global'!AC$3,'OTCM-OMR'!$F$3:$BB$3,0)),"")</f>
        <v>0</v>
      </c>
      <c r="AD97">
        <f>IFERROR(INDEX('OTCM-OMR'!$F$4:$BB$88,MATCH('Rlt Global'!$E97,'OTCM-OMR'!$C$4:$C$88,0),MATCH('Rlt Global'!AD$3,'OTCM-OMR'!$F$3:$BB$3,0)),"")</f>
        <v>0</v>
      </c>
      <c r="AE97">
        <f>IFERROR(INDEX('OTCM-OMR'!$F$4:$BB$88,MATCH('Rlt Global'!$E97,'OTCM-OMR'!$C$4:$C$88,0),MATCH('Rlt Global'!AE$3,'OTCM-OMR'!$F$3:$BB$3,0)),"")</f>
        <v>0</v>
      </c>
      <c r="AF97">
        <f>IFERROR(INDEX('OTCM-OMR'!$F$4:$BB$88,MATCH('Rlt Global'!$E97,'OTCM-OMR'!$C$4:$C$88,0),MATCH('Rlt Global'!AF$3,'OTCM-OMR'!$F$3:$BB$3,0)),"")</f>
        <v>0</v>
      </c>
      <c r="AG97">
        <f>IFERROR(INDEX('OTCM-OMR'!$F$4:$BB$88,MATCH('Rlt Global'!$E97,'OTCM-OMR'!$C$4:$C$88,0),MATCH('Rlt Global'!AG$3,'OTCM-OMR'!$F$3:$BB$3,0)),"")</f>
        <v>0</v>
      </c>
      <c r="AH97">
        <f>IFERROR(INDEX('OTCM-OMR'!$F$4:$BB$88,MATCH('Rlt Global'!$E97,'OTCM-OMR'!$C$4:$C$88,0),MATCH('Rlt Global'!AH$3,'OTCM-OMR'!$F$3:$BB$3,0)),"")</f>
        <v>0</v>
      </c>
      <c r="AI97">
        <f>IFERROR(INDEX('OTCM-OMR'!$F$4:$BB$88,MATCH('Rlt Global'!$E97,'OTCM-OMR'!$C$4:$C$88,0),MATCH('Rlt Global'!AI$3,'OTCM-OMR'!$F$3:$BB$3,0)),"")</f>
        <v>0</v>
      </c>
      <c r="AJ97">
        <f>IFERROR(INDEX('OTCM-OMR'!$F$4:$BB$88,MATCH('Rlt Global'!$E97,'OTCM-OMR'!$C$4:$C$88,0),MATCH('Rlt Global'!AJ$3,'OTCM-OMR'!$F$3:$BB$3,0)),"")</f>
        <v>0</v>
      </c>
      <c r="AK97">
        <f>IFERROR(INDEX('OTCM-OMR'!$F$4:$BB$88,MATCH('Rlt Global'!$E97,'OTCM-OMR'!$C$4:$C$88,0),MATCH('Rlt Global'!AK$3,'OTCM-OMR'!$F$3:$BB$3,0)),"")</f>
        <v>0</v>
      </c>
      <c r="AL97">
        <f>IFERROR(INDEX('OTCM-OMR'!$F$4:$BB$88,MATCH('Rlt Global'!$E97,'OTCM-OMR'!$C$4:$C$88,0),MATCH('Rlt Global'!AL$3,'OTCM-OMR'!$F$3:$BB$3,0)),"")</f>
        <v>0</v>
      </c>
      <c r="AM97">
        <f>IFERROR(INDEX('OTCM-OMR'!$F$4:$BB$88,MATCH('Rlt Global'!$E97,'OTCM-OMR'!$C$4:$C$88,0),MATCH('Rlt Global'!AM$3,'OTCM-OMR'!$F$3:$BB$3,0)),"")</f>
        <v>0</v>
      </c>
      <c r="AN97">
        <f>IFERROR(INDEX('OTCM-OMR'!$F$4:$BB$88,MATCH('Rlt Global'!$E97,'OTCM-OMR'!$C$4:$C$88,0),MATCH('Rlt Global'!AN$3,'OTCM-OMR'!$F$3:$BB$3,0)),"")</f>
        <v>0</v>
      </c>
      <c r="AO97">
        <f>IFERROR(INDEX('OTCM-OMR'!$F$4:$BB$88,MATCH('Rlt Global'!$E97,'OTCM-OMR'!$C$4:$C$88,0),MATCH('Rlt Global'!AO$3,'OTCM-OMR'!$F$3:$BB$3,0)),"")</f>
        <v>0</v>
      </c>
      <c r="AP97">
        <f>IFERROR(INDEX('OTCM-OMR'!$F$4:$BB$88,MATCH('Rlt Global'!$E97,'OTCM-OMR'!$C$4:$C$88,0),MATCH('Rlt Global'!AP$3,'OTCM-OMR'!$F$3:$BB$3,0)),"")</f>
        <v>0</v>
      </c>
      <c r="AQ97">
        <f>IFERROR(INDEX('OTCM-OMR'!$F$4:$BB$88,MATCH('Rlt Global'!$E97,'OTCM-OMR'!$C$4:$C$88,0),MATCH('Rlt Global'!AQ$3,'OTCM-OMR'!$F$3:$BB$3,0)),"")</f>
        <v>0</v>
      </c>
      <c r="AR97">
        <f>IFERROR(INDEX('OTCM-OMR'!$F$4:$BB$88,MATCH('Rlt Global'!$E97,'OTCM-OMR'!$C$4:$C$88,0),MATCH('Rlt Global'!AR$3,'OTCM-OMR'!$F$3:$BB$3,0)),"")</f>
        <v>0</v>
      </c>
      <c r="AS97">
        <f>IFERROR(INDEX('OTCM-OMR'!$F$4:$BB$88,MATCH('Rlt Global'!$E97,'OTCM-OMR'!$C$4:$C$88,0),MATCH('Rlt Global'!AS$3,'OTCM-OMR'!$F$3:$BB$3,0)),"")</f>
        <v>0</v>
      </c>
      <c r="AT97">
        <f>IFERROR(INDEX('OTCM-OMR'!$F$4:$BB$88,MATCH('Rlt Global'!$E97,'OTCM-OMR'!$C$4:$C$88,0),MATCH('Rlt Global'!AT$3,'OTCM-OMR'!$F$3:$BB$3,0)),"")</f>
        <v>0</v>
      </c>
      <c r="AU97">
        <f>IFERROR(INDEX('OTCM-OMR'!$F$4:$BB$88,MATCH('Rlt Global'!$E97,'OTCM-OMR'!$C$4:$C$88,0),MATCH('Rlt Global'!AU$3,'OTCM-OMR'!$F$3:$BB$3,0)),"")</f>
        <v>0</v>
      </c>
      <c r="AV97">
        <f>IFERROR(INDEX('OTCM-OMR'!$F$4:$BB$88,MATCH('Rlt Global'!$E97,'OTCM-OMR'!$C$4:$C$88,0),MATCH('Rlt Global'!AV$3,'OTCM-OMR'!$F$3:$BB$3,0)),"")</f>
        <v>0</v>
      </c>
      <c r="AW97">
        <f>IFERROR(INDEX('OTCM-OMR'!$F$4:$BB$88,MATCH('Rlt Global'!$E97,'OTCM-OMR'!$C$4:$C$88,0),MATCH('Rlt Global'!AW$3,'OTCM-OMR'!$F$3:$BB$3,0)),"")</f>
        <v>0</v>
      </c>
      <c r="AX97">
        <f>IFERROR(INDEX('OTCM-OMR'!$F$4:$BB$88,MATCH('Rlt Global'!$E97,'OTCM-OMR'!$C$4:$C$88,0),MATCH('Rlt Global'!AX$3,'OTCM-OMR'!$F$3:$BB$3,0)),"")</f>
        <v>0</v>
      </c>
      <c r="AY97">
        <f>IFERROR(INDEX('OTCM-OMR'!$F$4:$BB$88,MATCH('Rlt Global'!$E97,'OTCM-OMR'!$C$4:$C$88,0),MATCH('Rlt Global'!AY$3,'OTCM-OMR'!$F$3:$BB$3,0)),"")</f>
        <v>0</v>
      </c>
      <c r="AZ97">
        <f>IFERROR(INDEX('OTCM-OMR'!$F$4:$BB$88,MATCH('Rlt Global'!$E97,'OTCM-OMR'!$C$4:$C$88,0),MATCH('Rlt Global'!AZ$3,'OTCM-OMR'!$F$3:$BB$3,0)),"")</f>
        <v>0</v>
      </c>
      <c r="BA97">
        <f>IFERROR(INDEX('OTCM-OMR'!$F$4:$BB$88,MATCH('Rlt Global'!$E97,'OTCM-OMR'!$C$4:$C$88,0),MATCH('Rlt Global'!BA$3,'OTCM-OMR'!$F$3:$BB$3,0)),"")</f>
        <v>0</v>
      </c>
      <c r="BB97">
        <f>IFERROR(INDEX('OTCM-OMR'!$F$4:$BB$88,MATCH('Rlt Global'!$E97,'OTCM-OMR'!$C$4:$C$88,0),MATCH('Rlt Global'!BB$3,'OTCM-OMR'!$F$3:$BB$3,0)),"")</f>
        <v>0</v>
      </c>
      <c r="BC97">
        <f>IFERROR(INDEX('OTCM-OMR'!$F$4:$BB$88,MATCH('Rlt Global'!$E97,'OTCM-OMR'!$C$4:$C$88,0),MATCH('Rlt Global'!BC$3,'OTCM-OMR'!$F$3:$BB$3,0)),"")</f>
        <v>0</v>
      </c>
      <c r="BD97">
        <f>IFERROR(INDEX('OTCM-OMR'!$F$4:$BB$88,MATCH('Rlt Global'!$E97,'OTCM-OMR'!$C$4:$C$88,0),MATCH('Rlt Global'!BD$3,'OTCM-OMR'!$F$3:$BB$3,0)),"")</f>
        <v>0</v>
      </c>
    </row>
    <row r="98" spans="1:56">
      <c r="A98" t="s">
        <v>17</v>
      </c>
      <c r="B98" t="s">
        <v>153</v>
      </c>
      <c r="C98" t="s">
        <v>195</v>
      </c>
      <c r="D98">
        <v>6</v>
      </c>
      <c r="E98" s="66" t="str">
        <f>INDEX('Liste Personnel'!$A$3:$I$152,MATCH($C98,'Liste Personnel'!$E$3:$E$152,0),7)</f>
        <v>OTCMF6</v>
      </c>
      <c r="F98" s="66">
        <f>INDEX('Liste Personnel'!$A$3:$I$152,MATCH($C98,'Liste Personnel'!$E$3:$E$152,0),8)</f>
        <v>3796</v>
      </c>
      <c r="G98" s="66" t="str">
        <f>INDEX('Liste Personnel'!$A$3:$I$152,MATCH($C98,'Liste Personnel'!$E$3:$E$152,0),9)</f>
        <v>xxx.xxx@google.com</v>
      </c>
      <c r="H98">
        <f>IFERROR(INDEX('OTCM-OMR'!$F$4:$BB$88,MATCH('Rlt Global'!$E98,'OTCM-OMR'!$C$4:$C$88,0),MATCH('Rlt Global'!H$3,'OTCM-OMR'!$F$3:$BB$3,0)),"")</f>
        <v>0</v>
      </c>
      <c r="I98">
        <f>IFERROR(INDEX('OTCM-OMR'!$F$4:$BB$88,MATCH('Rlt Global'!$E98,'OTCM-OMR'!$C$4:$C$88,0),MATCH('Rlt Global'!I$3,'OTCM-OMR'!$F$3:$BB$3,0)),"")</f>
        <v>0</v>
      </c>
      <c r="J98">
        <f>IFERROR(INDEX('OTCM-OMR'!$F$4:$BB$88,MATCH('Rlt Global'!$E98,'OTCM-OMR'!$C$4:$C$88,0),MATCH('Rlt Global'!J$3,'OTCM-OMR'!$F$3:$BB$3,0)),"")</f>
        <v>0</v>
      </c>
      <c r="K98">
        <f>IFERROR(INDEX('OTCM-OMR'!$F$4:$BB$88,MATCH('Rlt Global'!$E98,'OTCM-OMR'!$C$4:$C$88,0),MATCH('Rlt Global'!K$3,'OTCM-OMR'!$F$3:$BB$3,0)),"")</f>
        <v>0</v>
      </c>
      <c r="L98">
        <f>IFERROR(INDEX('OTCM-OMR'!$F$4:$BB$88,MATCH('Rlt Global'!$E98,'OTCM-OMR'!$C$4:$C$88,0),MATCH('Rlt Global'!L$3,'OTCM-OMR'!$F$3:$BB$3,0)),"")</f>
        <v>0</v>
      </c>
      <c r="M98">
        <f>IFERROR(INDEX('OTCM-OMR'!$F$4:$BB$88,MATCH('Rlt Global'!$E98,'OTCM-OMR'!$C$4:$C$88,0),MATCH('Rlt Global'!M$3,'OTCM-OMR'!$F$3:$BB$3,0)),"")</f>
        <v>0</v>
      </c>
      <c r="N98">
        <f>IFERROR(INDEX('OTCM-OMR'!$F$4:$BB$88,MATCH('Rlt Global'!$E98,'OTCM-OMR'!$C$4:$C$88,0),MATCH('Rlt Global'!N$3,'OTCM-OMR'!$F$3:$BB$3,0)),"")</f>
        <v>0</v>
      </c>
      <c r="O98">
        <f>IFERROR(INDEX('OTCM-OMR'!$F$4:$BB$88,MATCH('Rlt Global'!$E98,'OTCM-OMR'!$C$4:$C$88,0),MATCH('Rlt Global'!O$3,'OTCM-OMR'!$F$3:$BB$3,0)),"")</f>
        <v>0</v>
      </c>
      <c r="P98">
        <f>IFERROR(INDEX('OTCM-OMR'!$F$4:$BB$88,MATCH('Rlt Global'!$E98,'OTCM-OMR'!$C$4:$C$88,0),MATCH('Rlt Global'!P$3,'OTCM-OMR'!$F$3:$BB$3,0)),"")</f>
        <v>0</v>
      </c>
      <c r="Q98">
        <f>IFERROR(INDEX('OTCM-OMR'!$F$4:$BB$88,MATCH('Rlt Global'!$E98,'OTCM-OMR'!$C$4:$C$88,0),MATCH('Rlt Global'!Q$3,'OTCM-OMR'!$F$3:$BB$3,0)),"")</f>
        <v>0</v>
      </c>
      <c r="R98">
        <f>IFERROR(INDEX('OTCM-OMR'!$F$4:$BB$88,MATCH('Rlt Global'!$E98,'OTCM-OMR'!$C$4:$C$88,0),MATCH('Rlt Global'!R$3,'OTCM-OMR'!$F$3:$BB$3,0)),"")</f>
        <v>0</v>
      </c>
      <c r="S98">
        <f>IFERROR(INDEX('OTCM-OMR'!$F$4:$BB$88,MATCH('Rlt Global'!$E98,'OTCM-OMR'!$C$4:$C$88,0),MATCH('Rlt Global'!S$3,'OTCM-OMR'!$F$3:$BB$3,0)),"")</f>
        <v>0</v>
      </c>
      <c r="T98">
        <f>IFERROR(INDEX('OTCM-OMR'!$F$4:$BB$88,MATCH('Rlt Global'!$E98,'OTCM-OMR'!$C$4:$C$88,0),MATCH('Rlt Global'!T$3,'OTCM-OMR'!$F$3:$BB$3,0)),"")</f>
        <v>0</v>
      </c>
      <c r="U98">
        <f>IFERROR(INDEX('OTCM-OMR'!$F$4:$BB$88,MATCH('Rlt Global'!$E98,'OTCM-OMR'!$C$4:$C$88,0),MATCH('Rlt Global'!U$3,'OTCM-OMR'!$F$3:$BB$3,0)),"")</f>
        <v>0</v>
      </c>
      <c r="V98">
        <f>IFERROR(INDEX('OTCM-OMR'!$F$4:$BB$88,MATCH('Rlt Global'!$E98,'OTCM-OMR'!$C$4:$C$88,0),MATCH('Rlt Global'!V$3,'OTCM-OMR'!$F$3:$BB$3,0)),"")</f>
        <v>0</v>
      </c>
      <c r="W98">
        <f>IFERROR(INDEX('OTCM-OMR'!$F$4:$BB$88,MATCH('Rlt Global'!$E98,'OTCM-OMR'!$C$4:$C$88,0),MATCH('Rlt Global'!W$3,'OTCM-OMR'!$F$3:$BB$3,0)),"")</f>
        <v>0</v>
      </c>
      <c r="X98">
        <f>IFERROR(INDEX('OTCM-OMR'!$F$4:$BB$88,MATCH('Rlt Global'!$E98,'OTCM-OMR'!$C$4:$C$88,0),MATCH('Rlt Global'!X$3,'OTCM-OMR'!$F$3:$BB$3,0)),"")</f>
        <v>0</v>
      </c>
      <c r="Y98">
        <f>IFERROR(INDEX('OTCM-OMR'!$F$4:$BB$88,MATCH('Rlt Global'!$E98,'OTCM-OMR'!$C$4:$C$88,0),MATCH('Rlt Global'!Y$3,'OTCM-OMR'!$F$3:$BB$3,0)),"")</f>
        <v>0</v>
      </c>
      <c r="Z98">
        <f>IFERROR(INDEX('OTCM-OMR'!$F$4:$BB$88,MATCH('Rlt Global'!$E98,'OTCM-OMR'!$C$4:$C$88,0),MATCH('Rlt Global'!Z$3,'OTCM-OMR'!$F$3:$BB$3,0)),"")</f>
        <v>0</v>
      </c>
      <c r="AA98">
        <f>IFERROR(INDEX('OTCM-OMR'!$F$4:$BB$88,MATCH('Rlt Global'!$E98,'OTCM-OMR'!$C$4:$C$88,0),MATCH('Rlt Global'!AA$3,'OTCM-OMR'!$F$3:$BB$3,0)),"")</f>
        <v>0</v>
      </c>
      <c r="AB98">
        <f>IFERROR(INDEX('OTCM-OMR'!$F$4:$BB$88,MATCH('Rlt Global'!$E98,'OTCM-OMR'!$C$4:$C$88,0),MATCH('Rlt Global'!AB$3,'OTCM-OMR'!$F$3:$BB$3,0)),"")</f>
        <v>0</v>
      </c>
      <c r="AC98">
        <f>IFERROR(INDEX('OTCM-OMR'!$F$4:$BB$88,MATCH('Rlt Global'!$E98,'OTCM-OMR'!$C$4:$C$88,0),MATCH('Rlt Global'!AC$3,'OTCM-OMR'!$F$3:$BB$3,0)),"")</f>
        <v>0</v>
      </c>
      <c r="AD98">
        <f>IFERROR(INDEX('OTCM-OMR'!$F$4:$BB$88,MATCH('Rlt Global'!$E98,'OTCM-OMR'!$C$4:$C$88,0),MATCH('Rlt Global'!AD$3,'OTCM-OMR'!$F$3:$BB$3,0)),"")</f>
        <v>0</v>
      </c>
      <c r="AE98">
        <f>IFERROR(INDEX('OTCM-OMR'!$F$4:$BB$88,MATCH('Rlt Global'!$E98,'OTCM-OMR'!$C$4:$C$88,0),MATCH('Rlt Global'!AE$3,'OTCM-OMR'!$F$3:$BB$3,0)),"")</f>
        <v>0</v>
      </c>
      <c r="AF98">
        <f>IFERROR(INDEX('OTCM-OMR'!$F$4:$BB$88,MATCH('Rlt Global'!$E98,'OTCM-OMR'!$C$4:$C$88,0),MATCH('Rlt Global'!AF$3,'OTCM-OMR'!$F$3:$BB$3,0)),"")</f>
        <v>0</v>
      </c>
      <c r="AG98">
        <f>IFERROR(INDEX('OTCM-OMR'!$F$4:$BB$88,MATCH('Rlt Global'!$E98,'OTCM-OMR'!$C$4:$C$88,0),MATCH('Rlt Global'!AG$3,'OTCM-OMR'!$F$3:$BB$3,0)),"")</f>
        <v>0</v>
      </c>
      <c r="AH98">
        <f>IFERROR(INDEX('OTCM-OMR'!$F$4:$BB$88,MATCH('Rlt Global'!$E98,'OTCM-OMR'!$C$4:$C$88,0),MATCH('Rlt Global'!AH$3,'OTCM-OMR'!$F$3:$BB$3,0)),"")</f>
        <v>0</v>
      </c>
      <c r="AI98">
        <f>IFERROR(INDEX('OTCM-OMR'!$F$4:$BB$88,MATCH('Rlt Global'!$E98,'OTCM-OMR'!$C$4:$C$88,0),MATCH('Rlt Global'!AI$3,'OTCM-OMR'!$F$3:$BB$3,0)),"")</f>
        <v>0</v>
      </c>
      <c r="AJ98">
        <f>IFERROR(INDEX('OTCM-OMR'!$F$4:$BB$88,MATCH('Rlt Global'!$E98,'OTCM-OMR'!$C$4:$C$88,0),MATCH('Rlt Global'!AJ$3,'OTCM-OMR'!$F$3:$BB$3,0)),"")</f>
        <v>0</v>
      </c>
      <c r="AK98">
        <f>IFERROR(INDEX('OTCM-OMR'!$F$4:$BB$88,MATCH('Rlt Global'!$E98,'OTCM-OMR'!$C$4:$C$88,0),MATCH('Rlt Global'!AK$3,'OTCM-OMR'!$F$3:$BB$3,0)),"")</f>
        <v>0</v>
      </c>
      <c r="AL98">
        <f>IFERROR(INDEX('OTCM-OMR'!$F$4:$BB$88,MATCH('Rlt Global'!$E98,'OTCM-OMR'!$C$4:$C$88,0),MATCH('Rlt Global'!AL$3,'OTCM-OMR'!$F$3:$BB$3,0)),"")</f>
        <v>0</v>
      </c>
      <c r="AM98">
        <f>IFERROR(INDEX('OTCM-OMR'!$F$4:$BB$88,MATCH('Rlt Global'!$E98,'OTCM-OMR'!$C$4:$C$88,0),MATCH('Rlt Global'!AM$3,'OTCM-OMR'!$F$3:$BB$3,0)),"")</f>
        <v>0</v>
      </c>
      <c r="AN98">
        <f>IFERROR(INDEX('OTCM-OMR'!$F$4:$BB$88,MATCH('Rlt Global'!$E98,'OTCM-OMR'!$C$4:$C$88,0),MATCH('Rlt Global'!AN$3,'OTCM-OMR'!$F$3:$BB$3,0)),"")</f>
        <v>0</v>
      </c>
      <c r="AO98">
        <f>IFERROR(INDEX('OTCM-OMR'!$F$4:$BB$88,MATCH('Rlt Global'!$E98,'OTCM-OMR'!$C$4:$C$88,0),MATCH('Rlt Global'!AO$3,'OTCM-OMR'!$F$3:$BB$3,0)),"")</f>
        <v>0</v>
      </c>
      <c r="AP98">
        <f>IFERROR(INDEX('OTCM-OMR'!$F$4:$BB$88,MATCH('Rlt Global'!$E98,'OTCM-OMR'!$C$4:$C$88,0),MATCH('Rlt Global'!AP$3,'OTCM-OMR'!$F$3:$BB$3,0)),"")</f>
        <v>0</v>
      </c>
      <c r="AQ98">
        <f>IFERROR(INDEX('OTCM-OMR'!$F$4:$BB$88,MATCH('Rlt Global'!$E98,'OTCM-OMR'!$C$4:$C$88,0),MATCH('Rlt Global'!AQ$3,'OTCM-OMR'!$F$3:$BB$3,0)),"")</f>
        <v>0</v>
      </c>
      <c r="AR98">
        <f>IFERROR(INDEX('OTCM-OMR'!$F$4:$BB$88,MATCH('Rlt Global'!$E98,'OTCM-OMR'!$C$4:$C$88,0),MATCH('Rlt Global'!AR$3,'OTCM-OMR'!$F$3:$BB$3,0)),"")</f>
        <v>0</v>
      </c>
      <c r="AS98">
        <f>IFERROR(INDEX('OTCM-OMR'!$F$4:$BB$88,MATCH('Rlt Global'!$E98,'OTCM-OMR'!$C$4:$C$88,0),MATCH('Rlt Global'!AS$3,'OTCM-OMR'!$F$3:$BB$3,0)),"")</f>
        <v>0</v>
      </c>
      <c r="AT98">
        <f>IFERROR(INDEX('OTCM-OMR'!$F$4:$BB$88,MATCH('Rlt Global'!$E98,'OTCM-OMR'!$C$4:$C$88,0),MATCH('Rlt Global'!AT$3,'OTCM-OMR'!$F$3:$BB$3,0)),"")</f>
        <v>0</v>
      </c>
      <c r="AU98">
        <f>IFERROR(INDEX('OTCM-OMR'!$F$4:$BB$88,MATCH('Rlt Global'!$E98,'OTCM-OMR'!$C$4:$C$88,0),MATCH('Rlt Global'!AU$3,'OTCM-OMR'!$F$3:$BB$3,0)),"")</f>
        <v>0</v>
      </c>
      <c r="AV98">
        <f>IFERROR(INDEX('OTCM-OMR'!$F$4:$BB$88,MATCH('Rlt Global'!$E98,'OTCM-OMR'!$C$4:$C$88,0),MATCH('Rlt Global'!AV$3,'OTCM-OMR'!$F$3:$BB$3,0)),"")</f>
        <v>0</v>
      </c>
      <c r="AW98">
        <f>IFERROR(INDEX('OTCM-OMR'!$F$4:$BB$88,MATCH('Rlt Global'!$E98,'OTCM-OMR'!$C$4:$C$88,0),MATCH('Rlt Global'!AW$3,'OTCM-OMR'!$F$3:$BB$3,0)),"")</f>
        <v>0</v>
      </c>
      <c r="AX98">
        <f>IFERROR(INDEX('OTCM-OMR'!$F$4:$BB$88,MATCH('Rlt Global'!$E98,'OTCM-OMR'!$C$4:$C$88,0),MATCH('Rlt Global'!AX$3,'OTCM-OMR'!$F$3:$BB$3,0)),"")</f>
        <v>0</v>
      </c>
      <c r="AY98">
        <f>IFERROR(INDEX('OTCM-OMR'!$F$4:$BB$88,MATCH('Rlt Global'!$E98,'OTCM-OMR'!$C$4:$C$88,0),MATCH('Rlt Global'!AY$3,'OTCM-OMR'!$F$3:$BB$3,0)),"")</f>
        <v>0</v>
      </c>
      <c r="AZ98">
        <f>IFERROR(INDEX('OTCM-OMR'!$F$4:$BB$88,MATCH('Rlt Global'!$E98,'OTCM-OMR'!$C$4:$C$88,0),MATCH('Rlt Global'!AZ$3,'OTCM-OMR'!$F$3:$BB$3,0)),"")</f>
        <v>0</v>
      </c>
      <c r="BA98">
        <f>IFERROR(INDEX('OTCM-OMR'!$F$4:$BB$88,MATCH('Rlt Global'!$E98,'OTCM-OMR'!$C$4:$C$88,0),MATCH('Rlt Global'!BA$3,'OTCM-OMR'!$F$3:$BB$3,0)),"")</f>
        <v>0</v>
      </c>
      <c r="BB98">
        <f>IFERROR(INDEX('OTCM-OMR'!$F$4:$BB$88,MATCH('Rlt Global'!$E98,'OTCM-OMR'!$C$4:$C$88,0),MATCH('Rlt Global'!BB$3,'OTCM-OMR'!$F$3:$BB$3,0)),"")</f>
        <v>0</v>
      </c>
      <c r="BC98">
        <f>IFERROR(INDEX('OTCM-OMR'!$F$4:$BB$88,MATCH('Rlt Global'!$E98,'OTCM-OMR'!$C$4:$C$88,0),MATCH('Rlt Global'!BC$3,'OTCM-OMR'!$F$3:$BB$3,0)),"")</f>
        <v>0</v>
      </c>
      <c r="BD98">
        <f>IFERROR(INDEX('OTCM-OMR'!$F$4:$BB$88,MATCH('Rlt Global'!$E98,'OTCM-OMR'!$C$4:$C$88,0),MATCH('Rlt Global'!BD$3,'OTCM-OMR'!$F$3:$BB$3,0)),"")</f>
        <v>0</v>
      </c>
    </row>
    <row r="99" spans="1:56">
      <c r="A99" t="s">
        <v>17</v>
      </c>
      <c r="B99" t="s">
        <v>167</v>
      </c>
      <c r="C99" t="s">
        <v>196</v>
      </c>
      <c r="D99">
        <v>6</v>
      </c>
      <c r="E99" s="66" t="str">
        <f>INDEX('Liste Personnel'!$A$3:$I$152,MATCH($C99,'Liste Personnel'!$E$3:$E$152,0),7)</f>
        <v>OTCMJF6</v>
      </c>
      <c r="F99" s="66">
        <f>INDEX('Liste Personnel'!$A$3:$I$152,MATCH($C99,'Liste Personnel'!$E$3:$E$152,0),8)</f>
        <v>1723</v>
      </c>
      <c r="G99" s="66" t="str">
        <f>INDEX('Liste Personnel'!$A$3:$I$152,MATCH($C99,'Liste Personnel'!$E$3:$E$152,0),9)</f>
        <v>xxx.xxx@google.com</v>
      </c>
      <c r="H99">
        <f>IFERROR(INDEX('OTCM-OMR'!$F$4:$BB$88,MATCH('Rlt Global'!$E99,'OTCM-OMR'!$C$4:$C$88,0),MATCH('Rlt Global'!H$3,'OTCM-OMR'!$F$3:$BB$3,0)),"")</f>
        <v>0</v>
      </c>
      <c r="I99">
        <f>IFERROR(INDEX('OTCM-OMR'!$F$4:$BB$88,MATCH('Rlt Global'!$E99,'OTCM-OMR'!$C$4:$C$88,0),MATCH('Rlt Global'!I$3,'OTCM-OMR'!$F$3:$BB$3,0)),"")</f>
        <v>0</v>
      </c>
      <c r="J99">
        <f>IFERROR(INDEX('OTCM-OMR'!$F$4:$BB$88,MATCH('Rlt Global'!$E99,'OTCM-OMR'!$C$4:$C$88,0),MATCH('Rlt Global'!J$3,'OTCM-OMR'!$F$3:$BB$3,0)),"")</f>
        <v>0</v>
      </c>
      <c r="K99">
        <f>IFERROR(INDEX('OTCM-OMR'!$F$4:$BB$88,MATCH('Rlt Global'!$E99,'OTCM-OMR'!$C$4:$C$88,0),MATCH('Rlt Global'!K$3,'OTCM-OMR'!$F$3:$BB$3,0)),"")</f>
        <v>0</v>
      </c>
      <c r="L99">
        <f>IFERROR(INDEX('OTCM-OMR'!$F$4:$BB$88,MATCH('Rlt Global'!$E99,'OTCM-OMR'!$C$4:$C$88,0),MATCH('Rlt Global'!L$3,'OTCM-OMR'!$F$3:$BB$3,0)),"")</f>
        <v>0</v>
      </c>
      <c r="M99">
        <f>IFERROR(INDEX('OTCM-OMR'!$F$4:$BB$88,MATCH('Rlt Global'!$E99,'OTCM-OMR'!$C$4:$C$88,0),MATCH('Rlt Global'!M$3,'OTCM-OMR'!$F$3:$BB$3,0)),"")</f>
        <v>0</v>
      </c>
      <c r="N99">
        <f>IFERROR(INDEX('OTCM-OMR'!$F$4:$BB$88,MATCH('Rlt Global'!$E99,'OTCM-OMR'!$C$4:$C$88,0),MATCH('Rlt Global'!N$3,'OTCM-OMR'!$F$3:$BB$3,0)),"")</f>
        <v>0</v>
      </c>
      <c r="O99">
        <f>IFERROR(INDEX('OTCM-OMR'!$F$4:$BB$88,MATCH('Rlt Global'!$E99,'OTCM-OMR'!$C$4:$C$88,0),MATCH('Rlt Global'!O$3,'OTCM-OMR'!$F$3:$BB$3,0)),"")</f>
        <v>0</v>
      </c>
      <c r="P99">
        <f>IFERROR(INDEX('OTCM-OMR'!$F$4:$BB$88,MATCH('Rlt Global'!$E99,'OTCM-OMR'!$C$4:$C$88,0),MATCH('Rlt Global'!P$3,'OTCM-OMR'!$F$3:$BB$3,0)),"")</f>
        <v>0</v>
      </c>
      <c r="Q99">
        <f>IFERROR(INDEX('OTCM-OMR'!$F$4:$BB$88,MATCH('Rlt Global'!$E99,'OTCM-OMR'!$C$4:$C$88,0),MATCH('Rlt Global'!Q$3,'OTCM-OMR'!$F$3:$BB$3,0)),"")</f>
        <v>0</v>
      </c>
      <c r="R99">
        <f>IFERROR(INDEX('OTCM-OMR'!$F$4:$BB$88,MATCH('Rlt Global'!$E99,'OTCM-OMR'!$C$4:$C$88,0),MATCH('Rlt Global'!R$3,'OTCM-OMR'!$F$3:$BB$3,0)),"")</f>
        <v>0</v>
      </c>
      <c r="S99">
        <f>IFERROR(INDEX('OTCM-OMR'!$F$4:$BB$88,MATCH('Rlt Global'!$E99,'OTCM-OMR'!$C$4:$C$88,0),MATCH('Rlt Global'!S$3,'OTCM-OMR'!$F$3:$BB$3,0)),"")</f>
        <v>0</v>
      </c>
      <c r="T99">
        <f>IFERROR(INDEX('OTCM-OMR'!$F$4:$BB$88,MATCH('Rlt Global'!$E99,'OTCM-OMR'!$C$4:$C$88,0),MATCH('Rlt Global'!T$3,'OTCM-OMR'!$F$3:$BB$3,0)),"")</f>
        <v>0</v>
      </c>
      <c r="U99">
        <f>IFERROR(INDEX('OTCM-OMR'!$F$4:$BB$88,MATCH('Rlt Global'!$E99,'OTCM-OMR'!$C$4:$C$88,0),MATCH('Rlt Global'!U$3,'OTCM-OMR'!$F$3:$BB$3,0)),"")</f>
        <v>0</v>
      </c>
      <c r="V99">
        <f>IFERROR(INDEX('OTCM-OMR'!$F$4:$BB$88,MATCH('Rlt Global'!$E99,'OTCM-OMR'!$C$4:$C$88,0),MATCH('Rlt Global'!V$3,'OTCM-OMR'!$F$3:$BB$3,0)),"")</f>
        <v>0</v>
      </c>
      <c r="W99">
        <f>IFERROR(INDEX('OTCM-OMR'!$F$4:$BB$88,MATCH('Rlt Global'!$E99,'OTCM-OMR'!$C$4:$C$88,0),MATCH('Rlt Global'!W$3,'OTCM-OMR'!$F$3:$BB$3,0)),"")</f>
        <v>0</v>
      </c>
      <c r="X99">
        <f>IFERROR(INDEX('OTCM-OMR'!$F$4:$BB$88,MATCH('Rlt Global'!$E99,'OTCM-OMR'!$C$4:$C$88,0),MATCH('Rlt Global'!X$3,'OTCM-OMR'!$F$3:$BB$3,0)),"")</f>
        <v>0</v>
      </c>
      <c r="Y99">
        <f>IFERROR(INDEX('OTCM-OMR'!$F$4:$BB$88,MATCH('Rlt Global'!$E99,'OTCM-OMR'!$C$4:$C$88,0),MATCH('Rlt Global'!Y$3,'OTCM-OMR'!$F$3:$BB$3,0)),"")</f>
        <v>0</v>
      </c>
      <c r="Z99">
        <f>IFERROR(INDEX('OTCM-OMR'!$F$4:$BB$88,MATCH('Rlt Global'!$E99,'OTCM-OMR'!$C$4:$C$88,0),MATCH('Rlt Global'!Z$3,'OTCM-OMR'!$F$3:$BB$3,0)),"")</f>
        <v>0</v>
      </c>
      <c r="AA99">
        <f>IFERROR(INDEX('OTCM-OMR'!$F$4:$BB$88,MATCH('Rlt Global'!$E99,'OTCM-OMR'!$C$4:$C$88,0),MATCH('Rlt Global'!AA$3,'OTCM-OMR'!$F$3:$BB$3,0)),"")</f>
        <v>0</v>
      </c>
      <c r="AB99">
        <f>IFERROR(INDEX('OTCM-OMR'!$F$4:$BB$88,MATCH('Rlt Global'!$E99,'OTCM-OMR'!$C$4:$C$88,0),MATCH('Rlt Global'!AB$3,'OTCM-OMR'!$F$3:$BB$3,0)),"")</f>
        <v>0</v>
      </c>
      <c r="AC99">
        <f>IFERROR(INDEX('OTCM-OMR'!$F$4:$BB$88,MATCH('Rlt Global'!$E99,'OTCM-OMR'!$C$4:$C$88,0),MATCH('Rlt Global'!AC$3,'OTCM-OMR'!$F$3:$BB$3,0)),"")</f>
        <v>0</v>
      </c>
      <c r="AD99">
        <f>IFERROR(INDEX('OTCM-OMR'!$F$4:$BB$88,MATCH('Rlt Global'!$E99,'OTCM-OMR'!$C$4:$C$88,0),MATCH('Rlt Global'!AD$3,'OTCM-OMR'!$F$3:$BB$3,0)),"")</f>
        <v>0</v>
      </c>
      <c r="AE99">
        <f>IFERROR(INDEX('OTCM-OMR'!$F$4:$BB$88,MATCH('Rlt Global'!$E99,'OTCM-OMR'!$C$4:$C$88,0),MATCH('Rlt Global'!AE$3,'OTCM-OMR'!$F$3:$BB$3,0)),"")</f>
        <v>0</v>
      </c>
      <c r="AF99">
        <f>IFERROR(INDEX('OTCM-OMR'!$F$4:$BB$88,MATCH('Rlt Global'!$E99,'OTCM-OMR'!$C$4:$C$88,0),MATCH('Rlt Global'!AF$3,'OTCM-OMR'!$F$3:$BB$3,0)),"")</f>
        <v>0</v>
      </c>
      <c r="AG99">
        <f>IFERROR(INDEX('OTCM-OMR'!$F$4:$BB$88,MATCH('Rlt Global'!$E99,'OTCM-OMR'!$C$4:$C$88,0),MATCH('Rlt Global'!AG$3,'OTCM-OMR'!$F$3:$BB$3,0)),"")</f>
        <v>0</v>
      </c>
      <c r="AH99">
        <f>IFERROR(INDEX('OTCM-OMR'!$F$4:$BB$88,MATCH('Rlt Global'!$E99,'OTCM-OMR'!$C$4:$C$88,0),MATCH('Rlt Global'!AH$3,'OTCM-OMR'!$F$3:$BB$3,0)),"")</f>
        <v>0</v>
      </c>
      <c r="AI99">
        <f>IFERROR(INDEX('OTCM-OMR'!$F$4:$BB$88,MATCH('Rlt Global'!$E99,'OTCM-OMR'!$C$4:$C$88,0),MATCH('Rlt Global'!AI$3,'OTCM-OMR'!$F$3:$BB$3,0)),"")</f>
        <v>0</v>
      </c>
      <c r="AJ99">
        <f>IFERROR(INDEX('OTCM-OMR'!$F$4:$BB$88,MATCH('Rlt Global'!$E99,'OTCM-OMR'!$C$4:$C$88,0),MATCH('Rlt Global'!AJ$3,'OTCM-OMR'!$F$3:$BB$3,0)),"")</f>
        <v>0</v>
      </c>
      <c r="AK99">
        <f>IFERROR(INDEX('OTCM-OMR'!$F$4:$BB$88,MATCH('Rlt Global'!$E99,'OTCM-OMR'!$C$4:$C$88,0),MATCH('Rlt Global'!AK$3,'OTCM-OMR'!$F$3:$BB$3,0)),"")</f>
        <v>0</v>
      </c>
      <c r="AL99">
        <f>IFERROR(INDEX('OTCM-OMR'!$F$4:$BB$88,MATCH('Rlt Global'!$E99,'OTCM-OMR'!$C$4:$C$88,0),MATCH('Rlt Global'!AL$3,'OTCM-OMR'!$F$3:$BB$3,0)),"")</f>
        <v>0</v>
      </c>
      <c r="AM99">
        <f>IFERROR(INDEX('OTCM-OMR'!$F$4:$BB$88,MATCH('Rlt Global'!$E99,'OTCM-OMR'!$C$4:$C$88,0),MATCH('Rlt Global'!AM$3,'OTCM-OMR'!$F$3:$BB$3,0)),"")</f>
        <v>0</v>
      </c>
      <c r="AN99">
        <f>IFERROR(INDEX('OTCM-OMR'!$F$4:$BB$88,MATCH('Rlt Global'!$E99,'OTCM-OMR'!$C$4:$C$88,0),MATCH('Rlt Global'!AN$3,'OTCM-OMR'!$F$3:$BB$3,0)),"")</f>
        <v>0</v>
      </c>
      <c r="AO99">
        <f>IFERROR(INDEX('OTCM-OMR'!$F$4:$BB$88,MATCH('Rlt Global'!$E99,'OTCM-OMR'!$C$4:$C$88,0),MATCH('Rlt Global'!AO$3,'OTCM-OMR'!$F$3:$BB$3,0)),"")</f>
        <v>0</v>
      </c>
      <c r="AP99">
        <f>IFERROR(INDEX('OTCM-OMR'!$F$4:$BB$88,MATCH('Rlt Global'!$E99,'OTCM-OMR'!$C$4:$C$88,0),MATCH('Rlt Global'!AP$3,'OTCM-OMR'!$F$3:$BB$3,0)),"")</f>
        <v>0</v>
      </c>
      <c r="AQ99">
        <f>IFERROR(INDEX('OTCM-OMR'!$F$4:$BB$88,MATCH('Rlt Global'!$E99,'OTCM-OMR'!$C$4:$C$88,0),MATCH('Rlt Global'!AQ$3,'OTCM-OMR'!$F$3:$BB$3,0)),"")</f>
        <v>0</v>
      </c>
      <c r="AR99">
        <f>IFERROR(INDEX('OTCM-OMR'!$F$4:$BB$88,MATCH('Rlt Global'!$E99,'OTCM-OMR'!$C$4:$C$88,0),MATCH('Rlt Global'!AR$3,'OTCM-OMR'!$F$3:$BB$3,0)),"")</f>
        <v>0</v>
      </c>
      <c r="AS99">
        <f>IFERROR(INDEX('OTCM-OMR'!$F$4:$BB$88,MATCH('Rlt Global'!$E99,'OTCM-OMR'!$C$4:$C$88,0),MATCH('Rlt Global'!AS$3,'OTCM-OMR'!$F$3:$BB$3,0)),"")</f>
        <v>0</v>
      </c>
      <c r="AT99">
        <f>IFERROR(INDEX('OTCM-OMR'!$F$4:$BB$88,MATCH('Rlt Global'!$E99,'OTCM-OMR'!$C$4:$C$88,0),MATCH('Rlt Global'!AT$3,'OTCM-OMR'!$F$3:$BB$3,0)),"")</f>
        <v>0</v>
      </c>
      <c r="AU99">
        <f>IFERROR(INDEX('OTCM-OMR'!$F$4:$BB$88,MATCH('Rlt Global'!$E99,'OTCM-OMR'!$C$4:$C$88,0),MATCH('Rlt Global'!AU$3,'OTCM-OMR'!$F$3:$BB$3,0)),"")</f>
        <v>0</v>
      </c>
      <c r="AV99">
        <f>IFERROR(INDEX('OTCM-OMR'!$F$4:$BB$88,MATCH('Rlt Global'!$E99,'OTCM-OMR'!$C$4:$C$88,0),MATCH('Rlt Global'!AV$3,'OTCM-OMR'!$F$3:$BB$3,0)),"")</f>
        <v>0</v>
      </c>
      <c r="AW99">
        <f>IFERROR(INDEX('OTCM-OMR'!$F$4:$BB$88,MATCH('Rlt Global'!$E99,'OTCM-OMR'!$C$4:$C$88,0),MATCH('Rlt Global'!AW$3,'OTCM-OMR'!$F$3:$BB$3,0)),"")</f>
        <v>0</v>
      </c>
      <c r="AX99">
        <f>IFERROR(INDEX('OTCM-OMR'!$F$4:$BB$88,MATCH('Rlt Global'!$E99,'OTCM-OMR'!$C$4:$C$88,0),MATCH('Rlt Global'!AX$3,'OTCM-OMR'!$F$3:$BB$3,0)),"")</f>
        <v>0</v>
      </c>
      <c r="AY99">
        <f>IFERROR(INDEX('OTCM-OMR'!$F$4:$BB$88,MATCH('Rlt Global'!$E99,'OTCM-OMR'!$C$4:$C$88,0),MATCH('Rlt Global'!AY$3,'OTCM-OMR'!$F$3:$BB$3,0)),"")</f>
        <v>0</v>
      </c>
      <c r="AZ99">
        <f>IFERROR(INDEX('OTCM-OMR'!$F$4:$BB$88,MATCH('Rlt Global'!$E99,'OTCM-OMR'!$C$4:$C$88,0),MATCH('Rlt Global'!AZ$3,'OTCM-OMR'!$F$3:$BB$3,0)),"")</f>
        <v>0</v>
      </c>
      <c r="BA99">
        <f>IFERROR(INDEX('OTCM-OMR'!$F$4:$BB$88,MATCH('Rlt Global'!$E99,'OTCM-OMR'!$C$4:$C$88,0),MATCH('Rlt Global'!BA$3,'OTCM-OMR'!$F$3:$BB$3,0)),"")</f>
        <v>0</v>
      </c>
      <c r="BB99">
        <f>IFERROR(INDEX('OTCM-OMR'!$F$4:$BB$88,MATCH('Rlt Global'!$E99,'OTCM-OMR'!$C$4:$C$88,0),MATCH('Rlt Global'!BB$3,'OTCM-OMR'!$F$3:$BB$3,0)),"")</f>
        <v>0</v>
      </c>
      <c r="BC99">
        <f>IFERROR(INDEX('OTCM-OMR'!$F$4:$BB$88,MATCH('Rlt Global'!$E99,'OTCM-OMR'!$C$4:$C$88,0),MATCH('Rlt Global'!BC$3,'OTCM-OMR'!$F$3:$BB$3,0)),"")</f>
        <v>0</v>
      </c>
      <c r="BD99">
        <f>IFERROR(INDEX('OTCM-OMR'!$F$4:$BB$88,MATCH('Rlt Global'!$E99,'OTCM-OMR'!$C$4:$C$88,0),MATCH('Rlt Global'!BD$3,'OTCM-OMR'!$F$3:$BB$3,0)),"")</f>
        <v>0</v>
      </c>
    </row>
    <row r="100" spans="1:56">
      <c r="A100" t="s">
        <v>18</v>
      </c>
      <c r="B100" t="s">
        <v>153</v>
      </c>
      <c r="C100" t="s">
        <v>197</v>
      </c>
      <c r="D100">
        <v>1</v>
      </c>
      <c r="E100" s="66" t="str">
        <f>INDEX('Liste Personnel'!$A$3:$I$152,MATCH($C100,'Liste Personnel'!$E$3:$E$152,0),7)</f>
        <v>OTCMG1</v>
      </c>
      <c r="F100" s="66">
        <f>INDEX('Liste Personnel'!$A$3:$I$152,MATCH($C100,'Liste Personnel'!$E$3:$E$152,0),8)</f>
        <v>3536</v>
      </c>
      <c r="G100" s="66" t="str">
        <f>INDEX('Liste Personnel'!$A$3:$I$152,MATCH($C100,'Liste Personnel'!$E$3:$E$152,0),9)</f>
        <v>xxx.xxx@google.com</v>
      </c>
      <c r="H100">
        <f>IFERROR(INDEX('OTCM-OMR'!$F$4:$BB$88,MATCH('Rlt Global'!$E100,'OTCM-OMR'!$C$4:$C$88,0),MATCH('Rlt Global'!H$3,'OTCM-OMR'!$F$3:$BB$3,0)),"")</f>
        <v>0</v>
      </c>
      <c r="I100">
        <f>IFERROR(INDEX('OTCM-OMR'!$F$4:$BB$88,MATCH('Rlt Global'!$E100,'OTCM-OMR'!$C$4:$C$88,0),MATCH('Rlt Global'!I$3,'OTCM-OMR'!$F$3:$BB$3,0)),"")</f>
        <v>0</v>
      </c>
      <c r="J100">
        <f>IFERROR(INDEX('OTCM-OMR'!$F$4:$BB$88,MATCH('Rlt Global'!$E100,'OTCM-OMR'!$C$4:$C$88,0),MATCH('Rlt Global'!J$3,'OTCM-OMR'!$F$3:$BB$3,0)),"")</f>
        <v>0</v>
      </c>
      <c r="K100">
        <f>IFERROR(INDEX('OTCM-OMR'!$F$4:$BB$88,MATCH('Rlt Global'!$E100,'OTCM-OMR'!$C$4:$C$88,0),MATCH('Rlt Global'!K$3,'OTCM-OMR'!$F$3:$BB$3,0)),"")</f>
        <v>0</v>
      </c>
      <c r="L100">
        <f>IFERROR(INDEX('OTCM-OMR'!$F$4:$BB$88,MATCH('Rlt Global'!$E100,'OTCM-OMR'!$C$4:$C$88,0),MATCH('Rlt Global'!L$3,'OTCM-OMR'!$F$3:$BB$3,0)),"")</f>
        <v>0</v>
      </c>
      <c r="M100">
        <f>IFERROR(INDEX('OTCM-OMR'!$F$4:$BB$88,MATCH('Rlt Global'!$E100,'OTCM-OMR'!$C$4:$C$88,0),MATCH('Rlt Global'!M$3,'OTCM-OMR'!$F$3:$BB$3,0)),"")</f>
        <v>0</v>
      </c>
      <c r="N100">
        <f>IFERROR(INDEX('OTCM-OMR'!$F$4:$BB$88,MATCH('Rlt Global'!$E100,'OTCM-OMR'!$C$4:$C$88,0),MATCH('Rlt Global'!N$3,'OTCM-OMR'!$F$3:$BB$3,0)),"")</f>
        <v>0</v>
      </c>
      <c r="O100">
        <f>IFERROR(INDEX('OTCM-OMR'!$F$4:$BB$88,MATCH('Rlt Global'!$E100,'OTCM-OMR'!$C$4:$C$88,0),MATCH('Rlt Global'!O$3,'OTCM-OMR'!$F$3:$BB$3,0)),"")</f>
        <v>0</v>
      </c>
      <c r="P100">
        <f>IFERROR(INDEX('OTCM-OMR'!$F$4:$BB$88,MATCH('Rlt Global'!$E100,'OTCM-OMR'!$C$4:$C$88,0),MATCH('Rlt Global'!P$3,'OTCM-OMR'!$F$3:$BB$3,0)),"")</f>
        <v>0</v>
      </c>
      <c r="Q100">
        <f>IFERROR(INDEX('OTCM-OMR'!$F$4:$BB$88,MATCH('Rlt Global'!$E100,'OTCM-OMR'!$C$4:$C$88,0),MATCH('Rlt Global'!Q$3,'OTCM-OMR'!$F$3:$BB$3,0)),"")</f>
        <v>0</v>
      </c>
      <c r="R100">
        <f>IFERROR(INDEX('OTCM-OMR'!$F$4:$BB$88,MATCH('Rlt Global'!$E100,'OTCM-OMR'!$C$4:$C$88,0),MATCH('Rlt Global'!R$3,'OTCM-OMR'!$F$3:$BB$3,0)),"")</f>
        <v>0</v>
      </c>
      <c r="S100">
        <f>IFERROR(INDEX('OTCM-OMR'!$F$4:$BB$88,MATCH('Rlt Global'!$E100,'OTCM-OMR'!$C$4:$C$88,0),MATCH('Rlt Global'!S$3,'OTCM-OMR'!$F$3:$BB$3,0)),"")</f>
        <v>0</v>
      </c>
      <c r="T100">
        <f>IFERROR(INDEX('OTCM-OMR'!$F$4:$BB$88,MATCH('Rlt Global'!$E100,'OTCM-OMR'!$C$4:$C$88,0),MATCH('Rlt Global'!T$3,'OTCM-OMR'!$F$3:$BB$3,0)),"")</f>
        <v>0</v>
      </c>
      <c r="U100">
        <f>IFERROR(INDEX('OTCM-OMR'!$F$4:$BB$88,MATCH('Rlt Global'!$E100,'OTCM-OMR'!$C$4:$C$88,0),MATCH('Rlt Global'!U$3,'OTCM-OMR'!$F$3:$BB$3,0)),"")</f>
        <v>0</v>
      </c>
      <c r="V100">
        <f>IFERROR(INDEX('OTCM-OMR'!$F$4:$BB$88,MATCH('Rlt Global'!$E100,'OTCM-OMR'!$C$4:$C$88,0),MATCH('Rlt Global'!V$3,'OTCM-OMR'!$F$3:$BB$3,0)),"")</f>
        <v>0</v>
      </c>
      <c r="W100">
        <f>IFERROR(INDEX('OTCM-OMR'!$F$4:$BB$88,MATCH('Rlt Global'!$E100,'OTCM-OMR'!$C$4:$C$88,0),MATCH('Rlt Global'!W$3,'OTCM-OMR'!$F$3:$BB$3,0)),"")</f>
        <v>0</v>
      </c>
      <c r="X100">
        <f>IFERROR(INDEX('OTCM-OMR'!$F$4:$BB$88,MATCH('Rlt Global'!$E100,'OTCM-OMR'!$C$4:$C$88,0),MATCH('Rlt Global'!X$3,'OTCM-OMR'!$F$3:$BB$3,0)),"")</f>
        <v>0</v>
      </c>
      <c r="Y100">
        <f>IFERROR(INDEX('OTCM-OMR'!$F$4:$BB$88,MATCH('Rlt Global'!$E100,'OTCM-OMR'!$C$4:$C$88,0),MATCH('Rlt Global'!Y$3,'OTCM-OMR'!$F$3:$BB$3,0)),"")</f>
        <v>0</v>
      </c>
      <c r="Z100">
        <f>IFERROR(INDEX('OTCM-OMR'!$F$4:$BB$88,MATCH('Rlt Global'!$E100,'OTCM-OMR'!$C$4:$C$88,0),MATCH('Rlt Global'!Z$3,'OTCM-OMR'!$F$3:$BB$3,0)),"")</f>
        <v>0</v>
      </c>
      <c r="AA100">
        <f>IFERROR(INDEX('OTCM-OMR'!$F$4:$BB$88,MATCH('Rlt Global'!$E100,'OTCM-OMR'!$C$4:$C$88,0),MATCH('Rlt Global'!AA$3,'OTCM-OMR'!$F$3:$BB$3,0)),"")</f>
        <v>0</v>
      </c>
      <c r="AB100">
        <f>IFERROR(INDEX('OTCM-OMR'!$F$4:$BB$88,MATCH('Rlt Global'!$E100,'OTCM-OMR'!$C$4:$C$88,0),MATCH('Rlt Global'!AB$3,'OTCM-OMR'!$F$3:$BB$3,0)),"")</f>
        <v>0</v>
      </c>
      <c r="AC100">
        <f>IFERROR(INDEX('OTCM-OMR'!$F$4:$BB$88,MATCH('Rlt Global'!$E100,'OTCM-OMR'!$C$4:$C$88,0),MATCH('Rlt Global'!AC$3,'OTCM-OMR'!$F$3:$BB$3,0)),"")</f>
        <v>0</v>
      </c>
      <c r="AD100">
        <f>IFERROR(INDEX('OTCM-OMR'!$F$4:$BB$88,MATCH('Rlt Global'!$E100,'OTCM-OMR'!$C$4:$C$88,0),MATCH('Rlt Global'!AD$3,'OTCM-OMR'!$F$3:$BB$3,0)),"")</f>
        <v>0</v>
      </c>
      <c r="AE100">
        <f>IFERROR(INDEX('OTCM-OMR'!$F$4:$BB$88,MATCH('Rlt Global'!$E100,'OTCM-OMR'!$C$4:$C$88,0),MATCH('Rlt Global'!AE$3,'OTCM-OMR'!$F$3:$BB$3,0)),"")</f>
        <v>0</v>
      </c>
      <c r="AF100">
        <f>IFERROR(INDEX('OTCM-OMR'!$F$4:$BB$88,MATCH('Rlt Global'!$E100,'OTCM-OMR'!$C$4:$C$88,0),MATCH('Rlt Global'!AF$3,'OTCM-OMR'!$F$3:$BB$3,0)),"")</f>
        <v>0</v>
      </c>
      <c r="AG100">
        <f>IFERROR(INDEX('OTCM-OMR'!$F$4:$BB$88,MATCH('Rlt Global'!$E100,'OTCM-OMR'!$C$4:$C$88,0),MATCH('Rlt Global'!AG$3,'OTCM-OMR'!$F$3:$BB$3,0)),"")</f>
        <v>0</v>
      </c>
      <c r="AH100">
        <f>IFERROR(INDEX('OTCM-OMR'!$F$4:$BB$88,MATCH('Rlt Global'!$E100,'OTCM-OMR'!$C$4:$C$88,0),MATCH('Rlt Global'!AH$3,'OTCM-OMR'!$F$3:$BB$3,0)),"")</f>
        <v>0</v>
      </c>
      <c r="AI100">
        <f>IFERROR(INDEX('OTCM-OMR'!$F$4:$BB$88,MATCH('Rlt Global'!$E100,'OTCM-OMR'!$C$4:$C$88,0),MATCH('Rlt Global'!AI$3,'OTCM-OMR'!$F$3:$BB$3,0)),"")</f>
        <v>0</v>
      </c>
      <c r="AJ100">
        <f>IFERROR(INDEX('OTCM-OMR'!$F$4:$BB$88,MATCH('Rlt Global'!$E100,'OTCM-OMR'!$C$4:$C$88,0),MATCH('Rlt Global'!AJ$3,'OTCM-OMR'!$F$3:$BB$3,0)),"")</f>
        <v>0</v>
      </c>
      <c r="AK100">
        <f>IFERROR(INDEX('OTCM-OMR'!$F$4:$BB$88,MATCH('Rlt Global'!$E100,'OTCM-OMR'!$C$4:$C$88,0),MATCH('Rlt Global'!AK$3,'OTCM-OMR'!$F$3:$BB$3,0)),"")</f>
        <v>0</v>
      </c>
      <c r="AL100">
        <f>IFERROR(INDEX('OTCM-OMR'!$F$4:$BB$88,MATCH('Rlt Global'!$E100,'OTCM-OMR'!$C$4:$C$88,0),MATCH('Rlt Global'!AL$3,'OTCM-OMR'!$F$3:$BB$3,0)),"")</f>
        <v>0</v>
      </c>
      <c r="AM100">
        <f>IFERROR(INDEX('OTCM-OMR'!$F$4:$BB$88,MATCH('Rlt Global'!$E100,'OTCM-OMR'!$C$4:$C$88,0),MATCH('Rlt Global'!AM$3,'OTCM-OMR'!$F$3:$BB$3,0)),"")</f>
        <v>0</v>
      </c>
      <c r="AN100">
        <f>IFERROR(INDEX('OTCM-OMR'!$F$4:$BB$88,MATCH('Rlt Global'!$E100,'OTCM-OMR'!$C$4:$C$88,0),MATCH('Rlt Global'!AN$3,'OTCM-OMR'!$F$3:$BB$3,0)),"")</f>
        <v>0</v>
      </c>
      <c r="AO100">
        <f>IFERROR(INDEX('OTCM-OMR'!$F$4:$BB$88,MATCH('Rlt Global'!$E100,'OTCM-OMR'!$C$4:$C$88,0),MATCH('Rlt Global'!AO$3,'OTCM-OMR'!$F$3:$BB$3,0)),"")</f>
        <v>0</v>
      </c>
      <c r="AP100">
        <f>IFERROR(INDEX('OTCM-OMR'!$F$4:$BB$88,MATCH('Rlt Global'!$E100,'OTCM-OMR'!$C$4:$C$88,0),MATCH('Rlt Global'!AP$3,'OTCM-OMR'!$F$3:$BB$3,0)),"")</f>
        <v>0</v>
      </c>
      <c r="AQ100">
        <f>IFERROR(INDEX('OTCM-OMR'!$F$4:$BB$88,MATCH('Rlt Global'!$E100,'OTCM-OMR'!$C$4:$C$88,0),MATCH('Rlt Global'!AQ$3,'OTCM-OMR'!$F$3:$BB$3,0)),"")</f>
        <v>0</v>
      </c>
      <c r="AR100">
        <f>IFERROR(INDEX('OTCM-OMR'!$F$4:$BB$88,MATCH('Rlt Global'!$E100,'OTCM-OMR'!$C$4:$C$88,0),MATCH('Rlt Global'!AR$3,'OTCM-OMR'!$F$3:$BB$3,0)),"")</f>
        <v>0</v>
      </c>
      <c r="AS100">
        <f>IFERROR(INDEX('OTCM-OMR'!$F$4:$BB$88,MATCH('Rlt Global'!$E100,'OTCM-OMR'!$C$4:$C$88,0),MATCH('Rlt Global'!AS$3,'OTCM-OMR'!$F$3:$BB$3,0)),"")</f>
        <v>0</v>
      </c>
      <c r="AT100">
        <f>IFERROR(INDEX('OTCM-OMR'!$F$4:$BB$88,MATCH('Rlt Global'!$E100,'OTCM-OMR'!$C$4:$C$88,0),MATCH('Rlt Global'!AT$3,'OTCM-OMR'!$F$3:$BB$3,0)),"")</f>
        <v>0</v>
      </c>
      <c r="AU100">
        <f>IFERROR(INDEX('OTCM-OMR'!$F$4:$BB$88,MATCH('Rlt Global'!$E100,'OTCM-OMR'!$C$4:$C$88,0),MATCH('Rlt Global'!AU$3,'OTCM-OMR'!$F$3:$BB$3,0)),"")</f>
        <v>0</v>
      </c>
      <c r="AV100">
        <f>IFERROR(INDEX('OTCM-OMR'!$F$4:$BB$88,MATCH('Rlt Global'!$E100,'OTCM-OMR'!$C$4:$C$88,0),MATCH('Rlt Global'!AV$3,'OTCM-OMR'!$F$3:$BB$3,0)),"")</f>
        <v>0</v>
      </c>
      <c r="AW100">
        <f>IFERROR(INDEX('OTCM-OMR'!$F$4:$BB$88,MATCH('Rlt Global'!$E100,'OTCM-OMR'!$C$4:$C$88,0),MATCH('Rlt Global'!AW$3,'OTCM-OMR'!$F$3:$BB$3,0)),"")</f>
        <v>0</v>
      </c>
      <c r="AX100">
        <f>IFERROR(INDEX('OTCM-OMR'!$F$4:$BB$88,MATCH('Rlt Global'!$E100,'OTCM-OMR'!$C$4:$C$88,0),MATCH('Rlt Global'!AX$3,'OTCM-OMR'!$F$3:$BB$3,0)),"")</f>
        <v>0</v>
      </c>
      <c r="AY100">
        <f>IFERROR(INDEX('OTCM-OMR'!$F$4:$BB$88,MATCH('Rlt Global'!$E100,'OTCM-OMR'!$C$4:$C$88,0),MATCH('Rlt Global'!AY$3,'OTCM-OMR'!$F$3:$BB$3,0)),"")</f>
        <v>0</v>
      </c>
      <c r="AZ100">
        <f>IFERROR(INDEX('OTCM-OMR'!$F$4:$BB$88,MATCH('Rlt Global'!$E100,'OTCM-OMR'!$C$4:$C$88,0),MATCH('Rlt Global'!AZ$3,'OTCM-OMR'!$F$3:$BB$3,0)),"")</f>
        <v>0</v>
      </c>
      <c r="BA100">
        <f>IFERROR(INDEX('OTCM-OMR'!$F$4:$BB$88,MATCH('Rlt Global'!$E100,'OTCM-OMR'!$C$4:$C$88,0),MATCH('Rlt Global'!BA$3,'OTCM-OMR'!$F$3:$BB$3,0)),"")</f>
        <v>0</v>
      </c>
      <c r="BB100">
        <f>IFERROR(INDEX('OTCM-OMR'!$F$4:$BB$88,MATCH('Rlt Global'!$E100,'OTCM-OMR'!$C$4:$C$88,0),MATCH('Rlt Global'!BB$3,'OTCM-OMR'!$F$3:$BB$3,0)),"")</f>
        <v>0</v>
      </c>
      <c r="BC100">
        <f>IFERROR(INDEX('OTCM-OMR'!$F$4:$BB$88,MATCH('Rlt Global'!$E100,'OTCM-OMR'!$C$4:$C$88,0),MATCH('Rlt Global'!BC$3,'OTCM-OMR'!$F$3:$BB$3,0)),"")</f>
        <v>0</v>
      </c>
      <c r="BD100">
        <f>IFERROR(INDEX('OTCM-OMR'!$F$4:$BB$88,MATCH('Rlt Global'!$E100,'OTCM-OMR'!$C$4:$C$88,0),MATCH('Rlt Global'!BD$3,'OTCM-OMR'!$F$3:$BB$3,0)),"")</f>
        <v>0</v>
      </c>
    </row>
    <row r="101" spans="1:56">
      <c r="A101" t="s">
        <v>18</v>
      </c>
      <c r="B101" t="s">
        <v>153</v>
      </c>
      <c r="C101" t="s">
        <v>198</v>
      </c>
      <c r="D101">
        <v>2</v>
      </c>
      <c r="E101" s="66" t="str">
        <f>INDEX('Liste Personnel'!$A$3:$I$152,MATCH($C101,'Liste Personnel'!$E$3:$E$152,0),7)</f>
        <v>OTCMG2</v>
      </c>
      <c r="F101" s="66">
        <f>INDEX('Liste Personnel'!$A$3:$I$152,MATCH($C101,'Liste Personnel'!$E$3:$E$152,0),8)</f>
        <v>1249</v>
      </c>
      <c r="G101" s="66" t="str">
        <f>INDEX('Liste Personnel'!$A$3:$I$152,MATCH($C101,'Liste Personnel'!$E$3:$E$152,0),9)</f>
        <v>xxx.xxx@google.com</v>
      </c>
      <c r="H101">
        <f>IFERROR(INDEX('OTCM-OMR'!$F$4:$BB$88,MATCH('Rlt Global'!$E101,'OTCM-OMR'!$C$4:$C$88,0),MATCH('Rlt Global'!H$3,'OTCM-OMR'!$F$3:$BB$3,0)),"")</f>
        <v>0</v>
      </c>
      <c r="I101">
        <f>IFERROR(INDEX('OTCM-OMR'!$F$4:$BB$88,MATCH('Rlt Global'!$E101,'OTCM-OMR'!$C$4:$C$88,0),MATCH('Rlt Global'!I$3,'OTCM-OMR'!$F$3:$BB$3,0)),"")</f>
        <v>0</v>
      </c>
      <c r="J101">
        <f>IFERROR(INDEX('OTCM-OMR'!$F$4:$BB$88,MATCH('Rlt Global'!$E101,'OTCM-OMR'!$C$4:$C$88,0),MATCH('Rlt Global'!J$3,'OTCM-OMR'!$F$3:$BB$3,0)),"")</f>
        <v>0</v>
      </c>
      <c r="K101">
        <f>IFERROR(INDEX('OTCM-OMR'!$F$4:$BB$88,MATCH('Rlt Global'!$E101,'OTCM-OMR'!$C$4:$C$88,0),MATCH('Rlt Global'!K$3,'OTCM-OMR'!$F$3:$BB$3,0)),"")</f>
        <v>0</v>
      </c>
      <c r="L101">
        <f>IFERROR(INDEX('OTCM-OMR'!$F$4:$BB$88,MATCH('Rlt Global'!$E101,'OTCM-OMR'!$C$4:$C$88,0),MATCH('Rlt Global'!L$3,'OTCM-OMR'!$F$3:$BB$3,0)),"")</f>
        <v>0</v>
      </c>
      <c r="M101">
        <f>IFERROR(INDEX('OTCM-OMR'!$F$4:$BB$88,MATCH('Rlt Global'!$E101,'OTCM-OMR'!$C$4:$C$88,0),MATCH('Rlt Global'!M$3,'OTCM-OMR'!$F$3:$BB$3,0)),"")</f>
        <v>0</v>
      </c>
      <c r="N101">
        <f>IFERROR(INDEX('OTCM-OMR'!$F$4:$BB$88,MATCH('Rlt Global'!$E101,'OTCM-OMR'!$C$4:$C$88,0),MATCH('Rlt Global'!N$3,'OTCM-OMR'!$F$3:$BB$3,0)),"")</f>
        <v>0</v>
      </c>
      <c r="O101">
        <f>IFERROR(INDEX('OTCM-OMR'!$F$4:$BB$88,MATCH('Rlt Global'!$E101,'OTCM-OMR'!$C$4:$C$88,0),MATCH('Rlt Global'!O$3,'OTCM-OMR'!$F$3:$BB$3,0)),"")</f>
        <v>0</v>
      </c>
      <c r="P101">
        <f>IFERROR(INDEX('OTCM-OMR'!$F$4:$BB$88,MATCH('Rlt Global'!$E101,'OTCM-OMR'!$C$4:$C$88,0),MATCH('Rlt Global'!P$3,'OTCM-OMR'!$F$3:$BB$3,0)),"")</f>
        <v>0</v>
      </c>
      <c r="Q101">
        <f>IFERROR(INDEX('OTCM-OMR'!$F$4:$BB$88,MATCH('Rlt Global'!$E101,'OTCM-OMR'!$C$4:$C$88,0),MATCH('Rlt Global'!Q$3,'OTCM-OMR'!$F$3:$BB$3,0)),"")</f>
        <v>0</v>
      </c>
      <c r="R101">
        <f>IFERROR(INDEX('OTCM-OMR'!$F$4:$BB$88,MATCH('Rlt Global'!$E101,'OTCM-OMR'!$C$4:$C$88,0),MATCH('Rlt Global'!R$3,'OTCM-OMR'!$F$3:$BB$3,0)),"")</f>
        <v>0</v>
      </c>
      <c r="S101">
        <f>IFERROR(INDEX('OTCM-OMR'!$F$4:$BB$88,MATCH('Rlt Global'!$E101,'OTCM-OMR'!$C$4:$C$88,0),MATCH('Rlt Global'!S$3,'OTCM-OMR'!$F$3:$BB$3,0)),"")</f>
        <v>0</v>
      </c>
      <c r="T101">
        <f>IFERROR(INDEX('OTCM-OMR'!$F$4:$BB$88,MATCH('Rlt Global'!$E101,'OTCM-OMR'!$C$4:$C$88,0),MATCH('Rlt Global'!T$3,'OTCM-OMR'!$F$3:$BB$3,0)),"")</f>
        <v>0</v>
      </c>
      <c r="U101">
        <f>IFERROR(INDEX('OTCM-OMR'!$F$4:$BB$88,MATCH('Rlt Global'!$E101,'OTCM-OMR'!$C$4:$C$88,0),MATCH('Rlt Global'!U$3,'OTCM-OMR'!$F$3:$BB$3,0)),"")</f>
        <v>0</v>
      </c>
      <c r="V101">
        <f>IFERROR(INDEX('OTCM-OMR'!$F$4:$BB$88,MATCH('Rlt Global'!$E101,'OTCM-OMR'!$C$4:$C$88,0),MATCH('Rlt Global'!V$3,'OTCM-OMR'!$F$3:$BB$3,0)),"")</f>
        <v>0</v>
      </c>
      <c r="W101">
        <f>IFERROR(INDEX('OTCM-OMR'!$F$4:$BB$88,MATCH('Rlt Global'!$E101,'OTCM-OMR'!$C$4:$C$88,0),MATCH('Rlt Global'!W$3,'OTCM-OMR'!$F$3:$BB$3,0)),"")</f>
        <v>0</v>
      </c>
      <c r="X101">
        <f>IFERROR(INDEX('OTCM-OMR'!$F$4:$BB$88,MATCH('Rlt Global'!$E101,'OTCM-OMR'!$C$4:$C$88,0),MATCH('Rlt Global'!X$3,'OTCM-OMR'!$F$3:$BB$3,0)),"")</f>
        <v>0</v>
      </c>
      <c r="Y101">
        <f>IFERROR(INDEX('OTCM-OMR'!$F$4:$BB$88,MATCH('Rlt Global'!$E101,'OTCM-OMR'!$C$4:$C$88,0),MATCH('Rlt Global'!Y$3,'OTCM-OMR'!$F$3:$BB$3,0)),"")</f>
        <v>0</v>
      </c>
      <c r="Z101">
        <f>IFERROR(INDEX('OTCM-OMR'!$F$4:$BB$88,MATCH('Rlt Global'!$E101,'OTCM-OMR'!$C$4:$C$88,0),MATCH('Rlt Global'!Z$3,'OTCM-OMR'!$F$3:$BB$3,0)),"")</f>
        <v>0</v>
      </c>
      <c r="AA101">
        <f>IFERROR(INDEX('OTCM-OMR'!$F$4:$BB$88,MATCH('Rlt Global'!$E101,'OTCM-OMR'!$C$4:$C$88,0),MATCH('Rlt Global'!AA$3,'OTCM-OMR'!$F$3:$BB$3,0)),"")</f>
        <v>0</v>
      </c>
      <c r="AB101">
        <f>IFERROR(INDEX('OTCM-OMR'!$F$4:$BB$88,MATCH('Rlt Global'!$E101,'OTCM-OMR'!$C$4:$C$88,0),MATCH('Rlt Global'!AB$3,'OTCM-OMR'!$F$3:$BB$3,0)),"")</f>
        <v>0</v>
      </c>
      <c r="AC101">
        <f>IFERROR(INDEX('OTCM-OMR'!$F$4:$BB$88,MATCH('Rlt Global'!$E101,'OTCM-OMR'!$C$4:$C$88,0),MATCH('Rlt Global'!AC$3,'OTCM-OMR'!$F$3:$BB$3,0)),"")</f>
        <v>0</v>
      </c>
      <c r="AD101">
        <f>IFERROR(INDEX('OTCM-OMR'!$F$4:$BB$88,MATCH('Rlt Global'!$E101,'OTCM-OMR'!$C$4:$C$88,0),MATCH('Rlt Global'!AD$3,'OTCM-OMR'!$F$3:$BB$3,0)),"")</f>
        <v>0</v>
      </c>
      <c r="AE101">
        <f>IFERROR(INDEX('OTCM-OMR'!$F$4:$BB$88,MATCH('Rlt Global'!$E101,'OTCM-OMR'!$C$4:$C$88,0),MATCH('Rlt Global'!AE$3,'OTCM-OMR'!$F$3:$BB$3,0)),"")</f>
        <v>0</v>
      </c>
      <c r="AF101">
        <f>IFERROR(INDEX('OTCM-OMR'!$F$4:$BB$88,MATCH('Rlt Global'!$E101,'OTCM-OMR'!$C$4:$C$88,0),MATCH('Rlt Global'!AF$3,'OTCM-OMR'!$F$3:$BB$3,0)),"")</f>
        <v>0</v>
      </c>
      <c r="AG101">
        <f>IFERROR(INDEX('OTCM-OMR'!$F$4:$BB$88,MATCH('Rlt Global'!$E101,'OTCM-OMR'!$C$4:$C$88,0),MATCH('Rlt Global'!AG$3,'OTCM-OMR'!$F$3:$BB$3,0)),"")</f>
        <v>0</v>
      </c>
      <c r="AH101">
        <f>IFERROR(INDEX('OTCM-OMR'!$F$4:$BB$88,MATCH('Rlt Global'!$E101,'OTCM-OMR'!$C$4:$C$88,0),MATCH('Rlt Global'!AH$3,'OTCM-OMR'!$F$3:$BB$3,0)),"")</f>
        <v>0</v>
      </c>
      <c r="AI101">
        <f>IFERROR(INDEX('OTCM-OMR'!$F$4:$BB$88,MATCH('Rlt Global'!$E101,'OTCM-OMR'!$C$4:$C$88,0),MATCH('Rlt Global'!AI$3,'OTCM-OMR'!$F$3:$BB$3,0)),"")</f>
        <v>0</v>
      </c>
      <c r="AJ101">
        <f>IFERROR(INDEX('OTCM-OMR'!$F$4:$BB$88,MATCH('Rlt Global'!$E101,'OTCM-OMR'!$C$4:$C$88,0),MATCH('Rlt Global'!AJ$3,'OTCM-OMR'!$F$3:$BB$3,0)),"")</f>
        <v>0</v>
      </c>
      <c r="AK101">
        <f>IFERROR(INDEX('OTCM-OMR'!$F$4:$BB$88,MATCH('Rlt Global'!$E101,'OTCM-OMR'!$C$4:$C$88,0),MATCH('Rlt Global'!AK$3,'OTCM-OMR'!$F$3:$BB$3,0)),"")</f>
        <v>0</v>
      </c>
      <c r="AL101">
        <f>IFERROR(INDEX('OTCM-OMR'!$F$4:$BB$88,MATCH('Rlt Global'!$E101,'OTCM-OMR'!$C$4:$C$88,0),MATCH('Rlt Global'!AL$3,'OTCM-OMR'!$F$3:$BB$3,0)),"")</f>
        <v>0</v>
      </c>
      <c r="AM101">
        <f>IFERROR(INDEX('OTCM-OMR'!$F$4:$BB$88,MATCH('Rlt Global'!$E101,'OTCM-OMR'!$C$4:$C$88,0),MATCH('Rlt Global'!AM$3,'OTCM-OMR'!$F$3:$BB$3,0)),"")</f>
        <v>0</v>
      </c>
      <c r="AN101">
        <f>IFERROR(INDEX('OTCM-OMR'!$F$4:$BB$88,MATCH('Rlt Global'!$E101,'OTCM-OMR'!$C$4:$C$88,0),MATCH('Rlt Global'!AN$3,'OTCM-OMR'!$F$3:$BB$3,0)),"")</f>
        <v>0</v>
      </c>
      <c r="AO101">
        <f>IFERROR(INDEX('OTCM-OMR'!$F$4:$BB$88,MATCH('Rlt Global'!$E101,'OTCM-OMR'!$C$4:$C$88,0),MATCH('Rlt Global'!AO$3,'OTCM-OMR'!$F$3:$BB$3,0)),"")</f>
        <v>0</v>
      </c>
      <c r="AP101">
        <f>IFERROR(INDEX('OTCM-OMR'!$F$4:$BB$88,MATCH('Rlt Global'!$E101,'OTCM-OMR'!$C$4:$C$88,0),MATCH('Rlt Global'!AP$3,'OTCM-OMR'!$F$3:$BB$3,0)),"")</f>
        <v>0</v>
      </c>
      <c r="AQ101">
        <f>IFERROR(INDEX('OTCM-OMR'!$F$4:$BB$88,MATCH('Rlt Global'!$E101,'OTCM-OMR'!$C$4:$C$88,0),MATCH('Rlt Global'!AQ$3,'OTCM-OMR'!$F$3:$BB$3,0)),"")</f>
        <v>0</v>
      </c>
      <c r="AR101">
        <f>IFERROR(INDEX('OTCM-OMR'!$F$4:$BB$88,MATCH('Rlt Global'!$E101,'OTCM-OMR'!$C$4:$C$88,0),MATCH('Rlt Global'!AR$3,'OTCM-OMR'!$F$3:$BB$3,0)),"")</f>
        <v>0</v>
      </c>
      <c r="AS101">
        <f>IFERROR(INDEX('OTCM-OMR'!$F$4:$BB$88,MATCH('Rlt Global'!$E101,'OTCM-OMR'!$C$4:$C$88,0),MATCH('Rlt Global'!AS$3,'OTCM-OMR'!$F$3:$BB$3,0)),"")</f>
        <v>0</v>
      </c>
      <c r="AT101">
        <f>IFERROR(INDEX('OTCM-OMR'!$F$4:$BB$88,MATCH('Rlt Global'!$E101,'OTCM-OMR'!$C$4:$C$88,0),MATCH('Rlt Global'!AT$3,'OTCM-OMR'!$F$3:$BB$3,0)),"")</f>
        <v>0</v>
      </c>
      <c r="AU101">
        <f>IFERROR(INDEX('OTCM-OMR'!$F$4:$BB$88,MATCH('Rlt Global'!$E101,'OTCM-OMR'!$C$4:$C$88,0),MATCH('Rlt Global'!AU$3,'OTCM-OMR'!$F$3:$BB$3,0)),"")</f>
        <v>0</v>
      </c>
      <c r="AV101">
        <f>IFERROR(INDEX('OTCM-OMR'!$F$4:$BB$88,MATCH('Rlt Global'!$E101,'OTCM-OMR'!$C$4:$C$88,0),MATCH('Rlt Global'!AV$3,'OTCM-OMR'!$F$3:$BB$3,0)),"")</f>
        <v>0</v>
      </c>
      <c r="AW101">
        <f>IFERROR(INDEX('OTCM-OMR'!$F$4:$BB$88,MATCH('Rlt Global'!$E101,'OTCM-OMR'!$C$4:$C$88,0),MATCH('Rlt Global'!AW$3,'OTCM-OMR'!$F$3:$BB$3,0)),"")</f>
        <v>0</v>
      </c>
      <c r="AX101">
        <f>IFERROR(INDEX('OTCM-OMR'!$F$4:$BB$88,MATCH('Rlt Global'!$E101,'OTCM-OMR'!$C$4:$C$88,0),MATCH('Rlt Global'!AX$3,'OTCM-OMR'!$F$3:$BB$3,0)),"")</f>
        <v>0</v>
      </c>
      <c r="AY101">
        <f>IFERROR(INDEX('OTCM-OMR'!$F$4:$BB$88,MATCH('Rlt Global'!$E101,'OTCM-OMR'!$C$4:$C$88,0),MATCH('Rlt Global'!AY$3,'OTCM-OMR'!$F$3:$BB$3,0)),"")</f>
        <v>0</v>
      </c>
      <c r="AZ101">
        <f>IFERROR(INDEX('OTCM-OMR'!$F$4:$BB$88,MATCH('Rlt Global'!$E101,'OTCM-OMR'!$C$4:$C$88,0),MATCH('Rlt Global'!AZ$3,'OTCM-OMR'!$F$3:$BB$3,0)),"")</f>
        <v>0</v>
      </c>
      <c r="BA101">
        <f>IFERROR(INDEX('OTCM-OMR'!$F$4:$BB$88,MATCH('Rlt Global'!$E101,'OTCM-OMR'!$C$4:$C$88,0),MATCH('Rlt Global'!BA$3,'OTCM-OMR'!$F$3:$BB$3,0)),"")</f>
        <v>0</v>
      </c>
      <c r="BB101">
        <f>IFERROR(INDEX('OTCM-OMR'!$F$4:$BB$88,MATCH('Rlt Global'!$E101,'OTCM-OMR'!$C$4:$C$88,0),MATCH('Rlt Global'!BB$3,'OTCM-OMR'!$F$3:$BB$3,0)),"")</f>
        <v>0</v>
      </c>
      <c r="BC101">
        <f>IFERROR(INDEX('OTCM-OMR'!$F$4:$BB$88,MATCH('Rlt Global'!$E101,'OTCM-OMR'!$C$4:$C$88,0),MATCH('Rlt Global'!BC$3,'OTCM-OMR'!$F$3:$BB$3,0)),"")</f>
        <v>0</v>
      </c>
      <c r="BD101">
        <f>IFERROR(INDEX('OTCM-OMR'!$F$4:$BB$88,MATCH('Rlt Global'!$E101,'OTCM-OMR'!$C$4:$C$88,0),MATCH('Rlt Global'!BD$3,'OTCM-OMR'!$F$3:$BB$3,0)),"")</f>
        <v>0</v>
      </c>
    </row>
    <row r="102" spans="1:56">
      <c r="A102" t="s">
        <v>18</v>
      </c>
      <c r="B102" t="s">
        <v>153</v>
      </c>
      <c r="C102" t="s">
        <v>199</v>
      </c>
      <c r="D102">
        <v>3</v>
      </c>
      <c r="E102" s="66" t="str">
        <f>INDEX('Liste Personnel'!$A$3:$I$152,MATCH($C102,'Liste Personnel'!$E$3:$E$152,0),7)</f>
        <v>OTCMG3</v>
      </c>
      <c r="F102" s="66">
        <f>INDEX('Liste Personnel'!$A$3:$I$152,MATCH($C102,'Liste Personnel'!$E$3:$E$152,0),8)</f>
        <v>4191</v>
      </c>
      <c r="G102" s="66" t="str">
        <f>INDEX('Liste Personnel'!$A$3:$I$152,MATCH($C102,'Liste Personnel'!$E$3:$E$152,0),9)</f>
        <v>xxx.xxx@google.com</v>
      </c>
      <c r="H102">
        <f>IFERROR(INDEX('OTCM-OMR'!$F$4:$BB$88,MATCH('Rlt Global'!$E102,'OTCM-OMR'!$C$4:$C$88,0),MATCH('Rlt Global'!H$3,'OTCM-OMR'!$F$3:$BB$3,0)),"")</f>
        <v>0</v>
      </c>
      <c r="I102">
        <f>IFERROR(INDEX('OTCM-OMR'!$F$4:$BB$88,MATCH('Rlt Global'!$E102,'OTCM-OMR'!$C$4:$C$88,0),MATCH('Rlt Global'!I$3,'OTCM-OMR'!$F$3:$BB$3,0)),"")</f>
        <v>0</v>
      </c>
      <c r="J102">
        <f>IFERROR(INDEX('OTCM-OMR'!$F$4:$BB$88,MATCH('Rlt Global'!$E102,'OTCM-OMR'!$C$4:$C$88,0),MATCH('Rlt Global'!J$3,'OTCM-OMR'!$F$3:$BB$3,0)),"")</f>
        <v>0</v>
      </c>
      <c r="K102">
        <f>IFERROR(INDEX('OTCM-OMR'!$F$4:$BB$88,MATCH('Rlt Global'!$E102,'OTCM-OMR'!$C$4:$C$88,0),MATCH('Rlt Global'!K$3,'OTCM-OMR'!$F$3:$BB$3,0)),"")</f>
        <v>0</v>
      </c>
      <c r="L102">
        <f>IFERROR(INDEX('OTCM-OMR'!$F$4:$BB$88,MATCH('Rlt Global'!$E102,'OTCM-OMR'!$C$4:$C$88,0),MATCH('Rlt Global'!L$3,'OTCM-OMR'!$F$3:$BB$3,0)),"")</f>
        <v>0</v>
      </c>
      <c r="M102">
        <f>IFERROR(INDEX('OTCM-OMR'!$F$4:$BB$88,MATCH('Rlt Global'!$E102,'OTCM-OMR'!$C$4:$C$88,0),MATCH('Rlt Global'!M$3,'OTCM-OMR'!$F$3:$BB$3,0)),"")</f>
        <v>0</v>
      </c>
      <c r="N102">
        <f>IFERROR(INDEX('OTCM-OMR'!$F$4:$BB$88,MATCH('Rlt Global'!$E102,'OTCM-OMR'!$C$4:$C$88,0),MATCH('Rlt Global'!N$3,'OTCM-OMR'!$F$3:$BB$3,0)),"")</f>
        <v>0</v>
      </c>
      <c r="O102">
        <f>IFERROR(INDEX('OTCM-OMR'!$F$4:$BB$88,MATCH('Rlt Global'!$E102,'OTCM-OMR'!$C$4:$C$88,0),MATCH('Rlt Global'!O$3,'OTCM-OMR'!$F$3:$BB$3,0)),"")</f>
        <v>0</v>
      </c>
      <c r="P102">
        <f>IFERROR(INDEX('OTCM-OMR'!$F$4:$BB$88,MATCH('Rlt Global'!$E102,'OTCM-OMR'!$C$4:$C$88,0),MATCH('Rlt Global'!P$3,'OTCM-OMR'!$F$3:$BB$3,0)),"")</f>
        <v>0</v>
      </c>
      <c r="Q102">
        <f>IFERROR(INDEX('OTCM-OMR'!$F$4:$BB$88,MATCH('Rlt Global'!$E102,'OTCM-OMR'!$C$4:$C$88,0),MATCH('Rlt Global'!Q$3,'OTCM-OMR'!$F$3:$BB$3,0)),"")</f>
        <v>0</v>
      </c>
      <c r="R102">
        <f>IFERROR(INDEX('OTCM-OMR'!$F$4:$BB$88,MATCH('Rlt Global'!$E102,'OTCM-OMR'!$C$4:$C$88,0),MATCH('Rlt Global'!R$3,'OTCM-OMR'!$F$3:$BB$3,0)),"")</f>
        <v>0</v>
      </c>
      <c r="S102">
        <f>IFERROR(INDEX('OTCM-OMR'!$F$4:$BB$88,MATCH('Rlt Global'!$E102,'OTCM-OMR'!$C$4:$C$88,0),MATCH('Rlt Global'!S$3,'OTCM-OMR'!$F$3:$BB$3,0)),"")</f>
        <v>0</v>
      </c>
      <c r="T102">
        <f>IFERROR(INDEX('OTCM-OMR'!$F$4:$BB$88,MATCH('Rlt Global'!$E102,'OTCM-OMR'!$C$4:$C$88,0),MATCH('Rlt Global'!T$3,'OTCM-OMR'!$F$3:$BB$3,0)),"")</f>
        <v>0</v>
      </c>
      <c r="U102">
        <f>IFERROR(INDEX('OTCM-OMR'!$F$4:$BB$88,MATCH('Rlt Global'!$E102,'OTCM-OMR'!$C$4:$C$88,0),MATCH('Rlt Global'!U$3,'OTCM-OMR'!$F$3:$BB$3,0)),"")</f>
        <v>0</v>
      </c>
      <c r="V102">
        <f>IFERROR(INDEX('OTCM-OMR'!$F$4:$BB$88,MATCH('Rlt Global'!$E102,'OTCM-OMR'!$C$4:$C$88,0),MATCH('Rlt Global'!V$3,'OTCM-OMR'!$F$3:$BB$3,0)),"")</f>
        <v>0</v>
      </c>
      <c r="W102">
        <f>IFERROR(INDEX('OTCM-OMR'!$F$4:$BB$88,MATCH('Rlt Global'!$E102,'OTCM-OMR'!$C$4:$C$88,0),MATCH('Rlt Global'!W$3,'OTCM-OMR'!$F$3:$BB$3,0)),"")</f>
        <v>0</v>
      </c>
      <c r="X102">
        <f>IFERROR(INDEX('OTCM-OMR'!$F$4:$BB$88,MATCH('Rlt Global'!$E102,'OTCM-OMR'!$C$4:$C$88,0),MATCH('Rlt Global'!X$3,'OTCM-OMR'!$F$3:$BB$3,0)),"")</f>
        <v>0</v>
      </c>
      <c r="Y102">
        <f>IFERROR(INDEX('OTCM-OMR'!$F$4:$BB$88,MATCH('Rlt Global'!$E102,'OTCM-OMR'!$C$4:$C$88,0),MATCH('Rlt Global'!Y$3,'OTCM-OMR'!$F$3:$BB$3,0)),"")</f>
        <v>0</v>
      </c>
      <c r="Z102">
        <f>IFERROR(INDEX('OTCM-OMR'!$F$4:$BB$88,MATCH('Rlt Global'!$E102,'OTCM-OMR'!$C$4:$C$88,0),MATCH('Rlt Global'!Z$3,'OTCM-OMR'!$F$3:$BB$3,0)),"")</f>
        <v>0</v>
      </c>
      <c r="AA102">
        <f>IFERROR(INDEX('OTCM-OMR'!$F$4:$BB$88,MATCH('Rlt Global'!$E102,'OTCM-OMR'!$C$4:$C$88,0),MATCH('Rlt Global'!AA$3,'OTCM-OMR'!$F$3:$BB$3,0)),"")</f>
        <v>0</v>
      </c>
      <c r="AB102">
        <f>IFERROR(INDEX('OTCM-OMR'!$F$4:$BB$88,MATCH('Rlt Global'!$E102,'OTCM-OMR'!$C$4:$C$88,0),MATCH('Rlt Global'!AB$3,'OTCM-OMR'!$F$3:$BB$3,0)),"")</f>
        <v>0</v>
      </c>
      <c r="AC102">
        <f>IFERROR(INDEX('OTCM-OMR'!$F$4:$BB$88,MATCH('Rlt Global'!$E102,'OTCM-OMR'!$C$4:$C$88,0),MATCH('Rlt Global'!AC$3,'OTCM-OMR'!$F$3:$BB$3,0)),"")</f>
        <v>0</v>
      </c>
      <c r="AD102">
        <f>IFERROR(INDEX('OTCM-OMR'!$F$4:$BB$88,MATCH('Rlt Global'!$E102,'OTCM-OMR'!$C$4:$C$88,0),MATCH('Rlt Global'!AD$3,'OTCM-OMR'!$F$3:$BB$3,0)),"")</f>
        <v>0</v>
      </c>
      <c r="AE102">
        <f>IFERROR(INDEX('OTCM-OMR'!$F$4:$BB$88,MATCH('Rlt Global'!$E102,'OTCM-OMR'!$C$4:$C$88,0),MATCH('Rlt Global'!AE$3,'OTCM-OMR'!$F$3:$BB$3,0)),"")</f>
        <v>0</v>
      </c>
      <c r="AF102">
        <f>IFERROR(INDEX('OTCM-OMR'!$F$4:$BB$88,MATCH('Rlt Global'!$E102,'OTCM-OMR'!$C$4:$C$88,0),MATCH('Rlt Global'!AF$3,'OTCM-OMR'!$F$3:$BB$3,0)),"")</f>
        <v>0</v>
      </c>
      <c r="AG102">
        <f>IFERROR(INDEX('OTCM-OMR'!$F$4:$BB$88,MATCH('Rlt Global'!$E102,'OTCM-OMR'!$C$4:$C$88,0),MATCH('Rlt Global'!AG$3,'OTCM-OMR'!$F$3:$BB$3,0)),"")</f>
        <v>0</v>
      </c>
      <c r="AH102">
        <f>IFERROR(INDEX('OTCM-OMR'!$F$4:$BB$88,MATCH('Rlt Global'!$E102,'OTCM-OMR'!$C$4:$C$88,0),MATCH('Rlt Global'!AH$3,'OTCM-OMR'!$F$3:$BB$3,0)),"")</f>
        <v>0</v>
      </c>
      <c r="AI102">
        <f>IFERROR(INDEX('OTCM-OMR'!$F$4:$BB$88,MATCH('Rlt Global'!$E102,'OTCM-OMR'!$C$4:$C$88,0),MATCH('Rlt Global'!AI$3,'OTCM-OMR'!$F$3:$BB$3,0)),"")</f>
        <v>0</v>
      </c>
      <c r="AJ102">
        <f>IFERROR(INDEX('OTCM-OMR'!$F$4:$BB$88,MATCH('Rlt Global'!$E102,'OTCM-OMR'!$C$4:$C$88,0),MATCH('Rlt Global'!AJ$3,'OTCM-OMR'!$F$3:$BB$3,0)),"")</f>
        <v>0</v>
      </c>
      <c r="AK102">
        <f>IFERROR(INDEX('OTCM-OMR'!$F$4:$BB$88,MATCH('Rlt Global'!$E102,'OTCM-OMR'!$C$4:$C$88,0),MATCH('Rlt Global'!AK$3,'OTCM-OMR'!$F$3:$BB$3,0)),"")</f>
        <v>0</v>
      </c>
      <c r="AL102">
        <f>IFERROR(INDEX('OTCM-OMR'!$F$4:$BB$88,MATCH('Rlt Global'!$E102,'OTCM-OMR'!$C$4:$C$88,0),MATCH('Rlt Global'!AL$3,'OTCM-OMR'!$F$3:$BB$3,0)),"")</f>
        <v>0</v>
      </c>
      <c r="AM102">
        <f>IFERROR(INDEX('OTCM-OMR'!$F$4:$BB$88,MATCH('Rlt Global'!$E102,'OTCM-OMR'!$C$4:$C$88,0),MATCH('Rlt Global'!AM$3,'OTCM-OMR'!$F$3:$BB$3,0)),"")</f>
        <v>0</v>
      </c>
      <c r="AN102">
        <f>IFERROR(INDEX('OTCM-OMR'!$F$4:$BB$88,MATCH('Rlt Global'!$E102,'OTCM-OMR'!$C$4:$C$88,0),MATCH('Rlt Global'!AN$3,'OTCM-OMR'!$F$3:$BB$3,0)),"")</f>
        <v>0</v>
      </c>
      <c r="AO102">
        <f>IFERROR(INDEX('OTCM-OMR'!$F$4:$BB$88,MATCH('Rlt Global'!$E102,'OTCM-OMR'!$C$4:$C$88,0),MATCH('Rlt Global'!AO$3,'OTCM-OMR'!$F$3:$BB$3,0)),"")</f>
        <v>0</v>
      </c>
      <c r="AP102">
        <f>IFERROR(INDEX('OTCM-OMR'!$F$4:$BB$88,MATCH('Rlt Global'!$E102,'OTCM-OMR'!$C$4:$C$88,0),MATCH('Rlt Global'!AP$3,'OTCM-OMR'!$F$3:$BB$3,0)),"")</f>
        <v>0</v>
      </c>
      <c r="AQ102">
        <f>IFERROR(INDEX('OTCM-OMR'!$F$4:$BB$88,MATCH('Rlt Global'!$E102,'OTCM-OMR'!$C$4:$C$88,0),MATCH('Rlt Global'!AQ$3,'OTCM-OMR'!$F$3:$BB$3,0)),"")</f>
        <v>0</v>
      </c>
      <c r="AR102">
        <f>IFERROR(INDEX('OTCM-OMR'!$F$4:$BB$88,MATCH('Rlt Global'!$E102,'OTCM-OMR'!$C$4:$C$88,0),MATCH('Rlt Global'!AR$3,'OTCM-OMR'!$F$3:$BB$3,0)),"")</f>
        <v>0</v>
      </c>
      <c r="AS102">
        <f>IFERROR(INDEX('OTCM-OMR'!$F$4:$BB$88,MATCH('Rlt Global'!$E102,'OTCM-OMR'!$C$4:$C$88,0),MATCH('Rlt Global'!AS$3,'OTCM-OMR'!$F$3:$BB$3,0)),"")</f>
        <v>0</v>
      </c>
      <c r="AT102">
        <f>IFERROR(INDEX('OTCM-OMR'!$F$4:$BB$88,MATCH('Rlt Global'!$E102,'OTCM-OMR'!$C$4:$C$88,0),MATCH('Rlt Global'!AT$3,'OTCM-OMR'!$F$3:$BB$3,0)),"")</f>
        <v>0</v>
      </c>
      <c r="AU102">
        <f>IFERROR(INDEX('OTCM-OMR'!$F$4:$BB$88,MATCH('Rlt Global'!$E102,'OTCM-OMR'!$C$4:$C$88,0),MATCH('Rlt Global'!AU$3,'OTCM-OMR'!$F$3:$BB$3,0)),"")</f>
        <v>0</v>
      </c>
      <c r="AV102">
        <f>IFERROR(INDEX('OTCM-OMR'!$F$4:$BB$88,MATCH('Rlt Global'!$E102,'OTCM-OMR'!$C$4:$C$88,0),MATCH('Rlt Global'!AV$3,'OTCM-OMR'!$F$3:$BB$3,0)),"")</f>
        <v>0</v>
      </c>
      <c r="AW102">
        <f>IFERROR(INDEX('OTCM-OMR'!$F$4:$BB$88,MATCH('Rlt Global'!$E102,'OTCM-OMR'!$C$4:$C$88,0),MATCH('Rlt Global'!AW$3,'OTCM-OMR'!$F$3:$BB$3,0)),"")</f>
        <v>0</v>
      </c>
      <c r="AX102">
        <f>IFERROR(INDEX('OTCM-OMR'!$F$4:$BB$88,MATCH('Rlt Global'!$E102,'OTCM-OMR'!$C$4:$C$88,0),MATCH('Rlt Global'!AX$3,'OTCM-OMR'!$F$3:$BB$3,0)),"")</f>
        <v>0</v>
      </c>
      <c r="AY102">
        <f>IFERROR(INDEX('OTCM-OMR'!$F$4:$BB$88,MATCH('Rlt Global'!$E102,'OTCM-OMR'!$C$4:$C$88,0),MATCH('Rlt Global'!AY$3,'OTCM-OMR'!$F$3:$BB$3,0)),"")</f>
        <v>0</v>
      </c>
      <c r="AZ102">
        <f>IFERROR(INDEX('OTCM-OMR'!$F$4:$BB$88,MATCH('Rlt Global'!$E102,'OTCM-OMR'!$C$4:$C$88,0),MATCH('Rlt Global'!AZ$3,'OTCM-OMR'!$F$3:$BB$3,0)),"")</f>
        <v>0</v>
      </c>
      <c r="BA102">
        <f>IFERROR(INDEX('OTCM-OMR'!$F$4:$BB$88,MATCH('Rlt Global'!$E102,'OTCM-OMR'!$C$4:$C$88,0),MATCH('Rlt Global'!BA$3,'OTCM-OMR'!$F$3:$BB$3,0)),"")</f>
        <v>0</v>
      </c>
      <c r="BB102">
        <f>IFERROR(INDEX('OTCM-OMR'!$F$4:$BB$88,MATCH('Rlt Global'!$E102,'OTCM-OMR'!$C$4:$C$88,0),MATCH('Rlt Global'!BB$3,'OTCM-OMR'!$F$3:$BB$3,0)),"")</f>
        <v>0</v>
      </c>
      <c r="BC102">
        <f>IFERROR(INDEX('OTCM-OMR'!$F$4:$BB$88,MATCH('Rlt Global'!$E102,'OTCM-OMR'!$C$4:$C$88,0),MATCH('Rlt Global'!BC$3,'OTCM-OMR'!$F$3:$BB$3,0)),"")</f>
        <v>0</v>
      </c>
      <c r="BD102">
        <f>IFERROR(INDEX('OTCM-OMR'!$F$4:$BB$88,MATCH('Rlt Global'!$E102,'OTCM-OMR'!$C$4:$C$88,0),MATCH('Rlt Global'!BD$3,'OTCM-OMR'!$F$3:$BB$3,0)),"")</f>
        <v>0</v>
      </c>
    </row>
    <row r="103" spans="1:56">
      <c r="A103" t="s">
        <v>18</v>
      </c>
      <c r="B103" t="s">
        <v>153</v>
      </c>
      <c r="C103" t="s">
        <v>200</v>
      </c>
      <c r="D103">
        <v>4</v>
      </c>
      <c r="E103" s="66" t="str">
        <f>INDEX('Liste Personnel'!$A$3:$I$152,MATCH($C103,'Liste Personnel'!$E$3:$E$152,0),7)</f>
        <v>OTCMG4</v>
      </c>
      <c r="F103" s="66">
        <f>INDEX('Liste Personnel'!$A$3:$I$152,MATCH($C103,'Liste Personnel'!$E$3:$E$152,0),8)</f>
        <v>2104</v>
      </c>
      <c r="G103" s="66" t="str">
        <f>INDEX('Liste Personnel'!$A$3:$I$152,MATCH($C103,'Liste Personnel'!$E$3:$E$152,0),9)</f>
        <v>xxx.xxx@google.com</v>
      </c>
      <c r="H103">
        <f>IFERROR(INDEX('OTCM-OMR'!$F$4:$BB$88,MATCH('Rlt Global'!$E103,'OTCM-OMR'!$C$4:$C$88,0),MATCH('Rlt Global'!H$3,'OTCM-OMR'!$F$3:$BB$3,0)),"")</f>
        <v>0</v>
      </c>
      <c r="I103">
        <f>IFERROR(INDEX('OTCM-OMR'!$F$4:$BB$88,MATCH('Rlt Global'!$E103,'OTCM-OMR'!$C$4:$C$88,0),MATCH('Rlt Global'!I$3,'OTCM-OMR'!$F$3:$BB$3,0)),"")</f>
        <v>0</v>
      </c>
      <c r="J103">
        <f>IFERROR(INDEX('OTCM-OMR'!$F$4:$BB$88,MATCH('Rlt Global'!$E103,'OTCM-OMR'!$C$4:$C$88,0),MATCH('Rlt Global'!J$3,'OTCM-OMR'!$F$3:$BB$3,0)),"")</f>
        <v>0</v>
      </c>
      <c r="K103">
        <f>IFERROR(INDEX('OTCM-OMR'!$F$4:$BB$88,MATCH('Rlt Global'!$E103,'OTCM-OMR'!$C$4:$C$88,0),MATCH('Rlt Global'!K$3,'OTCM-OMR'!$F$3:$BB$3,0)),"")</f>
        <v>0</v>
      </c>
      <c r="L103">
        <f>IFERROR(INDEX('OTCM-OMR'!$F$4:$BB$88,MATCH('Rlt Global'!$E103,'OTCM-OMR'!$C$4:$C$88,0),MATCH('Rlt Global'!L$3,'OTCM-OMR'!$F$3:$BB$3,0)),"")</f>
        <v>0</v>
      </c>
      <c r="M103">
        <f>IFERROR(INDEX('OTCM-OMR'!$F$4:$BB$88,MATCH('Rlt Global'!$E103,'OTCM-OMR'!$C$4:$C$88,0),MATCH('Rlt Global'!M$3,'OTCM-OMR'!$F$3:$BB$3,0)),"")</f>
        <v>0</v>
      </c>
      <c r="N103">
        <f>IFERROR(INDEX('OTCM-OMR'!$F$4:$BB$88,MATCH('Rlt Global'!$E103,'OTCM-OMR'!$C$4:$C$88,0),MATCH('Rlt Global'!N$3,'OTCM-OMR'!$F$3:$BB$3,0)),"")</f>
        <v>0</v>
      </c>
      <c r="O103">
        <f>IFERROR(INDEX('OTCM-OMR'!$F$4:$BB$88,MATCH('Rlt Global'!$E103,'OTCM-OMR'!$C$4:$C$88,0),MATCH('Rlt Global'!O$3,'OTCM-OMR'!$F$3:$BB$3,0)),"")</f>
        <v>0</v>
      </c>
      <c r="P103">
        <f>IFERROR(INDEX('OTCM-OMR'!$F$4:$BB$88,MATCH('Rlt Global'!$E103,'OTCM-OMR'!$C$4:$C$88,0),MATCH('Rlt Global'!P$3,'OTCM-OMR'!$F$3:$BB$3,0)),"")</f>
        <v>0</v>
      </c>
      <c r="Q103">
        <f>IFERROR(INDEX('OTCM-OMR'!$F$4:$BB$88,MATCH('Rlt Global'!$E103,'OTCM-OMR'!$C$4:$C$88,0),MATCH('Rlt Global'!Q$3,'OTCM-OMR'!$F$3:$BB$3,0)),"")</f>
        <v>0</v>
      </c>
      <c r="R103">
        <f>IFERROR(INDEX('OTCM-OMR'!$F$4:$BB$88,MATCH('Rlt Global'!$E103,'OTCM-OMR'!$C$4:$C$88,0),MATCH('Rlt Global'!R$3,'OTCM-OMR'!$F$3:$BB$3,0)),"")</f>
        <v>0</v>
      </c>
      <c r="S103">
        <f>IFERROR(INDEX('OTCM-OMR'!$F$4:$BB$88,MATCH('Rlt Global'!$E103,'OTCM-OMR'!$C$4:$C$88,0),MATCH('Rlt Global'!S$3,'OTCM-OMR'!$F$3:$BB$3,0)),"")</f>
        <v>0</v>
      </c>
      <c r="T103">
        <f>IFERROR(INDEX('OTCM-OMR'!$F$4:$BB$88,MATCH('Rlt Global'!$E103,'OTCM-OMR'!$C$4:$C$88,0),MATCH('Rlt Global'!T$3,'OTCM-OMR'!$F$3:$BB$3,0)),"")</f>
        <v>0</v>
      </c>
      <c r="U103">
        <f>IFERROR(INDEX('OTCM-OMR'!$F$4:$BB$88,MATCH('Rlt Global'!$E103,'OTCM-OMR'!$C$4:$C$88,0),MATCH('Rlt Global'!U$3,'OTCM-OMR'!$F$3:$BB$3,0)),"")</f>
        <v>0</v>
      </c>
      <c r="V103">
        <f>IFERROR(INDEX('OTCM-OMR'!$F$4:$BB$88,MATCH('Rlt Global'!$E103,'OTCM-OMR'!$C$4:$C$88,0),MATCH('Rlt Global'!V$3,'OTCM-OMR'!$F$3:$BB$3,0)),"")</f>
        <v>0</v>
      </c>
      <c r="W103">
        <f>IFERROR(INDEX('OTCM-OMR'!$F$4:$BB$88,MATCH('Rlt Global'!$E103,'OTCM-OMR'!$C$4:$C$88,0),MATCH('Rlt Global'!W$3,'OTCM-OMR'!$F$3:$BB$3,0)),"")</f>
        <v>0</v>
      </c>
      <c r="X103">
        <f>IFERROR(INDEX('OTCM-OMR'!$F$4:$BB$88,MATCH('Rlt Global'!$E103,'OTCM-OMR'!$C$4:$C$88,0),MATCH('Rlt Global'!X$3,'OTCM-OMR'!$F$3:$BB$3,0)),"")</f>
        <v>0</v>
      </c>
      <c r="Y103">
        <f>IFERROR(INDEX('OTCM-OMR'!$F$4:$BB$88,MATCH('Rlt Global'!$E103,'OTCM-OMR'!$C$4:$C$88,0),MATCH('Rlt Global'!Y$3,'OTCM-OMR'!$F$3:$BB$3,0)),"")</f>
        <v>0</v>
      </c>
      <c r="Z103">
        <f>IFERROR(INDEX('OTCM-OMR'!$F$4:$BB$88,MATCH('Rlt Global'!$E103,'OTCM-OMR'!$C$4:$C$88,0),MATCH('Rlt Global'!Z$3,'OTCM-OMR'!$F$3:$BB$3,0)),"")</f>
        <v>0</v>
      </c>
      <c r="AA103">
        <f>IFERROR(INDEX('OTCM-OMR'!$F$4:$BB$88,MATCH('Rlt Global'!$E103,'OTCM-OMR'!$C$4:$C$88,0),MATCH('Rlt Global'!AA$3,'OTCM-OMR'!$F$3:$BB$3,0)),"")</f>
        <v>0</v>
      </c>
      <c r="AB103">
        <f>IFERROR(INDEX('OTCM-OMR'!$F$4:$BB$88,MATCH('Rlt Global'!$E103,'OTCM-OMR'!$C$4:$C$88,0),MATCH('Rlt Global'!AB$3,'OTCM-OMR'!$F$3:$BB$3,0)),"")</f>
        <v>0</v>
      </c>
      <c r="AC103">
        <f>IFERROR(INDEX('OTCM-OMR'!$F$4:$BB$88,MATCH('Rlt Global'!$E103,'OTCM-OMR'!$C$4:$C$88,0),MATCH('Rlt Global'!AC$3,'OTCM-OMR'!$F$3:$BB$3,0)),"")</f>
        <v>0</v>
      </c>
      <c r="AD103">
        <f>IFERROR(INDEX('OTCM-OMR'!$F$4:$BB$88,MATCH('Rlt Global'!$E103,'OTCM-OMR'!$C$4:$C$88,0),MATCH('Rlt Global'!AD$3,'OTCM-OMR'!$F$3:$BB$3,0)),"")</f>
        <v>0</v>
      </c>
      <c r="AE103">
        <f>IFERROR(INDEX('OTCM-OMR'!$F$4:$BB$88,MATCH('Rlt Global'!$E103,'OTCM-OMR'!$C$4:$C$88,0),MATCH('Rlt Global'!AE$3,'OTCM-OMR'!$F$3:$BB$3,0)),"")</f>
        <v>0</v>
      </c>
      <c r="AF103">
        <f>IFERROR(INDEX('OTCM-OMR'!$F$4:$BB$88,MATCH('Rlt Global'!$E103,'OTCM-OMR'!$C$4:$C$88,0),MATCH('Rlt Global'!AF$3,'OTCM-OMR'!$F$3:$BB$3,0)),"")</f>
        <v>0</v>
      </c>
      <c r="AG103">
        <f>IFERROR(INDEX('OTCM-OMR'!$F$4:$BB$88,MATCH('Rlt Global'!$E103,'OTCM-OMR'!$C$4:$C$88,0),MATCH('Rlt Global'!AG$3,'OTCM-OMR'!$F$3:$BB$3,0)),"")</f>
        <v>0</v>
      </c>
      <c r="AH103">
        <f>IFERROR(INDEX('OTCM-OMR'!$F$4:$BB$88,MATCH('Rlt Global'!$E103,'OTCM-OMR'!$C$4:$C$88,0),MATCH('Rlt Global'!AH$3,'OTCM-OMR'!$F$3:$BB$3,0)),"")</f>
        <v>0</v>
      </c>
      <c r="AI103">
        <f>IFERROR(INDEX('OTCM-OMR'!$F$4:$BB$88,MATCH('Rlt Global'!$E103,'OTCM-OMR'!$C$4:$C$88,0),MATCH('Rlt Global'!AI$3,'OTCM-OMR'!$F$3:$BB$3,0)),"")</f>
        <v>0</v>
      </c>
      <c r="AJ103">
        <f>IFERROR(INDEX('OTCM-OMR'!$F$4:$BB$88,MATCH('Rlt Global'!$E103,'OTCM-OMR'!$C$4:$C$88,0),MATCH('Rlt Global'!AJ$3,'OTCM-OMR'!$F$3:$BB$3,0)),"")</f>
        <v>0</v>
      </c>
      <c r="AK103">
        <f>IFERROR(INDEX('OTCM-OMR'!$F$4:$BB$88,MATCH('Rlt Global'!$E103,'OTCM-OMR'!$C$4:$C$88,0),MATCH('Rlt Global'!AK$3,'OTCM-OMR'!$F$3:$BB$3,0)),"")</f>
        <v>0</v>
      </c>
      <c r="AL103">
        <f>IFERROR(INDEX('OTCM-OMR'!$F$4:$BB$88,MATCH('Rlt Global'!$E103,'OTCM-OMR'!$C$4:$C$88,0),MATCH('Rlt Global'!AL$3,'OTCM-OMR'!$F$3:$BB$3,0)),"")</f>
        <v>0</v>
      </c>
      <c r="AM103">
        <f>IFERROR(INDEX('OTCM-OMR'!$F$4:$BB$88,MATCH('Rlt Global'!$E103,'OTCM-OMR'!$C$4:$C$88,0),MATCH('Rlt Global'!AM$3,'OTCM-OMR'!$F$3:$BB$3,0)),"")</f>
        <v>0</v>
      </c>
      <c r="AN103">
        <f>IFERROR(INDEX('OTCM-OMR'!$F$4:$BB$88,MATCH('Rlt Global'!$E103,'OTCM-OMR'!$C$4:$C$88,0),MATCH('Rlt Global'!AN$3,'OTCM-OMR'!$F$3:$BB$3,0)),"")</f>
        <v>0</v>
      </c>
      <c r="AO103">
        <f>IFERROR(INDEX('OTCM-OMR'!$F$4:$BB$88,MATCH('Rlt Global'!$E103,'OTCM-OMR'!$C$4:$C$88,0),MATCH('Rlt Global'!AO$3,'OTCM-OMR'!$F$3:$BB$3,0)),"")</f>
        <v>0</v>
      </c>
      <c r="AP103">
        <f>IFERROR(INDEX('OTCM-OMR'!$F$4:$BB$88,MATCH('Rlt Global'!$E103,'OTCM-OMR'!$C$4:$C$88,0),MATCH('Rlt Global'!AP$3,'OTCM-OMR'!$F$3:$BB$3,0)),"")</f>
        <v>0</v>
      </c>
      <c r="AQ103">
        <f>IFERROR(INDEX('OTCM-OMR'!$F$4:$BB$88,MATCH('Rlt Global'!$E103,'OTCM-OMR'!$C$4:$C$88,0),MATCH('Rlt Global'!AQ$3,'OTCM-OMR'!$F$3:$BB$3,0)),"")</f>
        <v>0</v>
      </c>
      <c r="AR103">
        <f>IFERROR(INDEX('OTCM-OMR'!$F$4:$BB$88,MATCH('Rlt Global'!$E103,'OTCM-OMR'!$C$4:$C$88,0),MATCH('Rlt Global'!AR$3,'OTCM-OMR'!$F$3:$BB$3,0)),"")</f>
        <v>0</v>
      </c>
      <c r="AS103">
        <f>IFERROR(INDEX('OTCM-OMR'!$F$4:$BB$88,MATCH('Rlt Global'!$E103,'OTCM-OMR'!$C$4:$C$88,0),MATCH('Rlt Global'!AS$3,'OTCM-OMR'!$F$3:$BB$3,0)),"")</f>
        <v>0</v>
      </c>
      <c r="AT103">
        <f>IFERROR(INDEX('OTCM-OMR'!$F$4:$BB$88,MATCH('Rlt Global'!$E103,'OTCM-OMR'!$C$4:$C$88,0),MATCH('Rlt Global'!AT$3,'OTCM-OMR'!$F$3:$BB$3,0)),"")</f>
        <v>0</v>
      </c>
      <c r="AU103">
        <f>IFERROR(INDEX('OTCM-OMR'!$F$4:$BB$88,MATCH('Rlt Global'!$E103,'OTCM-OMR'!$C$4:$C$88,0),MATCH('Rlt Global'!AU$3,'OTCM-OMR'!$F$3:$BB$3,0)),"")</f>
        <v>0</v>
      </c>
      <c r="AV103">
        <f>IFERROR(INDEX('OTCM-OMR'!$F$4:$BB$88,MATCH('Rlt Global'!$E103,'OTCM-OMR'!$C$4:$C$88,0),MATCH('Rlt Global'!AV$3,'OTCM-OMR'!$F$3:$BB$3,0)),"")</f>
        <v>0</v>
      </c>
      <c r="AW103">
        <f>IFERROR(INDEX('OTCM-OMR'!$F$4:$BB$88,MATCH('Rlt Global'!$E103,'OTCM-OMR'!$C$4:$C$88,0),MATCH('Rlt Global'!AW$3,'OTCM-OMR'!$F$3:$BB$3,0)),"")</f>
        <v>0</v>
      </c>
      <c r="AX103">
        <f>IFERROR(INDEX('OTCM-OMR'!$F$4:$BB$88,MATCH('Rlt Global'!$E103,'OTCM-OMR'!$C$4:$C$88,0),MATCH('Rlt Global'!AX$3,'OTCM-OMR'!$F$3:$BB$3,0)),"")</f>
        <v>0</v>
      </c>
      <c r="AY103">
        <f>IFERROR(INDEX('OTCM-OMR'!$F$4:$BB$88,MATCH('Rlt Global'!$E103,'OTCM-OMR'!$C$4:$C$88,0),MATCH('Rlt Global'!AY$3,'OTCM-OMR'!$F$3:$BB$3,0)),"")</f>
        <v>0</v>
      </c>
      <c r="AZ103">
        <f>IFERROR(INDEX('OTCM-OMR'!$F$4:$BB$88,MATCH('Rlt Global'!$E103,'OTCM-OMR'!$C$4:$C$88,0),MATCH('Rlt Global'!AZ$3,'OTCM-OMR'!$F$3:$BB$3,0)),"")</f>
        <v>0</v>
      </c>
      <c r="BA103">
        <f>IFERROR(INDEX('OTCM-OMR'!$F$4:$BB$88,MATCH('Rlt Global'!$E103,'OTCM-OMR'!$C$4:$C$88,0),MATCH('Rlt Global'!BA$3,'OTCM-OMR'!$F$3:$BB$3,0)),"")</f>
        <v>0</v>
      </c>
      <c r="BB103">
        <f>IFERROR(INDEX('OTCM-OMR'!$F$4:$BB$88,MATCH('Rlt Global'!$E103,'OTCM-OMR'!$C$4:$C$88,0),MATCH('Rlt Global'!BB$3,'OTCM-OMR'!$F$3:$BB$3,0)),"")</f>
        <v>0</v>
      </c>
      <c r="BC103">
        <f>IFERROR(INDEX('OTCM-OMR'!$F$4:$BB$88,MATCH('Rlt Global'!$E103,'OTCM-OMR'!$C$4:$C$88,0),MATCH('Rlt Global'!BC$3,'OTCM-OMR'!$F$3:$BB$3,0)),"")</f>
        <v>0</v>
      </c>
      <c r="BD103">
        <f>IFERROR(INDEX('OTCM-OMR'!$F$4:$BB$88,MATCH('Rlt Global'!$E103,'OTCM-OMR'!$C$4:$C$88,0),MATCH('Rlt Global'!BD$3,'OTCM-OMR'!$F$3:$BB$3,0)),"")</f>
        <v>0</v>
      </c>
    </row>
    <row r="104" spans="1:56">
      <c r="A104" t="s">
        <v>18</v>
      </c>
      <c r="B104" t="s">
        <v>153</v>
      </c>
      <c r="C104" t="s">
        <v>201</v>
      </c>
      <c r="D104">
        <v>5</v>
      </c>
      <c r="E104" s="66" t="str">
        <f>INDEX('Liste Personnel'!$A$3:$I$152,MATCH($C104,'Liste Personnel'!$E$3:$E$152,0),7)</f>
        <v>OTCMG5</v>
      </c>
      <c r="F104" s="66">
        <f>INDEX('Liste Personnel'!$A$3:$I$152,MATCH($C104,'Liste Personnel'!$E$3:$E$152,0),8)</f>
        <v>3174</v>
      </c>
      <c r="G104" s="66" t="str">
        <f>INDEX('Liste Personnel'!$A$3:$I$152,MATCH($C104,'Liste Personnel'!$E$3:$E$152,0),9)</f>
        <v>xxx.xxx@google.com</v>
      </c>
      <c r="H104">
        <f>IFERROR(INDEX('OTCM-OMR'!$F$4:$BB$88,MATCH('Rlt Global'!$E104,'OTCM-OMR'!$C$4:$C$88,0),MATCH('Rlt Global'!H$3,'OTCM-OMR'!$F$3:$BB$3,0)),"")</f>
        <v>0</v>
      </c>
      <c r="I104">
        <f>IFERROR(INDEX('OTCM-OMR'!$F$4:$BB$88,MATCH('Rlt Global'!$E104,'OTCM-OMR'!$C$4:$C$88,0),MATCH('Rlt Global'!I$3,'OTCM-OMR'!$F$3:$BB$3,0)),"")</f>
        <v>0</v>
      </c>
      <c r="J104">
        <f>IFERROR(INDEX('OTCM-OMR'!$F$4:$BB$88,MATCH('Rlt Global'!$E104,'OTCM-OMR'!$C$4:$C$88,0),MATCH('Rlt Global'!J$3,'OTCM-OMR'!$F$3:$BB$3,0)),"")</f>
        <v>0</v>
      </c>
      <c r="K104">
        <f>IFERROR(INDEX('OTCM-OMR'!$F$4:$BB$88,MATCH('Rlt Global'!$E104,'OTCM-OMR'!$C$4:$C$88,0),MATCH('Rlt Global'!K$3,'OTCM-OMR'!$F$3:$BB$3,0)),"")</f>
        <v>0</v>
      </c>
      <c r="L104">
        <f>IFERROR(INDEX('OTCM-OMR'!$F$4:$BB$88,MATCH('Rlt Global'!$E104,'OTCM-OMR'!$C$4:$C$88,0),MATCH('Rlt Global'!L$3,'OTCM-OMR'!$F$3:$BB$3,0)),"")</f>
        <v>0</v>
      </c>
      <c r="M104">
        <f>IFERROR(INDEX('OTCM-OMR'!$F$4:$BB$88,MATCH('Rlt Global'!$E104,'OTCM-OMR'!$C$4:$C$88,0),MATCH('Rlt Global'!M$3,'OTCM-OMR'!$F$3:$BB$3,0)),"")</f>
        <v>0</v>
      </c>
      <c r="N104">
        <f>IFERROR(INDEX('OTCM-OMR'!$F$4:$BB$88,MATCH('Rlt Global'!$E104,'OTCM-OMR'!$C$4:$C$88,0),MATCH('Rlt Global'!N$3,'OTCM-OMR'!$F$3:$BB$3,0)),"")</f>
        <v>0</v>
      </c>
      <c r="O104">
        <f>IFERROR(INDEX('OTCM-OMR'!$F$4:$BB$88,MATCH('Rlt Global'!$E104,'OTCM-OMR'!$C$4:$C$88,0),MATCH('Rlt Global'!O$3,'OTCM-OMR'!$F$3:$BB$3,0)),"")</f>
        <v>0</v>
      </c>
      <c r="P104">
        <f>IFERROR(INDEX('OTCM-OMR'!$F$4:$BB$88,MATCH('Rlt Global'!$E104,'OTCM-OMR'!$C$4:$C$88,0),MATCH('Rlt Global'!P$3,'OTCM-OMR'!$F$3:$BB$3,0)),"")</f>
        <v>0</v>
      </c>
      <c r="Q104">
        <f>IFERROR(INDEX('OTCM-OMR'!$F$4:$BB$88,MATCH('Rlt Global'!$E104,'OTCM-OMR'!$C$4:$C$88,0),MATCH('Rlt Global'!Q$3,'OTCM-OMR'!$F$3:$BB$3,0)),"")</f>
        <v>0</v>
      </c>
      <c r="R104">
        <f>IFERROR(INDEX('OTCM-OMR'!$F$4:$BB$88,MATCH('Rlt Global'!$E104,'OTCM-OMR'!$C$4:$C$88,0),MATCH('Rlt Global'!R$3,'OTCM-OMR'!$F$3:$BB$3,0)),"")</f>
        <v>0</v>
      </c>
      <c r="S104">
        <f>IFERROR(INDEX('OTCM-OMR'!$F$4:$BB$88,MATCH('Rlt Global'!$E104,'OTCM-OMR'!$C$4:$C$88,0),MATCH('Rlt Global'!S$3,'OTCM-OMR'!$F$3:$BB$3,0)),"")</f>
        <v>0</v>
      </c>
      <c r="T104">
        <f>IFERROR(INDEX('OTCM-OMR'!$F$4:$BB$88,MATCH('Rlt Global'!$E104,'OTCM-OMR'!$C$4:$C$88,0),MATCH('Rlt Global'!T$3,'OTCM-OMR'!$F$3:$BB$3,0)),"")</f>
        <v>0</v>
      </c>
      <c r="U104">
        <f>IFERROR(INDEX('OTCM-OMR'!$F$4:$BB$88,MATCH('Rlt Global'!$E104,'OTCM-OMR'!$C$4:$C$88,0),MATCH('Rlt Global'!U$3,'OTCM-OMR'!$F$3:$BB$3,0)),"")</f>
        <v>0</v>
      </c>
      <c r="V104">
        <f>IFERROR(INDEX('OTCM-OMR'!$F$4:$BB$88,MATCH('Rlt Global'!$E104,'OTCM-OMR'!$C$4:$C$88,0),MATCH('Rlt Global'!V$3,'OTCM-OMR'!$F$3:$BB$3,0)),"")</f>
        <v>0</v>
      </c>
      <c r="W104">
        <f>IFERROR(INDEX('OTCM-OMR'!$F$4:$BB$88,MATCH('Rlt Global'!$E104,'OTCM-OMR'!$C$4:$C$88,0),MATCH('Rlt Global'!W$3,'OTCM-OMR'!$F$3:$BB$3,0)),"")</f>
        <v>0</v>
      </c>
      <c r="X104">
        <f>IFERROR(INDEX('OTCM-OMR'!$F$4:$BB$88,MATCH('Rlt Global'!$E104,'OTCM-OMR'!$C$4:$C$88,0),MATCH('Rlt Global'!X$3,'OTCM-OMR'!$F$3:$BB$3,0)),"")</f>
        <v>0</v>
      </c>
      <c r="Y104">
        <f>IFERROR(INDEX('OTCM-OMR'!$F$4:$BB$88,MATCH('Rlt Global'!$E104,'OTCM-OMR'!$C$4:$C$88,0),MATCH('Rlt Global'!Y$3,'OTCM-OMR'!$F$3:$BB$3,0)),"")</f>
        <v>0</v>
      </c>
      <c r="Z104">
        <f>IFERROR(INDEX('OTCM-OMR'!$F$4:$BB$88,MATCH('Rlt Global'!$E104,'OTCM-OMR'!$C$4:$C$88,0),MATCH('Rlt Global'!Z$3,'OTCM-OMR'!$F$3:$BB$3,0)),"")</f>
        <v>0</v>
      </c>
      <c r="AA104">
        <f>IFERROR(INDEX('OTCM-OMR'!$F$4:$BB$88,MATCH('Rlt Global'!$E104,'OTCM-OMR'!$C$4:$C$88,0),MATCH('Rlt Global'!AA$3,'OTCM-OMR'!$F$3:$BB$3,0)),"")</f>
        <v>0</v>
      </c>
      <c r="AB104">
        <f>IFERROR(INDEX('OTCM-OMR'!$F$4:$BB$88,MATCH('Rlt Global'!$E104,'OTCM-OMR'!$C$4:$C$88,0),MATCH('Rlt Global'!AB$3,'OTCM-OMR'!$F$3:$BB$3,0)),"")</f>
        <v>0</v>
      </c>
      <c r="AC104">
        <f>IFERROR(INDEX('OTCM-OMR'!$F$4:$BB$88,MATCH('Rlt Global'!$E104,'OTCM-OMR'!$C$4:$C$88,0),MATCH('Rlt Global'!AC$3,'OTCM-OMR'!$F$3:$BB$3,0)),"")</f>
        <v>0</v>
      </c>
      <c r="AD104">
        <f>IFERROR(INDEX('OTCM-OMR'!$F$4:$BB$88,MATCH('Rlt Global'!$E104,'OTCM-OMR'!$C$4:$C$88,0),MATCH('Rlt Global'!AD$3,'OTCM-OMR'!$F$3:$BB$3,0)),"")</f>
        <v>0</v>
      </c>
      <c r="AE104">
        <f>IFERROR(INDEX('OTCM-OMR'!$F$4:$BB$88,MATCH('Rlt Global'!$E104,'OTCM-OMR'!$C$4:$C$88,0),MATCH('Rlt Global'!AE$3,'OTCM-OMR'!$F$3:$BB$3,0)),"")</f>
        <v>0</v>
      </c>
      <c r="AF104">
        <f>IFERROR(INDEX('OTCM-OMR'!$F$4:$BB$88,MATCH('Rlt Global'!$E104,'OTCM-OMR'!$C$4:$C$88,0),MATCH('Rlt Global'!AF$3,'OTCM-OMR'!$F$3:$BB$3,0)),"")</f>
        <v>0</v>
      </c>
      <c r="AG104">
        <f>IFERROR(INDEX('OTCM-OMR'!$F$4:$BB$88,MATCH('Rlt Global'!$E104,'OTCM-OMR'!$C$4:$C$88,0),MATCH('Rlt Global'!AG$3,'OTCM-OMR'!$F$3:$BB$3,0)),"")</f>
        <v>0</v>
      </c>
      <c r="AH104">
        <f>IFERROR(INDEX('OTCM-OMR'!$F$4:$BB$88,MATCH('Rlt Global'!$E104,'OTCM-OMR'!$C$4:$C$88,0),MATCH('Rlt Global'!AH$3,'OTCM-OMR'!$F$3:$BB$3,0)),"")</f>
        <v>0</v>
      </c>
      <c r="AI104">
        <f>IFERROR(INDEX('OTCM-OMR'!$F$4:$BB$88,MATCH('Rlt Global'!$E104,'OTCM-OMR'!$C$4:$C$88,0),MATCH('Rlt Global'!AI$3,'OTCM-OMR'!$F$3:$BB$3,0)),"")</f>
        <v>0</v>
      </c>
      <c r="AJ104">
        <f>IFERROR(INDEX('OTCM-OMR'!$F$4:$BB$88,MATCH('Rlt Global'!$E104,'OTCM-OMR'!$C$4:$C$88,0),MATCH('Rlt Global'!AJ$3,'OTCM-OMR'!$F$3:$BB$3,0)),"")</f>
        <v>0</v>
      </c>
      <c r="AK104">
        <f>IFERROR(INDEX('OTCM-OMR'!$F$4:$BB$88,MATCH('Rlt Global'!$E104,'OTCM-OMR'!$C$4:$C$88,0),MATCH('Rlt Global'!AK$3,'OTCM-OMR'!$F$3:$BB$3,0)),"")</f>
        <v>0</v>
      </c>
      <c r="AL104">
        <f>IFERROR(INDEX('OTCM-OMR'!$F$4:$BB$88,MATCH('Rlt Global'!$E104,'OTCM-OMR'!$C$4:$C$88,0),MATCH('Rlt Global'!AL$3,'OTCM-OMR'!$F$3:$BB$3,0)),"")</f>
        <v>0</v>
      </c>
      <c r="AM104">
        <f>IFERROR(INDEX('OTCM-OMR'!$F$4:$BB$88,MATCH('Rlt Global'!$E104,'OTCM-OMR'!$C$4:$C$88,0),MATCH('Rlt Global'!AM$3,'OTCM-OMR'!$F$3:$BB$3,0)),"")</f>
        <v>0</v>
      </c>
      <c r="AN104">
        <f>IFERROR(INDEX('OTCM-OMR'!$F$4:$BB$88,MATCH('Rlt Global'!$E104,'OTCM-OMR'!$C$4:$C$88,0),MATCH('Rlt Global'!AN$3,'OTCM-OMR'!$F$3:$BB$3,0)),"")</f>
        <v>0</v>
      </c>
      <c r="AO104">
        <f>IFERROR(INDEX('OTCM-OMR'!$F$4:$BB$88,MATCH('Rlt Global'!$E104,'OTCM-OMR'!$C$4:$C$88,0),MATCH('Rlt Global'!AO$3,'OTCM-OMR'!$F$3:$BB$3,0)),"")</f>
        <v>0</v>
      </c>
      <c r="AP104">
        <f>IFERROR(INDEX('OTCM-OMR'!$F$4:$BB$88,MATCH('Rlt Global'!$E104,'OTCM-OMR'!$C$4:$C$88,0),MATCH('Rlt Global'!AP$3,'OTCM-OMR'!$F$3:$BB$3,0)),"")</f>
        <v>0</v>
      </c>
      <c r="AQ104">
        <f>IFERROR(INDEX('OTCM-OMR'!$F$4:$BB$88,MATCH('Rlt Global'!$E104,'OTCM-OMR'!$C$4:$C$88,0),MATCH('Rlt Global'!AQ$3,'OTCM-OMR'!$F$3:$BB$3,0)),"")</f>
        <v>0</v>
      </c>
      <c r="AR104">
        <f>IFERROR(INDEX('OTCM-OMR'!$F$4:$BB$88,MATCH('Rlt Global'!$E104,'OTCM-OMR'!$C$4:$C$88,0),MATCH('Rlt Global'!AR$3,'OTCM-OMR'!$F$3:$BB$3,0)),"")</f>
        <v>0</v>
      </c>
      <c r="AS104">
        <f>IFERROR(INDEX('OTCM-OMR'!$F$4:$BB$88,MATCH('Rlt Global'!$E104,'OTCM-OMR'!$C$4:$C$88,0),MATCH('Rlt Global'!AS$3,'OTCM-OMR'!$F$3:$BB$3,0)),"")</f>
        <v>0</v>
      </c>
      <c r="AT104">
        <f>IFERROR(INDEX('OTCM-OMR'!$F$4:$BB$88,MATCH('Rlt Global'!$E104,'OTCM-OMR'!$C$4:$C$88,0),MATCH('Rlt Global'!AT$3,'OTCM-OMR'!$F$3:$BB$3,0)),"")</f>
        <v>0</v>
      </c>
      <c r="AU104">
        <f>IFERROR(INDEX('OTCM-OMR'!$F$4:$BB$88,MATCH('Rlt Global'!$E104,'OTCM-OMR'!$C$4:$C$88,0),MATCH('Rlt Global'!AU$3,'OTCM-OMR'!$F$3:$BB$3,0)),"")</f>
        <v>0</v>
      </c>
      <c r="AV104">
        <f>IFERROR(INDEX('OTCM-OMR'!$F$4:$BB$88,MATCH('Rlt Global'!$E104,'OTCM-OMR'!$C$4:$C$88,0),MATCH('Rlt Global'!AV$3,'OTCM-OMR'!$F$3:$BB$3,0)),"")</f>
        <v>0</v>
      </c>
      <c r="AW104">
        <f>IFERROR(INDEX('OTCM-OMR'!$F$4:$BB$88,MATCH('Rlt Global'!$E104,'OTCM-OMR'!$C$4:$C$88,0),MATCH('Rlt Global'!AW$3,'OTCM-OMR'!$F$3:$BB$3,0)),"")</f>
        <v>0</v>
      </c>
      <c r="AX104">
        <f>IFERROR(INDEX('OTCM-OMR'!$F$4:$BB$88,MATCH('Rlt Global'!$E104,'OTCM-OMR'!$C$4:$C$88,0),MATCH('Rlt Global'!AX$3,'OTCM-OMR'!$F$3:$BB$3,0)),"")</f>
        <v>0</v>
      </c>
      <c r="AY104">
        <f>IFERROR(INDEX('OTCM-OMR'!$F$4:$BB$88,MATCH('Rlt Global'!$E104,'OTCM-OMR'!$C$4:$C$88,0),MATCH('Rlt Global'!AY$3,'OTCM-OMR'!$F$3:$BB$3,0)),"")</f>
        <v>0</v>
      </c>
      <c r="AZ104">
        <f>IFERROR(INDEX('OTCM-OMR'!$F$4:$BB$88,MATCH('Rlt Global'!$E104,'OTCM-OMR'!$C$4:$C$88,0),MATCH('Rlt Global'!AZ$3,'OTCM-OMR'!$F$3:$BB$3,0)),"")</f>
        <v>0</v>
      </c>
      <c r="BA104">
        <f>IFERROR(INDEX('OTCM-OMR'!$F$4:$BB$88,MATCH('Rlt Global'!$E104,'OTCM-OMR'!$C$4:$C$88,0),MATCH('Rlt Global'!BA$3,'OTCM-OMR'!$F$3:$BB$3,0)),"")</f>
        <v>0</v>
      </c>
      <c r="BB104">
        <f>IFERROR(INDEX('OTCM-OMR'!$F$4:$BB$88,MATCH('Rlt Global'!$E104,'OTCM-OMR'!$C$4:$C$88,0),MATCH('Rlt Global'!BB$3,'OTCM-OMR'!$F$3:$BB$3,0)),"")</f>
        <v>0</v>
      </c>
      <c r="BC104">
        <f>IFERROR(INDEX('OTCM-OMR'!$F$4:$BB$88,MATCH('Rlt Global'!$E104,'OTCM-OMR'!$C$4:$C$88,0),MATCH('Rlt Global'!BC$3,'OTCM-OMR'!$F$3:$BB$3,0)),"")</f>
        <v>0</v>
      </c>
      <c r="BD104">
        <f>IFERROR(INDEX('OTCM-OMR'!$F$4:$BB$88,MATCH('Rlt Global'!$E104,'OTCM-OMR'!$C$4:$C$88,0),MATCH('Rlt Global'!BD$3,'OTCM-OMR'!$F$3:$BB$3,0)),"")</f>
        <v>0</v>
      </c>
    </row>
    <row r="105" spans="1:56">
      <c r="A105" t="s">
        <v>18</v>
      </c>
      <c r="B105" t="s">
        <v>153</v>
      </c>
      <c r="C105" t="s">
        <v>202</v>
      </c>
      <c r="D105">
        <v>6</v>
      </c>
      <c r="E105" s="66" t="str">
        <f>INDEX('Liste Personnel'!$A$3:$I$152,MATCH($C105,'Liste Personnel'!$E$3:$E$152,0),7)</f>
        <v>OTCMG6</v>
      </c>
      <c r="F105" s="66">
        <f>INDEX('Liste Personnel'!$A$3:$I$152,MATCH($C105,'Liste Personnel'!$E$3:$E$152,0),8)</f>
        <v>3303</v>
      </c>
      <c r="G105" s="66" t="str">
        <f>INDEX('Liste Personnel'!$A$3:$I$152,MATCH($C105,'Liste Personnel'!$E$3:$E$152,0),9)</f>
        <v>xxx.xxx@google.com</v>
      </c>
      <c r="H105">
        <f>IFERROR(INDEX('OTCM-OMR'!$F$4:$BB$88,MATCH('Rlt Global'!$E105,'OTCM-OMR'!$C$4:$C$88,0),MATCH('Rlt Global'!H$3,'OTCM-OMR'!$F$3:$BB$3,0)),"")</f>
        <v>0</v>
      </c>
      <c r="I105">
        <f>IFERROR(INDEX('OTCM-OMR'!$F$4:$BB$88,MATCH('Rlt Global'!$E105,'OTCM-OMR'!$C$4:$C$88,0),MATCH('Rlt Global'!I$3,'OTCM-OMR'!$F$3:$BB$3,0)),"")</f>
        <v>0</v>
      </c>
      <c r="J105">
        <f>IFERROR(INDEX('OTCM-OMR'!$F$4:$BB$88,MATCH('Rlt Global'!$E105,'OTCM-OMR'!$C$4:$C$88,0),MATCH('Rlt Global'!J$3,'OTCM-OMR'!$F$3:$BB$3,0)),"")</f>
        <v>0</v>
      </c>
      <c r="K105">
        <f>IFERROR(INDEX('OTCM-OMR'!$F$4:$BB$88,MATCH('Rlt Global'!$E105,'OTCM-OMR'!$C$4:$C$88,0),MATCH('Rlt Global'!K$3,'OTCM-OMR'!$F$3:$BB$3,0)),"")</f>
        <v>0</v>
      </c>
      <c r="L105">
        <f>IFERROR(INDEX('OTCM-OMR'!$F$4:$BB$88,MATCH('Rlt Global'!$E105,'OTCM-OMR'!$C$4:$C$88,0),MATCH('Rlt Global'!L$3,'OTCM-OMR'!$F$3:$BB$3,0)),"")</f>
        <v>0</v>
      </c>
      <c r="M105">
        <f>IFERROR(INDEX('OTCM-OMR'!$F$4:$BB$88,MATCH('Rlt Global'!$E105,'OTCM-OMR'!$C$4:$C$88,0),MATCH('Rlt Global'!M$3,'OTCM-OMR'!$F$3:$BB$3,0)),"")</f>
        <v>0</v>
      </c>
      <c r="N105">
        <f>IFERROR(INDEX('OTCM-OMR'!$F$4:$BB$88,MATCH('Rlt Global'!$E105,'OTCM-OMR'!$C$4:$C$88,0),MATCH('Rlt Global'!N$3,'OTCM-OMR'!$F$3:$BB$3,0)),"")</f>
        <v>0</v>
      </c>
      <c r="O105">
        <f>IFERROR(INDEX('OTCM-OMR'!$F$4:$BB$88,MATCH('Rlt Global'!$E105,'OTCM-OMR'!$C$4:$C$88,0),MATCH('Rlt Global'!O$3,'OTCM-OMR'!$F$3:$BB$3,0)),"")</f>
        <v>0</v>
      </c>
      <c r="P105">
        <f>IFERROR(INDEX('OTCM-OMR'!$F$4:$BB$88,MATCH('Rlt Global'!$E105,'OTCM-OMR'!$C$4:$C$88,0),MATCH('Rlt Global'!P$3,'OTCM-OMR'!$F$3:$BB$3,0)),"")</f>
        <v>0</v>
      </c>
      <c r="Q105">
        <f>IFERROR(INDEX('OTCM-OMR'!$F$4:$BB$88,MATCH('Rlt Global'!$E105,'OTCM-OMR'!$C$4:$C$88,0),MATCH('Rlt Global'!Q$3,'OTCM-OMR'!$F$3:$BB$3,0)),"")</f>
        <v>0</v>
      </c>
      <c r="R105">
        <f>IFERROR(INDEX('OTCM-OMR'!$F$4:$BB$88,MATCH('Rlt Global'!$E105,'OTCM-OMR'!$C$4:$C$88,0),MATCH('Rlt Global'!R$3,'OTCM-OMR'!$F$3:$BB$3,0)),"")</f>
        <v>0</v>
      </c>
      <c r="S105">
        <f>IFERROR(INDEX('OTCM-OMR'!$F$4:$BB$88,MATCH('Rlt Global'!$E105,'OTCM-OMR'!$C$4:$C$88,0),MATCH('Rlt Global'!S$3,'OTCM-OMR'!$F$3:$BB$3,0)),"")</f>
        <v>0</v>
      </c>
      <c r="T105">
        <f>IFERROR(INDEX('OTCM-OMR'!$F$4:$BB$88,MATCH('Rlt Global'!$E105,'OTCM-OMR'!$C$4:$C$88,0),MATCH('Rlt Global'!T$3,'OTCM-OMR'!$F$3:$BB$3,0)),"")</f>
        <v>0</v>
      </c>
      <c r="U105">
        <f>IFERROR(INDEX('OTCM-OMR'!$F$4:$BB$88,MATCH('Rlt Global'!$E105,'OTCM-OMR'!$C$4:$C$88,0),MATCH('Rlt Global'!U$3,'OTCM-OMR'!$F$3:$BB$3,0)),"")</f>
        <v>0</v>
      </c>
      <c r="V105">
        <f>IFERROR(INDEX('OTCM-OMR'!$F$4:$BB$88,MATCH('Rlt Global'!$E105,'OTCM-OMR'!$C$4:$C$88,0),MATCH('Rlt Global'!V$3,'OTCM-OMR'!$F$3:$BB$3,0)),"")</f>
        <v>0</v>
      </c>
      <c r="W105">
        <f>IFERROR(INDEX('OTCM-OMR'!$F$4:$BB$88,MATCH('Rlt Global'!$E105,'OTCM-OMR'!$C$4:$C$88,0),MATCH('Rlt Global'!W$3,'OTCM-OMR'!$F$3:$BB$3,0)),"")</f>
        <v>0</v>
      </c>
      <c r="X105">
        <f>IFERROR(INDEX('OTCM-OMR'!$F$4:$BB$88,MATCH('Rlt Global'!$E105,'OTCM-OMR'!$C$4:$C$88,0),MATCH('Rlt Global'!X$3,'OTCM-OMR'!$F$3:$BB$3,0)),"")</f>
        <v>0</v>
      </c>
      <c r="Y105">
        <f>IFERROR(INDEX('OTCM-OMR'!$F$4:$BB$88,MATCH('Rlt Global'!$E105,'OTCM-OMR'!$C$4:$C$88,0),MATCH('Rlt Global'!Y$3,'OTCM-OMR'!$F$3:$BB$3,0)),"")</f>
        <v>0</v>
      </c>
      <c r="Z105">
        <f>IFERROR(INDEX('OTCM-OMR'!$F$4:$BB$88,MATCH('Rlt Global'!$E105,'OTCM-OMR'!$C$4:$C$88,0),MATCH('Rlt Global'!Z$3,'OTCM-OMR'!$F$3:$BB$3,0)),"")</f>
        <v>0</v>
      </c>
      <c r="AA105">
        <f>IFERROR(INDEX('OTCM-OMR'!$F$4:$BB$88,MATCH('Rlt Global'!$E105,'OTCM-OMR'!$C$4:$C$88,0),MATCH('Rlt Global'!AA$3,'OTCM-OMR'!$F$3:$BB$3,0)),"")</f>
        <v>0</v>
      </c>
      <c r="AB105">
        <f>IFERROR(INDEX('OTCM-OMR'!$F$4:$BB$88,MATCH('Rlt Global'!$E105,'OTCM-OMR'!$C$4:$C$88,0),MATCH('Rlt Global'!AB$3,'OTCM-OMR'!$F$3:$BB$3,0)),"")</f>
        <v>0</v>
      </c>
      <c r="AC105">
        <f>IFERROR(INDEX('OTCM-OMR'!$F$4:$BB$88,MATCH('Rlt Global'!$E105,'OTCM-OMR'!$C$4:$C$88,0),MATCH('Rlt Global'!AC$3,'OTCM-OMR'!$F$3:$BB$3,0)),"")</f>
        <v>0</v>
      </c>
      <c r="AD105">
        <f>IFERROR(INDEX('OTCM-OMR'!$F$4:$BB$88,MATCH('Rlt Global'!$E105,'OTCM-OMR'!$C$4:$C$88,0),MATCH('Rlt Global'!AD$3,'OTCM-OMR'!$F$3:$BB$3,0)),"")</f>
        <v>0</v>
      </c>
      <c r="AE105">
        <f>IFERROR(INDEX('OTCM-OMR'!$F$4:$BB$88,MATCH('Rlt Global'!$E105,'OTCM-OMR'!$C$4:$C$88,0),MATCH('Rlt Global'!AE$3,'OTCM-OMR'!$F$3:$BB$3,0)),"")</f>
        <v>0</v>
      </c>
      <c r="AF105">
        <f>IFERROR(INDEX('OTCM-OMR'!$F$4:$BB$88,MATCH('Rlt Global'!$E105,'OTCM-OMR'!$C$4:$C$88,0),MATCH('Rlt Global'!AF$3,'OTCM-OMR'!$F$3:$BB$3,0)),"")</f>
        <v>0</v>
      </c>
      <c r="AG105">
        <f>IFERROR(INDEX('OTCM-OMR'!$F$4:$BB$88,MATCH('Rlt Global'!$E105,'OTCM-OMR'!$C$4:$C$88,0),MATCH('Rlt Global'!AG$3,'OTCM-OMR'!$F$3:$BB$3,0)),"")</f>
        <v>0</v>
      </c>
      <c r="AH105">
        <f>IFERROR(INDEX('OTCM-OMR'!$F$4:$BB$88,MATCH('Rlt Global'!$E105,'OTCM-OMR'!$C$4:$C$88,0),MATCH('Rlt Global'!AH$3,'OTCM-OMR'!$F$3:$BB$3,0)),"")</f>
        <v>0</v>
      </c>
      <c r="AI105">
        <f>IFERROR(INDEX('OTCM-OMR'!$F$4:$BB$88,MATCH('Rlt Global'!$E105,'OTCM-OMR'!$C$4:$C$88,0),MATCH('Rlt Global'!AI$3,'OTCM-OMR'!$F$3:$BB$3,0)),"")</f>
        <v>0</v>
      </c>
      <c r="AJ105">
        <f>IFERROR(INDEX('OTCM-OMR'!$F$4:$BB$88,MATCH('Rlt Global'!$E105,'OTCM-OMR'!$C$4:$C$88,0),MATCH('Rlt Global'!AJ$3,'OTCM-OMR'!$F$3:$BB$3,0)),"")</f>
        <v>0</v>
      </c>
      <c r="AK105">
        <f>IFERROR(INDEX('OTCM-OMR'!$F$4:$BB$88,MATCH('Rlt Global'!$E105,'OTCM-OMR'!$C$4:$C$88,0),MATCH('Rlt Global'!AK$3,'OTCM-OMR'!$F$3:$BB$3,0)),"")</f>
        <v>0</v>
      </c>
      <c r="AL105">
        <f>IFERROR(INDEX('OTCM-OMR'!$F$4:$BB$88,MATCH('Rlt Global'!$E105,'OTCM-OMR'!$C$4:$C$88,0),MATCH('Rlt Global'!AL$3,'OTCM-OMR'!$F$3:$BB$3,0)),"")</f>
        <v>0</v>
      </c>
      <c r="AM105">
        <f>IFERROR(INDEX('OTCM-OMR'!$F$4:$BB$88,MATCH('Rlt Global'!$E105,'OTCM-OMR'!$C$4:$C$88,0),MATCH('Rlt Global'!AM$3,'OTCM-OMR'!$F$3:$BB$3,0)),"")</f>
        <v>0</v>
      </c>
      <c r="AN105">
        <f>IFERROR(INDEX('OTCM-OMR'!$F$4:$BB$88,MATCH('Rlt Global'!$E105,'OTCM-OMR'!$C$4:$C$88,0),MATCH('Rlt Global'!AN$3,'OTCM-OMR'!$F$3:$BB$3,0)),"")</f>
        <v>0</v>
      </c>
      <c r="AO105">
        <f>IFERROR(INDEX('OTCM-OMR'!$F$4:$BB$88,MATCH('Rlt Global'!$E105,'OTCM-OMR'!$C$4:$C$88,0),MATCH('Rlt Global'!AO$3,'OTCM-OMR'!$F$3:$BB$3,0)),"")</f>
        <v>0</v>
      </c>
      <c r="AP105">
        <f>IFERROR(INDEX('OTCM-OMR'!$F$4:$BB$88,MATCH('Rlt Global'!$E105,'OTCM-OMR'!$C$4:$C$88,0),MATCH('Rlt Global'!AP$3,'OTCM-OMR'!$F$3:$BB$3,0)),"")</f>
        <v>0</v>
      </c>
      <c r="AQ105">
        <f>IFERROR(INDEX('OTCM-OMR'!$F$4:$BB$88,MATCH('Rlt Global'!$E105,'OTCM-OMR'!$C$4:$C$88,0),MATCH('Rlt Global'!AQ$3,'OTCM-OMR'!$F$3:$BB$3,0)),"")</f>
        <v>0</v>
      </c>
      <c r="AR105">
        <f>IFERROR(INDEX('OTCM-OMR'!$F$4:$BB$88,MATCH('Rlt Global'!$E105,'OTCM-OMR'!$C$4:$C$88,0),MATCH('Rlt Global'!AR$3,'OTCM-OMR'!$F$3:$BB$3,0)),"")</f>
        <v>0</v>
      </c>
      <c r="AS105">
        <f>IFERROR(INDEX('OTCM-OMR'!$F$4:$BB$88,MATCH('Rlt Global'!$E105,'OTCM-OMR'!$C$4:$C$88,0),MATCH('Rlt Global'!AS$3,'OTCM-OMR'!$F$3:$BB$3,0)),"")</f>
        <v>0</v>
      </c>
      <c r="AT105">
        <f>IFERROR(INDEX('OTCM-OMR'!$F$4:$BB$88,MATCH('Rlt Global'!$E105,'OTCM-OMR'!$C$4:$C$88,0),MATCH('Rlt Global'!AT$3,'OTCM-OMR'!$F$3:$BB$3,0)),"")</f>
        <v>0</v>
      </c>
      <c r="AU105">
        <f>IFERROR(INDEX('OTCM-OMR'!$F$4:$BB$88,MATCH('Rlt Global'!$E105,'OTCM-OMR'!$C$4:$C$88,0),MATCH('Rlt Global'!AU$3,'OTCM-OMR'!$F$3:$BB$3,0)),"")</f>
        <v>0</v>
      </c>
      <c r="AV105">
        <f>IFERROR(INDEX('OTCM-OMR'!$F$4:$BB$88,MATCH('Rlt Global'!$E105,'OTCM-OMR'!$C$4:$C$88,0),MATCH('Rlt Global'!AV$3,'OTCM-OMR'!$F$3:$BB$3,0)),"")</f>
        <v>0</v>
      </c>
      <c r="AW105">
        <f>IFERROR(INDEX('OTCM-OMR'!$F$4:$BB$88,MATCH('Rlt Global'!$E105,'OTCM-OMR'!$C$4:$C$88,0),MATCH('Rlt Global'!AW$3,'OTCM-OMR'!$F$3:$BB$3,0)),"")</f>
        <v>0</v>
      </c>
      <c r="AX105">
        <f>IFERROR(INDEX('OTCM-OMR'!$F$4:$BB$88,MATCH('Rlt Global'!$E105,'OTCM-OMR'!$C$4:$C$88,0),MATCH('Rlt Global'!AX$3,'OTCM-OMR'!$F$3:$BB$3,0)),"")</f>
        <v>0</v>
      </c>
      <c r="AY105">
        <f>IFERROR(INDEX('OTCM-OMR'!$F$4:$BB$88,MATCH('Rlt Global'!$E105,'OTCM-OMR'!$C$4:$C$88,0),MATCH('Rlt Global'!AY$3,'OTCM-OMR'!$F$3:$BB$3,0)),"")</f>
        <v>0</v>
      </c>
      <c r="AZ105">
        <f>IFERROR(INDEX('OTCM-OMR'!$F$4:$BB$88,MATCH('Rlt Global'!$E105,'OTCM-OMR'!$C$4:$C$88,0),MATCH('Rlt Global'!AZ$3,'OTCM-OMR'!$F$3:$BB$3,0)),"")</f>
        <v>0</v>
      </c>
      <c r="BA105">
        <f>IFERROR(INDEX('OTCM-OMR'!$F$4:$BB$88,MATCH('Rlt Global'!$E105,'OTCM-OMR'!$C$4:$C$88,0),MATCH('Rlt Global'!BA$3,'OTCM-OMR'!$F$3:$BB$3,0)),"")</f>
        <v>0</v>
      </c>
      <c r="BB105">
        <f>IFERROR(INDEX('OTCM-OMR'!$F$4:$BB$88,MATCH('Rlt Global'!$E105,'OTCM-OMR'!$C$4:$C$88,0),MATCH('Rlt Global'!BB$3,'OTCM-OMR'!$F$3:$BB$3,0)),"")</f>
        <v>0</v>
      </c>
      <c r="BC105">
        <f>IFERROR(INDEX('OTCM-OMR'!$F$4:$BB$88,MATCH('Rlt Global'!$E105,'OTCM-OMR'!$C$4:$C$88,0),MATCH('Rlt Global'!BC$3,'OTCM-OMR'!$F$3:$BB$3,0)),"")</f>
        <v>0</v>
      </c>
      <c r="BD105">
        <f>IFERROR(INDEX('OTCM-OMR'!$F$4:$BB$88,MATCH('Rlt Global'!$E105,'OTCM-OMR'!$C$4:$C$88,0),MATCH('Rlt Global'!BD$3,'OTCM-OMR'!$F$3:$BB$3,0)),"")</f>
        <v>0</v>
      </c>
    </row>
    <row r="106" spans="1:56">
      <c r="A106" t="s">
        <v>18</v>
      </c>
      <c r="B106" t="s">
        <v>167</v>
      </c>
      <c r="C106" t="s">
        <v>203</v>
      </c>
      <c r="D106">
        <v>7</v>
      </c>
      <c r="E106" s="66" t="str">
        <f>INDEX('Liste Personnel'!$A$3:$I$152,MATCH($C106,'Liste Personnel'!$E$3:$E$152,0),7)</f>
        <v>OTCMJG7</v>
      </c>
      <c r="F106" s="66">
        <f>INDEX('Liste Personnel'!$A$3:$I$152,MATCH($C106,'Liste Personnel'!$E$3:$E$152,0),8)</f>
        <v>1189</v>
      </c>
      <c r="G106" s="66" t="str">
        <f>INDEX('Liste Personnel'!$A$3:$I$152,MATCH($C106,'Liste Personnel'!$E$3:$E$152,0),9)</f>
        <v>xxx.xxx@google.com</v>
      </c>
      <c r="H106">
        <f>IFERROR(INDEX('OTCM-OMR'!$F$4:$BB$88,MATCH('Rlt Global'!$E106,'OTCM-OMR'!$C$4:$C$88,0),MATCH('Rlt Global'!H$3,'OTCM-OMR'!$F$3:$BB$3,0)),"")</f>
        <v>0</v>
      </c>
      <c r="I106">
        <f>IFERROR(INDEX('OTCM-OMR'!$F$4:$BB$88,MATCH('Rlt Global'!$E106,'OTCM-OMR'!$C$4:$C$88,0),MATCH('Rlt Global'!I$3,'OTCM-OMR'!$F$3:$BB$3,0)),"")</f>
        <v>0</v>
      </c>
      <c r="J106">
        <f>IFERROR(INDEX('OTCM-OMR'!$F$4:$BB$88,MATCH('Rlt Global'!$E106,'OTCM-OMR'!$C$4:$C$88,0),MATCH('Rlt Global'!J$3,'OTCM-OMR'!$F$3:$BB$3,0)),"")</f>
        <v>0</v>
      </c>
      <c r="K106">
        <f>IFERROR(INDEX('OTCM-OMR'!$F$4:$BB$88,MATCH('Rlt Global'!$E106,'OTCM-OMR'!$C$4:$C$88,0),MATCH('Rlt Global'!K$3,'OTCM-OMR'!$F$3:$BB$3,0)),"")</f>
        <v>0</v>
      </c>
      <c r="L106">
        <f>IFERROR(INDEX('OTCM-OMR'!$F$4:$BB$88,MATCH('Rlt Global'!$E106,'OTCM-OMR'!$C$4:$C$88,0),MATCH('Rlt Global'!L$3,'OTCM-OMR'!$F$3:$BB$3,0)),"")</f>
        <v>0</v>
      </c>
      <c r="M106">
        <f>IFERROR(INDEX('OTCM-OMR'!$F$4:$BB$88,MATCH('Rlt Global'!$E106,'OTCM-OMR'!$C$4:$C$88,0),MATCH('Rlt Global'!M$3,'OTCM-OMR'!$F$3:$BB$3,0)),"")</f>
        <v>0</v>
      </c>
      <c r="N106">
        <f>IFERROR(INDEX('OTCM-OMR'!$F$4:$BB$88,MATCH('Rlt Global'!$E106,'OTCM-OMR'!$C$4:$C$88,0),MATCH('Rlt Global'!N$3,'OTCM-OMR'!$F$3:$BB$3,0)),"")</f>
        <v>0</v>
      </c>
      <c r="O106">
        <f>IFERROR(INDEX('OTCM-OMR'!$F$4:$BB$88,MATCH('Rlt Global'!$E106,'OTCM-OMR'!$C$4:$C$88,0),MATCH('Rlt Global'!O$3,'OTCM-OMR'!$F$3:$BB$3,0)),"")</f>
        <v>0</v>
      </c>
      <c r="P106">
        <f>IFERROR(INDEX('OTCM-OMR'!$F$4:$BB$88,MATCH('Rlt Global'!$E106,'OTCM-OMR'!$C$4:$C$88,0),MATCH('Rlt Global'!P$3,'OTCM-OMR'!$F$3:$BB$3,0)),"")</f>
        <v>0</v>
      </c>
      <c r="Q106">
        <f>IFERROR(INDEX('OTCM-OMR'!$F$4:$BB$88,MATCH('Rlt Global'!$E106,'OTCM-OMR'!$C$4:$C$88,0),MATCH('Rlt Global'!Q$3,'OTCM-OMR'!$F$3:$BB$3,0)),"")</f>
        <v>0</v>
      </c>
      <c r="R106">
        <f>IFERROR(INDEX('OTCM-OMR'!$F$4:$BB$88,MATCH('Rlt Global'!$E106,'OTCM-OMR'!$C$4:$C$88,0),MATCH('Rlt Global'!R$3,'OTCM-OMR'!$F$3:$BB$3,0)),"")</f>
        <v>0</v>
      </c>
      <c r="S106">
        <f>IFERROR(INDEX('OTCM-OMR'!$F$4:$BB$88,MATCH('Rlt Global'!$E106,'OTCM-OMR'!$C$4:$C$88,0),MATCH('Rlt Global'!S$3,'OTCM-OMR'!$F$3:$BB$3,0)),"")</f>
        <v>0</v>
      </c>
      <c r="T106">
        <f>IFERROR(INDEX('OTCM-OMR'!$F$4:$BB$88,MATCH('Rlt Global'!$E106,'OTCM-OMR'!$C$4:$C$88,0),MATCH('Rlt Global'!T$3,'OTCM-OMR'!$F$3:$BB$3,0)),"")</f>
        <v>0</v>
      </c>
      <c r="U106">
        <f>IFERROR(INDEX('OTCM-OMR'!$F$4:$BB$88,MATCH('Rlt Global'!$E106,'OTCM-OMR'!$C$4:$C$88,0),MATCH('Rlt Global'!U$3,'OTCM-OMR'!$F$3:$BB$3,0)),"")</f>
        <v>0</v>
      </c>
      <c r="V106">
        <f>IFERROR(INDEX('OTCM-OMR'!$F$4:$BB$88,MATCH('Rlt Global'!$E106,'OTCM-OMR'!$C$4:$C$88,0),MATCH('Rlt Global'!V$3,'OTCM-OMR'!$F$3:$BB$3,0)),"")</f>
        <v>0</v>
      </c>
      <c r="W106">
        <f>IFERROR(INDEX('OTCM-OMR'!$F$4:$BB$88,MATCH('Rlt Global'!$E106,'OTCM-OMR'!$C$4:$C$88,0),MATCH('Rlt Global'!W$3,'OTCM-OMR'!$F$3:$BB$3,0)),"")</f>
        <v>0</v>
      </c>
      <c r="X106">
        <f>IFERROR(INDEX('OTCM-OMR'!$F$4:$BB$88,MATCH('Rlt Global'!$E106,'OTCM-OMR'!$C$4:$C$88,0),MATCH('Rlt Global'!X$3,'OTCM-OMR'!$F$3:$BB$3,0)),"")</f>
        <v>0</v>
      </c>
      <c r="Y106">
        <f>IFERROR(INDEX('OTCM-OMR'!$F$4:$BB$88,MATCH('Rlt Global'!$E106,'OTCM-OMR'!$C$4:$C$88,0),MATCH('Rlt Global'!Y$3,'OTCM-OMR'!$F$3:$BB$3,0)),"")</f>
        <v>0</v>
      </c>
      <c r="Z106">
        <f>IFERROR(INDEX('OTCM-OMR'!$F$4:$BB$88,MATCH('Rlt Global'!$E106,'OTCM-OMR'!$C$4:$C$88,0),MATCH('Rlt Global'!Z$3,'OTCM-OMR'!$F$3:$BB$3,0)),"")</f>
        <v>0</v>
      </c>
      <c r="AA106">
        <f>IFERROR(INDEX('OTCM-OMR'!$F$4:$BB$88,MATCH('Rlt Global'!$E106,'OTCM-OMR'!$C$4:$C$88,0),MATCH('Rlt Global'!AA$3,'OTCM-OMR'!$F$3:$BB$3,0)),"")</f>
        <v>0</v>
      </c>
      <c r="AB106">
        <f>IFERROR(INDEX('OTCM-OMR'!$F$4:$BB$88,MATCH('Rlt Global'!$E106,'OTCM-OMR'!$C$4:$C$88,0),MATCH('Rlt Global'!AB$3,'OTCM-OMR'!$F$3:$BB$3,0)),"")</f>
        <v>0</v>
      </c>
      <c r="AC106">
        <f>IFERROR(INDEX('OTCM-OMR'!$F$4:$BB$88,MATCH('Rlt Global'!$E106,'OTCM-OMR'!$C$4:$C$88,0),MATCH('Rlt Global'!AC$3,'OTCM-OMR'!$F$3:$BB$3,0)),"")</f>
        <v>0</v>
      </c>
      <c r="AD106">
        <f>IFERROR(INDEX('OTCM-OMR'!$F$4:$BB$88,MATCH('Rlt Global'!$E106,'OTCM-OMR'!$C$4:$C$88,0),MATCH('Rlt Global'!AD$3,'OTCM-OMR'!$F$3:$BB$3,0)),"")</f>
        <v>0</v>
      </c>
      <c r="AE106">
        <f>IFERROR(INDEX('OTCM-OMR'!$F$4:$BB$88,MATCH('Rlt Global'!$E106,'OTCM-OMR'!$C$4:$C$88,0),MATCH('Rlt Global'!AE$3,'OTCM-OMR'!$F$3:$BB$3,0)),"")</f>
        <v>0</v>
      </c>
      <c r="AF106">
        <f>IFERROR(INDEX('OTCM-OMR'!$F$4:$BB$88,MATCH('Rlt Global'!$E106,'OTCM-OMR'!$C$4:$C$88,0),MATCH('Rlt Global'!AF$3,'OTCM-OMR'!$F$3:$BB$3,0)),"")</f>
        <v>0</v>
      </c>
      <c r="AG106">
        <f>IFERROR(INDEX('OTCM-OMR'!$F$4:$BB$88,MATCH('Rlt Global'!$E106,'OTCM-OMR'!$C$4:$C$88,0),MATCH('Rlt Global'!AG$3,'OTCM-OMR'!$F$3:$BB$3,0)),"")</f>
        <v>0</v>
      </c>
      <c r="AH106">
        <f>IFERROR(INDEX('OTCM-OMR'!$F$4:$BB$88,MATCH('Rlt Global'!$E106,'OTCM-OMR'!$C$4:$C$88,0),MATCH('Rlt Global'!AH$3,'OTCM-OMR'!$F$3:$BB$3,0)),"")</f>
        <v>0</v>
      </c>
      <c r="AI106">
        <f>IFERROR(INDEX('OTCM-OMR'!$F$4:$BB$88,MATCH('Rlt Global'!$E106,'OTCM-OMR'!$C$4:$C$88,0),MATCH('Rlt Global'!AI$3,'OTCM-OMR'!$F$3:$BB$3,0)),"")</f>
        <v>0</v>
      </c>
      <c r="AJ106">
        <f>IFERROR(INDEX('OTCM-OMR'!$F$4:$BB$88,MATCH('Rlt Global'!$E106,'OTCM-OMR'!$C$4:$C$88,0),MATCH('Rlt Global'!AJ$3,'OTCM-OMR'!$F$3:$BB$3,0)),"")</f>
        <v>0</v>
      </c>
      <c r="AK106">
        <f>IFERROR(INDEX('OTCM-OMR'!$F$4:$BB$88,MATCH('Rlt Global'!$E106,'OTCM-OMR'!$C$4:$C$88,0),MATCH('Rlt Global'!AK$3,'OTCM-OMR'!$F$3:$BB$3,0)),"")</f>
        <v>0</v>
      </c>
      <c r="AL106">
        <f>IFERROR(INDEX('OTCM-OMR'!$F$4:$BB$88,MATCH('Rlt Global'!$E106,'OTCM-OMR'!$C$4:$C$88,0),MATCH('Rlt Global'!AL$3,'OTCM-OMR'!$F$3:$BB$3,0)),"")</f>
        <v>0</v>
      </c>
      <c r="AM106">
        <f>IFERROR(INDEX('OTCM-OMR'!$F$4:$BB$88,MATCH('Rlt Global'!$E106,'OTCM-OMR'!$C$4:$C$88,0),MATCH('Rlt Global'!AM$3,'OTCM-OMR'!$F$3:$BB$3,0)),"")</f>
        <v>0</v>
      </c>
      <c r="AN106">
        <f>IFERROR(INDEX('OTCM-OMR'!$F$4:$BB$88,MATCH('Rlt Global'!$E106,'OTCM-OMR'!$C$4:$C$88,0),MATCH('Rlt Global'!AN$3,'OTCM-OMR'!$F$3:$BB$3,0)),"")</f>
        <v>0</v>
      </c>
      <c r="AO106">
        <f>IFERROR(INDEX('OTCM-OMR'!$F$4:$BB$88,MATCH('Rlt Global'!$E106,'OTCM-OMR'!$C$4:$C$88,0),MATCH('Rlt Global'!AO$3,'OTCM-OMR'!$F$3:$BB$3,0)),"")</f>
        <v>0</v>
      </c>
      <c r="AP106">
        <f>IFERROR(INDEX('OTCM-OMR'!$F$4:$BB$88,MATCH('Rlt Global'!$E106,'OTCM-OMR'!$C$4:$C$88,0),MATCH('Rlt Global'!AP$3,'OTCM-OMR'!$F$3:$BB$3,0)),"")</f>
        <v>0</v>
      </c>
      <c r="AQ106">
        <f>IFERROR(INDEX('OTCM-OMR'!$F$4:$BB$88,MATCH('Rlt Global'!$E106,'OTCM-OMR'!$C$4:$C$88,0),MATCH('Rlt Global'!AQ$3,'OTCM-OMR'!$F$3:$BB$3,0)),"")</f>
        <v>0</v>
      </c>
      <c r="AR106">
        <f>IFERROR(INDEX('OTCM-OMR'!$F$4:$BB$88,MATCH('Rlt Global'!$E106,'OTCM-OMR'!$C$4:$C$88,0),MATCH('Rlt Global'!AR$3,'OTCM-OMR'!$F$3:$BB$3,0)),"")</f>
        <v>0</v>
      </c>
      <c r="AS106">
        <f>IFERROR(INDEX('OTCM-OMR'!$F$4:$BB$88,MATCH('Rlt Global'!$E106,'OTCM-OMR'!$C$4:$C$88,0),MATCH('Rlt Global'!AS$3,'OTCM-OMR'!$F$3:$BB$3,0)),"")</f>
        <v>0</v>
      </c>
      <c r="AT106">
        <f>IFERROR(INDEX('OTCM-OMR'!$F$4:$BB$88,MATCH('Rlt Global'!$E106,'OTCM-OMR'!$C$4:$C$88,0),MATCH('Rlt Global'!AT$3,'OTCM-OMR'!$F$3:$BB$3,0)),"")</f>
        <v>0</v>
      </c>
      <c r="AU106">
        <f>IFERROR(INDEX('OTCM-OMR'!$F$4:$BB$88,MATCH('Rlt Global'!$E106,'OTCM-OMR'!$C$4:$C$88,0),MATCH('Rlt Global'!AU$3,'OTCM-OMR'!$F$3:$BB$3,0)),"")</f>
        <v>0</v>
      </c>
      <c r="AV106">
        <f>IFERROR(INDEX('OTCM-OMR'!$F$4:$BB$88,MATCH('Rlt Global'!$E106,'OTCM-OMR'!$C$4:$C$88,0),MATCH('Rlt Global'!AV$3,'OTCM-OMR'!$F$3:$BB$3,0)),"")</f>
        <v>0</v>
      </c>
      <c r="AW106">
        <f>IFERROR(INDEX('OTCM-OMR'!$F$4:$BB$88,MATCH('Rlt Global'!$E106,'OTCM-OMR'!$C$4:$C$88,0),MATCH('Rlt Global'!AW$3,'OTCM-OMR'!$F$3:$BB$3,0)),"")</f>
        <v>0</v>
      </c>
      <c r="AX106">
        <f>IFERROR(INDEX('OTCM-OMR'!$F$4:$BB$88,MATCH('Rlt Global'!$E106,'OTCM-OMR'!$C$4:$C$88,0),MATCH('Rlt Global'!AX$3,'OTCM-OMR'!$F$3:$BB$3,0)),"")</f>
        <v>0</v>
      </c>
      <c r="AY106">
        <f>IFERROR(INDEX('OTCM-OMR'!$F$4:$BB$88,MATCH('Rlt Global'!$E106,'OTCM-OMR'!$C$4:$C$88,0),MATCH('Rlt Global'!AY$3,'OTCM-OMR'!$F$3:$BB$3,0)),"")</f>
        <v>0</v>
      </c>
      <c r="AZ106">
        <f>IFERROR(INDEX('OTCM-OMR'!$F$4:$BB$88,MATCH('Rlt Global'!$E106,'OTCM-OMR'!$C$4:$C$88,0),MATCH('Rlt Global'!AZ$3,'OTCM-OMR'!$F$3:$BB$3,0)),"")</f>
        <v>0</v>
      </c>
      <c r="BA106">
        <f>IFERROR(INDEX('OTCM-OMR'!$F$4:$BB$88,MATCH('Rlt Global'!$E106,'OTCM-OMR'!$C$4:$C$88,0),MATCH('Rlt Global'!BA$3,'OTCM-OMR'!$F$3:$BB$3,0)),"")</f>
        <v>0</v>
      </c>
      <c r="BB106">
        <f>IFERROR(INDEX('OTCM-OMR'!$F$4:$BB$88,MATCH('Rlt Global'!$E106,'OTCM-OMR'!$C$4:$C$88,0),MATCH('Rlt Global'!BB$3,'OTCM-OMR'!$F$3:$BB$3,0)),"")</f>
        <v>0</v>
      </c>
      <c r="BC106">
        <f>IFERROR(INDEX('OTCM-OMR'!$F$4:$BB$88,MATCH('Rlt Global'!$E106,'OTCM-OMR'!$C$4:$C$88,0),MATCH('Rlt Global'!BC$3,'OTCM-OMR'!$F$3:$BB$3,0)),"")</f>
        <v>0</v>
      </c>
      <c r="BD106">
        <f>IFERROR(INDEX('OTCM-OMR'!$F$4:$BB$88,MATCH('Rlt Global'!$E106,'OTCM-OMR'!$C$4:$C$88,0),MATCH('Rlt Global'!BD$3,'OTCM-OMR'!$F$3:$BB$3,0)),"")</f>
        <v>0</v>
      </c>
    </row>
    <row r="107" spans="1:56">
      <c r="A107" t="s">
        <v>150</v>
      </c>
      <c r="B107" t="s">
        <v>153</v>
      </c>
      <c r="C107" t="s">
        <v>204</v>
      </c>
      <c r="D107">
        <v>1</v>
      </c>
      <c r="E107" s="66" t="str">
        <f>INDEX('Liste Personnel'!$A$3:$I$152,MATCH($C107,'Liste Personnel'!$E$3:$E$152,0),7)</f>
        <v>OTCMH1</v>
      </c>
      <c r="F107" s="66">
        <f>INDEX('Liste Personnel'!$A$3:$I$152,MATCH($C107,'Liste Personnel'!$E$3:$E$152,0),8)</f>
        <v>2182</v>
      </c>
      <c r="G107" s="66" t="str">
        <f>INDEX('Liste Personnel'!$A$3:$I$152,MATCH($C107,'Liste Personnel'!$E$3:$E$152,0),9)</f>
        <v>xxx.xxx@google.com</v>
      </c>
      <c r="H107">
        <f>IFERROR(INDEX('OTCM-OMR'!$F$4:$BB$88,MATCH('Rlt Global'!$E107,'OTCM-OMR'!$C$4:$C$88,0),MATCH('Rlt Global'!H$3,'OTCM-OMR'!$F$3:$BB$3,0)),"")</f>
        <v>0</v>
      </c>
      <c r="I107">
        <f>IFERROR(INDEX('OTCM-OMR'!$F$4:$BB$88,MATCH('Rlt Global'!$E107,'OTCM-OMR'!$C$4:$C$88,0),MATCH('Rlt Global'!I$3,'OTCM-OMR'!$F$3:$BB$3,0)),"")</f>
        <v>0</v>
      </c>
      <c r="J107">
        <f>IFERROR(INDEX('OTCM-OMR'!$F$4:$BB$88,MATCH('Rlt Global'!$E107,'OTCM-OMR'!$C$4:$C$88,0),MATCH('Rlt Global'!J$3,'OTCM-OMR'!$F$3:$BB$3,0)),"")</f>
        <v>0</v>
      </c>
      <c r="K107">
        <f>IFERROR(INDEX('OTCM-OMR'!$F$4:$BB$88,MATCH('Rlt Global'!$E107,'OTCM-OMR'!$C$4:$C$88,0),MATCH('Rlt Global'!K$3,'OTCM-OMR'!$F$3:$BB$3,0)),"")</f>
        <v>0</v>
      </c>
      <c r="L107">
        <f>IFERROR(INDEX('OTCM-OMR'!$F$4:$BB$88,MATCH('Rlt Global'!$E107,'OTCM-OMR'!$C$4:$C$88,0),MATCH('Rlt Global'!L$3,'OTCM-OMR'!$F$3:$BB$3,0)),"")</f>
        <v>0</v>
      </c>
      <c r="M107">
        <f>IFERROR(INDEX('OTCM-OMR'!$F$4:$BB$88,MATCH('Rlt Global'!$E107,'OTCM-OMR'!$C$4:$C$88,0),MATCH('Rlt Global'!M$3,'OTCM-OMR'!$F$3:$BB$3,0)),"")</f>
        <v>0</v>
      </c>
      <c r="N107">
        <f>IFERROR(INDEX('OTCM-OMR'!$F$4:$BB$88,MATCH('Rlt Global'!$E107,'OTCM-OMR'!$C$4:$C$88,0),MATCH('Rlt Global'!N$3,'OTCM-OMR'!$F$3:$BB$3,0)),"")</f>
        <v>0</v>
      </c>
      <c r="O107">
        <f>IFERROR(INDEX('OTCM-OMR'!$F$4:$BB$88,MATCH('Rlt Global'!$E107,'OTCM-OMR'!$C$4:$C$88,0),MATCH('Rlt Global'!O$3,'OTCM-OMR'!$F$3:$BB$3,0)),"")</f>
        <v>0</v>
      </c>
      <c r="P107">
        <f>IFERROR(INDEX('OTCM-OMR'!$F$4:$BB$88,MATCH('Rlt Global'!$E107,'OTCM-OMR'!$C$4:$C$88,0),MATCH('Rlt Global'!P$3,'OTCM-OMR'!$F$3:$BB$3,0)),"")</f>
        <v>0</v>
      </c>
      <c r="Q107">
        <f>IFERROR(INDEX('OTCM-OMR'!$F$4:$BB$88,MATCH('Rlt Global'!$E107,'OTCM-OMR'!$C$4:$C$88,0),MATCH('Rlt Global'!Q$3,'OTCM-OMR'!$F$3:$BB$3,0)),"")</f>
        <v>0</v>
      </c>
      <c r="R107">
        <f>IFERROR(INDEX('OTCM-OMR'!$F$4:$BB$88,MATCH('Rlt Global'!$E107,'OTCM-OMR'!$C$4:$C$88,0),MATCH('Rlt Global'!R$3,'OTCM-OMR'!$F$3:$BB$3,0)),"")</f>
        <v>0</v>
      </c>
      <c r="S107">
        <f>IFERROR(INDEX('OTCM-OMR'!$F$4:$BB$88,MATCH('Rlt Global'!$E107,'OTCM-OMR'!$C$4:$C$88,0),MATCH('Rlt Global'!S$3,'OTCM-OMR'!$F$3:$BB$3,0)),"")</f>
        <v>0</v>
      </c>
      <c r="T107">
        <f>IFERROR(INDEX('OTCM-OMR'!$F$4:$BB$88,MATCH('Rlt Global'!$E107,'OTCM-OMR'!$C$4:$C$88,0),MATCH('Rlt Global'!T$3,'OTCM-OMR'!$F$3:$BB$3,0)),"")</f>
        <v>0</v>
      </c>
      <c r="U107">
        <f>IFERROR(INDEX('OTCM-OMR'!$F$4:$BB$88,MATCH('Rlt Global'!$E107,'OTCM-OMR'!$C$4:$C$88,0),MATCH('Rlt Global'!U$3,'OTCM-OMR'!$F$3:$BB$3,0)),"")</f>
        <v>0</v>
      </c>
      <c r="V107">
        <f>IFERROR(INDEX('OTCM-OMR'!$F$4:$BB$88,MATCH('Rlt Global'!$E107,'OTCM-OMR'!$C$4:$C$88,0),MATCH('Rlt Global'!V$3,'OTCM-OMR'!$F$3:$BB$3,0)),"")</f>
        <v>0</v>
      </c>
      <c r="W107">
        <f>IFERROR(INDEX('OTCM-OMR'!$F$4:$BB$88,MATCH('Rlt Global'!$E107,'OTCM-OMR'!$C$4:$C$88,0),MATCH('Rlt Global'!W$3,'OTCM-OMR'!$F$3:$BB$3,0)),"")</f>
        <v>0</v>
      </c>
      <c r="X107">
        <f>IFERROR(INDEX('OTCM-OMR'!$F$4:$BB$88,MATCH('Rlt Global'!$E107,'OTCM-OMR'!$C$4:$C$88,0),MATCH('Rlt Global'!X$3,'OTCM-OMR'!$F$3:$BB$3,0)),"")</f>
        <v>0</v>
      </c>
      <c r="Y107">
        <f>IFERROR(INDEX('OTCM-OMR'!$F$4:$BB$88,MATCH('Rlt Global'!$E107,'OTCM-OMR'!$C$4:$C$88,0),MATCH('Rlt Global'!Y$3,'OTCM-OMR'!$F$3:$BB$3,0)),"")</f>
        <v>0</v>
      </c>
      <c r="Z107">
        <f>IFERROR(INDEX('OTCM-OMR'!$F$4:$BB$88,MATCH('Rlt Global'!$E107,'OTCM-OMR'!$C$4:$C$88,0),MATCH('Rlt Global'!Z$3,'OTCM-OMR'!$F$3:$BB$3,0)),"")</f>
        <v>0</v>
      </c>
      <c r="AA107">
        <f>IFERROR(INDEX('OTCM-OMR'!$F$4:$BB$88,MATCH('Rlt Global'!$E107,'OTCM-OMR'!$C$4:$C$88,0),MATCH('Rlt Global'!AA$3,'OTCM-OMR'!$F$3:$BB$3,0)),"")</f>
        <v>0</v>
      </c>
      <c r="AB107">
        <f>IFERROR(INDEX('OTCM-OMR'!$F$4:$BB$88,MATCH('Rlt Global'!$E107,'OTCM-OMR'!$C$4:$C$88,0),MATCH('Rlt Global'!AB$3,'OTCM-OMR'!$F$3:$BB$3,0)),"")</f>
        <v>0</v>
      </c>
      <c r="AC107">
        <f>IFERROR(INDEX('OTCM-OMR'!$F$4:$BB$88,MATCH('Rlt Global'!$E107,'OTCM-OMR'!$C$4:$C$88,0),MATCH('Rlt Global'!AC$3,'OTCM-OMR'!$F$3:$BB$3,0)),"")</f>
        <v>0</v>
      </c>
      <c r="AD107">
        <f>IFERROR(INDEX('OTCM-OMR'!$F$4:$BB$88,MATCH('Rlt Global'!$E107,'OTCM-OMR'!$C$4:$C$88,0),MATCH('Rlt Global'!AD$3,'OTCM-OMR'!$F$3:$BB$3,0)),"")</f>
        <v>0</v>
      </c>
      <c r="AE107">
        <f>IFERROR(INDEX('OTCM-OMR'!$F$4:$BB$88,MATCH('Rlt Global'!$E107,'OTCM-OMR'!$C$4:$C$88,0),MATCH('Rlt Global'!AE$3,'OTCM-OMR'!$F$3:$BB$3,0)),"")</f>
        <v>0</v>
      </c>
      <c r="AF107">
        <f>IFERROR(INDEX('OTCM-OMR'!$F$4:$BB$88,MATCH('Rlt Global'!$E107,'OTCM-OMR'!$C$4:$C$88,0),MATCH('Rlt Global'!AF$3,'OTCM-OMR'!$F$3:$BB$3,0)),"")</f>
        <v>0</v>
      </c>
      <c r="AG107">
        <f>IFERROR(INDEX('OTCM-OMR'!$F$4:$BB$88,MATCH('Rlt Global'!$E107,'OTCM-OMR'!$C$4:$C$88,0),MATCH('Rlt Global'!AG$3,'OTCM-OMR'!$F$3:$BB$3,0)),"")</f>
        <v>0</v>
      </c>
      <c r="AH107">
        <f>IFERROR(INDEX('OTCM-OMR'!$F$4:$BB$88,MATCH('Rlt Global'!$E107,'OTCM-OMR'!$C$4:$C$88,0),MATCH('Rlt Global'!AH$3,'OTCM-OMR'!$F$3:$BB$3,0)),"")</f>
        <v>0</v>
      </c>
      <c r="AI107">
        <f>IFERROR(INDEX('OTCM-OMR'!$F$4:$BB$88,MATCH('Rlt Global'!$E107,'OTCM-OMR'!$C$4:$C$88,0),MATCH('Rlt Global'!AI$3,'OTCM-OMR'!$F$3:$BB$3,0)),"")</f>
        <v>0</v>
      </c>
      <c r="AJ107">
        <f>IFERROR(INDEX('OTCM-OMR'!$F$4:$BB$88,MATCH('Rlt Global'!$E107,'OTCM-OMR'!$C$4:$C$88,0),MATCH('Rlt Global'!AJ$3,'OTCM-OMR'!$F$3:$BB$3,0)),"")</f>
        <v>0</v>
      </c>
      <c r="AK107">
        <f>IFERROR(INDEX('OTCM-OMR'!$F$4:$BB$88,MATCH('Rlt Global'!$E107,'OTCM-OMR'!$C$4:$C$88,0),MATCH('Rlt Global'!AK$3,'OTCM-OMR'!$F$3:$BB$3,0)),"")</f>
        <v>0</v>
      </c>
      <c r="AL107">
        <f>IFERROR(INDEX('OTCM-OMR'!$F$4:$BB$88,MATCH('Rlt Global'!$E107,'OTCM-OMR'!$C$4:$C$88,0),MATCH('Rlt Global'!AL$3,'OTCM-OMR'!$F$3:$BB$3,0)),"")</f>
        <v>0</v>
      </c>
      <c r="AM107">
        <f>IFERROR(INDEX('OTCM-OMR'!$F$4:$BB$88,MATCH('Rlt Global'!$E107,'OTCM-OMR'!$C$4:$C$88,0),MATCH('Rlt Global'!AM$3,'OTCM-OMR'!$F$3:$BB$3,0)),"")</f>
        <v>0</v>
      </c>
      <c r="AN107">
        <f>IFERROR(INDEX('OTCM-OMR'!$F$4:$BB$88,MATCH('Rlt Global'!$E107,'OTCM-OMR'!$C$4:$C$88,0),MATCH('Rlt Global'!AN$3,'OTCM-OMR'!$F$3:$BB$3,0)),"")</f>
        <v>0</v>
      </c>
      <c r="AO107">
        <f>IFERROR(INDEX('OTCM-OMR'!$F$4:$BB$88,MATCH('Rlt Global'!$E107,'OTCM-OMR'!$C$4:$C$88,0),MATCH('Rlt Global'!AO$3,'OTCM-OMR'!$F$3:$BB$3,0)),"")</f>
        <v>0</v>
      </c>
      <c r="AP107">
        <f>IFERROR(INDEX('OTCM-OMR'!$F$4:$BB$88,MATCH('Rlt Global'!$E107,'OTCM-OMR'!$C$4:$C$88,0),MATCH('Rlt Global'!AP$3,'OTCM-OMR'!$F$3:$BB$3,0)),"")</f>
        <v>0</v>
      </c>
      <c r="AQ107">
        <f>IFERROR(INDEX('OTCM-OMR'!$F$4:$BB$88,MATCH('Rlt Global'!$E107,'OTCM-OMR'!$C$4:$C$88,0),MATCH('Rlt Global'!AQ$3,'OTCM-OMR'!$F$3:$BB$3,0)),"")</f>
        <v>0</v>
      </c>
      <c r="AR107">
        <f>IFERROR(INDEX('OTCM-OMR'!$F$4:$BB$88,MATCH('Rlt Global'!$E107,'OTCM-OMR'!$C$4:$C$88,0),MATCH('Rlt Global'!AR$3,'OTCM-OMR'!$F$3:$BB$3,0)),"")</f>
        <v>0</v>
      </c>
      <c r="AS107">
        <f>IFERROR(INDEX('OTCM-OMR'!$F$4:$BB$88,MATCH('Rlt Global'!$E107,'OTCM-OMR'!$C$4:$C$88,0),MATCH('Rlt Global'!AS$3,'OTCM-OMR'!$F$3:$BB$3,0)),"")</f>
        <v>0</v>
      </c>
      <c r="AT107">
        <f>IFERROR(INDEX('OTCM-OMR'!$F$4:$BB$88,MATCH('Rlt Global'!$E107,'OTCM-OMR'!$C$4:$C$88,0),MATCH('Rlt Global'!AT$3,'OTCM-OMR'!$F$3:$BB$3,0)),"")</f>
        <v>0</v>
      </c>
      <c r="AU107">
        <f>IFERROR(INDEX('OTCM-OMR'!$F$4:$BB$88,MATCH('Rlt Global'!$E107,'OTCM-OMR'!$C$4:$C$88,0),MATCH('Rlt Global'!AU$3,'OTCM-OMR'!$F$3:$BB$3,0)),"")</f>
        <v>0</v>
      </c>
      <c r="AV107">
        <f>IFERROR(INDEX('OTCM-OMR'!$F$4:$BB$88,MATCH('Rlt Global'!$E107,'OTCM-OMR'!$C$4:$C$88,0),MATCH('Rlt Global'!AV$3,'OTCM-OMR'!$F$3:$BB$3,0)),"")</f>
        <v>0</v>
      </c>
      <c r="AW107">
        <f>IFERROR(INDEX('OTCM-OMR'!$F$4:$BB$88,MATCH('Rlt Global'!$E107,'OTCM-OMR'!$C$4:$C$88,0),MATCH('Rlt Global'!AW$3,'OTCM-OMR'!$F$3:$BB$3,0)),"")</f>
        <v>0</v>
      </c>
      <c r="AX107">
        <f>IFERROR(INDEX('OTCM-OMR'!$F$4:$BB$88,MATCH('Rlt Global'!$E107,'OTCM-OMR'!$C$4:$C$88,0),MATCH('Rlt Global'!AX$3,'OTCM-OMR'!$F$3:$BB$3,0)),"")</f>
        <v>0</v>
      </c>
      <c r="AY107">
        <f>IFERROR(INDEX('OTCM-OMR'!$F$4:$BB$88,MATCH('Rlt Global'!$E107,'OTCM-OMR'!$C$4:$C$88,0),MATCH('Rlt Global'!AY$3,'OTCM-OMR'!$F$3:$BB$3,0)),"")</f>
        <v>0</v>
      </c>
      <c r="AZ107">
        <f>IFERROR(INDEX('OTCM-OMR'!$F$4:$BB$88,MATCH('Rlt Global'!$E107,'OTCM-OMR'!$C$4:$C$88,0),MATCH('Rlt Global'!AZ$3,'OTCM-OMR'!$F$3:$BB$3,0)),"")</f>
        <v>0</v>
      </c>
      <c r="BA107">
        <f>IFERROR(INDEX('OTCM-OMR'!$F$4:$BB$88,MATCH('Rlt Global'!$E107,'OTCM-OMR'!$C$4:$C$88,0),MATCH('Rlt Global'!BA$3,'OTCM-OMR'!$F$3:$BB$3,0)),"")</f>
        <v>0</v>
      </c>
      <c r="BB107">
        <f>IFERROR(INDEX('OTCM-OMR'!$F$4:$BB$88,MATCH('Rlt Global'!$E107,'OTCM-OMR'!$C$4:$C$88,0),MATCH('Rlt Global'!BB$3,'OTCM-OMR'!$F$3:$BB$3,0)),"")</f>
        <v>0</v>
      </c>
      <c r="BC107">
        <f>IFERROR(INDEX('OTCM-OMR'!$F$4:$BB$88,MATCH('Rlt Global'!$E107,'OTCM-OMR'!$C$4:$C$88,0),MATCH('Rlt Global'!BC$3,'OTCM-OMR'!$F$3:$BB$3,0)),"")</f>
        <v>0</v>
      </c>
      <c r="BD107">
        <f>IFERROR(INDEX('OTCM-OMR'!$F$4:$BB$88,MATCH('Rlt Global'!$E107,'OTCM-OMR'!$C$4:$C$88,0),MATCH('Rlt Global'!BD$3,'OTCM-OMR'!$F$3:$BB$3,0)),"")</f>
        <v>0</v>
      </c>
    </row>
    <row r="108" spans="1:56">
      <c r="A108" t="s">
        <v>150</v>
      </c>
      <c r="B108" t="s">
        <v>153</v>
      </c>
      <c r="C108" t="s">
        <v>205</v>
      </c>
      <c r="D108">
        <v>2</v>
      </c>
      <c r="E108" s="66" t="str">
        <f>INDEX('Liste Personnel'!$A$3:$I$152,MATCH($C108,'Liste Personnel'!$E$3:$E$152,0),7)</f>
        <v>OTCMH2</v>
      </c>
      <c r="F108" s="66">
        <f>INDEX('Liste Personnel'!$A$3:$I$152,MATCH($C108,'Liste Personnel'!$E$3:$E$152,0),8)</f>
        <v>1478</v>
      </c>
      <c r="G108" s="66" t="str">
        <f>INDEX('Liste Personnel'!$A$3:$I$152,MATCH($C108,'Liste Personnel'!$E$3:$E$152,0),9)</f>
        <v>xxx.xxx@google.com</v>
      </c>
      <c r="H108">
        <f>IFERROR(INDEX('OTCM-OMR'!$F$4:$BB$88,MATCH('Rlt Global'!$E108,'OTCM-OMR'!$C$4:$C$88,0),MATCH('Rlt Global'!H$3,'OTCM-OMR'!$F$3:$BB$3,0)),"")</f>
        <v>0</v>
      </c>
      <c r="I108">
        <f>IFERROR(INDEX('OTCM-OMR'!$F$4:$BB$88,MATCH('Rlt Global'!$E108,'OTCM-OMR'!$C$4:$C$88,0),MATCH('Rlt Global'!I$3,'OTCM-OMR'!$F$3:$BB$3,0)),"")</f>
        <v>0</v>
      </c>
      <c r="J108">
        <f>IFERROR(INDEX('OTCM-OMR'!$F$4:$BB$88,MATCH('Rlt Global'!$E108,'OTCM-OMR'!$C$4:$C$88,0),MATCH('Rlt Global'!J$3,'OTCM-OMR'!$F$3:$BB$3,0)),"")</f>
        <v>0</v>
      </c>
      <c r="K108">
        <f>IFERROR(INDEX('OTCM-OMR'!$F$4:$BB$88,MATCH('Rlt Global'!$E108,'OTCM-OMR'!$C$4:$C$88,0),MATCH('Rlt Global'!K$3,'OTCM-OMR'!$F$3:$BB$3,0)),"")</f>
        <v>0</v>
      </c>
      <c r="L108">
        <f>IFERROR(INDEX('OTCM-OMR'!$F$4:$BB$88,MATCH('Rlt Global'!$E108,'OTCM-OMR'!$C$4:$C$88,0),MATCH('Rlt Global'!L$3,'OTCM-OMR'!$F$3:$BB$3,0)),"")</f>
        <v>0</v>
      </c>
      <c r="M108">
        <f>IFERROR(INDEX('OTCM-OMR'!$F$4:$BB$88,MATCH('Rlt Global'!$E108,'OTCM-OMR'!$C$4:$C$88,0),MATCH('Rlt Global'!M$3,'OTCM-OMR'!$F$3:$BB$3,0)),"")</f>
        <v>0</v>
      </c>
      <c r="N108">
        <f>IFERROR(INDEX('OTCM-OMR'!$F$4:$BB$88,MATCH('Rlt Global'!$E108,'OTCM-OMR'!$C$4:$C$88,0),MATCH('Rlt Global'!N$3,'OTCM-OMR'!$F$3:$BB$3,0)),"")</f>
        <v>0</v>
      </c>
      <c r="O108">
        <f>IFERROR(INDEX('OTCM-OMR'!$F$4:$BB$88,MATCH('Rlt Global'!$E108,'OTCM-OMR'!$C$4:$C$88,0),MATCH('Rlt Global'!O$3,'OTCM-OMR'!$F$3:$BB$3,0)),"")</f>
        <v>0</v>
      </c>
      <c r="P108">
        <f>IFERROR(INDEX('OTCM-OMR'!$F$4:$BB$88,MATCH('Rlt Global'!$E108,'OTCM-OMR'!$C$4:$C$88,0),MATCH('Rlt Global'!P$3,'OTCM-OMR'!$F$3:$BB$3,0)),"")</f>
        <v>0</v>
      </c>
      <c r="Q108">
        <f>IFERROR(INDEX('OTCM-OMR'!$F$4:$BB$88,MATCH('Rlt Global'!$E108,'OTCM-OMR'!$C$4:$C$88,0),MATCH('Rlt Global'!Q$3,'OTCM-OMR'!$F$3:$BB$3,0)),"")</f>
        <v>0</v>
      </c>
      <c r="R108">
        <f>IFERROR(INDEX('OTCM-OMR'!$F$4:$BB$88,MATCH('Rlt Global'!$E108,'OTCM-OMR'!$C$4:$C$88,0),MATCH('Rlt Global'!R$3,'OTCM-OMR'!$F$3:$BB$3,0)),"")</f>
        <v>0</v>
      </c>
      <c r="S108">
        <f>IFERROR(INDEX('OTCM-OMR'!$F$4:$BB$88,MATCH('Rlt Global'!$E108,'OTCM-OMR'!$C$4:$C$88,0),MATCH('Rlt Global'!S$3,'OTCM-OMR'!$F$3:$BB$3,0)),"")</f>
        <v>0</v>
      </c>
      <c r="T108">
        <f>IFERROR(INDEX('OTCM-OMR'!$F$4:$BB$88,MATCH('Rlt Global'!$E108,'OTCM-OMR'!$C$4:$C$88,0),MATCH('Rlt Global'!T$3,'OTCM-OMR'!$F$3:$BB$3,0)),"")</f>
        <v>0</v>
      </c>
      <c r="U108">
        <f>IFERROR(INDEX('OTCM-OMR'!$F$4:$BB$88,MATCH('Rlt Global'!$E108,'OTCM-OMR'!$C$4:$C$88,0),MATCH('Rlt Global'!U$3,'OTCM-OMR'!$F$3:$BB$3,0)),"")</f>
        <v>0</v>
      </c>
      <c r="V108">
        <f>IFERROR(INDEX('OTCM-OMR'!$F$4:$BB$88,MATCH('Rlt Global'!$E108,'OTCM-OMR'!$C$4:$C$88,0),MATCH('Rlt Global'!V$3,'OTCM-OMR'!$F$3:$BB$3,0)),"")</f>
        <v>0</v>
      </c>
      <c r="W108">
        <f>IFERROR(INDEX('OTCM-OMR'!$F$4:$BB$88,MATCH('Rlt Global'!$E108,'OTCM-OMR'!$C$4:$C$88,0),MATCH('Rlt Global'!W$3,'OTCM-OMR'!$F$3:$BB$3,0)),"")</f>
        <v>0</v>
      </c>
      <c r="X108">
        <f>IFERROR(INDEX('OTCM-OMR'!$F$4:$BB$88,MATCH('Rlt Global'!$E108,'OTCM-OMR'!$C$4:$C$88,0),MATCH('Rlt Global'!X$3,'OTCM-OMR'!$F$3:$BB$3,0)),"")</f>
        <v>0</v>
      </c>
      <c r="Y108">
        <f>IFERROR(INDEX('OTCM-OMR'!$F$4:$BB$88,MATCH('Rlt Global'!$E108,'OTCM-OMR'!$C$4:$C$88,0),MATCH('Rlt Global'!Y$3,'OTCM-OMR'!$F$3:$BB$3,0)),"")</f>
        <v>0</v>
      </c>
      <c r="Z108">
        <f>IFERROR(INDEX('OTCM-OMR'!$F$4:$BB$88,MATCH('Rlt Global'!$E108,'OTCM-OMR'!$C$4:$C$88,0),MATCH('Rlt Global'!Z$3,'OTCM-OMR'!$F$3:$BB$3,0)),"")</f>
        <v>0</v>
      </c>
      <c r="AA108">
        <f>IFERROR(INDEX('OTCM-OMR'!$F$4:$BB$88,MATCH('Rlt Global'!$E108,'OTCM-OMR'!$C$4:$C$88,0),MATCH('Rlt Global'!AA$3,'OTCM-OMR'!$F$3:$BB$3,0)),"")</f>
        <v>0</v>
      </c>
      <c r="AB108">
        <f>IFERROR(INDEX('OTCM-OMR'!$F$4:$BB$88,MATCH('Rlt Global'!$E108,'OTCM-OMR'!$C$4:$C$88,0),MATCH('Rlt Global'!AB$3,'OTCM-OMR'!$F$3:$BB$3,0)),"")</f>
        <v>0</v>
      </c>
      <c r="AC108">
        <f>IFERROR(INDEX('OTCM-OMR'!$F$4:$BB$88,MATCH('Rlt Global'!$E108,'OTCM-OMR'!$C$4:$C$88,0),MATCH('Rlt Global'!AC$3,'OTCM-OMR'!$F$3:$BB$3,0)),"")</f>
        <v>0</v>
      </c>
      <c r="AD108">
        <f>IFERROR(INDEX('OTCM-OMR'!$F$4:$BB$88,MATCH('Rlt Global'!$E108,'OTCM-OMR'!$C$4:$C$88,0),MATCH('Rlt Global'!AD$3,'OTCM-OMR'!$F$3:$BB$3,0)),"")</f>
        <v>0</v>
      </c>
      <c r="AE108">
        <f>IFERROR(INDEX('OTCM-OMR'!$F$4:$BB$88,MATCH('Rlt Global'!$E108,'OTCM-OMR'!$C$4:$C$88,0),MATCH('Rlt Global'!AE$3,'OTCM-OMR'!$F$3:$BB$3,0)),"")</f>
        <v>0</v>
      </c>
      <c r="AF108">
        <f>IFERROR(INDEX('OTCM-OMR'!$F$4:$BB$88,MATCH('Rlt Global'!$E108,'OTCM-OMR'!$C$4:$C$88,0),MATCH('Rlt Global'!AF$3,'OTCM-OMR'!$F$3:$BB$3,0)),"")</f>
        <v>0</v>
      </c>
      <c r="AG108">
        <f>IFERROR(INDEX('OTCM-OMR'!$F$4:$BB$88,MATCH('Rlt Global'!$E108,'OTCM-OMR'!$C$4:$C$88,0),MATCH('Rlt Global'!AG$3,'OTCM-OMR'!$F$3:$BB$3,0)),"")</f>
        <v>0</v>
      </c>
      <c r="AH108">
        <f>IFERROR(INDEX('OTCM-OMR'!$F$4:$BB$88,MATCH('Rlt Global'!$E108,'OTCM-OMR'!$C$4:$C$88,0),MATCH('Rlt Global'!AH$3,'OTCM-OMR'!$F$3:$BB$3,0)),"")</f>
        <v>0</v>
      </c>
      <c r="AI108">
        <f>IFERROR(INDEX('OTCM-OMR'!$F$4:$BB$88,MATCH('Rlt Global'!$E108,'OTCM-OMR'!$C$4:$C$88,0),MATCH('Rlt Global'!AI$3,'OTCM-OMR'!$F$3:$BB$3,0)),"")</f>
        <v>0</v>
      </c>
      <c r="AJ108">
        <f>IFERROR(INDEX('OTCM-OMR'!$F$4:$BB$88,MATCH('Rlt Global'!$E108,'OTCM-OMR'!$C$4:$C$88,0),MATCH('Rlt Global'!AJ$3,'OTCM-OMR'!$F$3:$BB$3,0)),"")</f>
        <v>0</v>
      </c>
      <c r="AK108">
        <f>IFERROR(INDEX('OTCM-OMR'!$F$4:$BB$88,MATCH('Rlt Global'!$E108,'OTCM-OMR'!$C$4:$C$88,0),MATCH('Rlt Global'!AK$3,'OTCM-OMR'!$F$3:$BB$3,0)),"")</f>
        <v>0</v>
      </c>
      <c r="AL108">
        <f>IFERROR(INDEX('OTCM-OMR'!$F$4:$BB$88,MATCH('Rlt Global'!$E108,'OTCM-OMR'!$C$4:$C$88,0),MATCH('Rlt Global'!AL$3,'OTCM-OMR'!$F$3:$BB$3,0)),"")</f>
        <v>0</v>
      </c>
      <c r="AM108">
        <f>IFERROR(INDEX('OTCM-OMR'!$F$4:$BB$88,MATCH('Rlt Global'!$E108,'OTCM-OMR'!$C$4:$C$88,0),MATCH('Rlt Global'!AM$3,'OTCM-OMR'!$F$3:$BB$3,0)),"")</f>
        <v>0</v>
      </c>
      <c r="AN108">
        <f>IFERROR(INDEX('OTCM-OMR'!$F$4:$BB$88,MATCH('Rlt Global'!$E108,'OTCM-OMR'!$C$4:$C$88,0),MATCH('Rlt Global'!AN$3,'OTCM-OMR'!$F$3:$BB$3,0)),"")</f>
        <v>0</v>
      </c>
      <c r="AO108">
        <f>IFERROR(INDEX('OTCM-OMR'!$F$4:$BB$88,MATCH('Rlt Global'!$E108,'OTCM-OMR'!$C$4:$C$88,0),MATCH('Rlt Global'!AO$3,'OTCM-OMR'!$F$3:$BB$3,0)),"")</f>
        <v>0</v>
      </c>
      <c r="AP108">
        <f>IFERROR(INDEX('OTCM-OMR'!$F$4:$BB$88,MATCH('Rlt Global'!$E108,'OTCM-OMR'!$C$4:$C$88,0),MATCH('Rlt Global'!AP$3,'OTCM-OMR'!$F$3:$BB$3,0)),"")</f>
        <v>0</v>
      </c>
      <c r="AQ108">
        <f>IFERROR(INDEX('OTCM-OMR'!$F$4:$BB$88,MATCH('Rlt Global'!$E108,'OTCM-OMR'!$C$4:$C$88,0),MATCH('Rlt Global'!AQ$3,'OTCM-OMR'!$F$3:$BB$3,0)),"")</f>
        <v>0</v>
      </c>
      <c r="AR108">
        <f>IFERROR(INDEX('OTCM-OMR'!$F$4:$BB$88,MATCH('Rlt Global'!$E108,'OTCM-OMR'!$C$4:$C$88,0),MATCH('Rlt Global'!AR$3,'OTCM-OMR'!$F$3:$BB$3,0)),"")</f>
        <v>0</v>
      </c>
      <c r="AS108">
        <f>IFERROR(INDEX('OTCM-OMR'!$F$4:$BB$88,MATCH('Rlt Global'!$E108,'OTCM-OMR'!$C$4:$C$88,0),MATCH('Rlt Global'!AS$3,'OTCM-OMR'!$F$3:$BB$3,0)),"")</f>
        <v>0</v>
      </c>
      <c r="AT108">
        <f>IFERROR(INDEX('OTCM-OMR'!$F$4:$BB$88,MATCH('Rlt Global'!$E108,'OTCM-OMR'!$C$4:$C$88,0),MATCH('Rlt Global'!AT$3,'OTCM-OMR'!$F$3:$BB$3,0)),"")</f>
        <v>0</v>
      </c>
      <c r="AU108">
        <f>IFERROR(INDEX('OTCM-OMR'!$F$4:$BB$88,MATCH('Rlt Global'!$E108,'OTCM-OMR'!$C$4:$C$88,0),MATCH('Rlt Global'!AU$3,'OTCM-OMR'!$F$3:$BB$3,0)),"")</f>
        <v>0</v>
      </c>
      <c r="AV108">
        <f>IFERROR(INDEX('OTCM-OMR'!$F$4:$BB$88,MATCH('Rlt Global'!$E108,'OTCM-OMR'!$C$4:$C$88,0),MATCH('Rlt Global'!AV$3,'OTCM-OMR'!$F$3:$BB$3,0)),"")</f>
        <v>0</v>
      </c>
      <c r="AW108">
        <f>IFERROR(INDEX('OTCM-OMR'!$F$4:$BB$88,MATCH('Rlt Global'!$E108,'OTCM-OMR'!$C$4:$C$88,0),MATCH('Rlt Global'!AW$3,'OTCM-OMR'!$F$3:$BB$3,0)),"")</f>
        <v>0</v>
      </c>
      <c r="AX108">
        <f>IFERROR(INDEX('OTCM-OMR'!$F$4:$BB$88,MATCH('Rlt Global'!$E108,'OTCM-OMR'!$C$4:$C$88,0),MATCH('Rlt Global'!AX$3,'OTCM-OMR'!$F$3:$BB$3,0)),"")</f>
        <v>0</v>
      </c>
      <c r="AY108">
        <f>IFERROR(INDEX('OTCM-OMR'!$F$4:$BB$88,MATCH('Rlt Global'!$E108,'OTCM-OMR'!$C$4:$C$88,0),MATCH('Rlt Global'!AY$3,'OTCM-OMR'!$F$3:$BB$3,0)),"")</f>
        <v>0</v>
      </c>
      <c r="AZ108">
        <f>IFERROR(INDEX('OTCM-OMR'!$F$4:$BB$88,MATCH('Rlt Global'!$E108,'OTCM-OMR'!$C$4:$C$88,0),MATCH('Rlt Global'!AZ$3,'OTCM-OMR'!$F$3:$BB$3,0)),"")</f>
        <v>0</v>
      </c>
      <c r="BA108">
        <f>IFERROR(INDEX('OTCM-OMR'!$F$4:$BB$88,MATCH('Rlt Global'!$E108,'OTCM-OMR'!$C$4:$C$88,0),MATCH('Rlt Global'!BA$3,'OTCM-OMR'!$F$3:$BB$3,0)),"")</f>
        <v>0</v>
      </c>
      <c r="BB108">
        <f>IFERROR(INDEX('OTCM-OMR'!$F$4:$BB$88,MATCH('Rlt Global'!$E108,'OTCM-OMR'!$C$4:$C$88,0),MATCH('Rlt Global'!BB$3,'OTCM-OMR'!$F$3:$BB$3,0)),"")</f>
        <v>0</v>
      </c>
      <c r="BC108">
        <f>IFERROR(INDEX('OTCM-OMR'!$F$4:$BB$88,MATCH('Rlt Global'!$E108,'OTCM-OMR'!$C$4:$C$88,0),MATCH('Rlt Global'!BC$3,'OTCM-OMR'!$F$3:$BB$3,0)),"")</f>
        <v>0</v>
      </c>
      <c r="BD108">
        <f>IFERROR(INDEX('OTCM-OMR'!$F$4:$BB$88,MATCH('Rlt Global'!$E108,'OTCM-OMR'!$C$4:$C$88,0),MATCH('Rlt Global'!BD$3,'OTCM-OMR'!$F$3:$BB$3,0)),"")</f>
        <v>0</v>
      </c>
    </row>
    <row r="109" spans="1:56">
      <c r="A109" t="s">
        <v>150</v>
      </c>
      <c r="B109" t="s">
        <v>153</v>
      </c>
      <c r="C109" t="s">
        <v>206</v>
      </c>
      <c r="D109">
        <v>3</v>
      </c>
      <c r="E109" s="66" t="str">
        <f>INDEX('Liste Personnel'!$A$3:$I$152,MATCH($C109,'Liste Personnel'!$E$3:$E$152,0),7)</f>
        <v>OTCMH3</v>
      </c>
      <c r="F109" s="66">
        <f>INDEX('Liste Personnel'!$A$3:$I$152,MATCH($C109,'Liste Personnel'!$E$3:$E$152,0),8)</f>
        <v>2260</v>
      </c>
      <c r="G109" s="66" t="str">
        <f>INDEX('Liste Personnel'!$A$3:$I$152,MATCH($C109,'Liste Personnel'!$E$3:$E$152,0),9)</f>
        <v>xxx.xxx@google.com</v>
      </c>
      <c r="H109">
        <f>IFERROR(INDEX('OTCM-OMR'!$F$4:$BB$88,MATCH('Rlt Global'!$E109,'OTCM-OMR'!$C$4:$C$88,0),MATCH('Rlt Global'!H$3,'OTCM-OMR'!$F$3:$BB$3,0)),"")</f>
        <v>0</v>
      </c>
      <c r="I109">
        <f>IFERROR(INDEX('OTCM-OMR'!$F$4:$BB$88,MATCH('Rlt Global'!$E109,'OTCM-OMR'!$C$4:$C$88,0),MATCH('Rlt Global'!I$3,'OTCM-OMR'!$F$3:$BB$3,0)),"")</f>
        <v>0</v>
      </c>
      <c r="J109">
        <f>IFERROR(INDEX('OTCM-OMR'!$F$4:$BB$88,MATCH('Rlt Global'!$E109,'OTCM-OMR'!$C$4:$C$88,0),MATCH('Rlt Global'!J$3,'OTCM-OMR'!$F$3:$BB$3,0)),"")</f>
        <v>0</v>
      </c>
      <c r="K109">
        <f>IFERROR(INDEX('OTCM-OMR'!$F$4:$BB$88,MATCH('Rlt Global'!$E109,'OTCM-OMR'!$C$4:$C$88,0),MATCH('Rlt Global'!K$3,'OTCM-OMR'!$F$3:$BB$3,0)),"")</f>
        <v>0</v>
      </c>
      <c r="L109">
        <f>IFERROR(INDEX('OTCM-OMR'!$F$4:$BB$88,MATCH('Rlt Global'!$E109,'OTCM-OMR'!$C$4:$C$88,0),MATCH('Rlt Global'!L$3,'OTCM-OMR'!$F$3:$BB$3,0)),"")</f>
        <v>0</v>
      </c>
      <c r="M109">
        <f>IFERROR(INDEX('OTCM-OMR'!$F$4:$BB$88,MATCH('Rlt Global'!$E109,'OTCM-OMR'!$C$4:$C$88,0),MATCH('Rlt Global'!M$3,'OTCM-OMR'!$F$3:$BB$3,0)),"")</f>
        <v>0</v>
      </c>
      <c r="N109">
        <f>IFERROR(INDEX('OTCM-OMR'!$F$4:$BB$88,MATCH('Rlt Global'!$E109,'OTCM-OMR'!$C$4:$C$88,0),MATCH('Rlt Global'!N$3,'OTCM-OMR'!$F$3:$BB$3,0)),"")</f>
        <v>0</v>
      </c>
      <c r="O109">
        <f>IFERROR(INDEX('OTCM-OMR'!$F$4:$BB$88,MATCH('Rlt Global'!$E109,'OTCM-OMR'!$C$4:$C$88,0),MATCH('Rlt Global'!O$3,'OTCM-OMR'!$F$3:$BB$3,0)),"")</f>
        <v>0</v>
      </c>
      <c r="P109">
        <f>IFERROR(INDEX('OTCM-OMR'!$F$4:$BB$88,MATCH('Rlt Global'!$E109,'OTCM-OMR'!$C$4:$C$88,0),MATCH('Rlt Global'!P$3,'OTCM-OMR'!$F$3:$BB$3,0)),"")</f>
        <v>0</v>
      </c>
      <c r="Q109">
        <f>IFERROR(INDEX('OTCM-OMR'!$F$4:$BB$88,MATCH('Rlt Global'!$E109,'OTCM-OMR'!$C$4:$C$88,0),MATCH('Rlt Global'!Q$3,'OTCM-OMR'!$F$3:$BB$3,0)),"")</f>
        <v>0</v>
      </c>
      <c r="R109">
        <f>IFERROR(INDEX('OTCM-OMR'!$F$4:$BB$88,MATCH('Rlt Global'!$E109,'OTCM-OMR'!$C$4:$C$88,0),MATCH('Rlt Global'!R$3,'OTCM-OMR'!$F$3:$BB$3,0)),"")</f>
        <v>0</v>
      </c>
      <c r="S109">
        <f>IFERROR(INDEX('OTCM-OMR'!$F$4:$BB$88,MATCH('Rlt Global'!$E109,'OTCM-OMR'!$C$4:$C$88,0),MATCH('Rlt Global'!S$3,'OTCM-OMR'!$F$3:$BB$3,0)),"")</f>
        <v>0</v>
      </c>
      <c r="T109">
        <f>IFERROR(INDEX('OTCM-OMR'!$F$4:$BB$88,MATCH('Rlt Global'!$E109,'OTCM-OMR'!$C$4:$C$88,0),MATCH('Rlt Global'!T$3,'OTCM-OMR'!$F$3:$BB$3,0)),"")</f>
        <v>0</v>
      </c>
      <c r="U109">
        <f>IFERROR(INDEX('OTCM-OMR'!$F$4:$BB$88,MATCH('Rlt Global'!$E109,'OTCM-OMR'!$C$4:$C$88,0),MATCH('Rlt Global'!U$3,'OTCM-OMR'!$F$3:$BB$3,0)),"")</f>
        <v>0</v>
      </c>
      <c r="V109">
        <f>IFERROR(INDEX('OTCM-OMR'!$F$4:$BB$88,MATCH('Rlt Global'!$E109,'OTCM-OMR'!$C$4:$C$88,0),MATCH('Rlt Global'!V$3,'OTCM-OMR'!$F$3:$BB$3,0)),"")</f>
        <v>0</v>
      </c>
      <c r="W109">
        <f>IFERROR(INDEX('OTCM-OMR'!$F$4:$BB$88,MATCH('Rlt Global'!$E109,'OTCM-OMR'!$C$4:$C$88,0),MATCH('Rlt Global'!W$3,'OTCM-OMR'!$F$3:$BB$3,0)),"")</f>
        <v>0</v>
      </c>
      <c r="X109">
        <f>IFERROR(INDEX('OTCM-OMR'!$F$4:$BB$88,MATCH('Rlt Global'!$E109,'OTCM-OMR'!$C$4:$C$88,0),MATCH('Rlt Global'!X$3,'OTCM-OMR'!$F$3:$BB$3,0)),"")</f>
        <v>0</v>
      </c>
      <c r="Y109">
        <f>IFERROR(INDEX('OTCM-OMR'!$F$4:$BB$88,MATCH('Rlt Global'!$E109,'OTCM-OMR'!$C$4:$C$88,0),MATCH('Rlt Global'!Y$3,'OTCM-OMR'!$F$3:$BB$3,0)),"")</f>
        <v>0</v>
      </c>
      <c r="Z109">
        <f>IFERROR(INDEX('OTCM-OMR'!$F$4:$BB$88,MATCH('Rlt Global'!$E109,'OTCM-OMR'!$C$4:$C$88,0),MATCH('Rlt Global'!Z$3,'OTCM-OMR'!$F$3:$BB$3,0)),"")</f>
        <v>0</v>
      </c>
      <c r="AA109">
        <f>IFERROR(INDEX('OTCM-OMR'!$F$4:$BB$88,MATCH('Rlt Global'!$E109,'OTCM-OMR'!$C$4:$C$88,0),MATCH('Rlt Global'!AA$3,'OTCM-OMR'!$F$3:$BB$3,0)),"")</f>
        <v>0</v>
      </c>
      <c r="AB109">
        <f>IFERROR(INDEX('OTCM-OMR'!$F$4:$BB$88,MATCH('Rlt Global'!$E109,'OTCM-OMR'!$C$4:$C$88,0),MATCH('Rlt Global'!AB$3,'OTCM-OMR'!$F$3:$BB$3,0)),"")</f>
        <v>0</v>
      </c>
      <c r="AC109">
        <f>IFERROR(INDEX('OTCM-OMR'!$F$4:$BB$88,MATCH('Rlt Global'!$E109,'OTCM-OMR'!$C$4:$C$88,0),MATCH('Rlt Global'!AC$3,'OTCM-OMR'!$F$3:$BB$3,0)),"")</f>
        <v>0</v>
      </c>
      <c r="AD109">
        <f>IFERROR(INDEX('OTCM-OMR'!$F$4:$BB$88,MATCH('Rlt Global'!$E109,'OTCM-OMR'!$C$4:$C$88,0),MATCH('Rlt Global'!AD$3,'OTCM-OMR'!$F$3:$BB$3,0)),"")</f>
        <v>0</v>
      </c>
      <c r="AE109">
        <f>IFERROR(INDEX('OTCM-OMR'!$F$4:$BB$88,MATCH('Rlt Global'!$E109,'OTCM-OMR'!$C$4:$C$88,0),MATCH('Rlt Global'!AE$3,'OTCM-OMR'!$F$3:$BB$3,0)),"")</f>
        <v>0</v>
      </c>
      <c r="AF109">
        <f>IFERROR(INDEX('OTCM-OMR'!$F$4:$BB$88,MATCH('Rlt Global'!$E109,'OTCM-OMR'!$C$4:$C$88,0),MATCH('Rlt Global'!AF$3,'OTCM-OMR'!$F$3:$BB$3,0)),"")</f>
        <v>0</v>
      </c>
      <c r="AG109">
        <f>IFERROR(INDEX('OTCM-OMR'!$F$4:$BB$88,MATCH('Rlt Global'!$E109,'OTCM-OMR'!$C$4:$C$88,0),MATCH('Rlt Global'!AG$3,'OTCM-OMR'!$F$3:$BB$3,0)),"")</f>
        <v>0</v>
      </c>
      <c r="AH109">
        <f>IFERROR(INDEX('OTCM-OMR'!$F$4:$BB$88,MATCH('Rlt Global'!$E109,'OTCM-OMR'!$C$4:$C$88,0),MATCH('Rlt Global'!AH$3,'OTCM-OMR'!$F$3:$BB$3,0)),"")</f>
        <v>0</v>
      </c>
      <c r="AI109">
        <f>IFERROR(INDEX('OTCM-OMR'!$F$4:$BB$88,MATCH('Rlt Global'!$E109,'OTCM-OMR'!$C$4:$C$88,0),MATCH('Rlt Global'!AI$3,'OTCM-OMR'!$F$3:$BB$3,0)),"")</f>
        <v>0</v>
      </c>
      <c r="AJ109">
        <f>IFERROR(INDEX('OTCM-OMR'!$F$4:$BB$88,MATCH('Rlt Global'!$E109,'OTCM-OMR'!$C$4:$C$88,0),MATCH('Rlt Global'!AJ$3,'OTCM-OMR'!$F$3:$BB$3,0)),"")</f>
        <v>0</v>
      </c>
      <c r="AK109">
        <f>IFERROR(INDEX('OTCM-OMR'!$F$4:$BB$88,MATCH('Rlt Global'!$E109,'OTCM-OMR'!$C$4:$C$88,0),MATCH('Rlt Global'!AK$3,'OTCM-OMR'!$F$3:$BB$3,0)),"")</f>
        <v>0</v>
      </c>
      <c r="AL109">
        <f>IFERROR(INDEX('OTCM-OMR'!$F$4:$BB$88,MATCH('Rlt Global'!$E109,'OTCM-OMR'!$C$4:$C$88,0),MATCH('Rlt Global'!AL$3,'OTCM-OMR'!$F$3:$BB$3,0)),"")</f>
        <v>0</v>
      </c>
      <c r="AM109">
        <f>IFERROR(INDEX('OTCM-OMR'!$F$4:$BB$88,MATCH('Rlt Global'!$E109,'OTCM-OMR'!$C$4:$C$88,0),MATCH('Rlt Global'!AM$3,'OTCM-OMR'!$F$3:$BB$3,0)),"")</f>
        <v>0</v>
      </c>
      <c r="AN109">
        <f>IFERROR(INDEX('OTCM-OMR'!$F$4:$BB$88,MATCH('Rlt Global'!$E109,'OTCM-OMR'!$C$4:$C$88,0),MATCH('Rlt Global'!AN$3,'OTCM-OMR'!$F$3:$BB$3,0)),"")</f>
        <v>0</v>
      </c>
      <c r="AO109">
        <f>IFERROR(INDEX('OTCM-OMR'!$F$4:$BB$88,MATCH('Rlt Global'!$E109,'OTCM-OMR'!$C$4:$C$88,0),MATCH('Rlt Global'!AO$3,'OTCM-OMR'!$F$3:$BB$3,0)),"")</f>
        <v>0</v>
      </c>
      <c r="AP109">
        <f>IFERROR(INDEX('OTCM-OMR'!$F$4:$BB$88,MATCH('Rlt Global'!$E109,'OTCM-OMR'!$C$4:$C$88,0),MATCH('Rlt Global'!AP$3,'OTCM-OMR'!$F$3:$BB$3,0)),"")</f>
        <v>0</v>
      </c>
      <c r="AQ109">
        <f>IFERROR(INDEX('OTCM-OMR'!$F$4:$BB$88,MATCH('Rlt Global'!$E109,'OTCM-OMR'!$C$4:$C$88,0),MATCH('Rlt Global'!AQ$3,'OTCM-OMR'!$F$3:$BB$3,0)),"")</f>
        <v>0</v>
      </c>
      <c r="AR109">
        <f>IFERROR(INDEX('OTCM-OMR'!$F$4:$BB$88,MATCH('Rlt Global'!$E109,'OTCM-OMR'!$C$4:$C$88,0),MATCH('Rlt Global'!AR$3,'OTCM-OMR'!$F$3:$BB$3,0)),"")</f>
        <v>0</v>
      </c>
      <c r="AS109">
        <f>IFERROR(INDEX('OTCM-OMR'!$F$4:$BB$88,MATCH('Rlt Global'!$E109,'OTCM-OMR'!$C$4:$C$88,0),MATCH('Rlt Global'!AS$3,'OTCM-OMR'!$F$3:$BB$3,0)),"")</f>
        <v>0</v>
      </c>
      <c r="AT109">
        <f>IFERROR(INDEX('OTCM-OMR'!$F$4:$BB$88,MATCH('Rlt Global'!$E109,'OTCM-OMR'!$C$4:$C$88,0),MATCH('Rlt Global'!AT$3,'OTCM-OMR'!$F$3:$BB$3,0)),"")</f>
        <v>0</v>
      </c>
      <c r="AU109">
        <f>IFERROR(INDEX('OTCM-OMR'!$F$4:$BB$88,MATCH('Rlt Global'!$E109,'OTCM-OMR'!$C$4:$C$88,0),MATCH('Rlt Global'!AU$3,'OTCM-OMR'!$F$3:$BB$3,0)),"")</f>
        <v>0</v>
      </c>
      <c r="AV109">
        <f>IFERROR(INDEX('OTCM-OMR'!$F$4:$BB$88,MATCH('Rlt Global'!$E109,'OTCM-OMR'!$C$4:$C$88,0),MATCH('Rlt Global'!AV$3,'OTCM-OMR'!$F$3:$BB$3,0)),"")</f>
        <v>0</v>
      </c>
      <c r="AW109">
        <f>IFERROR(INDEX('OTCM-OMR'!$F$4:$BB$88,MATCH('Rlt Global'!$E109,'OTCM-OMR'!$C$4:$C$88,0),MATCH('Rlt Global'!AW$3,'OTCM-OMR'!$F$3:$BB$3,0)),"")</f>
        <v>0</v>
      </c>
      <c r="AX109">
        <f>IFERROR(INDEX('OTCM-OMR'!$F$4:$BB$88,MATCH('Rlt Global'!$E109,'OTCM-OMR'!$C$4:$C$88,0),MATCH('Rlt Global'!AX$3,'OTCM-OMR'!$F$3:$BB$3,0)),"")</f>
        <v>0</v>
      </c>
      <c r="AY109">
        <f>IFERROR(INDEX('OTCM-OMR'!$F$4:$BB$88,MATCH('Rlt Global'!$E109,'OTCM-OMR'!$C$4:$C$88,0),MATCH('Rlt Global'!AY$3,'OTCM-OMR'!$F$3:$BB$3,0)),"")</f>
        <v>0</v>
      </c>
      <c r="AZ109">
        <f>IFERROR(INDEX('OTCM-OMR'!$F$4:$BB$88,MATCH('Rlt Global'!$E109,'OTCM-OMR'!$C$4:$C$88,0),MATCH('Rlt Global'!AZ$3,'OTCM-OMR'!$F$3:$BB$3,0)),"")</f>
        <v>0</v>
      </c>
      <c r="BA109">
        <f>IFERROR(INDEX('OTCM-OMR'!$F$4:$BB$88,MATCH('Rlt Global'!$E109,'OTCM-OMR'!$C$4:$C$88,0),MATCH('Rlt Global'!BA$3,'OTCM-OMR'!$F$3:$BB$3,0)),"")</f>
        <v>0</v>
      </c>
      <c r="BB109">
        <f>IFERROR(INDEX('OTCM-OMR'!$F$4:$BB$88,MATCH('Rlt Global'!$E109,'OTCM-OMR'!$C$4:$C$88,0),MATCH('Rlt Global'!BB$3,'OTCM-OMR'!$F$3:$BB$3,0)),"")</f>
        <v>0</v>
      </c>
      <c r="BC109">
        <f>IFERROR(INDEX('OTCM-OMR'!$F$4:$BB$88,MATCH('Rlt Global'!$E109,'OTCM-OMR'!$C$4:$C$88,0),MATCH('Rlt Global'!BC$3,'OTCM-OMR'!$F$3:$BB$3,0)),"")</f>
        <v>0</v>
      </c>
      <c r="BD109">
        <f>IFERROR(INDEX('OTCM-OMR'!$F$4:$BB$88,MATCH('Rlt Global'!$E109,'OTCM-OMR'!$C$4:$C$88,0),MATCH('Rlt Global'!BD$3,'OTCM-OMR'!$F$3:$BB$3,0)),"")</f>
        <v>0</v>
      </c>
    </row>
    <row r="110" spans="1:56">
      <c r="A110" t="s">
        <v>150</v>
      </c>
      <c r="B110" t="s">
        <v>153</v>
      </c>
      <c r="C110" t="s">
        <v>207</v>
      </c>
      <c r="D110">
        <v>4</v>
      </c>
      <c r="E110" s="66" t="str">
        <f>INDEX('Liste Personnel'!$A$3:$I$152,MATCH($C110,'Liste Personnel'!$E$3:$E$152,0),7)</f>
        <v>OTCMH4</v>
      </c>
      <c r="F110" s="66">
        <f>INDEX('Liste Personnel'!$A$3:$I$152,MATCH($C110,'Liste Personnel'!$E$3:$E$152,0),8)</f>
        <v>3402</v>
      </c>
      <c r="G110" s="66" t="str">
        <f>INDEX('Liste Personnel'!$A$3:$I$152,MATCH($C110,'Liste Personnel'!$E$3:$E$152,0),9)</f>
        <v>xxx.xxx@google.com</v>
      </c>
      <c r="H110">
        <f>IFERROR(INDEX('OTCM-OMR'!$F$4:$BB$88,MATCH('Rlt Global'!$E110,'OTCM-OMR'!$C$4:$C$88,0),MATCH('Rlt Global'!H$3,'OTCM-OMR'!$F$3:$BB$3,0)),"")</f>
        <v>0</v>
      </c>
      <c r="I110">
        <f>IFERROR(INDEX('OTCM-OMR'!$F$4:$BB$88,MATCH('Rlt Global'!$E110,'OTCM-OMR'!$C$4:$C$88,0),MATCH('Rlt Global'!I$3,'OTCM-OMR'!$F$3:$BB$3,0)),"")</f>
        <v>0</v>
      </c>
      <c r="J110">
        <f>IFERROR(INDEX('OTCM-OMR'!$F$4:$BB$88,MATCH('Rlt Global'!$E110,'OTCM-OMR'!$C$4:$C$88,0),MATCH('Rlt Global'!J$3,'OTCM-OMR'!$F$3:$BB$3,0)),"")</f>
        <v>0</v>
      </c>
      <c r="K110">
        <f>IFERROR(INDEX('OTCM-OMR'!$F$4:$BB$88,MATCH('Rlt Global'!$E110,'OTCM-OMR'!$C$4:$C$88,0),MATCH('Rlt Global'!K$3,'OTCM-OMR'!$F$3:$BB$3,0)),"")</f>
        <v>0</v>
      </c>
      <c r="L110">
        <f>IFERROR(INDEX('OTCM-OMR'!$F$4:$BB$88,MATCH('Rlt Global'!$E110,'OTCM-OMR'!$C$4:$C$88,0),MATCH('Rlt Global'!L$3,'OTCM-OMR'!$F$3:$BB$3,0)),"")</f>
        <v>0</v>
      </c>
      <c r="M110">
        <f>IFERROR(INDEX('OTCM-OMR'!$F$4:$BB$88,MATCH('Rlt Global'!$E110,'OTCM-OMR'!$C$4:$C$88,0),MATCH('Rlt Global'!M$3,'OTCM-OMR'!$F$3:$BB$3,0)),"")</f>
        <v>0</v>
      </c>
      <c r="N110">
        <f>IFERROR(INDEX('OTCM-OMR'!$F$4:$BB$88,MATCH('Rlt Global'!$E110,'OTCM-OMR'!$C$4:$C$88,0),MATCH('Rlt Global'!N$3,'OTCM-OMR'!$F$3:$BB$3,0)),"")</f>
        <v>0</v>
      </c>
      <c r="O110">
        <f>IFERROR(INDEX('OTCM-OMR'!$F$4:$BB$88,MATCH('Rlt Global'!$E110,'OTCM-OMR'!$C$4:$C$88,0),MATCH('Rlt Global'!O$3,'OTCM-OMR'!$F$3:$BB$3,0)),"")</f>
        <v>0</v>
      </c>
      <c r="P110">
        <f>IFERROR(INDEX('OTCM-OMR'!$F$4:$BB$88,MATCH('Rlt Global'!$E110,'OTCM-OMR'!$C$4:$C$88,0),MATCH('Rlt Global'!P$3,'OTCM-OMR'!$F$3:$BB$3,0)),"")</f>
        <v>0</v>
      </c>
      <c r="Q110">
        <f>IFERROR(INDEX('OTCM-OMR'!$F$4:$BB$88,MATCH('Rlt Global'!$E110,'OTCM-OMR'!$C$4:$C$88,0),MATCH('Rlt Global'!Q$3,'OTCM-OMR'!$F$3:$BB$3,0)),"")</f>
        <v>0</v>
      </c>
      <c r="R110">
        <f>IFERROR(INDEX('OTCM-OMR'!$F$4:$BB$88,MATCH('Rlt Global'!$E110,'OTCM-OMR'!$C$4:$C$88,0),MATCH('Rlt Global'!R$3,'OTCM-OMR'!$F$3:$BB$3,0)),"")</f>
        <v>0</v>
      </c>
      <c r="S110">
        <f>IFERROR(INDEX('OTCM-OMR'!$F$4:$BB$88,MATCH('Rlt Global'!$E110,'OTCM-OMR'!$C$4:$C$88,0),MATCH('Rlt Global'!S$3,'OTCM-OMR'!$F$3:$BB$3,0)),"")</f>
        <v>0</v>
      </c>
      <c r="T110">
        <f>IFERROR(INDEX('OTCM-OMR'!$F$4:$BB$88,MATCH('Rlt Global'!$E110,'OTCM-OMR'!$C$4:$C$88,0),MATCH('Rlt Global'!T$3,'OTCM-OMR'!$F$3:$BB$3,0)),"")</f>
        <v>0</v>
      </c>
      <c r="U110">
        <f>IFERROR(INDEX('OTCM-OMR'!$F$4:$BB$88,MATCH('Rlt Global'!$E110,'OTCM-OMR'!$C$4:$C$88,0),MATCH('Rlt Global'!U$3,'OTCM-OMR'!$F$3:$BB$3,0)),"")</f>
        <v>0</v>
      </c>
      <c r="V110">
        <f>IFERROR(INDEX('OTCM-OMR'!$F$4:$BB$88,MATCH('Rlt Global'!$E110,'OTCM-OMR'!$C$4:$C$88,0),MATCH('Rlt Global'!V$3,'OTCM-OMR'!$F$3:$BB$3,0)),"")</f>
        <v>0</v>
      </c>
      <c r="W110">
        <f>IFERROR(INDEX('OTCM-OMR'!$F$4:$BB$88,MATCH('Rlt Global'!$E110,'OTCM-OMR'!$C$4:$C$88,0),MATCH('Rlt Global'!W$3,'OTCM-OMR'!$F$3:$BB$3,0)),"")</f>
        <v>0</v>
      </c>
      <c r="X110">
        <f>IFERROR(INDEX('OTCM-OMR'!$F$4:$BB$88,MATCH('Rlt Global'!$E110,'OTCM-OMR'!$C$4:$C$88,0),MATCH('Rlt Global'!X$3,'OTCM-OMR'!$F$3:$BB$3,0)),"")</f>
        <v>0</v>
      </c>
      <c r="Y110">
        <f>IFERROR(INDEX('OTCM-OMR'!$F$4:$BB$88,MATCH('Rlt Global'!$E110,'OTCM-OMR'!$C$4:$C$88,0),MATCH('Rlt Global'!Y$3,'OTCM-OMR'!$F$3:$BB$3,0)),"")</f>
        <v>0</v>
      </c>
      <c r="Z110">
        <f>IFERROR(INDEX('OTCM-OMR'!$F$4:$BB$88,MATCH('Rlt Global'!$E110,'OTCM-OMR'!$C$4:$C$88,0),MATCH('Rlt Global'!Z$3,'OTCM-OMR'!$F$3:$BB$3,0)),"")</f>
        <v>0</v>
      </c>
      <c r="AA110">
        <f>IFERROR(INDEX('OTCM-OMR'!$F$4:$BB$88,MATCH('Rlt Global'!$E110,'OTCM-OMR'!$C$4:$C$88,0),MATCH('Rlt Global'!AA$3,'OTCM-OMR'!$F$3:$BB$3,0)),"")</f>
        <v>0</v>
      </c>
      <c r="AB110">
        <f>IFERROR(INDEX('OTCM-OMR'!$F$4:$BB$88,MATCH('Rlt Global'!$E110,'OTCM-OMR'!$C$4:$C$88,0),MATCH('Rlt Global'!AB$3,'OTCM-OMR'!$F$3:$BB$3,0)),"")</f>
        <v>0</v>
      </c>
      <c r="AC110">
        <f>IFERROR(INDEX('OTCM-OMR'!$F$4:$BB$88,MATCH('Rlt Global'!$E110,'OTCM-OMR'!$C$4:$C$88,0),MATCH('Rlt Global'!AC$3,'OTCM-OMR'!$F$3:$BB$3,0)),"")</f>
        <v>0</v>
      </c>
      <c r="AD110">
        <f>IFERROR(INDEX('OTCM-OMR'!$F$4:$BB$88,MATCH('Rlt Global'!$E110,'OTCM-OMR'!$C$4:$C$88,0),MATCH('Rlt Global'!AD$3,'OTCM-OMR'!$F$3:$BB$3,0)),"")</f>
        <v>0</v>
      </c>
      <c r="AE110">
        <f>IFERROR(INDEX('OTCM-OMR'!$F$4:$BB$88,MATCH('Rlt Global'!$E110,'OTCM-OMR'!$C$4:$C$88,0),MATCH('Rlt Global'!AE$3,'OTCM-OMR'!$F$3:$BB$3,0)),"")</f>
        <v>0</v>
      </c>
      <c r="AF110">
        <f>IFERROR(INDEX('OTCM-OMR'!$F$4:$BB$88,MATCH('Rlt Global'!$E110,'OTCM-OMR'!$C$4:$C$88,0),MATCH('Rlt Global'!AF$3,'OTCM-OMR'!$F$3:$BB$3,0)),"")</f>
        <v>0</v>
      </c>
      <c r="AG110">
        <f>IFERROR(INDEX('OTCM-OMR'!$F$4:$BB$88,MATCH('Rlt Global'!$E110,'OTCM-OMR'!$C$4:$C$88,0),MATCH('Rlt Global'!AG$3,'OTCM-OMR'!$F$3:$BB$3,0)),"")</f>
        <v>0</v>
      </c>
      <c r="AH110">
        <f>IFERROR(INDEX('OTCM-OMR'!$F$4:$BB$88,MATCH('Rlt Global'!$E110,'OTCM-OMR'!$C$4:$C$88,0),MATCH('Rlt Global'!AH$3,'OTCM-OMR'!$F$3:$BB$3,0)),"")</f>
        <v>0</v>
      </c>
      <c r="AI110">
        <f>IFERROR(INDEX('OTCM-OMR'!$F$4:$BB$88,MATCH('Rlt Global'!$E110,'OTCM-OMR'!$C$4:$C$88,0),MATCH('Rlt Global'!AI$3,'OTCM-OMR'!$F$3:$BB$3,0)),"")</f>
        <v>0</v>
      </c>
      <c r="AJ110">
        <f>IFERROR(INDEX('OTCM-OMR'!$F$4:$BB$88,MATCH('Rlt Global'!$E110,'OTCM-OMR'!$C$4:$C$88,0),MATCH('Rlt Global'!AJ$3,'OTCM-OMR'!$F$3:$BB$3,0)),"")</f>
        <v>0</v>
      </c>
      <c r="AK110">
        <f>IFERROR(INDEX('OTCM-OMR'!$F$4:$BB$88,MATCH('Rlt Global'!$E110,'OTCM-OMR'!$C$4:$C$88,0),MATCH('Rlt Global'!AK$3,'OTCM-OMR'!$F$3:$BB$3,0)),"")</f>
        <v>0</v>
      </c>
      <c r="AL110">
        <f>IFERROR(INDEX('OTCM-OMR'!$F$4:$BB$88,MATCH('Rlt Global'!$E110,'OTCM-OMR'!$C$4:$C$88,0),MATCH('Rlt Global'!AL$3,'OTCM-OMR'!$F$3:$BB$3,0)),"")</f>
        <v>0</v>
      </c>
      <c r="AM110">
        <f>IFERROR(INDEX('OTCM-OMR'!$F$4:$BB$88,MATCH('Rlt Global'!$E110,'OTCM-OMR'!$C$4:$C$88,0),MATCH('Rlt Global'!AM$3,'OTCM-OMR'!$F$3:$BB$3,0)),"")</f>
        <v>0</v>
      </c>
      <c r="AN110">
        <f>IFERROR(INDEX('OTCM-OMR'!$F$4:$BB$88,MATCH('Rlt Global'!$E110,'OTCM-OMR'!$C$4:$C$88,0),MATCH('Rlt Global'!AN$3,'OTCM-OMR'!$F$3:$BB$3,0)),"")</f>
        <v>0</v>
      </c>
      <c r="AO110">
        <f>IFERROR(INDEX('OTCM-OMR'!$F$4:$BB$88,MATCH('Rlt Global'!$E110,'OTCM-OMR'!$C$4:$C$88,0),MATCH('Rlt Global'!AO$3,'OTCM-OMR'!$F$3:$BB$3,0)),"")</f>
        <v>0</v>
      </c>
      <c r="AP110">
        <f>IFERROR(INDEX('OTCM-OMR'!$F$4:$BB$88,MATCH('Rlt Global'!$E110,'OTCM-OMR'!$C$4:$C$88,0),MATCH('Rlt Global'!AP$3,'OTCM-OMR'!$F$3:$BB$3,0)),"")</f>
        <v>0</v>
      </c>
      <c r="AQ110">
        <f>IFERROR(INDEX('OTCM-OMR'!$F$4:$BB$88,MATCH('Rlt Global'!$E110,'OTCM-OMR'!$C$4:$C$88,0),MATCH('Rlt Global'!AQ$3,'OTCM-OMR'!$F$3:$BB$3,0)),"")</f>
        <v>0</v>
      </c>
      <c r="AR110">
        <f>IFERROR(INDEX('OTCM-OMR'!$F$4:$BB$88,MATCH('Rlt Global'!$E110,'OTCM-OMR'!$C$4:$C$88,0),MATCH('Rlt Global'!AR$3,'OTCM-OMR'!$F$3:$BB$3,0)),"")</f>
        <v>0</v>
      </c>
      <c r="AS110">
        <f>IFERROR(INDEX('OTCM-OMR'!$F$4:$BB$88,MATCH('Rlt Global'!$E110,'OTCM-OMR'!$C$4:$C$88,0),MATCH('Rlt Global'!AS$3,'OTCM-OMR'!$F$3:$BB$3,0)),"")</f>
        <v>0</v>
      </c>
      <c r="AT110">
        <f>IFERROR(INDEX('OTCM-OMR'!$F$4:$BB$88,MATCH('Rlt Global'!$E110,'OTCM-OMR'!$C$4:$C$88,0),MATCH('Rlt Global'!AT$3,'OTCM-OMR'!$F$3:$BB$3,0)),"")</f>
        <v>0</v>
      </c>
      <c r="AU110">
        <f>IFERROR(INDEX('OTCM-OMR'!$F$4:$BB$88,MATCH('Rlt Global'!$E110,'OTCM-OMR'!$C$4:$C$88,0),MATCH('Rlt Global'!AU$3,'OTCM-OMR'!$F$3:$BB$3,0)),"")</f>
        <v>0</v>
      </c>
      <c r="AV110">
        <f>IFERROR(INDEX('OTCM-OMR'!$F$4:$BB$88,MATCH('Rlt Global'!$E110,'OTCM-OMR'!$C$4:$C$88,0),MATCH('Rlt Global'!AV$3,'OTCM-OMR'!$F$3:$BB$3,0)),"")</f>
        <v>0</v>
      </c>
      <c r="AW110">
        <f>IFERROR(INDEX('OTCM-OMR'!$F$4:$BB$88,MATCH('Rlt Global'!$E110,'OTCM-OMR'!$C$4:$C$88,0),MATCH('Rlt Global'!AW$3,'OTCM-OMR'!$F$3:$BB$3,0)),"")</f>
        <v>0</v>
      </c>
      <c r="AX110">
        <f>IFERROR(INDEX('OTCM-OMR'!$F$4:$BB$88,MATCH('Rlt Global'!$E110,'OTCM-OMR'!$C$4:$C$88,0),MATCH('Rlt Global'!AX$3,'OTCM-OMR'!$F$3:$BB$3,0)),"")</f>
        <v>0</v>
      </c>
      <c r="AY110">
        <f>IFERROR(INDEX('OTCM-OMR'!$F$4:$BB$88,MATCH('Rlt Global'!$E110,'OTCM-OMR'!$C$4:$C$88,0),MATCH('Rlt Global'!AY$3,'OTCM-OMR'!$F$3:$BB$3,0)),"")</f>
        <v>0</v>
      </c>
      <c r="AZ110">
        <f>IFERROR(INDEX('OTCM-OMR'!$F$4:$BB$88,MATCH('Rlt Global'!$E110,'OTCM-OMR'!$C$4:$C$88,0),MATCH('Rlt Global'!AZ$3,'OTCM-OMR'!$F$3:$BB$3,0)),"")</f>
        <v>0</v>
      </c>
      <c r="BA110">
        <f>IFERROR(INDEX('OTCM-OMR'!$F$4:$BB$88,MATCH('Rlt Global'!$E110,'OTCM-OMR'!$C$4:$C$88,0),MATCH('Rlt Global'!BA$3,'OTCM-OMR'!$F$3:$BB$3,0)),"")</f>
        <v>0</v>
      </c>
      <c r="BB110">
        <f>IFERROR(INDEX('OTCM-OMR'!$F$4:$BB$88,MATCH('Rlt Global'!$E110,'OTCM-OMR'!$C$4:$C$88,0),MATCH('Rlt Global'!BB$3,'OTCM-OMR'!$F$3:$BB$3,0)),"")</f>
        <v>0</v>
      </c>
      <c r="BC110">
        <f>IFERROR(INDEX('OTCM-OMR'!$F$4:$BB$88,MATCH('Rlt Global'!$E110,'OTCM-OMR'!$C$4:$C$88,0),MATCH('Rlt Global'!BC$3,'OTCM-OMR'!$F$3:$BB$3,0)),"")</f>
        <v>0</v>
      </c>
      <c r="BD110">
        <f>IFERROR(INDEX('OTCM-OMR'!$F$4:$BB$88,MATCH('Rlt Global'!$E110,'OTCM-OMR'!$C$4:$C$88,0),MATCH('Rlt Global'!BD$3,'OTCM-OMR'!$F$3:$BB$3,0)),"")</f>
        <v>0</v>
      </c>
    </row>
    <row r="111" spans="1:56">
      <c r="A111" t="s">
        <v>150</v>
      </c>
      <c r="B111" t="s">
        <v>153</v>
      </c>
      <c r="C111" t="s">
        <v>208</v>
      </c>
      <c r="D111">
        <v>5</v>
      </c>
      <c r="E111" s="66" t="str">
        <f>INDEX('Liste Personnel'!$A$3:$I$152,MATCH($C111,'Liste Personnel'!$E$3:$E$152,0),7)</f>
        <v>OTCMH5</v>
      </c>
      <c r="F111" s="66">
        <f>INDEX('Liste Personnel'!$A$3:$I$152,MATCH($C111,'Liste Personnel'!$E$3:$E$152,0),8)</f>
        <v>2008</v>
      </c>
      <c r="G111" s="66" t="str">
        <f>INDEX('Liste Personnel'!$A$3:$I$152,MATCH($C111,'Liste Personnel'!$E$3:$E$152,0),9)</f>
        <v>xxx.xxx@google.com</v>
      </c>
      <c r="H111">
        <f>IFERROR(INDEX('OTCM-OMR'!$F$4:$BB$88,MATCH('Rlt Global'!$E111,'OTCM-OMR'!$C$4:$C$88,0),MATCH('Rlt Global'!H$3,'OTCM-OMR'!$F$3:$BB$3,0)),"")</f>
        <v>0</v>
      </c>
      <c r="I111">
        <f>IFERROR(INDEX('OTCM-OMR'!$F$4:$BB$88,MATCH('Rlt Global'!$E111,'OTCM-OMR'!$C$4:$C$88,0),MATCH('Rlt Global'!I$3,'OTCM-OMR'!$F$3:$BB$3,0)),"")</f>
        <v>0</v>
      </c>
      <c r="J111">
        <f>IFERROR(INDEX('OTCM-OMR'!$F$4:$BB$88,MATCH('Rlt Global'!$E111,'OTCM-OMR'!$C$4:$C$88,0),MATCH('Rlt Global'!J$3,'OTCM-OMR'!$F$3:$BB$3,0)),"")</f>
        <v>0</v>
      </c>
      <c r="K111">
        <f>IFERROR(INDEX('OTCM-OMR'!$F$4:$BB$88,MATCH('Rlt Global'!$E111,'OTCM-OMR'!$C$4:$C$88,0),MATCH('Rlt Global'!K$3,'OTCM-OMR'!$F$3:$BB$3,0)),"")</f>
        <v>0</v>
      </c>
      <c r="L111">
        <f>IFERROR(INDEX('OTCM-OMR'!$F$4:$BB$88,MATCH('Rlt Global'!$E111,'OTCM-OMR'!$C$4:$C$88,0),MATCH('Rlt Global'!L$3,'OTCM-OMR'!$F$3:$BB$3,0)),"")</f>
        <v>0</v>
      </c>
      <c r="M111">
        <f>IFERROR(INDEX('OTCM-OMR'!$F$4:$BB$88,MATCH('Rlt Global'!$E111,'OTCM-OMR'!$C$4:$C$88,0),MATCH('Rlt Global'!M$3,'OTCM-OMR'!$F$3:$BB$3,0)),"")</f>
        <v>0</v>
      </c>
      <c r="N111">
        <f>IFERROR(INDEX('OTCM-OMR'!$F$4:$BB$88,MATCH('Rlt Global'!$E111,'OTCM-OMR'!$C$4:$C$88,0),MATCH('Rlt Global'!N$3,'OTCM-OMR'!$F$3:$BB$3,0)),"")</f>
        <v>0</v>
      </c>
      <c r="O111">
        <f>IFERROR(INDEX('OTCM-OMR'!$F$4:$BB$88,MATCH('Rlt Global'!$E111,'OTCM-OMR'!$C$4:$C$88,0),MATCH('Rlt Global'!O$3,'OTCM-OMR'!$F$3:$BB$3,0)),"")</f>
        <v>0</v>
      </c>
      <c r="P111">
        <f>IFERROR(INDEX('OTCM-OMR'!$F$4:$BB$88,MATCH('Rlt Global'!$E111,'OTCM-OMR'!$C$4:$C$88,0),MATCH('Rlt Global'!P$3,'OTCM-OMR'!$F$3:$BB$3,0)),"")</f>
        <v>0</v>
      </c>
      <c r="Q111">
        <f>IFERROR(INDEX('OTCM-OMR'!$F$4:$BB$88,MATCH('Rlt Global'!$E111,'OTCM-OMR'!$C$4:$C$88,0),MATCH('Rlt Global'!Q$3,'OTCM-OMR'!$F$3:$BB$3,0)),"")</f>
        <v>0</v>
      </c>
      <c r="R111">
        <f>IFERROR(INDEX('OTCM-OMR'!$F$4:$BB$88,MATCH('Rlt Global'!$E111,'OTCM-OMR'!$C$4:$C$88,0),MATCH('Rlt Global'!R$3,'OTCM-OMR'!$F$3:$BB$3,0)),"")</f>
        <v>0</v>
      </c>
      <c r="S111">
        <f>IFERROR(INDEX('OTCM-OMR'!$F$4:$BB$88,MATCH('Rlt Global'!$E111,'OTCM-OMR'!$C$4:$C$88,0),MATCH('Rlt Global'!S$3,'OTCM-OMR'!$F$3:$BB$3,0)),"")</f>
        <v>0</v>
      </c>
      <c r="T111">
        <f>IFERROR(INDEX('OTCM-OMR'!$F$4:$BB$88,MATCH('Rlt Global'!$E111,'OTCM-OMR'!$C$4:$C$88,0),MATCH('Rlt Global'!T$3,'OTCM-OMR'!$F$3:$BB$3,0)),"")</f>
        <v>0</v>
      </c>
      <c r="U111">
        <f>IFERROR(INDEX('OTCM-OMR'!$F$4:$BB$88,MATCH('Rlt Global'!$E111,'OTCM-OMR'!$C$4:$C$88,0),MATCH('Rlt Global'!U$3,'OTCM-OMR'!$F$3:$BB$3,0)),"")</f>
        <v>0</v>
      </c>
      <c r="V111">
        <f>IFERROR(INDEX('OTCM-OMR'!$F$4:$BB$88,MATCH('Rlt Global'!$E111,'OTCM-OMR'!$C$4:$C$88,0),MATCH('Rlt Global'!V$3,'OTCM-OMR'!$F$3:$BB$3,0)),"")</f>
        <v>0</v>
      </c>
      <c r="W111">
        <f>IFERROR(INDEX('OTCM-OMR'!$F$4:$BB$88,MATCH('Rlt Global'!$E111,'OTCM-OMR'!$C$4:$C$88,0),MATCH('Rlt Global'!W$3,'OTCM-OMR'!$F$3:$BB$3,0)),"")</f>
        <v>0</v>
      </c>
      <c r="X111">
        <f>IFERROR(INDEX('OTCM-OMR'!$F$4:$BB$88,MATCH('Rlt Global'!$E111,'OTCM-OMR'!$C$4:$C$88,0),MATCH('Rlt Global'!X$3,'OTCM-OMR'!$F$3:$BB$3,0)),"")</f>
        <v>0</v>
      </c>
      <c r="Y111">
        <f>IFERROR(INDEX('OTCM-OMR'!$F$4:$BB$88,MATCH('Rlt Global'!$E111,'OTCM-OMR'!$C$4:$C$88,0),MATCH('Rlt Global'!Y$3,'OTCM-OMR'!$F$3:$BB$3,0)),"")</f>
        <v>0</v>
      </c>
      <c r="Z111">
        <f>IFERROR(INDEX('OTCM-OMR'!$F$4:$BB$88,MATCH('Rlt Global'!$E111,'OTCM-OMR'!$C$4:$C$88,0),MATCH('Rlt Global'!Z$3,'OTCM-OMR'!$F$3:$BB$3,0)),"")</f>
        <v>0</v>
      </c>
      <c r="AA111">
        <f>IFERROR(INDEX('OTCM-OMR'!$F$4:$BB$88,MATCH('Rlt Global'!$E111,'OTCM-OMR'!$C$4:$C$88,0),MATCH('Rlt Global'!AA$3,'OTCM-OMR'!$F$3:$BB$3,0)),"")</f>
        <v>0</v>
      </c>
      <c r="AB111">
        <f>IFERROR(INDEX('OTCM-OMR'!$F$4:$BB$88,MATCH('Rlt Global'!$E111,'OTCM-OMR'!$C$4:$C$88,0),MATCH('Rlt Global'!AB$3,'OTCM-OMR'!$F$3:$BB$3,0)),"")</f>
        <v>0</v>
      </c>
      <c r="AC111">
        <f>IFERROR(INDEX('OTCM-OMR'!$F$4:$BB$88,MATCH('Rlt Global'!$E111,'OTCM-OMR'!$C$4:$C$88,0),MATCH('Rlt Global'!AC$3,'OTCM-OMR'!$F$3:$BB$3,0)),"")</f>
        <v>0</v>
      </c>
      <c r="AD111">
        <f>IFERROR(INDEX('OTCM-OMR'!$F$4:$BB$88,MATCH('Rlt Global'!$E111,'OTCM-OMR'!$C$4:$C$88,0),MATCH('Rlt Global'!AD$3,'OTCM-OMR'!$F$3:$BB$3,0)),"")</f>
        <v>0</v>
      </c>
      <c r="AE111">
        <f>IFERROR(INDEX('OTCM-OMR'!$F$4:$BB$88,MATCH('Rlt Global'!$E111,'OTCM-OMR'!$C$4:$C$88,0),MATCH('Rlt Global'!AE$3,'OTCM-OMR'!$F$3:$BB$3,0)),"")</f>
        <v>0</v>
      </c>
      <c r="AF111">
        <f>IFERROR(INDEX('OTCM-OMR'!$F$4:$BB$88,MATCH('Rlt Global'!$E111,'OTCM-OMR'!$C$4:$C$88,0),MATCH('Rlt Global'!AF$3,'OTCM-OMR'!$F$3:$BB$3,0)),"")</f>
        <v>0</v>
      </c>
      <c r="AG111">
        <f>IFERROR(INDEX('OTCM-OMR'!$F$4:$BB$88,MATCH('Rlt Global'!$E111,'OTCM-OMR'!$C$4:$C$88,0),MATCH('Rlt Global'!AG$3,'OTCM-OMR'!$F$3:$BB$3,0)),"")</f>
        <v>0</v>
      </c>
      <c r="AH111">
        <f>IFERROR(INDEX('OTCM-OMR'!$F$4:$BB$88,MATCH('Rlt Global'!$E111,'OTCM-OMR'!$C$4:$C$88,0),MATCH('Rlt Global'!AH$3,'OTCM-OMR'!$F$3:$BB$3,0)),"")</f>
        <v>0</v>
      </c>
      <c r="AI111">
        <f>IFERROR(INDEX('OTCM-OMR'!$F$4:$BB$88,MATCH('Rlt Global'!$E111,'OTCM-OMR'!$C$4:$C$88,0),MATCH('Rlt Global'!AI$3,'OTCM-OMR'!$F$3:$BB$3,0)),"")</f>
        <v>0</v>
      </c>
      <c r="AJ111">
        <f>IFERROR(INDEX('OTCM-OMR'!$F$4:$BB$88,MATCH('Rlt Global'!$E111,'OTCM-OMR'!$C$4:$C$88,0),MATCH('Rlt Global'!AJ$3,'OTCM-OMR'!$F$3:$BB$3,0)),"")</f>
        <v>0</v>
      </c>
      <c r="AK111">
        <f>IFERROR(INDEX('OTCM-OMR'!$F$4:$BB$88,MATCH('Rlt Global'!$E111,'OTCM-OMR'!$C$4:$C$88,0),MATCH('Rlt Global'!AK$3,'OTCM-OMR'!$F$3:$BB$3,0)),"")</f>
        <v>0</v>
      </c>
      <c r="AL111">
        <f>IFERROR(INDEX('OTCM-OMR'!$F$4:$BB$88,MATCH('Rlt Global'!$E111,'OTCM-OMR'!$C$4:$C$88,0),MATCH('Rlt Global'!AL$3,'OTCM-OMR'!$F$3:$BB$3,0)),"")</f>
        <v>0</v>
      </c>
      <c r="AM111">
        <f>IFERROR(INDEX('OTCM-OMR'!$F$4:$BB$88,MATCH('Rlt Global'!$E111,'OTCM-OMR'!$C$4:$C$88,0),MATCH('Rlt Global'!AM$3,'OTCM-OMR'!$F$3:$BB$3,0)),"")</f>
        <v>0</v>
      </c>
      <c r="AN111">
        <f>IFERROR(INDEX('OTCM-OMR'!$F$4:$BB$88,MATCH('Rlt Global'!$E111,'OTCM-OMR'!$C$4:$C$88,0),MATCH('Rlt Global'!AN$3,'OTCM-OMR'!$F$3:$BB$3,0)),"")</f>
        <v>0</v>
      </c>
      <c r="AO111">
        <f>IFERROR(INDEX('OTCM-OMR'!$F$4:$BB$88,MATCH('Rlt Global'!$E111,'OTCM-OMR'!$C$4:$C$88,0),MATCH('Rlt Global'!AO$3,'OTCM-OMR'!$F$3:$BB$3,0)),"")</f>
        <v>0</v>
      </c>
      <c r="AP111">
        <f>IFERROR(INDEX('OTCM-OMR'!$F$4:$BB$88,MATCH('Rlt Global'!$E111,'OTCM-OMR'!$C$4:$C$88,0),MATCH('Rlt Global'!AP$3,'OTCM-OMR'!$F$3:$BB$3,0)),"")</f>
        <v>0</v>
      </c>
      <c r="AQ111">
        <f>IFERROR(INDEX('OTCM-OMR'!$F$4:$BB$88,MATCH('Rlt Global'!$E111,'OTCM-OMR'!$C$4:$C$88,0),MATCH('Rlt Global'!AQ$3,'OTCM-OMR'!$F$3:$BB$3,0)),"")</f>
        <v>0</v>
      </c>
      <c r="AR111">
        <f>IFERROR(INDEX('OTCM-OMR'!$F$4:$BB$88,MATCH('Rlt Global'!$E111,'OTCM-OMR'!$C$4:$C$88,0),MATCH('Rlt Global'!AR$3,'OTCM-OMR'!$F$3:$BB$3,0)),"")</f>
        <v>0</v>
      </c>
      <c r="AS111">
        <f>IFERROR(INDEX('OTCM-OMR'!$F$4:$BB$88,MATCH('Rlt Global'!$E111,'OTCM-OMR'!$C$4:$C$88,0),MATCH('Rlt Global'!AS$3,'OTCM-OMR'!$F$3:$BB$3,0)),"")</f>
        <v>0</v>
      </c>
      <c r="AT111">
        <f>IFERROR(INDEX('OTCM-OMR'!$F$4:$BB$88,MATCH('Rlt Global'!$E111,'OTCM-OMR'!$C$4:$C$88,0),MATCH('Rlt Global'!AT$3,'OTCM-OMR'!$F$3:$BB$3,0)),"")</f>
        <v>0</v>
      </c>
      <c r="AU111">
        <f>IFERROR(INDEX('OTCM-OMR'!$F$4:$BB$88,MATCH('Rlt Global'!$E111,'OTCM-OMR'!$C$4:$C$88,0),MATCH('Rlt Global'!AU$3,'OTCM-OMR'!$F$3:$BB$3,0)),"")</f>
        <v>0</v>
      </c>
      <c r="AV111">
        <f>IFERROR(INDEX('OTCM-OMR'!$F$4:$BB$88,MATCH('Rlt Global'!$E111,'OTCM-OMR'!$C$4:$C$88,0),MATCH('Rlt Global'!AV$3,'OTCM-OMR'!$F$3:$BB$3,0)),"")</f>
        <v>0</v>
      </c>
      <c r="AW111">
        <f>IFERROR(INDEX('OTCM-OMR'!$F$4:$BB$88,MATCH('Rlt Global'!$E111,'OTCM-OMR'!$C$4:$C$88,0),MATCH('Rlt Global'!AW$3,'OTCM-OMR'!$F$3:$BB$3,0)),"")</f>
        <v>0</v>
      </c>
      <c r="AX111">
        <f>IFERROR(INDEX('OTCM-OMR'!$F$4:$BB$88,MATCH('Rlt Global'!$E111,'OTCM-OMR'!$C$4:$C$88,0),MATCH('Rlt Global'!AX$3,'OTCM-OMR'!$F$3:$BB$3,0)),"")</f>
        <v>0</v>
      </c>
      <c r="AY111">
        <f>IFERROR(INDEX('OTCM-OMR'!$F$4:$BB$88,MATCH('Rlt Global'!$E111,'OTCM-OMR'!$C$4:$C$88,0),MATCH('Rlt Global'!AY$3,'OTCM-OMR'!$F$3:$BB$3,0)),"")</f>
        <v>0</v>
      </c>
      <c r="AZ111">
        <f>IFERROR(INDEX('OTCM-OMR'!$F$4:$BB$88,MATCH('Rlt Global'!$E111,'OTCM-OMR'!$C$4:$C$88,0),MATCH('Rlt Global'!AZ$3,'OTCM-OMR'!$F$3:$BB$3,0)),"")</f>
        <v>0</v>
      </c>
      <c r="BA111">
        <f>IFERROR(INDEX('OTCM-OMR'!$F$4:$BB$88,MATCH('Rlt Global'!$E111,'OTCM-OMR'!$C$4:$C$88,0),MATCH('Rlt Global'!BA$3,'OTCM-OMR'!$F$3:$BB$3,0)),"")</f>
        <v>0</v>
      </c>
      <c r="BB111">
        <f>IFERROR(INDEX('OTCM-OMR'!$F$4:$BB$88,MATCH('Rlt Global'!$E111,'OTCM-OMR'!$C$4:$C$88,0),MATCH('Rlt Global'!BB$3,'OTCM-OMR'!$F$3:$BB$3,0)),"")</f>
        <v>0</v>
      </c>
      <c r="BC111">
        <f>IFERROR(INDEX('OTCM-OMR'!$F$4:$BB$88,MATCH('Rlt Global'!$E111,'OTCM-OMR'!$C$4:$C$88,0),MATCH('Rlt Global'!BC$3,'OTCM-OMR'!$F$3:$BB$3,0)),"")</f>
        <v>0</v>
      </c>
      <c r="BD111">
        <f>IFERROR(INDEX('OTCM-OMR'!$F$4:$BB$88,MATCH('Rlt Global'!$E111,'OTCM-OMR'!$C$4:$C$88,0),MATCH('Rlt Global'!BD$3,'OTCM-OMR'!$F$3:$BB$3,0)),"")</f>
        <v>0</v>
      </c>
    </row>
    <row r="112" spans="1:56">
      <c r="A112" t="s">
        <v>150</v>
      </c>
      <c r="B112" t="s">
        <v>153</v>
      </c>
      <c r="C112" t="s">
        <v>209</v>
      </c>
      <c r="D112">
        <v>6</v>
      </c>
      <c r="E112" s="66" t="str">
        <f>INDEX('Liste Personnel'!$A$3:$I$152,MATCH($C112,'Liste Personnel'!$E$3:$E$152,0),7)</f>
        <v>OTCMH6</v>
      </c>
      <c r="F112" s="66">
        <f>INDEX('Liste Personnel'!$A$3:$I$152,MATCH($C112,'Liste Personnel'!$E$3:$E$152,0),8)</f>
        <v>1471</v>
      </c>
      <c r="G112" s="66" t="str">
        <f>INDEX('Liste Personnel'!$A$3:$I$152,MATCH($C112,'Liste Personnel'!$E$3:$E$152,0),9)</f>
        <v>xxx.xxx@google.com</v>
      </c>
      <c r="H112">
        <f>IFERROR(INDEX('OTCM-OMR'!$F$4:$BB$88,MATCH('Rlt Global'!$E112,'OTCM-OMR'!$C$4:$C$88,0),MATCH('Rlt Global'!H$3,'OTCM-OMR'!$F$3:$BB$3,0)),"")</f>
        <v>0</v>
      </c>
      <c r="I112">
        <f>IFERROR(INDEX('OTCM-OMR'!$F$4:$BB$88,MATCH('Rlt Global'!$E112,'OTCM-OMR'!$C$4:$C$88,0),MATCH('Rlt Global'!I$3,'OTCM-OMR'!$F$3:$BB$3,0)),"")</f>
        <v>0</v>
      </c>
      <c r="J112">
        <f>IFERROR(INDEX('OTCM-OMR'!$F$4:$BB$88,MATCH('Rlt Global'!$E112,'OTCM-OMR'!$C$4:$C$88,0),MATCH('Rlt Global'!J$3,'OTCM-OMR'!$F$3:$BB$3,0)),"")</f>
        <v>0</v>
      </c>
      <c r="K112">
        <f>IFERROR(INDEX('OTCM-OMR'!$F$4:$BB$88,MATCH('Rlt Global'!$E112,'OTCM-OMR'!$C$4:$C$88,0),MATCH('Rlt Global'!K$3,'OTCM-OMR'!$F$3:$BB$3,0)),"")</f>
        <v>0</v>
      </c>
      <c r="L112">
        <f>IFERROR(INDEX('OTCM-OMR'!$F$4:$BB$88,MATCH('Rlt Global'!$E112,'OTCM-OMR'!$C$4:$C$88,0),MATCH('Rlt Global'!L$3,'OTCM-OMR'!$F$3:$BB$3,0)),"")</f>
        <v>0</v>
      </c>
      <c r="M112">
        <f>IFERROR(INDEX('OTCM-OMR'!$F$4:$BB$88,MATCH('Rlt Global'!$E112,'OTCM-OMR'!$C$4:$C$88,0),MATCH('Rlt Global'!M$3,'OTCM-OMR'!$F$3:$BB$3,0)),"")</f>
        <v>0</v>
      </c>
      <c r="N112">
        <f>IFERROR(INDEX('OTCM-OMR'!$F$4:$BB$88,MATCH('Rlt Global'!$E112,'OTCM-OMR'!$C$4:$C$88,0),MATCH('Rlt Global'!N$3,'OTCM-OMR'!$F$3:$BB$3,0)),"")</f>
        <v>0</v>
      </c>
      <c r="O112">
        <f>IFERROR(INDEX('OTCM-OMR'!$F$4:$BB$88,MATCH('Rlt Global'!$E112,'OTCM-OMR'!$C$4:$C$88,0),MATCH('Rlt Global'!O$3,'OTCM-OMR'!$F$3:$BB$3,0)),"")</f>
        <v>0</v>
      </c>
      <c r="P112">
        <f>IFERROR(INDEX('OTCM-OMR'!$F$4:$BB$88,MATCH('Rlt Global'!$E112,'OTCM-OMR'!$C$4:$C$88,0),MATCH('Rlt Global'!P$3,'OTCM-OMR'!$F$3:$BB$3,0)),"")</f>
        <v>0</v>
      </c>
      <c r="Q112">
        <f>IFERROR(INDEX('OTCM-OMR'!$F$4:$BB$88,MATCH('Rlt Global'!$E112,'OTCM-OMR'!$C$4:$C$88,0),MATCH('Rlt Global'!Q$3,'OTCM-OMR'!$F$3:$BB$3,0)),"")</f>
        <v>0</v>
      </c>
      <c r="R112">
        <f>IFERROR(INDEX('OTCM-OMR'!$F$4:$BB$88,MATCH('Rlt Global'!$E112,'OTCM-OMR'!$C$4:$C$88,0),MATCH('Rlt Global'!R$3,'OTCM-OMR'!$F$3:$BB$3,0)),"")</f>
        <v>0</v>
      </c>
      <c r="S112">
        <f>IFERROR(INDEX('OTCM-OMR'!$F$4:$BB$88,MATCH('Rlt Global'!$E112,'OTCM-OMR'!$C$4:$C$88,0),MATCH('Rlt Global'!S$3,'OTCM-OMR'!$F$3:$BB$3,0)),"")</f>
        <v>0</v>
      </c>
      <c r="T112">
        <f>IFERROR(INDEX('OTCM-OMR'!$F$4:$BB$88,MATCH('Rlt Global'!$E112,'OTCM-OMR'!$C$4:$C$88,0),MATCH('Rlt Global'!T$3,'OTCM-OMR'!$F$3:$BB$3,0)),"")</f>
        <v>0</v>
      </c>
      <c r="U112">
        <f>IFERROR(INDEX('OTCM-OMR'!$F$4:$BB$88,MATCH('Rlt Global'!$E112,'OTCM-OMR'!$C$4:$C$88,0),MATCH('Rlt Global'!U$3,'OTCM-OMR'!$F$3:$BB$3,0)),"")</f>
        <v>0</v>
      </c>
      <c r="V112">
        <f>IFERROR(INDEX('OTCM-OMR'!$F$4:$BB$88,MATCH('Rlt Global'!$E112,'OTCM-OMR'!$C$4:$C$88,0),MATCH('Rlt Global'!V$3,'OTCM-OMR'!$F$3:$BB$3,0)),"")</f>
        <v>0</v>
      </c>
      <c r="W112">
        <f>IFERROR(INDEX('OTCM-OMR'!$F$4:$BB$88,MATCH('Rlt Global'!$E112,'OTCM-OMR'!$C$4:$C$88,0),MATCH('Rlt Global'!W$3,'OTCM-OMR'!$F$3:$BB$3,0)),"")</f>
        <v>0</v>
      </c>
      <c r="X112">
        <f>IFERROR(INDEX('OTCM-OMR'!$F$4:$BB$88,MATCH('Rlt Global'!$E112,'OTCM-OMR'!$C$4:$C$88,0),MATCH('Rlt Global'!X$3,'OTCM-OMR'!$F$3:$BB$3,0)),"")</f>
        <v>0</v>
      </c>
      <c r="Y112">
        <f>IFERROR(INDEX('OTCM-OMR'!$F$4:$BB$88,MATCH('Rlt Global'!$E112,'OTCM-OMR'!$C$4:$C$88,0),MATCH('Rlt Global'!Y$3,'OTCM-OMR'!$F$3:$BB$3,0)),"")</f>
        <v>0</v>
      </c>
      <c r="Z112">
        <f>IFERROR(INDEX('OTCM-OMR'!$F$4:$BB$88,MATCH('Rlt Global'!$E112,'OTCM-OMR'!$C$4:$C$88,0),MATCH('Rlt Global'!Z$3,'OTCM-OMR'!$F$3:$BB$3,0)),"")</f>
        <v>0</v>
      </c>
      <c r="AA112">
        <f>IFERROR(INDEX('OTCM-OMR'!$F$4:$BB$88,MATCH('Rlt Global'!$E112,'OTCM-OMR'!$C$4:$C$88,0),MATCH('Rlt Global'!AA$3,'OTCM-OMR'!$F$3:$BB$3,0)),"")</f>
        <v>0</v>
      </c>
      <c r="AB112">
        <f>IFERROR(INDEX('OTCM-OMR'!$F$4:$BB$88,MATCH('Rlt Global'!$E112,'OTCM-OMR'!$C$4:$C$88,0),MATCH('Rlt Global'!AB$3,'OTCM-OMR'!$F$3:$BB$3,0)),"")</f>
        <v>0</v>
      </c>
      <c r="AC112">
        <f>IFERROR(INDEX('OTCM-OMR'!$F$4:$BB$88,MATCH('Rlt Global'!$E112,'OTCM-OMR'!$C$4:$C$88,0),MATCH('Rlt Global'!AC$3,'OTCM-OMR'!$F$3:$BB$3,0)),"")</f>
        <v>0</v>
      </c>
      <c r="AD112">
        <f>IFERROR(INDEX('OTCM-OMR'!$F$4:$BB$88,MATCH('Rlt Global'!$E112,'OTCM-OMR'!$C$4:$C$88,0),MATCH('Rlt Global'!AD$3,'OTCM-OMR'!$F$3:$BB$3,0)),"")</f>
        <v>0</v>
      </c>
      <c r="AE112">
        <f>IFERROR(INDEX('OTCM-OMR'!$F$4:$BB$88,MATCH('Rlt Global'!$E112,'OTCM-OMR'!$C$4:$C$88,0),MATCH('Rlt Global'!AE$3,'OTCM-OMR'!$F$3:$BB$3,0)),"")</f>
        <v>0</v>
      </c>
      <c r="AF112">
        <f>IFERROR(INDEX('OTCM-OMR'!$F$4:$BB$88,MATCH('Rlt Global'!$E112,'OTCM-OMR'!$C$4:$C$88,0),MATCH('Rlt Global'!AF$3,'OTCM-OMR'!$F$3:$BB$3,0)),"")</f>
        <v>0</v>
      </c>
      <c r="AG112">
        <f>IFERROR(INDEX('OTCM-OMR'!$F$4:$BB$88,MATCH('Rlt Global'!$E112,'OTCM-OMR'!$C$4:$C$88,0),MATCH('Rlt Global'!AG$3,'OTCM-OMR'!$F$3:$BB$3,0)),"")</f>
        <v>0</v>
      </c>
      <c r="AH112">
        <f>IFERROR(INDEX('OTCM-OMR'!$F$4:$BB$88,MATCH('Rlt Global'!$E112,'OTCM-OMR'!$C$4:$C$88,0),MATCH('Rlt Global'!AH$3,'OTCM-OMR'!$F$3:$BB$3,0)),"")</f>
        <v>0</v>
      </c>
      <c r="AI112">
        <f>IFERROR(INDEX('OTCM-OMR'!$F$4:$BB$88,MATCH('Rlt Global'!$E112,'OTCM-OMR'!$C$4:$C$88,0),MATCH('Rlt Global'!AI$3,'OTCM-OMR'!$F$3:$BB$3,0)),"")</f>
        <v>0</v>
      </c>
      <c r="AJ112">
        <f>IFERROR(INDEX('OTCM-OMR'!$F$4:$BB$88,MATCH('Rlt Global'!$E112,'OTCM-OMR'!$C$4:$C$88,0),MATCH('Rlt Global'!AJ$3,'OTCM-OMR'!$F$3:$BB$3,0)),"")</f>
        <v>0</v>
      </c>
      <c r="AK112">
        <f>IFERROR(INDEX('OTCM-OMR'!$F$4:$BB$88,MATCH('Rlt Global'!$E112,'OTCM-OMR'!$C$4:$C$88,0),MATCH('Rlt Global'!AK$3,'OTCM-OMR'!$F$3:$BB$3,0)),"")</f>
        <v>0</v>
      </c>
      <c r="AL112">
        <f>IFERROR(INDEX('OTCM-OMR'!$F$4:$BB$88,MATCH('Rlt Global'!$E112,'OTCM-OMR'!$C$4:$C$88,0),MATCH('Rlt Global'!AL$3,'OTCM-OMR'!$F$3:$BB$3,0)),"")</f>
        <v>0</v>
      </c>
      <c r="AM112">
        <f>IFERROR(INDEX('OTCM-OMR'!$F$4:$BB$88,MATCH('Rlt Global'!$E112,'OTCM-OMR'!$C$4:$C$88,0),MATCH('Rlt Global'!AM$3,'OTCM-OMR'!$F$3:$BB$3,0)),"")</f>
        <v>0</v>
      </c>
      <c r="AN112">
        <f>IFERROR(INDEX('OTCM-OMR'!$F$4:$BB$88,MATCH('Rlt Global'!$E112,'OTCM-OMR'!$C$4:$C$88,0),MATCH('Rlt Global'!AN$3,'OTCM-OMR'!$F$3:$BB$3,0)),"")</f>
        <v>0</v>
      </c>
      <c r="AO112">
        <f>IFERROR(INDEX('OTCM-OMR'!$F$4:$BB$88,MATCH('Rlt Global'!$E112,'OTCM-OMR'!$C$4:$C$88,0),MATCH('Rlt Global'!AO$3,'OTCM-OMR'!$F$3:$BB$3,0)),"")</f>
        <v>0</v>
      </c>
      <c r="AP112">
        <f>IFERROR(INDEX('OTCM-OMR'!$F$4:$BB$88,MATCH('Rlt Global'!$E112,'OTCM-OMR'!$C$4:$C$88,0),MATCH('Rlt Global'!AP$3,'OTCM-OMR'!$F$3:$BB$3,0)),"")</f>
        <v>0</v>
      </c>
      <c r="AQ112">
        <f>IFERROR(INDEX('OTCM-OMR'!$F$4:$BB$88,MATCH('Rlt Global'!$E112,'OTCM-OMR'!$C$4:$C$88,0),MATCH('Rlt Global'!AQ$3,'OTCM-OMR'!$F$3:$BB$3,0)),"")</f>
        <v>0</v>
      </c>
      <c r="AR112">
        <f>IFERROR(INDEX('OTCM-OMR'!$F$4:$BB$88,MATCH('Rlt Global'!$E112,'OTCM-OMR'!$C$4:$C$88,0),MATCH('Rlt Global'!AR$3,'OTCM-OMR'!$F$3:$BB$3,0)),"")</f>
        <v>0</v>
      </c>
      <c r="AS112">
        <f>IFERROR(INDEX('OTCM-OMR'!$F$4:$BB$88,MATCH('Rlt Global'!$E112,'OTCM-OMR'!$C$4:$C$88,0),MATCH('Rlt Global'!AS$3,'OTCM-OMR'!$F$3:$BB$3,0)),"")</f>
        <v>0</v>
      </c>
      <c r="AT112">
        <f>IFERROR(INDEX('OTCM-OMR'!$F$4:$BB$88,MATCH('Rlt Global'!$E112,'OTCM-OMR'!$C$4:$C$88,0),MATCH('Rlt Global'!AT$3,'OTCM-OMR'!$F$3:$BB$3,0)),"")</f>
        <v>0</v>
      </c>
      <c r="AU112">
        <f>IFERROR(INDEX('OTCM-OMR'!$F$4:$BB$88,MATCH('Rlt Global'!$E112,'OTCM-OMR'!$C$4:$C$88,0),MATCH('Rlt Global'!AU$3,'OTCM-OMR'!$F$3:$BB$3,0)),"")</f>
        <v>0</v>
      </c>
      <c r="AV112">
        <f>IFERROR(INDEX('OTCM-OMR'!$F$4:$BB$88,MATCH('Rlt Global'!$E112,'OTCM-OMR'!$C$4:$C$88,0),MATCH('Rlt Global'!AV$3,'OTCM-OMR'!$F$3:$BB$3,0)),"")</f>
        <v>0</v>
      </c>
      <c r="AW112">
        <f>IFERROR(INDEX('OTCM-OMR'!$F$4:$BB$88,MATCH('Rlt Global'!$E112,'OTCM-OMR'!$C$4:$C$88,0),MATCH('Rlt Global'!AW$3,'OTCM-OMR'!$F$3:$BB$3,0)),"")</f>
        <v>0</v>
      </c>
      <c r="AX112">
        <f>IFERROR(INDEX('OTCM-OMR'!$F$4:$BB$88,MATCH('Rlt Global'!$E112,'OTCM-OMR'!$C$4:$C$88,0),MATCH('Rlt Global'!AX$3,'OTCM-OMR'!$F$3:$BB$3,0)),"")</f>
        <v>0</v>
      </c>
      <c r="AY112">
        <f>IFERROR(INDEX('OTCM-OMR'!$F$4:$BB$88,MATCH('Rlt Global'!$E112,'OTCM-OMR'!$C$4:$C$88,0),MATCH('Rlt Global'!AY$3,'OTCM-OMR'!$F$3:$BB$3,0)),"")</f>
        <v>0</v>
      </c>
      <c r="AZ112">
        <f>IFERROR(INDEX('OTCM-OMR'!$F$4:$BB$88,MATCH('Rlt Global'!$E112,'OTCM-OMR'!$C$4:$C$88,0),MATCH('Rlt Global'!AZ$3,'OTCM-OMR'!$F$3:$BB$3,0)),"")</f>
        <v>0</v>
      </c>
      <c r="BA112">
        <f>IFERROR(INDEX('OTCM-OMR'!$F$4:$BB$88,MATCH('Rlt Global'!$E112,'OTCM-OMR'!$C$4:$C$88,0),MATCH('Rlt Global'!BA$3,'OTCM-OMR'!$F$3:$BB$3,0)),"")</f>
        <v>0</v>
      </c>
      <c r="BB112">
        <f>IFERROR(INDEX('OTCM-OMR'!$F$4:$BB$88,MATCH('Rlt Global'!$E112,'OTCM-OMR'!$C$4:$C$88,0),MATCH('Rlt Global'!BB$3,'OTCM-OMR'!$F$3:$BB$3,0)),"")</f>
        <v>0</v>
      </c>
      <c r="BC112">
        <f>IFERROR(INDEX('OTCM-OMR'!$F$4:$BB$88,MATCH('Rlt Global'!$E112,'OTCM-OMR'!$C$4:$C$88,0),MATCH('Rlt Global'!BC$3,'OTCM-OMR'!$F$3:$BB$3,0)),"")</f>
        <v>0</v>
      </c>
      <c r="BD112">
        <f>IFERROR(INDEX('OTCM-OMR'!$F$4:$BB$88,MATCH('Rlt Global'!$E112,'OTCM-OMR'!$C$4:$C$88,0),MATCH('Rlt Global'!BD$3,'OTCM-OMR'!$F$3:$BB$3,0)),"")</f>
        <v>0</v>
      </c>
    </row>
    <row r="113" spans="2:7">
      <c r="B113" s="210" t="s">
        <v>210</v>
      </c>
      <c r="C113" s="210" t="s">
        <v>210</v>
      </c>
      <c r="E113" s="66" t="str">
        <f>INDEX('Liste Personnel'!$A$3:$I$152,MATCH($C113,'Liste Personnel'!$E$3:$E$152,0),7)</f>
        <v>REX</v>
      </c>
      <c r="F113" s="66">
        <f>INDEX('Liste Personnel'!$A$3:$I$152,MATCH($C113,'Liste Personnel'!$E$3:$E$152,0),8)</f>
        <v>0</v>
      </c>
      <c r="G113" s="66" t="str">
        <f>INDEX('Liste Personnel'!$A$3:$I$152,MATCH($C113,'Liste Personnel'!$E$3:$E$152,0),9)</f>
        <v>xxx.xxx@google.com</v>
      </c>
    </row>
    <row r="114" spans="2:7">
      <c r="B114" s="210" t="s">
        <v>211</v>
      </c>
      <c r="C114" s="210" t="s">
        <v>211</v>
      </c>
      <c r="E114" s="66" t="str">
        <f>INDEX('Liste Personnel'!$A$3:$I$152,MATCH($C114,'Liste Personnel'!$E$3:$E$152,0),7)</f>
        <v>RGOT</v>
      </c>
      <c r="F114" s="66">
        <f>INDEX('Liste Personnel'!$A$3:$I$152,MATCH($C114,'Liste Personnel'!$E$3:$E$152,0),8)</f>
        <v>0</v>
      </c>
      <c r="G114" s="66" t="str">
        <f>INDEX('Liste Personnel'!$A$3:$I$152,MATCH($C114,'Liste Personnel'!$E$3:$E$152,0),9)</f>
        <v>xxx.xxx@google.com</v>
      </c>
    </row>
    <row r="115" spans="2:7">
      <c r="B115" s="210" t="s">
        <v>212</v>
      </c>
      <c r="C115" s="210" t="s">
        <v>212</v>
      </c>
      <c r="E115" s="66" t="str">
        <f>INDEX('Liste Personnel'!$A$3:$I$152,MATCH($C115,'Liste Personnel'!$E$3:$E$152,0),7)</f>
        <v>RPCC</v>
      </c>
      <c r="F115" s="66">
        <f>INDEX('Liste Personnel'!$A$3:$I$152,MATCH($C115,'Liste Personnel'!$E$3:$E$152,0),8)</f>
        <v>0</v>
      </c>
      <c r="G115" s="66" t="str">
        <f>INDEX('Liste Personnel'!$A$3:$I$152,MATCH($C115,'Liste Personnel'!$E$3:$E$152,0),9)</f>
        <v>xxx.xxx@google.com</v>
      </c>
    </row>
    <row r="116" spans="2:7">
      <c r="B116" s="210" t="s">
        <v>213</v>
      </c>
      <c r="C116" s="210" t="s">
        <v>213</v>
      </c>
      <c r="E116" s="66" t="str">
        <f>INDEX('Liste Personnel'!$A$3:$I$152,MATCH($C116,'Liste Personnel'!$E$3:$E$152,0),7)</f>
        <v>RQM</v>
      </c>
      <c r="F116" s="66">
        <f>INDEX('Liste Personnel'!$A$3:$I$152,MATCH($C116,'Liste Personnel'!$E$3:$E$152,0),8)</f>
        <v>0</v>
      </c>
      <c r="G116" s="66" t="str">
        <f>INDEX('Liste Personnel'!$A$3:$I$152,MATCH($C116,'Liste Personnel'!$E$3:$E$152,0),9)</f>
        <v>xxx.xxx@google.com</v>
      </c>
    </row>
    <row r="117" spans="2:7">
      <c r="B117" s="210" t="s">
        <v>362</v>
      </c>
      <c r="C117" s="210" t="s">
        <v>362</v>
      </c>
      <c r="E117" s="66" t="str">
        <f>INDEX('Liste Personnel'!$A$3:$I$152,MATCH($C117,'Liste Personnel'!$E$3:$E$152,0),7)</f>
        <v>TEC</v>
      </c>
      <c r="F117" s="66">
        <f>INDEX('Liste Personnel'!$A$3:$I$152,MATCH($C117,'Liste Personnel'!$E$3:$E$152,0),8)</f>
        <v>0</v>
      </c>
      <c r="G117" s="66" t="str">
        <f>INDEX('Liste Personnel'!$A$3:$I$152,MATCH($C117,'Liste Personnel'!$E$3:$E$152,0),9)</f>
        <v>xxx.xxx@google.com</v>
      </c>
    </row>
    <row r="118" spans="2:7">
      <c r="B118" s="210" t="s">
        <v>363</v>
      </c>
      <c r="C118" s="210" t="s">
        <v>363</v>
      </c>
      <c r="E118" s="66" t="str">
        <f>INDEX('Liste Personnel'!$A$3:$I$152,MATCH($C118,'Liste Personnel'!$E$3:$E$152,0),7)</f>
        <v>CPOM</v>
      </c>
      <c r="F118" s="66">
        <f>INDEX('Liste Personnel'!$A$3:$I$152,MATCH($C118,'Liste Personnel'!$E$3:$E$152,0),8)</f>
        <v>0</v>
      </c>
      <c r="G118" s="66" t="str">
        <f>INDEX('Liste Personnel'!$A$3:$I$152,MATCH($C118,'Liste Personnel'!$E$3:$E$152,0),9)</f>
        <v>xxx.xxx@google.com</v>
      </c>
    </row>
  </sheetData>
  <mergeCells count="7">
    <mergeCell ref="AX1:BD1"/>
    <mergeCell ref="H1:N1"/>
    <mergeCell ref="O1:U1"/>
    <mergeCell ref="V1:AB1"/>
    <mergeCell ref="AC1:AI1"/>
    <mergeCell ref="AJ1:AP1"/>
    <mergeCell ref="AQ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51"/>
  <sheetViews>
    <sheetView workbookViewId="0">
      <pane xSplit="7" ySplit="4" topLeftCell="H107" activePane="bottomRight" state="frozen"/>
      <selection pane="topRight" activeCell="H1" sqref="H1"/>
      <selection pane="bottomLeft" activeCell="A5" sqref="A5"/>
      <selection pane="bottomRight" activeCell="G122" sqref="G122"/>
    </sheetView>
  </sheetViews>
  <sheetFormatPr baseColWidth="10" defaultRowHeight="14.5"/>
  <cols>
    <col min="1" max="1" width="7" bestFit="1" customWidth="1"/>
    <col min="4" max="4" width="5.54296875" bestFit="1" customWidth="1"/>
    <col min="5" max="5" width="22.1796875" bestFit="1" customWidth="1"/>
    <col min="6" max="6" width="5.1796875" bestFit="1" customWidth="1"/>
    <col min="7" max="7" width="30" style="66" bestFit="1" customWidth="1"/>
    <col min="8" max="14" width="5.1796875" bestFit="1" customWidth="1"/>
    <col min="16" max="22" width="6.54296875" bestFit="1" customWidth="1"/>
    <col min="23" max="23" width="2.54296875" customWidth="1"/>
    <col min="24" max="37" width="5.54296875" bestFit="1" customWidth="1"/>
    <col min="38" max="38" width="3.54296875" bestFit="1" customWidth="1"/>
    <col min="39" max="43" width="5.54296875" bestFit="1" customWidth="1"/>
    <col min="44" max="44" width="3.54296875" bestFit="1" customWidth="1"/>
    <col min="45" max="46" width="5.1796875" bestFit="1" customWidth="1"/>
    <col min="47" max="60" width="5.54296875" bestFit="1" customWidth="1"/>
    <col min="61" max="61" width="4.81640625" bestFit="1" customWidth="1"/>
    <col min="62" max="66" width="5.54296875" bestFit="1" customWidth="1"/>
    <col min="67" max="69" width="4.54296875" bestFit="1" customWidth="1"/>
    <col min="70" max="83" width="5.54296875" bestFit="1" customWidth="1"/>
    <col min="84" max="84" width="4.26953125" bestFit="1" customWidth="1"/>
    <col min="85" max="86" width="5.54296875" bestFit="1" customWidth="1"/>
    <col min="87" max="93" width="3" bestFit="1" customWidth="1"/>
  </cols>
  <sheetData>
    <row r="1" spans="1:93" ht="15" thickBot="1"/>
    <row r="2" spans="1:93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66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P2" s="82" t="s">
        <v>0</v>
      </c>
      <c r="Q2" s="83" t="s">
        <v>56</v>
      </c>
      <c r="R2" s="83" t="s">
        <v>57</v>
      </c>
      <c r="S2" s="83" t="s">
        <v>2</v>
      </c>
      <c r="T2" s="83" t="s">
        <v>3</v>
      </c>
      <c r="U2" s="83" t="s">
        <v>4</v>
      </c>
      <c r="V2" s="84" t="s">
        <v>5</v>
      </c>
    </row>
    <row r="3" spans="1:93" ht="15" thickBot="1">
      <c r="H3" s="85">
        <f>'FdS Hebdo'!$B$2</f>
        <v>43857</v>
      </c>
      <c r="I3" s="86">
        <f t="shared" ref="I3:N3" si="0">IF(H3="","",H3+1)</f>
        <v>43858</v>
      </c>
      <c r="J3" s="86">
        <f t="shared" si="0"/>
        <v>43859</v>
      </c>
      <c r="K3" s="86">
        <f t="shared" si="0"/>
        <v>43860</v>
      </c>
      <c r="L3" s="86">
        <f t="shared" si="0"/>
        <v>43861</v>
      </c>
      <c r="M3" s="86">
        <f t="shared" si="0"/>
        <v>43862</v>
      </c>
      <c r="N3" s="87">
        <f t="shared" si="0"/>
        <v>43863</v>
      </c>
      <c r="P3" s="85">
        <f>'FdS Hebdo'!$B$2</f>
        <v>43857</v>
      </c>
      <c r="Q3" s="86">
        <f t="shared" ref="Q3:V3" si="1">IF(P3="","",P3+1)</f>
        <v>43858</v>
      </c>
      <c r="R3" s="86">
        <f t="shared" si="1"/>
        <v>43859</v>
      </c>
      <c r="S3" s="86">
        <f t="shared" si="1"/>
        <v>43860</v>
      </c>
      <c r="T3" s="86">
        <f t="shared" si="1"/>
        <v>43861</v>
      </c>
      <c r="U3" s="86">
        <f t="shared" si="1"/>
        <v>43862</v>
      </c>
      <c r="V3" s="87">
        <f t="shared" si="1"/>
        <v>43863</v>
      </c>
      <c r="X3" t="s">
        <v>107</v>
      </c>
      <c r="Y3" t="s">
        <v>107</v>
      </c>
      <c r="Z3" t="s">
        <v>107</v>
      </c>
      <c r="AA3" t="s">
        <v>107</v>
      </c>
      <c r="AB3" t="s">
        <v>107</v>
      </c>
      <c r="AC3" t="s">
        <v>107</v>
      </c>
      <c r="AD3" t="s">
        <v>107</v>
      </c>
      <c r="AE3" t="s">
        <v>12</v>
      </c>
      <c r="AF3" t="s">
        <v>12</v>
      </c>
      <c r="AG3" t="s">
        <v>12</v>
      </c>
      <c r="AH3" t="s">
        <v>12</v>
      </c>
      <c r="AI3" t="s">
        <v>12</v>
      </c>
      <c r="AJ3" t="s">
        <v>12</v>
      </c>
      <c r="AK3" t="s">
        <v>12</v>
      </c>
      <c r="AL3" t="s">
        <v>106</v>
      </c>
      <c r="AM3" t="s">
        <v>106</v>
      </c>
      <c r="AN3" t="s">
        <v>106</v>
      </c>
      <c r="AO3" t="s">
        <v>106</v>
      </c>
      <c r="AP3" t="s">
        <v>106</v>
      </c>
      <c r="AQ3" t="s">
        <v>106</v>
      </c>
      <c r="AR3" t="s">
        <v>106</v>
      </c>
      <c r="AS3" t="s">
        <v>214</v>
      </c>
      <c r="AT3" t="s">
        <v>214</v>
      </c>
      <c r="AU3" t="s">
        <v>214</v>
      </c>
      <c r="AV3" t="s">
        <v>214</v>
      </c>
      <c r="AW3" t="s">
        <v>214</v>
      </c>
      <c r="AX3" t="s">
        <v>214</v>
      </c>
      <c r="AY3" t="s">
        <v>214</v>
      </c>
      <c r="AZ3" t="s">
        <v>215</v>
      </c>
      <c r="BA3" t="s">
        <v>215</v>
      </c>
      <c r="BB3" t="s">
        <v>215</v>
      </c>
      <c r="BC3" t="s">
        <v>215</v>
      </c>
      <c r="BD3" t="s">
        <v>215</v>
      </c>
      <c r="BE3" t="s">
        <v>215</v>
      </c>
      <c r="BF3" t="s">
        <v>215</v>
      </c>
      <c r="BG3" t="s">
        <v>216</v>
      </c>
      <c r="BH3" t="s">
        <v>216</v>
      </c>
      <c r="BI3" t="s">
        <v>216</v>
      </c>
      <c r="BJ3" t="s">
        <v>216</v>
      </c>
      <c r="BK3" t="s">
        <v>216</v>
      </c>
      <c r="BL3" t="s">
        <v>216</v>
      </c>
      <c r="BM3" t="s">
        <v>216</v>
      </c>
      <c r="BN3" t="s">
        <v>217</v>
      </c>
      <c r="BO3" t="s">
        <v>217</v>
      </c>
      <c r="BP3" t="s">
        <v>217</v>
      </c>
      <c r="BQ3" t="s">
        <v>217</v>
      </c>
      <c r="BR3" t="s">
        <v>217</v>
      </c>
      <c r="BS3" t="s">
        <v>217</v>
      </c>
      <c r="BT3" t="s">
        <v>217</v>
      </c>
      <c r="BU3" t="s">
        <v>218</v>
      </c>
      <c r="BV3" t="s">
        <v>218</v>
      </c>
      <c r="BW3" t="s">
        <v>218</v>
      </c>
      <c r="BX3" t="s">
        <v>218</v>
      </c>
      <c r="BY3" t="s">
        <v>218</v>
      </c>
      <c r="BZ3" t="s">
        <v>218</v>
      </c>
      <c r="CA3" t="s">
        <v>218</v>
      </c>
      <c r="CB3" t="s">
        <v>219</v>
      </c>
      <c r="CC3" t="s">
        <v>219</v>
      </c>
      <c r="CD3" t="s">
        <v>219</v>
      </c>
      <c r="CE3" t="s">
        <v>219</v>
      </c>
      <c r="CF3" t="s">
        <v>219</v>
      </c>
      <c r="CG3" t="s">
        <v>219</v>
      </c>
      <c r="CH3" t="s">
        <v>219</v>
      </c>
      <c r="CI3" t="s">
        <v>358</v>
      </c>
      <c r="CJ3" t="s">
        <v>358</v>
      </c>
      <c r="CK3" t="s">
        <v>358</v>
      </c>
      <c r="CL3" t="s">
        <v>358</v>
      </c>
      <c r="CM3" t="s">
        <v>358</v>
      </c>
      <c r="CN3" t="s">
        <v>358</v>
      </c>
      <c r="CO3" t="s">
        <v>358</v>
      </c>
    </row>
    <row r="4" spans="1:93">
      <c r="P4" t="s">
        <v>221</v>
      </c>
      <c r="Q4" t="s">
        <v>221</v>
      </c>
      <c r="R4" t="s">
        <v>221</v>
      </c>
      <c r="S4" t="s">
        <v>221</v>
      </c>
      <c r="T4" t="s">
        <v>221</v>
      </c>
      <c r="U4" t="s">
        <v>221</v>
      </c>
      <c r="V4" t="s">
        <v>221</v>
      </c>
    </row>
    <row r="5" spans="1:93">
      <c r="A5" t="s">
        <v>10</v>
      </c>
      <c r="B5" t="s">
        <v>13</v>
      </c>
      <c r="C5" t="s">
        <v>89</v>
      </c>
      <c r="D5">
        <v>1</v>
      </c>
      <c r="E5" t="str">
        <f>INDEX('Rlt Global'!$A$4:$F$151,MATCH($C5,'Rlt Global'!$C$4:$C$151,0),5)</f>
        <v>CPA1</v>
      </c>
      <c r="F5">
        <f>INDEX('Rlt Global'!$A$4:$G$151,MATCH($C5,'Rlt Global'!$C$4:$C$151,0),6)</f>
        <v>1390</v>
      </c>
      <c r="G5" s="66" t="str">
        <f>INDEX('Rlt Global'!$A$4:$G$151,MATCH($C5,'Rlt Global'!$C$4:$C$151,0),7)</f>
        <v>xxx.xxx@google.com</v>
      </c>
      <c r="H5" t="e">
        <f>INDEX('Rlt Global'!$E$4:$BD$151,MATCH($E5,'Rlt Global'!$E$4:$E$151,0),MATCH(H$3,'Rlt Global'!$E$3:$BD$3,0))</f>
        <v>#N/A</v>
      </c>
      <c r="I5" t="e">
        <f>INDEX('Rlt Global'!$E$4:$BD$151,MATCH($E5,'Rlt Global'!$E$4:$E$151,0),MATCH(I$3,'Rlt Global'!$E$3:$BD$3,0))</f>
        <v>#N/A</v>
      </c>
      <c r="J5" t="e">
        <f>INDEX('Rlt Global'!$E$4:$BD$151,MATCH($E5,'Rlt Global'!$E$4:$E$151,0),MATCH(J$3,'Rlt Global'!$E$3:$BD$3,0))</f>
        <v>#N/A</v>
      </c>
      <c r="K5" t="e">
        <f>INDEX('Rlt Global'!$E$4:$BD$151,MATCH($E5,'Rlt Global'!$E$4:$E$151,0),MATCH(K$3,'Rlt Global'!$E$3:$BD$3,0))</f>
        <v>#N/A</v>
      </c>
      <c r="L5" t="e">
        <f>INDEX('Rlt Global'!$E$4:$BD$151,MATCH($E5,'Rlt Global'!$E$4:$E$151,0),MATCH(L$3,'Rlt Global'!$E$3:$BD$3,0))</f>
        <v>#N/A</v>
      </c>
      <c r="M5" t="e">
        <f>INDEX('Rlt Global'!$E$4:$BD$151,MATCH($E5,'Rlt Global'!$E$4:$E$151,0),MATCH(M$3,'Rlt Global'!$E$3:$BD$3,0))</f>
        <v>#N/A</v>
      </c>
      <c r="N5" t="e">
        <f>INDEX('Rlt Global'!$E$4:$BD$151,MATCH($E5,'Rlt Global'!$E$4:$E$151,0),MATCH(N$3,'Rlt Global'!$E$3:$BD$3,0))</f>
        <v>#N/A</v>
      </c>
      <c r="P5" t="e">
        <f>IF(H5=$X$3,H5&amp;X5,IF(H5=$AE$3,H5&amp;AE5,IF(H5=$AL$3,H5&amp;AL5,IF(H5=$AS$3,H5&amp;AS5,IF(H5=$AZ$3,H5&amp;AZ5,IF(H5=$BG$3,H5&amp;BG5,IF(H5=$BN$3,H5&amp;BN5,IF(H5=$BU$3,H5&amp;BU5,IF(H5=$CB$3,H5&amp;CB5,IF(H5=$CB$3,H5&amp;CB5,IF(H5=$CI$3,H5&amp;CI5,H5)))))))))))</f>
        <v>#N/A</v>
      </c>
      <c r="Q5" t="e">
        <f t="shared" ref="Q5:V5" si="2">IF(I5=$X$3,I5&amp;Y5,IF(I5=$AE$3,I5&amp;AF5,IF(I5=$AL$3,I5&amp;AM5,IF(I5=$AS$3,I5&amp;AT5,IF(I5=$AZ$3,I5&amp;BA5,IF(I5=$BG$3,I5&amp;BH5,IF(I5=$BN$3,I5&amp;BO5,IF(I5=$BU$3,I5&amp;BV5,IF(I5=$CB$3,I5&amp;CC5,IF(I5=$CB$3,I5&amp;CC5,IF(I5=$CI$3,I5&amp;CJ5,I5)))))))))))</f>
        <v>#N/A</v>
      </c>
      <c r="R5" t="e">
        <f t="shared" si="2"/>
        <v>#N/A</v>
      </c>
      <c r="S5" t="e">
        <f>IF(K5=$X$3,K5&amp;AA5,IF(K5=$AE$3,K5&amp;AH5,IF(K5=$AL$3,K5&amp;AO5,IF(K5=$AS$3,K5&amp;AV5,IF(K5=$AZ$3,K5&amp;BC5,IF(K5=$BG$3,K5&amp;BJ5,IF(K5=$BN$3,K5&amp;BQ5,IF(K5=$BU$3,K5&amp;BX5,IF(K5=$CB$3,K5&amp;CE5,IF(K5=$CB$3,K5&amp;CE5,IF(K5=$CI$3,K5&amp;CL5,K5)))))))))))</f>
        <v>#N/A</v>
      </c>
      <c r="T5" t="e">
        <f t="shared" si="2"/>
        <v>#N/A</v>
      </c>
      <c r="U5" t="e">
        <f t="shared" si="2"/>
        <v>#N/A</v>
      </c>
      <c r="V5" t="e">
        <f t="shared" si="2"/>
        <v>#N/A</v>
      </c>
      <c r="X5" t="e">
        <f>IF(H5=X$3,MAX(X$4:X4)+1,"")</f>
        <v>#N/A</v>
      </c>
      <c r="Y5" t="e">
        <f>IF(I5=Y$3,MAX(Y$4:Y4)+1,"")</f>
        <v>#N/A</v>
      </c>
      <c r="Z5" t="e">
        <f>IF(J5=Z$3,MAX(Z$4:Z4)+1,"")</f>
        <v>#N/A</v>
      </c>
      <c r="AA5" t="e">
        <f>IF(K5=AA$3,MAX(AA$4:AA4)+1,"")</f>
        <v>#N/A</v>
      </c>
      <c r="AB5" t="e">
        <f>IF(L5=AB$3,MAX(AB$4:AB4)+1,"")</f>
        <v>#N/A</v>
      </c>
      <c r="AC5" t="e">
        <f>IF(M5=AC$3,MAX(AC$4:AC4)+1,"")</f>
        <v>#N/A</v>
      </c>
      <c r="AD5" t="e">
        <f>IF(N5=AD$3,MAX(AD$4:AD4)+1,"")</f>
        <v>#N/A</v>
      </c>
      <c r="AE5" t="e">
        <f>IF(H5=AE$3,MAX(AE$4:AE4)+1,"")</f>
        <v>#N/A</v>
      </c>
      <c r="AF5" t="e">
        <f>IF(I5=AF$3,MAX(AF$4:AF4)+1,"")</f>
        <v>#N/A</v>
      </c>
      <c r="AG5" t="e">
        <f>IF(J5=AG$3,MAX(AG$4:AG4)+1,"")</f>
        <v>#N/A</v>
      </c>
      <c r="AH5" t="e">
        <f>IF(K5=AH$3,MAX(AH$4:AH4)+1,"")</f>
        <v>#N/A</v>
      </c>
      <c r="AI5" t="e">
        <f>IF(L5=AI$3,MAX(AI$4:AI4)+1,"")</f>
        <v>#N/A</v>
      </c>
      <c r="AJ5" t="e">
        <f>IF(M5=AJ$3,MAX(AJ$4:AJ4)+1,"")</f>
        <v>#N/A</v>
      </c>
      <c r="AK5" t="e">
        <f>IF(N5=AK$3,MAX(AK$4:AK4)+1,"")</f>
        <v>#N/A</v>
      </c>
      <c r="AL5" t="e">
        <f>IF(H5=AL$3,MAX(AL$4:AL4)+1,"")</f>
        <v>#N/A</v>
      </c>
      <c r="AM5" t="e">
        <f>IF(I5=AM$3,MAX(AM$4:AM4)+1,"")</f>
        <v>#N/A</v>
      </c>
      <c r="AN5" t="e">
        <f>IF(J5=AN$3,MAX(AN$4:AN4)+1,"")</f>
        <v>#N/A</v>
      </c>
      <c r="AO5" t="e">
        <f>IF(K5=AO$3,MAX(AO$4:AO4)+1,"")</f>
        <v>#N/A</v>
      </c>
      <c r="AP5" t="e">
        <f>IF(L5=AP$3,MAX(AP$4:AP4)+1,"")</f>
        <v>#N/A</v>
      </c>
      <c r="AQ5" t="e">
        <f>IF(M5=AQ$3,MAX(AQ$4:AQ4)+1,"")</f>
        <v>#N/A</v>
      </c>
      <c r="AR5" t="e">
        <f>IF(N5=AR$3,MAX(AR$4:AR4)+1,"")</f>
        <v>#N/A</v>
      </c>
      <c r="AS5" t="e">
        <f>IF(H5=AS$3,MAX(AS$4:AS4)+1,"")</f>
        <v>#N/A</v>
      </c>
      <c r="AT5" t="e">
        <f>IF(I5=AT$3,MAX(AT$4:AT4)+1,"")</f>
        <v>#N/A</v>
      </c>
      <c r="AU5" t="e">
        <f>IF(J5=AU$3,MAX(AU$4:AU4)+1,"")</f>
        <v>#N/A</v>
      </c>
      <c r="AV5" t="e">
        <f>IF(K5=AV$3,MAX(AV$4:AV4)+1,"")</f>
        <v>#N/A</v>
      </c>
      <c r="AW5" t="e">
        <f>IF(L5=AW$3,MAX(AW$4:AW4)+1,"")</f>
        <v>#N/A</v>
      </c>
      <c r="AX5" t="e">
        <f>IF(M5=AX$3,MAX(AX$4:AX4)+1,"")</f>
        <v>#N/A</v>
      </c>
      <c r="AY5" t="e">
        <f>IF(N5=AY$3,MAX(AY$4:AY4)+1,"")</f>
        <v>#N/A</v>
      </c>
      <c r="AZ5" t="e">
        <f>IF(H5=AZ$3,MAX(AZ$4:AZ4)+1,"")</f>
        <v>#N/A</v>
      </c>
      <c r="BA5" t="e">
        <f>IF(I5=BA$3,MAX(BA$4:BA4)+1,"")</f>
        <v>#N/A</v>
      </c>
      <c r="BB5" t="e">
        <f>IF(J5=BB$3,MAX(BB$4:BB4)+1,"")</f>
        <v>#N/A</v>
      </c>
      <c r="BC5" t="e">
        <f>IF(K5=BC$3,MAX(BC$4:BC4)+1,"")</f>
        <v>#N/A</v>
      </c>
      <c r="BD5" t="e">
        <f>IF(L5=BD$3,MAX(BD$4:BD4)+1,"")</f>
        <v>#N/A</v>
      </c>
      <c r="BE5" t="e">
        <f>IF(M5=BE$3,MAX(BE$4:BE4)+1,"")</f>
        <v>#N/A</v>
      </c>
      <c r="BF5" t="e">
        <f>IF(N5=BF$3,MAX(BF$4:BF4)+1,"")</f>
        <v>#N/A</v>
      </c>
      <c r="BG5" t="e">
        <f>IF(H5=BG$3,MAX(BG$4:BG4)+1,"")</f>
        <v>#N/A</v>
      </c>
      <c r="BH5" t="e">
        <f>IF(I5=BH$3,MAX(BH$4:BH4)+1,"")</f>
        <v>#N/A</v>
      </c>
      <c r="BI5" t="e">
        <f>IF(J5=BI$3,MAX(BI$4:BI4)+1,"")</f>
        <v>#N/A</v>
      </c>
      <c r="BJ5" t="e">
        <f>IF(K5=BJ$3,MAX(BJ$4:BJ4)+1,"")</f>
        <v>#N/A</v>
      </c>
      <c r="BK5" t="e">
        <f>IF(L5=BK$3,MAX(BK$4:BK4)+1,"")</f>
        <v>#N/A</v>
      </c>
      <c r="BL5" t="e">
        <f>IF(M5=BL$3,MAX(BL$4:BL4)+1,"")</f>
        <v>#N/A</v>
      </c>
      <c r="BM5" t="e">
        <f>IF(N5=BM$3,MAX(BM$4:BM4)+1,"")</f>
        <v>#N/A</v>
      </c>
      <c r="BN5" t="e">
        <f>IF(H5=BN$3,MAX(BN$4:BN4)+1,"")</f>
        <v>#N/A</v>
      </c>
      <c r="BO5" t="e">
        <f>IF(I5=BO$3,MAX(BO$4:BO4)+1,"")</f>
        <v>#N/A</v>
      </c>
      <c r="BP5" t="e">
        <f>IF(J5=BP$3,MAX(BP$4:BP4)+1,"")</f>
        <v>#N/A</v>
      </c>
      <c r="BQ5" t="e">
        <f>IF(K5=BQ$3,MAX(BQ$4:BQ4)+1,"")</f>
        <v>#N/A</v>
      </c>
      <c r="BR5" t="e">
        <f>IF(L5=BR$3,MAX(BR$4:BR4)+1,"")</f>
        <v>#N/A</v>
      </c>
      <c r="BS5" t="e">
        <f>IF(M5=BS$3,MAX(BS$4:BS4)+1,"")</f>
        <v>#N/A</v>
      </c>
      <c r="BT5" t="e">
        <f>IF(N5=BT$3,MAX(BT$4:BT4)+1,"")</f>
        <v>#N/A</v>
      </c>
      <c r="BU5" t="e">
        <f>IF(H5=BU$3,MAX(BU$4:BU4)+1,"")</f>
        <v>#N/A</v>
      </c>
      <c r="BV5" t="e">
        <f>IF(I5=BV$3,MAX(BV$4:BV4)+1,"")</f>
        <v>#N/A</v>
      </c>
      <c r="BW5" t="e">
        <f>IF(J5=BW$3,MAX(BW$4:BW4)+1,"")</f>
        <v>#N/A</v>
      </c>
      <c r="BX5" t="e">
        <f>IF(K5=BX$3,MAX(BX$4:BX4)+1,"")</f>
        <v>#N/A</v>
      </c>
      <c r="BY5" t="e">
        <f>IF(L5=BY$3,MAX(BY$4:BY4)+1,"")</f>
        <v>#N/A</v>
      </c>
      <c r="BZ5" t="e">
        <f>IF(M5=BZ$3,MAX(BZ$4:BZ4)+1,"")</f>
        <v>#N/A</v>
      </c>
      <c r="CA5" t="e">
        <f>IF(N5=CA$3,MAX(CA$4:CA4)+1,"")</f>
        <v>#N/A</v>
      </c>
      <c r="CB5" t="e">
        <f>IF(H5=CB$3,MAX(CB$4:CB4)+1,"")</f>
        <v>#N/A</v>
      </c>
      <c r="CC5" t="e">
        <f>IF(I5=CC$3,MAX(CC$4:CC4)+1,"")</f>
        <v>#N/A</v>
      </c>
      <c r="CD5" t="e">
        <f>IF(J5=CD$3,MAX(CD$4:CD4)+1,"")</f>
        <v>#N/A</v>
      </c>
      <c r="CE5" t="e">
        <f>IF(K5=CE$3,MAX(CE$4:CE4)+1,"")</f>
        <v>#N/A</v>
      </c>
      <c r="CF5" t="e">
        <f>IF(L5=CF$3,MAX(CF$4:CF4)+1,"")</f>
        <v>#N/A</v>
      </c>
      <c r="CG5" t="e">
        <f>IF(M5=CG$3,MAX(CG$4:CG4)+1,"")</f>
        <v>#N/A</v>
      </c>
      <c r="CH5" t="e">
        <f>IF(N5=CH$3,MAX(CH$4:CH4)+1,"")</f>
        <v>#N/A</v>
      </c>
      <c r="CI5" t="e">
        <f>IF(H5=CI$3,MAX(CI$4:CI4)+1,"")</f>
        <v>#N/A</v>
      </c>
      <c r="CJ5" t="e">
        <f>IF(I5=CJ$3,MAX(CJ$4:CJ4)+1,"")</f>
        <v>#N/A</v>
      </c>
      <c r="CK5" t="e">
        <f>IF(J5=CK$3,MAX(CK$4:CK4)+1,"")</f>
        <v>#N/A</v>
      </c>
      <c r="CL5" t="e">
        <f>IF(K5=CL$3,MAX(CL$4:CL4)+1,"")</f>
        <v>#N/A</v>
      </c>
      <c r="CM5" t="e">
        <f>IF(L5=CM$3,MAX(CM$4:CM4)+1,"")</f>
        <v>#N/A</v>
      </c>
      <c r="CN5" t="e">
        <f>IF(M5=CN$3,MAX(CN$4:CN4)+1,"")</f>
        <v>#N/A</v>
      </c>
      <c r="CO5" t="e">
        <f>IF(N5=CO$3,MAX(CO$4:CO4)+1,"")</f>
        <v>#N/A</v>
      </c>
    </row>
    <row r="6" spans="1:93">
      <c r="A6" t="s">
        <v>14</v>
      </c>
      <c r="B6" t="s">
        <v>13</v>
      </c>
      <c r="C6" t="s">
        <v>90</v>
      </c>
      <c r="D6">
        <v>1</v>
      </c>
      <c r="E6" t="str">
        <f>INDEX('Rlt Global'!$A$4:$F$151,MATCH($C6,'Rlt Global'!$C$4:$C$151,0),5)</f>
        <v>CPB1</v>
      </c>
      <c r="F6">
        <f>INDEX('Rlt Global'!$A$4:$F$151,MATCH($C6,'Rlt Global'!$C$4:$C$151,0),6)</f>
        <v>3943</v>
      </c>
      <c r="G6" s="66" t="str">
        <f>INDEX('Rlt Global'!$A$4:$G$151,MATCH($C6,'Rlt Global'!$C$4:$C$151,0),7)</f>
        <v>xxx.xxx@google.com</v>
      </c>
      <c r="H6" t="e">
        <f>INDEX('Rlt Global'!$E$4:$BD$151,MATCH($E6,'Rlt Global'!$E$4:$E$151,0),MATCH(H$3,'Rlt Global'!$E$3:$BD$3,0))</f>
        <v>#N/A</v>
      </c>
      <c r="I6" t="e">
        <f>INDEX('Rlt Global'!$E$4:$BD$151,MATCH($E6,'Rlt Global'!$E$4:$E$151,0),MATCH(I$3,'Rlt Global'!$E$3:$BD$3,0))</f>
        <v>#N/A</v>
      </c>
      <c r="J6" t="e">
        <f>INDEX('Rlt Global'!$E$4:$BD$151,MATCH($E6,'Rlt Global'!$E$4:$E$151,0),MATCH(J$3,'Rlt Global'!$E$3:$BD$3,0))</f>
        <v>#N/A</v>
      </c>
      <c r="K6" t="e">
        <f>INDEX('Rlt Global'!$E$4:$BD$151,MATCH($E6,'Rlt Global'!$E$4:$E$151,0),MATCH(K$3,'Rlt Global'!$E$3:$BD$3,0))</f>
        <v>#N/A</v>
      </c>
      <c r="L6" t="e">
        <f>INDEX('Rlt Global'!$E$4:$BD$151,MATCH($E6,'Rlt Global'!$E$4:$E$151,0),MATCH(L$3,'Rlt Global'!$E$3:$BD$3,0))</f>
        <v>#N/A</v>
      </c>
      <c r="M6" t="e">
        <f>INDEX('Rlt Global'!$E$4:$BD$151,MATCH($E6,'Rlt Global'!$E$4:$E$151,0),MATCH(M$3,'Rlt Global'!$E$3:$BD$3,0))</f>
        <v>#N/A</v>
      </c>
      <c r="N6" t="e">
        <f>INDEX('Rlt Global'!$E$4:$BD$151,MATCH($E6,'Rlt Global'!$E$4:$E$151,0),MATCH(N$3,'Rlt Global'!$E$3:$BD$3,0))</f>
        <v>#N/A</v>
      </c>
      <c r="P6" t="e">
        <f t="shared" ref="P6:P69" si="3">IF(H6=$X$3,H6&amp;X6,IF(H6=$AE$3,H6&amp;AE6,IF(H6=$AL$3,H6&amp;AL6,IF(H6=$AS$3,H6&amp;AS6,IF(H6=$AZ$3,H6&amp;AZ6,IF(H6=$BG$3,H6&amp;BG6,IF(H6=$BN$3,H6&amp;BN6,IF(H6=$BU$3,H6&amp;BU6,IF(H6=$CB$3,H6&amp;CB6,IF(H6=$CB$3,H6&amp;CB6,IF(H6=$CI$3,H6&amp;CI6,H6)))))))))))</f>
        <v>#N/A</v>
      </c>
      <c r="Q6" t="e">
        <f t="shared" ref="Q6:Q69" si="4">IF(I6=$X$3,I6&amp;Y6,IF(I6=$AE$3,I6&amp;AF6,IF(I6=$AL$3,I6&amp;AM6,IF(I6=$AS$3,I6&amp;AT6,IF(I6=$AZ$3,I6&amp;BA6,IF(I6=$BG$3,I6&amp;BH6,IF(I6=$BN$3,I6&amp;BO6,IF(I6=$BU$3,I6&amp;BV6,IF(I6=$CB$3,I6&amp;CC6,IF(I6=$CB$3,I6&amp;CC6,IF(I6=$CI$3,I6&amp;CJ6,I6)))))))))))</f>
        <v>#N/A</v>
      </c>
      <c r="R6" t="e">
        <f t="shared" ref="R6:R69" si="5">IF(J6=$X$3,J6&amp;Z6,IF(J6=$AE$3,J6&amp;AG6,IF(J6=$AL$3,J6&amp;AN6,IF(J6=$AS$3,J6&amp;AU6,IF(J6=$AZ$3,J6&amp;BB6,IF(J6=$BG$3,J6&amp;BI6,IF(J6=$BN$3,J6&amp;BP6,IF(J6=$BU$3,J6&amp;BW6,IF(J6=$CB$3,J6&amp;CD6,IF(J6=$CB$3,J6&amp;CD6,IF(J6=$CI$3,J6&amp;CK6,J6)))))))))))</f>
        <v>#N/A</v>
      </c>
      <c r="S6" t="e">
        <f t="shared" ref="S6:S69" si="6">IF(K6=$X$3,K6&amp;AA6,IF(K6=$AE$3,K6&amp;AH6,IF(K6=$AL$3,K6&amp;AO6,IF(K6=$AS$3,K6&amp;AV6,IF(K6=$AZ$3,K6&amp;BC6,IF(K6=$BG$3,K6&amp;BJ6,IF(K6=$BN$3,K6&amp;BQ6,IF(K6=$BU$3,K6&amp;BX6,IF(K6=$CB$3,K6&amp;CE6,IF(K6=$CB$3,K6&amp;CE6,IF(K6=$CI$3,K6&amp;CL6,K6)))))))))))</f>
        <v>#N/A</v>
      </c>
      <c r="T6" t="e">
        <f t="shared" ref="T6:T69" si="7">IF(L6=$X$3,L6&amp;AB6,IF(L6=$AE$3,L6&amp;AI6,IF(L6=$AL$3,L6&amp;AP6,IF(L6=$AS$3,L6&amp;AW6,IF(L6=$AZ$3,L6&amp;BD6,IF(L6=$BG$3,L6&amp;BK6,IF(L6=$BN$3,L6&amp;BR6,IF(L6=$BU$3,L6&amp;BY6,IF(L6=$CB$3,L6&amp;CF6,IF(L6=$CB$3,L6&amp;CF6,IF(L6=$CI$3,L6&amp;CM6,L6)))))))))))</f>
        <v>#N/A</v>
      </c>
      <c r="U6" t="e">
        <f t="shared" ref="U6:U69" si="8">IF(M6=$X$3,M6&amp;AC6,IF(M6=$AE$3,M6&amp;AJ6,IF(M6=$AL$3,M6&amp;AQ6,IF(M6=$AS$3,M6&amp;AX6,IF(M6=$AZ$3,M6&amp;BE6,IF(M6=$BG$3,M6&amp;BL6,IF(M6=$BN$3,M6&amp;BS6,IF(M6=$BU$3,M6&amp;BZ6,IF(M6=$CB$3,M6&amp;CG6,IF(M6=$CB$3,M6&amp;CG6,IF(M6=$CI$3,M6&amp;CN6,M6)))))))))))</f>
        <v>#N/A</v>
      </c>
      <c r="V6" t="e">
        <f t="shared" ref="V6:V69" si="9">IF(N6=$X$3,N6&amp;AD6,IF(N6=$AE$3,N6&amp;AK6,IF(N6=$AL$3,N6&amp;AR6,IF(N6=$AS$3,N6&amp;AY6,IF(N6=$AZ$3,N6&amp;BF6,IF(N6=$BG$3,N6&amp;BM6,IF(N6=$BN$3,N6&amp;BT6,IF(N6=$BU$3,N6&amp;CA6,IF(N6=$CB$3,N6&amp;CH6,IF(N6=$CB$3,N6&amp;CH6,IF(N6=$CI$3,N6&amp;CO6,N6)))))))))))</f>
        <v>#N/A</v>
      </c>
      <c r="X6" t="e">
        <f>IF(H6=X$3,MAX(X$4:X5)+1,"")</f>
        <v>#N/A</v>
      </c>
      <c r="Y6" t="e">
        <f>IF(I6=Y$3,MAX(Y$4:Y5)+1,"")</f>
        <v>#N/A</v>
      </c>
      <c r="Z6" t="e">
        <f>IF(J6=Z$3,MAX(Z$4:Z5)+1,"")</f>
        <v>#N/A</v>
      </c>
      <c r="AA6" t="e">
        <f>IF(K6=AA$3,MAX(AA$4:AA5)+1,"")</f>
        <v>#N/A</v>
      </c>
      <c r="AB6" t="e">
        <f>IF(L6=AB$3,MAX(AB$4:AB5)+1,"")</f>
        <v>#N/A</v>
      </c>
      <c r="AC6" t="e">
        <f>IF(M6=AC$3,MAX(AC$4:AC5)+1,"")</f>
        <v>#N/A</v>
      </c>
      <c r="AD6" t="e">
        <f>IF(N6=AD$3,MAX(AD$4:AD5)+1,"")</f>
        <v>#N/A</v>
      </c>
      <c r="AE6" t="e">
        <f>IF(H6=AE$3,MAX(AE$4:AE5)+1,"")</f>
        <v>#N/A</v>
      </c>
      <c r="AF6" t="e">
        <f>IF(I6=AF$3,MAX(AF$4:AF5)+1,"")</f>
        <v>#N/A</v>
      </c>
      <c r="AG6" t="e">
        <f>IF(J6=AG$3,MAX(AG$4:AG5)+1,"")</f>
        <v>#N/A</v>
      </c>
      <c r="AH6" t="e">
        <f>IF(K6=AH$3,MAX(AH$4:AH5)+1,"")</f>
        <v>#N/A</v>
      </c>
      <c r="AI6" t="e">
        <f>IF(L6=AI$3,MAX(AI$4:AI5)+1,"")</f>
        <v>#N/A</v>
      </c>
      <c r="AJ6" t="e">
        <f>IF(M6=AJ$3,MAX(AJ$4:AJ5)+1,"")</f>
        <v>#N/A</v>
      </c>
      <c r="AK6" t="e">
        <f>IF(N6=AK$3,MAX(AK$4:AK5)+1,"")</f>
        <v>#N/A</v>
      </c>
      <c r="AL6" t="e">
        <f>IF(H6=AL$3,MAX(AL$4:AL5)+1,"")</f>
        <v>#N/A</v>
      </c>
      <c r="AM6" t="e">
        <f>IF(I6=AM$3,MAX(AM$4:AM5)+1,"")</f>
        <v>#N/A</v>
      </c>
      <c r="AN6" t="e">
        <f>IF(J6=AN$3,MAX(AN$4:AN5)+1,"")</f>
        <v>#N/A</v>
      </c>
      <c r="AO6" t="e">
        <f>IF(K6=AO$3,MAX(AO$4:AO5)+1,"")</f>
        <v>#N/A</v>
      </c>
      <c r="AP6" t="e">
        <f>IF(L6=AP$3,MAX(AP$4:AP5)+1,"")</f>
        <v>#N/A</v>
      </c>
      <c r="AQ6" t="e">
        <f>IF(M6=AQ$3,MAX(AQ$4:AQ5)+1,"")</f>
        <v>#N/A</v>
      </c>
      <c r="AR6" t="e">
        <f>IF(N6=AR$3,MAX(AR$4:AR5)+1,"")</f>
        <v>#N/A</v>
      </c>
      <c r="AS6" t="e">
        <f>IF(H6=AS$3,MAX(AS$4:AS5)+1,"")</f>
        <v>#N/A</v>
      </c>
      <c r="AT6" t="e">
        <f>IF(I6=AT$3,MAX(AT$4:AT5)+1,"")</f>
        <v>#N/A</v>
      </c>
      <c r="AU6" t="e">
        <f>IF(J6=AU$3,MAX(AU$4:AU5)+1,"")</f>
        <v>#N/A</v>
      </c>
      <c r="AV6" t="e">
        <f>IF(K6=AV$3,MAX(AV$4:AV5)+1,"")</f>
        <v>#N/A</v>
      </c>
      <c r="AW6" t="e">
        <f>IF(L6=AW$3,MAX(AW$4:AW5)+1,"")</f>
        <v>#N/A</v>
      </c>
      <c r="AX6" t="e">
        <f>IF(M6=AX$3,MAX(AX$4:AX5)+1,"")</f>
        <v>#N/A</v>
      </c>
      <c r="AY6" t="e">
        <f>IF(N6=AY$3,MAX(AY$4:AY5)+1,"")</f>
        <v>#N/A</v>
      </c>
      <c r="AZ6" t="e">
        <f>IF(H6=AZ$3,MAX(AZ$4:AZ5)+1,"")</f>
        <v>#N/A</v>
      </c>
      <c r="BA6" t="e">
        <f>IF(I6=BA$3,MAX(BA$4:BA5)+1,"")</f>
        <v>#N/A</v>
      </c>
      <c r="BB6" t="e">
        <f>IF(J6=BB$3,MAX(BB$4:BB5)+1,"")</f>
        <v>#N/A</v>
      </c>
      <c r="BC6" t="e">
        <f>IF(K6=BC$3,MAX(BC$4:BC5)+1,"")</f>
        <v>#N/A</v>
      </c>
      <c r="BD6" t="e">
        <f>IF(L6=BD$3,MAX(BD$4:BD5)+1,"")</f>
        <v>#N/A</v>
      </c>
      <c r="BE6" t="e">
        <f>IF(M6=BE$3,MAX(BE$4:BE5)+1,"")</f>
        <v>#N/A</v>
      </c>
      <c r="BF6" t="e">
        <f>IF(N6=BF$3,MAX(BF$4:BF5)+1,"")</f>
        <v>#N/A</v>
      </c>
      <c r="BG6" t="e">
        <f>IF(H6=BG$3,MAX(BG$4:BG5)+1,"")</f>
        <v>#N/A</v>
      </c>
      <c r="BH6" t="e">
        <f>IF(I6=BH$3,MAX(BH$4:BH5)+1,"")</f>
        <v>#N/A</v>
      </c>
      <c r="BI6" t="e">
        <f>IF(J6=BI$3,MAX(BI$4:BI5)+1,"")</f>
        <v>#N/A</v>
      </c>
      <c r="BJ6" t="e">
        <f>IF(K6=BJ$3,MAX(BJ$4:BJ5)+1,"")</f>
        <v>#N/A</v>
      </c>
      <c r="BK6" t="e">
        <f>IF(L6=BK$3,MAX(BK$4:BK5)+1,"")</f>
        <v>#N/A</v>
      </c>
      <c r="BL6" t="e">
        <f>IF(M6=BL$3,MAX(BL$4:BL5)+1,"")</f>
        <v>#N/A</v>
      </c>
      <c r="BM6" t="e">
        <f>IF(N6=BM$3,MAX(BM$4:BM5)+1,"")</f>
        <v>#N/A</v>
      </c>
      <c r="BN6" t="e">
        <f>IF(H6=BN$3,MAX(BN$4:BN5)+1,"")</f>
        <v>#N/A</v>
      </c>
      <c r="BO6" t="e">
        <f>IF(I6=BO$3,MAX(BO$4:BO5)+1,"")</f>
        <v>#N/A</v>
      </c>
      <c r="BP6" t="e">
        <f>IF(J6=BP$3,MAX(BP$4:BP5)+1,"")</f>
        <v>#N/A</v>
      </c>
      <c r="BQ6" t="e">
        <f>IF(K6=BQ$3,MAX(BQ$4:BQ5)+1,"")</f>
        <v>#N/A</v>
      </c>
      <c r="BR6" t="e">
        <f>IF(L6=BR$3,MAX(BR$4:BR5)+1,"")</f>
        <v>#N/A</v>
      </c>
      <c r="BS6" t="e">
        <f>IF(M6=BS$3,MAX(BS$4:BS5)+1,"")</f>
        <v>#N/A</v>
      </c>
      <c r="BT6" t="e">
        <f>IF(N6=BT$3,MAX(BT$4:BT5)+1,"")</f>
        <v>#N/A</v>
      </c>
      <c r="BU6" t="e">
        <f>IF(H6=BU$3,MAX(BU$4:BU5)+1,"")</f>
        <v>#N/A</v>
      </c>
      <c r="BV6" t="e">
        <f>IF(I6=BV$3,MAX(BV$4:BV5)+1,"")</f>
        <v>#N/A</v>
      </c>
      <c r="BW6" t="e">
        <f>IF(J6=BW$3,MAX(BW$4:BW5)+1,"")</f>
        <v>#N/A</v>
      </c>
      <c r="BX6" t="e">
        <f>IF(K6=BX$3,MAX(BX$4:BX5)+1,"")</f>
        <v>#N/A</v>
      </c>
      <c r="BY6" t="e">
        <f>IF(L6=BY$3,MAX(BY$4:BY5)+1,"")</f>
        <v>#N/A</v>
      </c>
      <c r="BZ6" t="e">
        <f>IF(M6=BZ$3,MAX(BZ$4:BZ5)+1,"")</f>
        <v>#N/A</v>
      </c>
      <c r="CA6" t="e">
        <f>IF(N6=CA$3,MAX(CA$4:CA5)+1,"")</f>
        <v>#N/A</v>
      </c>
      <c r="CB6" t="e">
        <f>IF(H6=CB$3,MAX(CB$4:CB5)+1,"")</f>
        <v>#N/A</v>
      </c>
      <c r="CC6" t="e">
        <f>IF(I6=CC$3,MAX(CC$4:CC5)+1,"")</f>
        <v>#N/A</v>
      </c>
      <c r="CD6" t="e">
        <f>IF(J6=CD$3,MAX(CD$4:CD5)+1,"")</f>
        <v>#N/A</v>
      </c>
      <c r="CE6" t="e">
        <f>IF(K6=CE$3,MAX(CE$4:CE5)+1,"")</f>
        <v>#N/A</v>
      </c>
      <c r="CF6" t="e">
        <f>IF(L6=CF$3,MAX(CF$4:CF5)+1,"")</f>
        <v>#N/A</v>
      </c>
      <c r="CG6" t="e">
        <f>IF(M6=CG$3,MAX(CG$4:CG5)+1,"")</f>
        <v>#N/A</v>
      </c>
      <c r="CH6" t="e">
        <f>IF(N6=CH$3,MAX(CH$4:CH5)+1,"")</f>
        <v>#N/A</v>
      </c>
      <c r="CI6" t="e">
        <f>IF(H6=CI$3,MAX(CI$4:CI5)+1,"")</f>
        <v>#N/A</v>
      </c>
      <c r="CJ6" t="e">
        <f>IF(I6=CJ$3,MAX(CJ$4:CJ5)+1,"")</f>
        <v>#N/A</v>
      </c>
      <c r="CK6" t="e">
        <f>IF(J6=CK$3,MAX(CK$4:CK5)+1,"")</f>
        <v>#N/A</v>
      </c>
      <c r="CL6" t="e">
        <f>IF(K6=CL$3,MAX(CL$4:CL5)+1,"")</f>
        <v>#N/A</v>
      </c>
      <c r="CM6" t="e">
        <f>IF(L6=CM$3,MAX(CM$4:CM5)+1,"")</f>
        <v>#N/A</v>
      </c>
      <c r="CN6" t="e">
        <f>IF(M6=CN$3,MAX(CN$4:CN5)+1,"")</f>
        <v>#N/A</v>
      </c>
      <c r="CO6" t="e">
        <f>IF(N6=CO$3,MAX(CO$4:CO5)+1,"")</f>
        <v>#N/A</v>
      </c>
    </row>
    <row r="7" spans="1:93">
      <c r="A7" t="s">
        <v>15</v>
      </c>
      <c r="B7" t="s">
        <v>13</v>
      </c>
      <c r="C7" t="s">
        <v>91</v>
      </c>
      <c r="D7">
        <v>1</v>
      </c>
      <c r="E7" t="str">
        <f>INDEX('Rlt Global'!$A$4:$F$151,MATCH($C7,'Rlt Global'!$C$4:$C$151,0),5)</f>
        <v>CPC1</v>
      </c>
      <c r="F7">
        <f>INDEX('Rlt Global'!$A$4:$F$151,MATCH($C7,'Rlt Global'!$C$4:$C$151,0),6)</f>
        <v>3492</v>
      </c>
      <c r="G7" s="66" t="str">
        <f>INDEX('Rlt Global'!$A$4:$G$151,MATCH($C7,'Rlt Global'!$C$4:$C$151,0),7)</f>
        <v>xxx.xxx@google.com</v>
      </c>
      <c r="H7" t="e">
        <f>INDEX('Rlt Global'!$E$4:$BD$151,MATCH($E7,'Rlt Global'!$E$4:$E$151,0),MATCH(H$3,'Rlt Global'!$E$3:$BD$3,0))</f>
        <v>#N/A</v>
      </c>
      <c r="I7" t="e">
        <f>INDEX('Rlt Global'!$E$4:$BD$151,MATCH($E7,'Rlt Global'!$E$4:$E$151,0),MATCH(I$3,'Rlt Global'!$E$3:$BD$3,0))</f>
        <v>#N/A</v>
      </c>
      <c r="J7" t="e">
        <f>INDEX('Rlt Global'!$E$4:$BD$151,MATCH($E7,'Rlt Global'!$E$4:$E$151,0),MATCH(J$3,'Rlt Global'!$E$3:$BD$3,0))</f>
        <v>#N/A</v>
      </c>
      <c r="K7" t="e">
        <f>INDEX('Rlt Global'!$E$4:$BD$151,MATCH($E7,'Rlt Global'!$E$4:$E$151,0),MATCH(K$3,'Rlt Global'!$E$3:$BD$3,0))</f>
        <v>#N/A</v>
      </c>
      <c r="L7" t="e">
        <f>INDEX('Rlt Global'!$E$4:$BD$151,MATCH($E7,'Rlt Global'!$E$4:$E$151,0),MATCH(L$3,'Rlt Global'!$E$3:$BD$3,0))</f>
        <v>#N/A</v>
      </c>
      <c r="M7" t="e">
        <f>INDEX('Rlt Global'!$E$4:$BD$151,MATCH($E7,'Rlt Global'!$E$4:$E$151,0),MATCH(M$3,'Rlt Global'!$E$3:$BD$3,0))</f>
        <v>#N/A</v>
      </c>
      <c r="N7" t="e">
        <f>INDEX('Rlt Global'!$E$4:$BD$151,MATCH($E7,'Rlt Global'!$E$4:$E$151,0),MATCH(N$3,'Rlt Global'!$E$3:$BD$3,0))</f>
        <v>#N/A</v>
      </c>
      <c r="P7" t="e">
        <f t="shared" si="3"/>
        <v>#N/A</v>
      </c>
      <c r="Q7" t="e">
        <f t="shared" si="4"/>
        <v>#N/A</v>
      </c>
      <c r="R7" t="e">
        <f t="shared" si="5"/>
        <v>#N/A</v>
      </c>
      <c r="S7" t="e">
        <f t="shared" si="6"/>
        <v>#N/A</v>
      </c>
      <c r="T7" t="e">
        <f t="shared" si="7"/>
        <v>#N/A</v>
      </c>
      <c r="U7" t="e">
        <f t="shared" si="8"/>
        <v>#N/A</v>
      </c>
      <c r="V7" t="e">
        <f t="shared" si="9"/>
        <v>#N/A</v>
      </c>
      <c r="X7" t="e">
        <f>IF(H7=X$3,MAX(X$4:X6)+1,"")</f>
        <v>#N/A</v>
      </c>
      <c r="Y7" t="e">
        <f>IF(I7=Y$3,MAX(Y$4:Y6)+1,"")</f>
        <v>#N/A</v>
      </c>
      <c r="Z7" t="e">
        <f>IF(J7=Z$3,MAX(Z$4:Z6)+1,"")</f>
        <v>#N/A</v>
      </c>
      <c r="AA7" t="e">
        <f>IF(K7=AA$3,MAX(AA$4:AA6)+1,"")</f>
        <v>#N/A</v>
      </c>
      <c r="AB7" t="e">
        <f>IF(L7=AB$3,MAX(AB$4:AB6)+1,"")</f>
        <v>#N/A</v>
      </c>
      <c r="AC7" t="e">
        <f>IF(M7=AC$3,MAX(AC$4:AC6)+1,"")</f>
        <v>#N/A</v>
      </c>
      <c r="AD7" t="e">
        <f>IF(N7=AD$3,MAX(AD$4:AD6)+1,"")</f>
        <v>#N/A</v>
      </c>
      <c r="AE7" t="e">
        <f>IF(H7=AE$3,MAX(AE$4:AE6)+1,"")</f>
        <v>#N/A</v>
      </c>
      <c r="AF7" t="e">
        <f>IF(I7=AF$3,MAX(AF$4:AF6)+1,"")</f>
        <v>#N/A</v>
      </c>
      <c r="AG7" t="e">
        <f>IF(J7=AG$3,MAX(AG$4:AG6)+1,"")</f>
        <v>#N/A</v>
      </c>
      <c r="AH7" t="e">
        <f>IF(K7=AH$3,MAX(AH$4:AH6)+1,"")</f>
        <v>#N/A</v>
      </c>
      <c r="AI7" t="e">
        <f>IF(L7=AI$3,MAX(AI$4:AI6)+1,"")</f>
        <v>#N/A</v>
      </c>
      <c r="AJ7" t="e">
        <f>IF(M7=AJ$3,MAX(AJ$4:AJ6)+1,"")</f>
        <v>#N/A</v>
      </c>
      <c r="AK7" t="e">
        <f>IF(N7=AK$3,MAX(AK$4:AK6)+1,"")</f>
        <v>#N/A</v>
      </c>
      <c r="AL7" t="e">
        <f>IF(H7=AL$3,MAX(AL$4:AL6)+1,"")</f>
        <v>#N/A</v>
      </c>
      <c r="AM7" t="e">
        <f>IF(I7=AM$3,MAX(AM$4:AM6)+1,"")</f>
        <v>#N/A</v>
      </c>
      <c r="AN7" t="e">
        <f>IF(J7=AN$3,MAX(AN$4:AN6)+1,"")</f>
        <v>#N/A</v>
      </c>
      <c r="AO7" t="e">
        <f>IF(K7=AO$3,MAX(AO$4:AO6)+1,"")</f>
        <v>#N/A</v>
      </c>
      <c r="AP7" t="e">
        <f>IF(L7=AP$3,MAX(AP$4:AP6)+1,"")</f>
        <v>#N/A</v>
      </c>
      <c r="AQ7" t="e">
        <f>IF(M7=AQ$3,MAX(AQ$4:AQ6)+1,"")</f>
        <v>#N/A</v>
      </c>
      <c r="AR7" t="e">
        <f>IF(N7=AR$3,MAX(AR$4:AR6)+1,"")</f>
        <v>#N/A</v>
      </c>
      <c r="AS7" t="e">
        <f>IF(H7=AS$3,MAX(AS$4:AS6)+1,"")</f>
        <v>#N/A</v>
      </c>
      <c r="AT7" t="e">
        <f>IF(I7=AT$3,MAX(AT$4:AT6)+1,"")</f>
        <v>#N/A</v>
      </c>
      <c r="AU7" t="e">
        <f>IF(J7=AU$3,MAX(AU$4:AU6)+1,"")</f>
        <v>#N/A</v>
      </c>
      <c r="AV7" t="e">
        <f>IF(K7=AV$3,MAX(AV$4:AV6)+1,"")</f>
        <v>#N/A</v>
      </c>
      <c r="AW7" t="e">
        <f>IF(L7=AW$3,MAX(AW$4:AW6)+1,"")</f>
        <v>#N/A</v>
      </c>
      <c r="AX7" t="e">
        <f>IF(M7=AX$3,MAX(AX$4:AX6)+1,"")</f>
        <v>#N/A</v>
      </c>
      <c r="AY7" t="e">
        <f>IF(N7=AY$3,MAX(AY$4:AY6)+1,"")</f>
        <v>#N/A</v>
      </c>
      <c r="AZ7" t="e">
        <f>IF(H7=AZ$3,MAX(AZ$4:AZ6)+1,"")</f>
        <v>#N/A</v>
      </c>
      <c r="BA7" t="e">
        <f>IF(I7=BA$3,MAX(BA$4:BA6)+1,"")</f>
        <v>#N/A</v>
      </c>
      <c r="BB7" t="e">
        <f>IF(J7=BB$3,MAX(BB$4:BB6)+1,"")</f>
        <v>#N/A</v>
      </c>
      <c r="BC7" t="e">
        <f>IF(K7=BC$3,MAX(BC$4:BC6)+1,"")</f>
        <v>#N/A</v>
      </c>
      <c r="BD7" t="e">
        <f>IF(L7=BD$3,MAX(BD$4:BD6)+1,"")</f>
        <v>#N/A</v>
      </c>
      <c r="BE7" t="e">
        <f>IF(M7=BE$3,MAX(BE$4:BE6)+1,"")</f>
        <v>#N/A</v>
      </c>
      <c r="BF7" t="e">
        <f>IF(N7=BF$3,MAX(BF$4:BF6)+1,"")</f>
        <v>#N/A</v>
      </c>
      <c r="BG7" t="e">
        <f>IF(H7=BG$3,MAX(BG$4:BG6)+1,"")</f>
        <v>#N/A</v>
      </c>
      <c r="BH7" t="e">
        <f>IF(I7=BH$3,MAX(BH$4:BH6)+1,"")</f>
        <v>#N/A</v>
      </c>
      <c r="BI7" t="e">
        <f>IF(J7=BI$3,MAX(BI$4:BI6)+1,"")</f>
        <v>#N/A</v>
      </c>
      <c r="BJ7" t="e">
        <f>IF(K7=BJ$3,MAX(BJ$4:BJ6)+1,"")</f>
        <v>#N/A</v>
      </c>
      <c r="BK7" t="e">
        <f>IF(L7=BK$3,MAX(BK$4:BK6)+1,"")</f>
        <v>#N/A</v>
      </c>
      <c r="BL7" t="e">
        <f>IF(M7=BL$3,MAX(BL$4:BL6)+1,"")</f>
        <v>#N/A</v>
      </c>
      <c r="BM7" t="e">
        <f>IF(N7=BM$3,MAX(BM$4:BM6)+1,"")</f>
        <v>#N/A</v>
      </c>
      <c r="BN7" t="e">
        <f>IF(H7=BN$3,MAX(BN$4:BN6)+1,"")</f>
        <v>#N/A</v>
      </c>
      <c r="BO7" t="e">
        <f>IF(I7=BO$3,MAX(BO$4:BO6)+1,"")</f>
        <v>#N/A</v>
      </c>
      <c r="BP7" t="e">
        <f>IF(J7=BP$3,MAX(BP$4:BP6)+1,"")</f>
        <v>#N/A</v>
      </c>
      <c r="BQ7" t="e">
        <f>IF(K7=BQ$3,MAX(BQ$4:BQ6)+1,"")</f>
        <v>#N/A</v>
      </c>
      <c r="BR7" t="e">
        <f>IF(L7=BR$3,MAX(BR$4:BR6)+1,"")</f>
        <v>#N/A</v>
      </c>
      <c r="BS7" t="e">
        <f>IF(M7=BS$3,MAX(BS$4:BS6)+1,"")</f>
        <v>#N/A</v>
      </c>
      <c r="BT7" t="e">
        <f>IF(N7=BT$3,MAX(BT$4:BT6)+1,"")</f>
        <v>#N/A</v>
      </c>
      <c r="BU7" t="e">
        <f>IF(H7=BU$3,MAX(BU$4:BU6)+1,"")</f>
        <v>#N/A</v>
      </c>
      <c r="BV7" t="e">
        <f>IF(I7=BV$3,MAX(BV$4:BV6)+1,"")</f>
        <v>#N/A</v>
      </c>
      <c r="BW7" t="e">
        <f>IF(J7=BW$3,MAX(BW$4:BW6)+1,"")</f>
        <v>#N/A</v>
      </c>
      <c r="BX7" t="e">
        <f>IF(K7=BX$3,MAX(BX$4:BX6)+1,"")</f>
        <v>#N/A</v>
      </c>
      <c r="BY7" t="e">
        <f>IF(L7=BY$3,MAX(BY$4:BY6)+1,"")</f>
        <v>#N/A</v>
      </c>
      <c r="BZ7" t="e">
        <f>IF(M7=BZ$3,MAX(BZ$4:BZ6)+1,"")</f>
        <v>#N/A</v>
      </c>
      <c r="CA7" t="e">
        <f>IF(N7=CA$3,MAX(CA$4:CA6)+1,"")</f>
        <v>#N/A</v>
      </c>
      <c r="CB7" t="e">
        <f>IF(H7=CB$3,MAX(CB$4:CB6)+1,"")</f>
        <v>#N/A</v>
      </c>
      <c r="CC7" t="e">
        <f>IF(I7=CC$3,MAX(CC$4:CC6)+1,"")</f>
        <v>#N/A</v>
      </c>
      <c r="CD7" t="e">
        <f>IF(J7=CD$3,MAX(CD$4:CD6)+1,"")</f>
        <v>#N/A</v>
      </c>
      <c r="CE7" t="e">
        <f>IF(K7=CE$3,MAX(CE$4:CE6)+1,"")</f>
        <v>#N/A</v>
      </c>
      <c r="CF7" t="e">
        <f>IF(L7=CF$3,MAX(CF$4:CF6)+1,"")</f>
        <v>#N/A</v>
      </c>
      <c r="CG7" t="e">
        <f>IF(M7=CG$3,MAX(CG$4:CG6)+1,"")</f>
        <v>#N/A</v>
      </c>
      <c r="CH7" t="e">
        <f>IF(N7=CH$3,MAX(CH$4:CH6)+1,"")</f>
        <v>#N/A</v>
      </c>
      <c r="CI7" t="e">
        <f>IF(H7=CI$3,MAX(CI$4:CI6)+1,"")</f>
        <v>#N/A</v>
      </c>
      <c r="CJ7" t="e">
        <f>IF(I7=CJ$3,MAX(CJ$4:CJ6)+1,"")</f>
        <v>#N/A</v>
      </c>
      <c r="CK7" t="e">
        <f>IF(J7=CK$3,MAX(CK$4:CK6)+1,"")</f>
        <v>#N/A</v>
      </c>
      <c r="CL7" t="e">
        <f>IF(K7=CL$3,MAX(CL$4:CL6)+1,"")</f>
        <v>#N/A</v>
      </c>
      <c r="CM7" t="e">
        <f>IF(L7=CM$3,MAX(CM$4:CM6)+1,"")</f>
        <v>#N/A</v>
      </c>
      <c r="CN7" t="e">
        <f>IF(M7=CN$3,MAX(CN$4:CN6)+1,"")</f>
        <v>#N/A</v>
      </c>
      <c r="CO7" t="e">
        <f>IF(N7=CO$3,MAX(CO$4:CO6)+1,"")</f>
        <v>#N/A</v>
      </c>
    </row>
    <row r="8" spans="1:93">
      <c r="A8" t="s">
        <v>12</v>
      </c>
      <c r="B8" t="s">
        <v>13</v>
      </c>
      <c r="C8" t="s">
        <v>92</v>
      </c>
      <c r="D8">
        <v>1</v>
      </c>
      <c r="E8" t="str">
        <f>INDEX('Rlt Global'!$A$4:$F$151,MATCH($C8,'Rlt Global'!$C$4:$C$151,0),5)</f>
        <v>CPD1</v>
      </c>
      <c r="F8">
        <f>INDEX('Rlt Global'!$A$4:$F$151,MATCH($C8,'Rlt Global'!$C$4:$C$151,0),6)</f>
        <v>3547</v>
      </c>
      <c r="G8" s="66" t="str">
        <f>INDEX('Rlt Global'!$A$4:$G$151,MATCH($C8,'Rlt Global'!$C$4:$C$151,0),7)</f>
        <v>xxx.xxx@google.com</v>
      </c>
      <c r="H8" t="e">
        <f>INDEX('Rlt Global'!$E$4:$BD$151,MATCH($E8,'Rlt Global'!$E$4:$E$151,0),MATCH(H$3,'Rlt Global'!$E$3:$BD$3,0))</f>
        <v>#N/A</v>
      </c>
      <c r="I8" t="e">
        <f>INDEX('Rlt Global'!$E$4:$BD$151,MATCH($E8,'Rlt Global'!$E$4:$E$151,0),MATCH(I$3,'Rlt Global'!$E$3:$BD$3,0))</f>
        <v>#N/A</v>
      </c>
      <c r="J8" t="e">
        <f>INDEX('Rlt Global'!$E$4:$BD$151,MATCH($E8,'Rlt Global'!$E$4:$E$151,0),MATCH(J$3,'Rlt Global'!$E$3:$BD$3,0))</f>
        <v>#N/A</v>
      </c>
      <c r="K8" t="e">
        <f>INDEX('Rlt Global'!$E$4:$BD$151,MATCH($E8,'Rlt Global'!$E$4:$E$151,0),MATCH(K$3,'Rlt Global'!$E$3:$BD$3,0))</f>
        <v>#N/A</v>
      </c>
      <c r="L8" t="e">
        <f>INDEX('Rlt Global'!$E$4:$BD$151,MATCH($E8,'Rlt Global'!$E$4:$E$151,0),MATCH(L$3,'Rlt Global'!$E$3:$BD$3,0))</f>
        <v>#N/A</v>
      </c>
      <c r="M8" t="e">
        <f>INDEX('Rlt Global'!$E$4:$BD$151,MATCH($E8,'Rlt Global'!$E$4:$E$151,0),MATCH(M$3,'Rlt Global'!$E$3:$BD$3,0))</f>
        <v>#N/A</v>
      </c>
      <c r="N8" t="e">
        <f>INDEX('Rlt Global'!$E$4:$BD$151,MATCH($E8,'Rlt Global'!$E$4:$E$151,0),MATCH(N$3,'Rlt Global'!$E$3:$BD$3,0))</f>
        <v>#N/A</v>
      </c>
      <c r="P8" t="e">
        <f t="shared" si="3"/>
        <v>#N/A</v>
      </c>
      <c r="Q8" t="e">
        <f t="shared" si="4"/>
        <v>#N/A</v>
      </c>
      <c r="R8" t="e">
        <f t="shared" si="5"/>
        <v>#N/A</v>
      </c>
      <c r="S8" t="e">
        <f t="shared" si="6"/>
        <v>#N/A</v>
      </c>
      <c r="T8" t="e">
        <f t="shared" si="7"/>
        <v>#N/A</v>
      </c>
      <c r="U8" t="e">
        <f t="shared" si="8"/>
        <v>#N/A</v>
      </c>
      <c r="V8" t="e">
        <f t="shared" si="9"/>
        <v>#N/A</v>
      </c>
      <c r="X8" t="e">
        <f>IF(H8=X$3,MAX(X$4:X7)+1,"")</f>
        <v>#N/A</v>
      </c>
      <c r="Y8" t="e">
        <f>IF(I8=Y$3,MAX(Y$4:Y7)+1,"")</f>
        <v>#N/A</v>
      </c>
      <c r="Z8" t="e">
        <f>IF(J8=Z$3,MAX(Z$4:Z7)+1,"")</f>
        <v>#N/A</v>
      </c>
      <c r="AA8" t="e">
        <f>IF(K8=AA$3,MAX(AA$4:AA7)+1,"")</f>
        <v>#N/A</v>
      </c>
      <c r="AB8" t="e">
        <f>IF(L8=AB$3,MAX(AB$4:AB7)+1,"")</f>
        <v>#N/A</v>
      </c>
      <c r="AC8" t="e">
        <f>IF(M8=AC$3,MAX(AC$4:AC7)+1,"")</f>
        <v>#N/A</v>
      </c>
      <c r="AD8" t="e">
        <f>IF(N8=AD$3,MAX(AD$4:AD7)+1,"")</f>
        <v>#N/A</v>
      </c>
      <c r="AE8" t="e">
        <f>IF(H8=AE$3,MAX(AE$4:AE7)+1,"")</f>
        <v>#N/A</v>
      </c>
      <c r="AF8" t="e">
        <f>IF(I8=AF$3,MAX(AF$4:AF7)+1,"")</f>
        <v>#N/A</v>
      </c>
      <c r="AG8" t="e">
        <f>IF(J8=AG$3,MAX(AG$4:AG7)+1,"")</f>
        <v>#N/A</v>
      </c>
      <c r="AH8" t="e">
        <f>IF(K8=AH$3,MAX(AH$4:AH7)+1,"")</f>
        <v>#N/A</v>
      </c>
      <c r="AI8" t="e">
        <f>IF(L8=AI$3,MAX(AI$4:AI7)+1,"")</f>
        <v>#N/A</v>
      </c>
      <c r="AJ8" t="e">
        <f>IF(M8=AJ$3,MAX(AJ$4:AJ7)+1,"")</f>
        <v>#N/A</v>
      </c>
      <c r="AK8" t="e">
        <f>IF(N8=AK$3,MAX(AK$4:AK7)+1,"")</f>
        <v>#N/A</v>
      </c>
      <c r="AL8" t="e">
        <f>IF(H8=AL$3,MAX(AL$4:AL7)+1,"")</f>
        <v>#N/A</v>
      </c>
      <c r="AM8" t="e">
        <f>IF(I8=AM$3,MAX(AM$4:AM7)+1,"")</f>
        <v>#N/A</v>
      </c>
      <c r="AN8" t="e">
        <f>IF(J8=AN$3,MAX(AN$4:AN7)+1,"")</f>
        <v>#N/A</v>
      </c>
      <c r="AO8" t="e">
        <f>IF(K8=AO$3,MAX(AO$4:AO7)+1,"")</f>
        <v>#N/A</v>
      </c>
      <c r="AP8" t="e">
        <f>IF(L8=AP$3,MAX(AP$4:AP7)+1,"")</f>
        <v>#N/A</v>
      </c>
      <c r="AQ8" t="e">
        <f>IF(M8=AQ$3,MAX(AQ$4:AQ7)+1,"")</f>
        <v>#N/A</v>
      </c>
      <c r="AR8" t="e">
        <f>IF(N8=AR$3,MAX(AR$4:AR7)+1,"")</f>
        <v>#N/A</v>
      </c>
      <c r="AS8" t="e">
        <f>IF(H8=AS$3,MAX(AS$4:AS7)+1,"")</f>
        <v>#N/A</v>
      </c>
      <c r="AT8" t="e">
        <f>IF(I8=AT$3,MAX(AT$4:AT7)+1,"")</f>
        <v>#N/A</v>
      </c>
      <c r="AU8" t="e">
        <f>IF(J8=AU$3,MAX(AU$4:AU7)+1,"")</f>
        <v>#N/A</v>
      </c>
      <c r="AV8" t="e">
        <f>IF(K8=AV$3,MAX(AV$4:AV7)+1,"")</f>
        <v>#N/A</v>
      </c>
      <c r="AW8" t="e">
        <f>IF(L8=AW$3,MAX(AW$4:AW7)+1,"")</f>
        <v>#N/A</v>
      </c>
      <c r="AX8" t="e">
        <f>IF(M8=AX$3,MAX(AX$4:AX7)+1,"")</f>
        <v>#N/A</v>
      </c>
      <c r="AY8" t="e">
        <f>IF(N8=AY$3,MAX(AY$4:AY7)+1,"")</f>
        <v>#N/A</v>
      </c>
      <c r="AZ8" t="e">
        <f>IF(H8=AZ$3,MAX(AZ$4:AZ7)+1,"")</f>
        <v>#N/A</v>
      </c>
      <c r="BA8" t="e">
        <f>IF(I8=BA$3,MAX(BA$4:BA7)+1,"")</f>
        <v>#N/A</v>
      </c>
      <c r="BB8" t="e">
        <f>IF(J8=BB$3,MAX(BB$4:BB7)+1,"")</f>
        <v>#N/A</v>
      </c>
      <c r="BC8" t="e">
        <f>IF(K8=BC$3,MAX(BC$4:BC7)+1,"")</f>
        <v>#N/A</v>
      </c>
      <c r="BD8" t="e">
        <f>IF(L8=BD$3,MAX(BD$4:BD7)+1,"")</f>
        <v>#N/A</v>
      </c>
      <c r="BE8" t="e">
        <f>IF(M8=BE$3,MAX(BE$4:BE7)+1,"")</f>
        <v>#N/A</v>
      </c>
      <c r="BF8" t="e">
        <f>IF(N8=BF$3,MAX(BF$4:BF7)+1,"")</f>
        <v>#N/A</v>
      </c>
      <c r="BG8" t="e">
        <f>IF(H8=BG$3,MAX(BG$4:BG7)+1,"")</f>
        <v>#N/A</v>
      </c>
      <c r="BH8" t="e">
        <f>IF(I8=BH$3,MAX(BH$4:BH7)+1,"")</f>
        <v>#N/A</v>
      </c>
      <c r="BI8" t="e">
        <f>IF(J8=BI$3,MAX(BI$4:BI7)+1,"")</f>
        <v>#N/A</v>
      </c>
      <c r="BJ8" t="e">
        <f>IF(K8=BJ$3,MAX(BJ$4:BJ7)+1,"")</f>
        <v>#N/A</v>
      </c>
      <c r="BK8" t="e">
        <f>IF(L8=BK$3,MAX(BK$4:BK7)+1,"")</f>
        <v>#N/A</v>
      </c>
      <c r="BL8" t="e">
        <f>IF(M8=BL$3,MAX(BL$4:BL7)+1,"")</f>
        <v>#N/A</v>
      </c>
      <c r="BM8" t="e">
        <f>IF(N8=BM$3,MAX(BM$4:BM7)+1,"")</f>
        <v>#N/A</v>
      </c>
      <c r="BN8" t="e">
        <f>IF(H8=BN$3,MAX(BN$4:BN7)+1,"")</f>
        <v>#N/A</v>
      </c>
      <c r="BO8" t="e">
        <f>IF(I8=BO$3,MAX(BO$4:BO7)+1,"")</f>
        <v>#N/A</v>
      </c>
      <c r="BP8" t="e">
        <f>IF(J8=BP$3,MAX(BP$4:BP7)+1,"")</f>
        <v>#N/A</v>
      </c>
      <c r="BQ8" t="e">
        <f>IF(K8=BQ$3,MAX(BQ$4:BQ7)+1,"")</f>
        <v>#N/A</v>
      </c>
      <c r="BR8" t="e">
        <f>IF(L8=BR$3,MAX(BR$4:BR7)+1,"")</f>
        <v>#N/A</v>
      </c>
      <c r="BS8" t="e">
        <f>IF(M8=BS$3,MAX(BS$4:BS7)+1,"")</f>
        <v>#N/A</v>
      </c>
      <c r="BT8" t="e">
        <f>IF(N8=BT$3,MAX(BT$4:BT7)+1,"")</f>
        <v>#N/A</v>
      </c>
      <c r="BU8" t="e">
        <f>IF(H8=BU$3,MAX(BU$4:BU7)+1,"")</f>
        <v>#N/A</v>
      </c>
      <c r="BV8" t="e">
        <f>IF(I8=BV$3,MAX(BV$4:BV7)+1,"")</f>
        <v>#N/A</v>
      </c>
      <c r="BW8" t="e">
        <f>IF(J8=BW$3,MAX(BW$4:BW7)+1,"")</f>
        <v>#N/A</v>
      </c>
      <c r="BX8" t="e">
        <f>IF(K8=BX$3,MAX(BX$4:BX7)+1,"")</f>
        <v>#N/A</v>
      </c>
      <c r="BY8" t="e">
        <f>IF(L8=BY$3,MAX(BY$4:BY7)+1,"")</f>
        <v>#N/A</v>
      </c>
      <c r="BZ8" t="e">
        <f>IF(M8=BZ$3,MAX(BZ$4:BZ7)+1,"")</f>
        <v>#N/A</v>
      </c>
      <c r="CA8" t="e">
        <f>IF(N8=CA$3,MAX(CA$4:CA7)+1,"")</f>
        <v>#N/A</v>
      </c>
      <c r="CB8" t="e">
        <f>IF(H8=CB$3,MAX(CB$4:CB7)+1,"")</f>
        <v>#N/A</v>
      </c>
      <c r="CC8" t="e">
        <f>IF(I8=CC$3,MAX(CC$4:CC7)+1,"")</f>
        <v>#N/A</v>
      </c>
      <c r="CD8" t="e">
        <f>IF(J8=CD$3,MAX(CD$4:CD7)+1,"")</f>
        <v>#N/A</v>
      </c>
      <c r="CE8" t="e">
        <f>IF(K8=CE$3,MAX(CE$4:CE7)+1,"")</f>
        <v>#N/A</v>
      </c>
      <c r="CF8" t="e">
        <f>IF(L8=CF$3,MAX(CF$4:CF7)+1,"")</f>
        <v>#N/A</v>
      </c>
      <c r="CG8" t="e">
        <f>IF(M8=CG$3,MAX(CG$4:CG7)+1,"")</f>
        <v>#N/A</v>
      </c>
      <c r="CH8" t="e">
        <f>IF(N8=CH$3,MAX(CH$4:CH7)+1,"")</f>
        <v>#N/A</v>
      </c>
      <c r="CI8" t="e">
        <f>IF(H8=CI$3,MAX(CI$4:CI7)+1,"")</f>
        <v>#N/A</v>
      </c>
      <c r="CJ8" t="e">
        <f>IF(I8=CJ$3,MAX(CJ$4:CJ7)+1,"")</f>
        <v>#N/A</v>
      </c>
      <c r="CK8" t="e">
        <f>IF(J8=CK$3,MAX(CK$4:CK7)+1,"")</f>
        <v>#N/A</v>
      </c>
      <c r="CL8" t="e">
        <f>IF(K8=CL$3,MAX(CL$4:CL7)+1,"")</f>
        <v>#N/A</v>
      </c>
      <c r="CM8" t="e">
        <f>IF(L8=CM$3,MAX(CM$4:CM7)+1,"")</f>
        <v>#N/A</v>
      </c>
      <c r="CN8" t="e">
        <f>IF(M8=CN$3,MAX(CN$4:CN7)+1,"")</f>
        <v>#N/A</v>
      </c>
      <c r="CO8" t="e">
        <f>IF(N8=CO$3,MAX(CO$4:CO7)+1,"")</f>
        <v>#N/A</v>
      </c>
    </row>
    <row r="9" spans="1:93">
      <c r="A9" t="s">
        <v>16</v>
      </c>
      <c r="B9" t="s">
        <v>13</v>
      </c>
      <c r="C9" t="s">
        <v>93</v>
      </c>
      <c r="D9">
        <v>1</v>
      </c>
      <c r="E9" t="str">
        <f>INDEX('Rlt Global'!$A$4:$F$151,MATCH($C9,'Rlt Global'!$C$4:$C$151,0),5)</f>
        <v>CPE1</v>
      </c>
      <c r="F9">
        <f>INDEX('Rlt Global'!$A$4:$F$151,MATCH($C9,'Rlt Global'!$C$4:$C$151,0),6)</f>
        <v>2233</v>
      </c>
      <c r="G9" s="66" t="str">
        <f>INDEX('Rlt Global'!$A$4:$G$151,MATCH($C9,'Rlt Global'!$C$4:$C$151,0),7)</f>
        <v>xxx.xxx@google.com</v>
      </c>
      <c r="H9" t="e">
        <f>INDEX('Rlt Global'!$E$4:$BD$151,MATCH($E9,'Rlt Global'!$E$4:$E$151,0),MATCH(H$3,'Rlt Global'!$E$3:$BD$3,0))</f>
        <v>#N/A</v>
      </c>
      <c r="I9" t="e">
        <f>INDEX('Rlt Global'!$E$4:$BD$151,MATCH($E9,'Rlt Global'!$E$4:$E$151,0),MATCH(I$3,'Rlt Global'!$E$3:$BD$3,0))</f>
        <v>#N/A</v>
      </c>
      <c r="J9" t="e">
        <f>INDEX('Rlt Global'!$E$4:$BD$151,MATCH($E9,'Rlt Global'!$E$4:$E$151,0),MATCH(J$3,'Rlt Global'!$E$3:$BD$3,0))</f>
        <v>#N/A</v>
      </c>
      <c r="K9" t="e">
        <f>INDEX('Rlt Global'!$E$4:$BD$151,MATCH($E9,'Rlt Global'!$E$4:$E$151,0),MATCH(K$3,'Rlt Global'!$E$3:$BD$3,0))</f>
        <v>#N/A</v>
      </c>
      <c r="L9" t="e">
        <f>INDEX('Rlt Global'!$E$4:$BD$151,MATCH($E9,'Rlt Global'!$E$4:$E$151,0),MATCH(L$3,'Rlt Global'!$E$3:$BD$3,0))</f>
        <v>#N/A</v>
      </c>
      <c r="M9" t="e">
        <f>INDEX('Rlt Global'!$E$4:$BD$151,MATCH($E9,'Rlt Global'!$E$4:$E$151,0),MATCH(M$3,'Rlt Global'!$E$3:$BD$3,0))</f>
        <v>#N/A</v>
      </c>
      <c r="N9" t="e">
        <f>INDEX('Rlt Global'!$E$4:$BD$151,MATCH($E9,'Rlt Global'!$E$4:$E$151,0),MATCH(N$3,'Rlt Global'!$E$3:$BD$3,0))</f>
        <v>#N/A</v>
      </c>
      <c r="P9" t="e">
        <f t="shared" si="3"/>
        <v>#N/A</v>
      </c>
      <c r="Q9" t="e">
        <f t="shared" si="4"/>
        <v>#N/A</v>
      </c>
      <c r="R9" t="e">
        <f t="shared" si="5"/>
        <v>#N/A</v>
      </c>
      <c r="S9" t="e">
        <f t="shared" si="6"/>
        <v>#N/A</v>
      </c>
      <c r="T9" t="e">
        <f t="shared" si="7"/>
        <v>#N/A</v>
      </c>
      <c r="U9" t="e">
        <f t="shared" si="8"/>
        <v>#N/A</v>
      </c>
      <c r="V9" t="e">
        <f t="shared" si="9"/>
        <v>#N/A</v>
      </c>
      <c r="X9" t="e">
        <f>IF(H9=X$3,MAX(X$4:X8)+1,"")</f>
        <v>#N/A</v>
      </c>
      <c r="Y9" t="e">
        <f>IF(I9=Y$3,MAX(Y$4:Y8)+1,"")</f>
        <v>#N/A</v>
      </c>
      <c r="Z9" t="e">
        <f>IF(J9=Z$3,MAX(Z$4:Z8)+1,"")</f>
        <v>#N/A</v>
      </c>
      <c r="AA9" t="e">
        <f>IF(K9=AA$3,MAX(AA$4:AA8)+1,"")</f>
        <v>#N/A</v>
      </c>
      <c r="AB9" t="e">
        <f>IF(L9=AB$3,MAX(AB$4:AB8)+1,"")</f>
        <v>#N/A</v>
      </c>
      <c r="AC9" t="e">
        <f>IF(M9=AC$3,MAX(AC$4:AC8)+1,"")</f>
        <v>#N/A</v>
      </c>
      <c r="AD9" t="e">
        <f>IF(N9=AD$3,MAX(AD$4:AD8)+1,"")</f>
        <v>#N/A</v>
      </c>
      <c r="AE9" t="e">
        <f>IF(H9=AE$3,MAX(AE$4:AE8)+1,"")</f>
        <v>#N/A</v>
      </c>
      <c r="AF9" t="e">
        <f>IF(I9=AF$3,MAX(AF$4:AF8)+1,"")</f>
        <v>#N/A</v>
      </c>
      <c r="AG9" t="e">
        <f>IF(J9=AG$3,MAX(AG$4:AG8)+1,"")</f>
        <v>#N/A</v>
      </c>
      <c r="AH9" t="e">
        <f>IF(K9=AH$3,MAX(AH$4:AH8)+1,"")</f>
        <v>#N/A</v>
      </c>
      <c r="AI9" t="e">
        <f>IF(L9=AI$3,MAX(AI$4:AI8)+1,"")</f>
        <v>#N/A</v>
      </c>
      <c r="AJ9" t="e">
        <f>IF(M9=AJ$3,MAX(AJ$4:AJ8)+1,"")</f>
        <v>#N/A</v>
      </c>
      <c r="AK9" t="e">
        <f>IF(N9=AK$3,MAX(AK$4:AK8)+1,"")</f>
        <v>#N/A</v>
      </c>
      <c r="AL9" t="e">
        <f>IF(H9=AL$3,MAX(AL$4:AL8)+1,"")</f>
        <v>#N/A</v>
      </c>
      <c r="AM9" t="e">
        <f>IF(I9=AM$3,MAX(AM$4:AM8)+1,"")</f>
        <v>#N/A</v>
      </c>
      <c r="AN9" t="e">
        <f>IF(J9=AN$3,MAX(AN$4:AN8)+1,"")</f>
        <v>#N/A</v>
      </c>
      <c r="AO9" t="e">
        <f>IF(K9=AO$3,MAX(AO$4:AO8)+1,"")</f>
        <v>#N/A</v>
      </c>
      <c r="AP9" t="e">
        <f>IF(L9=AP$3,MAX(AP$4:AP8)+1,"")</f>
        <v>#N/A</v>
      </c>
      <c r="AQ9" t="e">
        <f>IF(M9=AQ$3,MAX(AQ$4:AQ8)+1,"")</f>
        <v>#N/A</v>
      </c>
      <c r="AR9" t="e">
        <f>IF(N9=AR$3,MAX(AR$4:AR8)+1,"")</f>
        <v>#N/A</v>
      </c>
      <c r="AS9" t="e">
        <f>IF(H9=AS$3,MAX(AS$4:AS8)+1,"")</f>
        <v>#N/A</v>
      </c>
      <c r="AT9" t="e">
        <f>IF(I9=AT$3,MAX(AT$4:AT8)+1,"")</f>
        <v>#N/A</v>
      </c>
      <c r="AU9" t="e">
        <f>IF(J9=AU$3,MAX(AU$4:AU8)+1,"")</f>
        <v>#N/A</v>
      </c>
      <c r="AV9" t="e">
        <f>IF(K9=AV$3,MAX(AV$4:AV8)+1,"")</f>
        <v>#N/A</v>
      </c>
      <c r="AW9" t="e">
        <f>IF(L9=AW$3,MAX(AW$4:AW8)+1,"")</f>
        <v>#N/A</v>
      </c>
      <c r="AX9" t="e">
        <f>IF(M9=AX$3,MAX(AX$4:AX8)+1,"")</f>
        <v>#N/A</v>
      </c>
      <c r="AY9" t="e">
        <f>IF(N9=AY$3,MAX(AY$4:AY8)+1,"")</f>
        <v>#N/A</v>
      </c>
      <c r="AZ9" t="e">
        <f>IF(H9=AZ$3,MAX(AZ$4:AZ8)+1,"")</f>
        <v>#N/A</v>
      </c>
      <c r="BA9" t="e">
        <f>IF(I9=BA$3,MAX(BA$4:BA8)+1,"")</f>
        <v>#N/A</v>
      </c>
      <c r="BB9" t="e">
        <f>IF(J9=BB$3,MAX(BB$4:BB8)+1,"")</f>
        <v>#N/A</v>
      </c>
      <c r="BC9" t="e">
        <f>IF(K9=BC$3,MAX(BC$4:BC8)+1,"")</f>
        <v>#N/A</v>
      </c>
      <c r="BD9" t="e">
        <f>IF(L9=BD$3,MAX(BD$4:BD8)+1,"")</f>
        <v>#N/A</v>
      </c>
      <c r="BE9" t="e">
        <f>IF(M9=BE$3,MAX(BE$4:BE8)+1,"")</f>
        <v>#N/A</v>
      </c>
      <c r="BF9" t="e">
        <f>IF(N9=BF$3,MAX(BF$4:BF8)+1,"")</f>
        <v>#N/A</v>
      </c>
      <c r="BG9" t="e">
        <f>IF(H9=BG$3,MAX(BG$4:BG8)+1,"")</f>
        <v>#N/A</v>
      </c>
      <c r="BH9" t="e">
        <f>IF(I9=BH$3,MAX(BH$4:BH8)+1,"")</f>
        <v>#N/A</v>
      </c>
      <c r="BI9" t="e">
        <f>IF(J9=BI$3,MAX(BI$4:BI8)+1,"")</f>
        <v>#N/A</v>
      </c>
      <c r="BJ9" t="e">
        <f>IF(K9=BJ$3,MAX(BJ$4:BJ8)+1,"")</f>
        <v>#N/A</v>
      </c>
      <c r="BK9" t="e">
        <f>IF(L9=BK$3,MAX(BK$4:BK8)+1,"")</f>
        <v>#N/A</v>
      </c>
      <c r="BL9" t="e">
        <f>IF(M9=BL$3,MAX(BL$4:BL8)+1,"")</f>
        <v>#N/A</v>
      </c>
      <c r="BM9" t="e">
        <f>IF(N9=BM$3,MAX(BM$4:BM8)+1,"")</f>
        <v>#N/A</v>
      </c>
      <c r="BN9" t="e">
        <f>IF(H9=BN$3,MAX(BN$4:BN8)+1,"")</f>
        <v>#N/A</v>
      </c>
      <c r="BO9" t="e">
        <f>IF(I9=BO$3,MAX(BO$4:BO8)+1,"")</f>
        <v>#N/A</v>
      </c>
      <c r="BP9" t="e">
        <f>IF(J9=BP$3,MAX(BP$4:BP8)+1,"")</f>
        <v>#N/A</v>
      </c>
      <c r="BQ9" t="e">
        <f>IF(K9=BQ$3,MAX(BQ$4:BQ8)+1,"")</f>
        <v>#N/A</v>
      </c>
      <c r="BR9" t="e">
        <f>IF(L9=BR$3,MAX(BR$4:BR8)+1,"")</f>
        <v>#N/A</v>
      </c>
      <c r="BS9" t="e">
        <f>IF(M9=BS$3,MAX(BS$4:BS8)+1,"")</f>
        <v>#N/A</v>
      </c>
      <c r="BT9" t="e">
        <f>IF(N9=BT$3,MAX(BT$4:BT8)+1,"")</f>
        <v>#N/A</v>
      </c>
      <c r="BU9" t="e">
        <f>IF(H9=BU$3,MAX(BU$4:BU8)+1,"")</f>
        <v>#N/A</v>
      </c>
      <c r="BV9" t="e">
        <f>IF(I9=BV$3,MAX(BV$4:BV8)+1,"")</f>
        <v>#N/A</v>
      </c>
      <c r="BW9" t="e">
        <f>IF(J9=BW$3,MAX(BW$4:BW8)+1,"")</f>
        <v>#N/A</v>
      </c>
      <c r="BX9" t="e">
        <f>IF(K9=BX$3,MAX(BX$4:BX8)+1,"")</f>
        <v>#N/A</v>
      </c>
      <c r="BY9" t="e">
        <f>IF(L9=BY$3,MAX(BY$4:BY8)+1,"")</f>
        <v>#N/A</v>
      </c>
      <c r="BZ9" t="e">
        <f>IF(M9=BZ$3,MAX(BZ$4:BZ8)+1,"")</f>
        <v>#N/A</v>
      </c>
      <c r="CA9" t="e">
        <f>IF(N9=CA$3,MAX(CA$4:CA8)+1,"")</f>
        <v>#N/A</v>
      </c>
      <c r="CB9" t="e">
        <f>IF(H9=CB$3,MAX(CB$4:CB8)+1,"")</f>
        <v>#N/A</v>
      </c>
      <c r="CC9" t="e">
        <f>IF(I9=CC$3,MAX(CC$4:CC8)+1,"")</f>
        <v>#N/A</v>
      </c>
      <c r="CD9" t="e">
        <f>IF(J9=CD$3,MAX(CD$4:CD8)+1,"")</f>
        <v>#N/A</v>
      </c>
      <c r="CE9" t="e">
        <f>IF(K9=CE$3,MAX(CE$4:CE8)+1,"")</f>
        <v>#N/A</v>
      </c>
      <c r="CF9" t="e">
        <f>IF(L9=CF$3,MAX(CF$4:CF8)+1,"")</f>
        <v>#N/A</v>
      </c>
      <c r="CG9" t="e">
        <f>IF(M9=CG$3,MAX(CG$4:CG8)+1,"")</f>
        <v>#N/A</v>
      </c>
      <c r="CH9" t="e">
        <f>IF(N9=CH$3,MAX(CH$4:CH8)+1,"")</f>
        <v>#N/A</v>
      </c>
      <c r="CI9" t="e">
        <f>IF(H9=CI$3,MAX(CI$4:CI8)+1,"")</f>
        <v>#N/A</v>
      </c>
      <c r="CJ9" t="e">
        <f>IF(I9=CJ$3,MAX(CJ$4:CJ8)+1,"")</f>
        <v>#N/A</v>
      </c>
      <c r="CK9" t="e">
        <f>IF(J9=CK$3,MAX(CK$4:CK8)+1,"")</f>
        <v>#N/A</v>
      </c>
      <c r="CL9" t="e">
        <f>IF(K9=CL$3,MAX(CL$4:CL8)+1,"")</f>
        <v>#N/A</v>
      </c>
      <c r="CM9" t="e">
        <f>IF(L9=CM$3,MAX(CM$4:CM8)+1,"")</f>
        <v>#N/A</v>
      </c>
      <c r="CN9" t="e">
        <f>IF(M9=CN$3,MAX(CN$4:CN8)+1,"")</f>
        <v>#N/A</v>
      </c>
      <c r="CO9" t="e">
        <f>IF(N9=CO$3,MAX(CO$4:CO8)+1,"")</f>
        <v>#N/A</v>
      </c>
    </row>
    <row r="10" spans="1:93">
      <c r="A10" t="s">
        <v>17</v>
      </c>
      <c r="B10" t="s">
        <v>13</v>
      </c>
      <c r="C10" t="s">
        <v>94</v>
      </c>
      <c r="D10">
        <v>1</v>
      </c>
      <c r="E10" t="str">
        <f>INDEX('Rlt Global'!$A$4:$F$151,MATCH($C10,'Rlt Global'!$C$4:$C$151,0),5)</f>
        <v>CPF1</v>
      </c>
      <c r="F10">
        <f>INDEX('Rlt Global'!$A$4:$F$151,MATCH($C10,'Rlt Global'!$C$4:$C$151,0),6)</f>
        <v>2191</v>
      </c>
      <c r="G10" s="66" t="str">
        <f>INDEX('Rlt Global'!$A$4:$G$151,MATCH($C10,'Rlt Global'!$C$4:$C$151,0),7)</f>
        <v>xxx.xxx@google.com</v>
      </c>
      <c r="H10" t="e">
        <f>INDEX('Rlt Global'!$E$4:$BD$151,MATCH($E10,'Rlt Global'!$E$4:$E$151,0),MATCH(H$3,'Rlt Global'!$E$3:$BD$3,0))</f>
        <v>#N/A</v>
      </c>
      <c r="I10" t="e">
        <f>INDEX('Rlt Global'!$E$4:$BD$151,MATCH($E10,'Rlt Global'!$E$4:$E$151,0),MATCH(I$3,'Rlt Global'!$E$3:$BD$3,0))</f>
        <v>#N/A</v>
      </c>
      <c r="J10" t="e">
        <f>INDEX('Rlt Global'!$E$4:$BD$151,MATCH($E10,'Rlt Global'!$E$4:$E$151,0),MATCH(J$3,'Rlt Global'!$E$3:$BD$3,0))</f>
        <v>#N/A</v>
      </c>
      <c r="K10" t="e">
        <f>INDEX('Rlt Global'!$E$4:$BD$151,MATCH($E10,'Rlt Global'!$E$4:$E$151,0),MATCH(K$3,'Rlt Global'!$E$3:$BD$3,0))</f>
        <v>#N/A</v>
      </c>
      <c r="L10" t="e">
        <f>INDEX('Rlt Global'!$E$4:$BD$151,MATCH($E10,'Rlt Global'!$E$4:$E$151,0),MATCH(L$3,'Rlt Global'!$E$3:$BD$3,0))</f>
        <v>#N/A</v>
      </c>
      <c r="M10" t="e">
        <f>INDEX('Rlt Global'!$E$4:$BD$151,MATCH($E10,'Rlt Global'!$E$4:$E$151,0),MATCH(M$3,'Rlt Global'!$E$3:$BD$3,0))</f>
        <v>#N/A</v>
      </c>
      <c r="N10" t="e">
        <f>INDEX('Rlt Global'!$E$4:$BD$151,MATCH($E10,'Rlt Global'!$E$4:$E$151,0),MATCH(N$3,'Rlt Global'!$E$3:$BD$3,0))</f>
        <v>#N/A</v>
      </c>
      <c r="P10" t="e">
        <f t="shared" si="3"/>
        <v>#N/A</v>
      </c>
      <c r="Q10" t="e">
        <f t="shared" si="4"/>
        <v>#N/A</v>
      </c>
      <c r="R10" t="e">
        <f t="shared" si="5"/>
        <v>#N/A</v>
      </c>
      <c r="S10" t="e">
        <f t="shared" si="6"/>
        <v>#N/A</v>
      </c>
      <c r="T10" t="e">
        <f t="shared" si="7"/>
        <v>#N/A</v>
      </c>
      <c r="U10" t="e">
        <f t="shared" si="8"/>
        <v>#N/A</v>
      </c>
      <c r="V10" t="e">
        <f t="shared" si="9"/>
        <v>#N/A</v>
      </c>
      <c r="X10" t="e">
        <f>IF(H10=X$3,MAX(X$4:X9)+1,"")</f>
        <v>#N/A</v>
      </c>
      <c r="Y10" t="e">
        <f>IF(I10=Y$3,MAX(Y$4:Y9)+1,"")</f>
        <v>#N/A</v>
      </c>
      <c r="Z10" t="e">
        <f>IF(J10=Z$3,MAX(Z$4:Z9)+1,"")</f>
        <v>#N/A</v>
      </c>
      <c r="AA10" t="e">
        <f>IF(K10=AA$3,MAX(AA$4:AA9)+1,"")</f>
        <v>#N/A</v>
      </c>
      <c r="AB10" t="e">
        <f>IF(L10=AB$3,MAX(AB$4:AB9)+1,"")</f>
        <v>#N/A</v>
      </c>
      <c r="AC10" t="e">
        <f>IF(M10=AC$3,MAX(AC$4:AC9)+1,"")</f>
        <v>#N/A</v>
      </c>
      <c r="AD10" t="e">
        <f>IF(N10=AD$3,MAX(AD$4:AD9)+1,"")</f>
        <v>#N/A</v>
      </c>
      <c r="AE10" t="e">
        <f>IF(H10=AE$3,MAX(AE$4:AE9)+1,"")</f>
        <v>#N/A</v>
      </c>
      <c r="AF10" t="e">
        <f>IF(I10=AF$3,MAX(AF$4:AF9)+1,"")</f>
        <v>#N/A</v>
      </c>
      <c r="AG10" t="e">
        <f>IF(J10=AG$3,MAX(AG$4:AG9)+1,"")</f>
        <v>#N/A</v>
      </c>
      <c r="AH10" t="e">
        <f>IF(K10=AH$3,MAX(AH$4:AH9)+1,"")</f>
        <v>#N/A</v>
      </c>
      <c r="AI10" t="e">
        <f>IF(L10=AI$3,MAX(AI$4:AI9)+1,"")</f>
        <v>#N/A</v>
      </c>
      <c r="AJ10" t="e">
        <f>IF(M10=AJ$3,MAX(AJ$4:AJ9)+1,"")</f>
        <v>#N/A</v>
      </c>
      <c r="AK10" t="e">
        <f>IF(N10=AK$3,MAX(AK$4:AK9)+1,"")</f>
        <v>#N/A</v>
      </c>
      <c r="AL10" t="e">
        <f>IF(H10=AL$3,MAX(AL$4:AL9)+1,"")</f>
        <v>#N/A</v>
      </c>
      <c r="AM10" t="e">
        <f>IF(I10=AM$3,MAX(AM$4:AM9)+1,"")</f>
        <v>#N/A</v>
      </c>
      <c r="AN10" t="e">
        <f>IF(J10=AN$3,MAX(AN$4:AN9)+1,"")</f>
        <v>#N/A</v>
      </c>
      <c r="AO10" t="e">
        <f>IF(K10=AO$3,MAX(AO$4:AO9)+1,"")</f>
        <v>#N/A</v>
      </c>
      <c r="AP10" t="e">
        <f>IF(L10=AP$3,MAX(AP$4:AP9)+1,"")</f>
        <v>#N/A</v>
      </c>
      <c r="AQ10" t="e">
        <f>IF(M10=AQ$3,MAX(AQ$4:AQ9)+1,"")</f>
        <v>#N/A</v>
      </c>
      <c r="AR10" t="e">
        <f>IF(N10=AR$3,MAX(AR$4:AR9)+1,"")</f>
        <v>#N/A</v>
      </c>
      <c r="AS10" t="e">
        <f>IF(H10=AS$3,MAX(AS$4:AS9)+1,"")</f>
        <v>#N/A</v>
      </c>
      <c r="AT10" t="e">
        <f>IF(I10=AT$3,MAX(AT$4:AT9)+1,"")</f>
        <v>#N/A</v>
      </c>
      <c r="AU10" t="e">
        <f>IF(J10=AU$3,MAX(AU$4:AU9)+1,"")</f>
        <v>#N/A</v>
      </c>
      <c r="AV10" t="e">
        <f>IF(K10=AV$3,MAX(AV$4:AV9)+1,"")</f>
        <v>#N/A</v>
      </c>
      <c r="AW10" t="e">
        <f>IF(L10=AW$3,MAX(AW$4:AW9)+1,"")</f>
        <v>#N/A</v>
      </c>
      <c r="AX10" t="e">
        <f>IF(M10=AX$3,MAX(AX$4:AX9)+1,"")</f>
        <v>#N/A</v>
      </c>
      <c r="AY10" t="e">
        <f>IF(N10=AY$3,MAX(AY$4:AY9)+1,"")</f>
        <v>#N/A</v>
      </c>
      <c r="AZ10" t="e">
        <f>IF(H10=AZ$3,MAX(AZ$4:AZ9)+1,"")</f>
        <v>#N/A</v>
      </c>
      <c r="BA10" t="e">
        <f>IF(I10=BA$3,MAX(BA$4:BA9)+1,"")</f>
        <v>#N/A</v>
      </c>
      <c r="BB10" t="e">
        <f>IF(J10=BB$3,MAX(BB$4:BB9)+1,"")</f>
        <v>#N/A</v>
      </c>
      <c r="BC10" t="e">
        <f>IF(K10=BC$3,MAX(BC$4:BC9)+1,"")</f>
        <v>#N/A</v>
      </c>
      <c r="BD10" t="e">
        <f>IF(L10=BD$3,MAX(BD$4:BD9)+1,"")</f>
        <v>#N/A</v>
      </c>
      <c r="BE10" t="e">
        <f>IF(M10=BE$3,MAX(BE$4:BE9)+1,"")</f>
        <v>#N/A</v>
      </c>
      <c r="BF10" t="e">
        <f>IF(N10=BF$3,MAX(BF$4:BF9)+1,"")</f>
        <v>#N/A</v>
      </c>
      <c r="BG10" t="e">
        <f>IF(H10=BG$3,MAX(BG$4:BG9)+1,"")</f>
        <v>#N/A</v>
      </c>
      <c r="BH10" t="e">
        <f>IF(I10=BH$3,MAX(BH$4:BH9)+1,"")</f>
        <v>#N/A</v>
      </c>
      <c r="BI10" t="e">
        <f>IF(J10=BI$3,MAX(BI$4:BI9)+1,"")</f>
        <v>#N/A</v>
      </c>
      <c r="BJ10" t="e">
        <f>IF(K10=BJ$3,MAX(BJ$4:BJ9)+1,"")</f>
        <v>#N/A</v>
      </c>
      <c r="BK10" t="e">
        <f>IF(L10=BK$3,MAX(BK$4:BK9)+1,"")</f>
        <v>#N/A</v>
      </c>
      <c r="BL10" t="e">
        <f>IF(M10=BL$3,MAX(BL$4:BL9)+1,"")</f>
        <v>#N/A</v>
      </c>
      <c r="BM10" t="e">
        <f>IF(N10=BM$3,MAX(BM$4:BM9)+1,"")</f>
        <v>#N/A</v>
      </c>
      <c r="BN10" t="e">
        <f>IF(H10=BN$3,MAX(BN$4:BN9)+1,"")</f>
        <v>#N/A</v>
      </c>
      <c r="BO10" t="e">
        <f>IF(I10=BO$3,MAX(BO$4:BO9)+1,"")</f>
        <v>#N/A</v>
      </c>
      <c r="BP10" t="e">
        <f>IF(J10=BP$3,MAX(BP$4:BP9)+1,"")</f>
        <v>#N/A</v>
      </c>
      <c r="BQ10" t="e">
        <f>IF(K10=BQ$3,MAX(BQ$4:BQ9)+1,"")</f>
        <v>#N/A</v>
      </c>
      <c r="BR10" t="e">
        <f>IF(L10=BR$3,MAX(BR$4:BR9)+1,"")</f>
        <v>#N/A</v>
      </c>
      <c r="BS10" t="e">
        <f>IF(M10=BS$3,MAX(BS$4:BS9)+1,"")</f>
        <v>#N/A</v>
      </c>
      <c r="BT10" t="e">
        <f>IF(N10=BT$3,MAX(BT$4:BT9)+1,"")</f>
        <v>#N/A</v>
      </c>
      <c r="BU10" t="e">
        <f>IF(H10=BU$3,MAX(BU$4:BU9)+1,"")</f>
        <v>#N/A</v>
      </c>
      <c r="BV10" t="e">
        <f>IF(I10=BV$3,MAX(BV$4:BV9)+1,"")</f>
        <v>#N/A</v>
      </c>
      <c r="BW10" t="e">
        <f>IF(J10=BW$3,MAX(BW$4:BW9)+1,"")</f>
        <v>#N/A</v>
      </c>
      <c r="BX10" t="e">
        <f>IF(K10=BX$3,MAX(BX$4:BX9)+1,"")</f>
        <v>#N/A</v>
      </c>
      <c r="BY10" t="e">
        <f>IF(L10=BY$3,MAX(BY$4:BY9)+1,"")</f>
        <v>#N/A</v>
      </c>
      <c r="BZ10" t="e">
        <f>IF(M10=BZ$3,MAX(BZ$4:BZ9)+1,"")</f>
        <v>#N/A</v>
      </c>
      <c r="CA10" t="e">
        <f>IF(N10=CA$3,MAX(CA$4:CA9)+1,"")</f>
        <v>#N/A</v>
      </c>
      <c r="CB10" t="e">
        <f>IF(H10=CB$3,MAX(CB$4:CB9)+1,"")</f>
        <v>#N/A</v>
      </c>
      <c r="CC10" t="e">
        <f>IF(I10=CC$3,MAX(CC$4:CC9)+1,"")</f>
        <v>#N/A</v>
      </c>
      <c r="CD10" t="e">
        <f>IF(J10=CD$3,MAX(CD$4:CD9)+1,"")</f>
        <v>#N/A</v>
      </c>
      <c r="CE10" t="e">
        <f>IF(K10=CE$3,MAX(CE$4:CE9)+1,"")</f>
        <v>#N/A</v>
      </c>
      <c r="CF10" t="e">
        <f>IF(L10=CF$3,MAX(CF$4:CF9)+1,"")</f>
        <v>#N/A</v>
      </c>
      <c r="CG10" t="e">
        <f>IF(M10=CG$3,MAX(CG$4:CG9)+1,"")</f>
        <v>#N/A</v>
      </c>
      <c r="CH10" t="e">
        <f>IF(N10=CH$3,MAX(CH$4:CH9)+1,"")</f>
        <v>#N/A</v>
      </c>
      <c r="CI10" t="e">
        <f>IF(H10=CI$3,MAX(CI$4:CI9)+1,"")</f>
        <v>#N/A</v>
      </c>
      <c r="CJ10" t="e">
        <f>IF(I10=CJ$3,MAX(CJ$4:CJ9)+1,"")</f>
        <v>#N/A</v>
      </c>
      <c r="CK10" t="e">
        <f>IF(J10=CK$3,MAX(CK$4:CK9)+1,"")</f>
        <v>#N/A</v>
      </c>
      <c r="CL10" t="e">
        <f>IF(K10=CL$3,MAX(CL$4:CL9)+1,"")</f>
        <v>#N/A</v>
      </c>
      <c r="CM10" t="e">
        <f>IF(L10=CM$3,MAX(CM$4:CM9)+1,"")</f>
        <v>#N/A</v>
      </c>
      <c r="CN10" t="e">
        <f>IF(M10=CN$3,MAX(CN$4:CN9)+1,"")</f>
        <v>#N/A</v>
      </c>
      <c r="CO10" t="e">
        <f>IF(N10=CO$3,MAX(CO$4:CO9)+1,"")</f>
        <v>#N/A</v>
      </c>
    </row>
    <row r="11" spans="1:93">
      <c r="A11" t="s">
        <v>18</v>
      </c>
      <c r="B11" t="s">
        <v>13</v>
      </c>
      <c r="C11" t="s">
        <v>95</v>
      </c>
      <c r="D11">
        <v>1</v>
      </c>
      <c r="E11" t="str">
        <f>INDEX('Rlt Global'!$A$4:$F$151,MATCH($C11,'Rlt Global'!$C$4:$C$151,0),5)</f>
        <v>CPG1</v>
      </c>
      <c r="F11">
        <f>INDEX('Rlt Global'!$A$4:$F$151,MATCH($C11,'Rlt Global'!$C$4:$C$151,0),6)</f>
        <v>2482</v>
      </c>
      <c r="G11" s="66" t="str">
        <f>INDEX('Rlt Global'!$A$4:$G$151,MATCH($C11,'Rlt Global'!$C$4:$C$151,0),7)</f>
        <v>xxx.xxx@google.com</v>
      </c>
      <c r="H11" t="e">
        <f>INDEX('Rlt Global'!$E$4:$BD$151,MATCH($E11,'Rlt Global'!$E$4:$E$151,0),MATCH(H$3,'Rlt Global'!$E$3:$BD$3,0))</f>
        <v>#N/A</v>
      </c>
      <c r="I11" t="e">
        <f>INDEX('Rlt Global'!$E$4:$BD$151,MATCH($E11,'Rlt Global'!$E$4:$E$151,0),MATCH(I$3,'Rlt Global'!$E$3:$BD$3,0))</f>
        <v>#N/A</v>
      </c>
      <c r="J11" t="e">
        <f>INDEX('Rlt Global'!$E$4:$BD$151,MATCH($E11,'Rlt Global'!$E$4:$E$151,0),MATCH(J$3,'Rlt Global'!$E$3:$BD$3,0))</f>
        <v>#N/A</v>
      </c>
      <c r="K11" t="e">
        <f>INDEX('Rlt Global'!$E$4:$BD$151,MATCH($E11,'Rlt Global'!$E$4:$E$151,0),MATCH(K$3,'Rlt Global'!$E$3:$BD$3,0))</f>
        <v>#N/A</v>
      </c>
      <c r="L11" t="e">
        <f>INDEX('Rlt Global'!$E$4:$BD$151,MATCH($E11,'Rlt Global'!$E$4:$E$151,0),MATCH(L$3,'Rlt Global'!$E$3:$BD$3,0))</f>
        <v>#N/A</v>
      </c>
      <c r="M11" t="e">
        <f>INDEX('Rlt Global'!$E$4:$BD$151,MATCH($E11,'Rlt Global'!$E$4:$E$151,0),MATCH(M$3,'Rlt Global'!$E$3:$BD$3,0))</f>
        <v>#N/A</v>
      </c>
      <c r="N11" t="e">
        <f>INDEX('Rlt Global'!$E$4:$BD$151,MATCH($E11,'Rlt Global'!$E$4:$E$151,0),MATCH(N$3,'Rlt Global'!$E$3:$BD$3,0))</f>
        <v>#N/A</v>
      </c>
      <c r="P11" t="e">
        <f t="shared" si="3"/>
        <v>#N/A</v>
      </c>
      <c r="Q11" t="e">
        <f t="shared" si="4"/>
        <v>#N/A</v>
      </c>
      <c r="R11" t="e">
        <f t="shared" si="5"/>
        <v>#N/A</v>
      </c>
      <c r="S11" t="e">
        <f t="shared" si="6"/>
        <v>#N/A</v>
      </c>
      <c r="T11" t="e">
        <f t="shared" si="7"/>
        <v>#N/A</v>
      </c>
      <c r="U11" t="e">
        <f t="shared" si="8"/>
        <v>#N/A</v>
      </c>
      <c r="V11" t="e">
        <f t="shared" si="9"/>
        <v>#N/A</v>
      </c>
      <c r="X11" t="e">
        <f>IF(H11=X$3,MAX(X$4:X10)+1,"")</f>
        <v>#N/A</v>
      </c>
      <c r="Y11" t="e">
        <f>IF(I11=Y$3,MAX(Y$4:Y10)+1,"")</f>
        <v>#N/A</v>
      </c>
      <c r="Z11" t="e">
        <f>IF(J11=Z$3,MAX(Z$4:Z10)+1,"")</f>
        <v>#N/A</v>
      </c>
      <c r="AA11" t="e">
        <f>IF(K11=AA$3,MAX(AA$4:AA10)+1,"")</f>
        <v>#N/A</v>
      </c>
      <c r="AB11" t="e">
        <f>IF(L11=AB$3,MAX(AB$4:AB10)+1,"")</f>
        <v>#N/A</v>
      </c>
      <c r="AC11" t="e">
        <f>IF(M11=AC$3,MAX(AC$4:AC10)+1,"")</f>
        <v>#N/A</v>
      </c>
      <c r="AD11" t="e">
        <f>IF(N11=AD$3,MAX(AD$4:AD10)+1,"")</f>
        <v>#N/A</v>
      </c>
      <c r="AE11" t="e">
        <f>IF(H11=AE$3,MAX(AE$4:AE10)+1,"")</f>
        <v>#N/A</v>
      </c>
      <c r="AF11" t="e">
        <f>IF(I11=AF$3,MAX(AF$4:AF10)+1,"")</f>
        <v>#N/A</v>
      </c>
      <c r="AG11" t="e">
        <f>IF(J11=AG$3,MAX(AG$4:AG10)+1,"")</f>
        <v>#N/A</v>
      </c>
      <c r="AH11" t="e">
        <f>IF(K11=AH$3,MAX(AH$4:AH10)+1,"")</f>
        <v>#N/A</v>
      </c>
      <c r="AI11" t="e">
        <f>IF(L11=AI$3,MAX(AI$4:AI10)+1,"")</f>
        <v>#N/A</v>
      </c>
      <c r="AJ11" t="e">
        <f>IF(M11=AJ$3,MAX(AJ$4:AJ10)+1,"")</f>
        <v>#N/A</v>
      </c>
      <c r="AK11" t="e">
        <f>IF(N11=AK$3,MAX(AK$4:AK10)+1,"")</f>
        <v>#N/A</v>
      </c>
      <c r="AL11" t="e">
        <f>IF(H11=AL$3,MAX(AL$4:AL10)+1,"")</f>
        <v>#N/A</v>
      </c>
      <c r="AM11" t="e">
        <f>IF(I11=AM$3,MAX(AM$4:AM10)+1,"")</f>
        <v>#N/A</v>
      </c>
      <c r="AN11" t="e">
        <f>IF(J11=AN$3,MAX(AN$4:AN10)+1,"")</f>
        <v>#N/A</v>
      </c>
      <c r="AO11" t="e">
        <f>IF(K11=AO$3,MAX(AO$4:AO10)+1,"")</f>
        <v>#N/A</v>
      </c>
      <c r="AP11" t="e">
        <f>IF(L11=AP$3,MAX(AP$4:AP10)+1,"")</f>
        <v>#N/A</v>
      </c>
      <c r="AQ11" t="e">
        <f>IF(M11=AQ$3,MAX(AQ$4:AQ10)+1,"")</f>
        <v>#N/A</v>
      </c>
      <c r="AR11" t="e">
        <f>IF(N11=AR$3,MAX(AR$4:AR10)+1,"")</f>
        <v>#N/A</v>
      </c>
      <c r="AS11" t="e">
        <f>IF(H11=AS$3,MAX(AS$4:AS10)+1,"")</f>
        <v>#N/A</v>
      </c>
      <c r="AT11" t="e">
        <f>IF(I11=AT$3,MAX(AT$4:AT10)+1,"")</f>
        <v>#N/A</v>
      </c>
      <c r="AU11" t="e">
        <f>IF(J11=AU$3,MAX(AU$4:AU10)+1,"")</f>
        <v>#N/A</v>
      </c>
      <c r="AV11" t="e">
        <f>IF(K11=AV$3,MAX(AV$4:AV10)+1,"")</f>
        <v>#N/A</v>
      </c>
      <c r="AW11" t="e">
        <f>IF(L11=AW$3,MAX(AW$4:AW10)+1,"")</f>
        <v>#N/A</v>
      </c>
      <c r="AX11" t="e">
        <f>IF(M11=AX$3,MAX(AX$4:AX10)+1,"")</f>
        <v>#N/A</v>
      </c>
      <c r="AY11" t="e">
        <f>IF(N11=AY$3,MAX(AY$4:AY10)+1,"")</f>
        <v>#N/A</v>
      </c>
      <c r="AZ11" t="e">
        <f>IF(H11=AZ$3,MAX(AZ$4:AZ10)+1,"")</f>
        <v>#N/A</v>
      </c>
      <c r="BA11" t="e">
        <f>IF(I11=BA$3,MAX(BA$4:BA10)+1,"")</f>
        <v>#N/A</v>
      </c>
      <c r="BB11" t="e">
        <f>IF(J11=BB$3,MAX(BB$4:BB10)+1,"")</f>
        <v>#N/A</v>
      </c>
      <c r="BC11" t="e">
        <f>IF(K11=BC$3,MAX(BC$4:BC10)+1,"")</f>
        <v>#N/A</v>
      </c>
      <c r="BD11" t="e">
        <f>IF(L11=BD$3,MAX(BD$4:BD10)+1,"")</f>
        <v>#N/A</v>
      </c>
      <c r="BE11" t="e">
        <f>IF(M11=BE$3,MAX(BE$4:BE10)+1,"")</f>
        <v>#N/A</v>
      </c>
      <c r="BF11" t="e">
        <f>IF(N11=BF$3,MAX(BF$4:BF10)+1,"")</f>
        <v>#N/A</v>
      </c>
      <c r="BG11" t="e">
        <f>IF(H11=BG$3,MAX(BG$4:BG10)+1,"")</f>
        <v>#N/A</v>
      </c>
      <c r="BH11" t="e">
        <f>IF(I11=BH$3,MAX(BH$4:BH10)+1,"")</f>
        <v>#N/A</v>
      </c>
      <c r="BI11" t="e">
        <f>IF(J11=BI$3,MAX(BI$4:BI10)+1,"")</f>
        <v>#N/A</v>
      </c>
      <c r="BJ11" t="e">
        <f>IF(K11=BJ$3,MAX(BJ$4:BJ10)+1,"")</f>
        <v>#N/A</v>
      </c>
      <c r="BK11" t="e">
        <f>IF(L11=BK$3,MAX(BK$4:BK10)+1,"")</f>
        <v>#N/A</v>
      </c>
      <c r="BL11" t="e">
        <f>IF(M11=BL$3,MAX(BL$4:BL10)+1,"")</f>
        <v>#N/A</v>
      </c>
      <c r="BM11" t="e">
        <f>IF(N11=BM$3,MAX(BM$4:BM10)+1,"")</f>
        <v>#N/A</v>
      </c>
      <c r="BN11" t="e">
        <f>IF(H11=BN$3,MAX(BN$4:BN10)+1,"")</f>
        <v>#N/A</v>
      </c>
      <c r="BO11" t="e">
        <f>IF(I11=BO$3,MAX(BO$4:BO10)+1,"")</f>
        <v>#N/A</v>
      </c>
      <c r="BP11" t="e">
        <f>IF(J11=BP$3,MAX(BP$4:BP10)+1,"")</f>
        <v>#N/A</v>
      </c>
      <c r="BQ11" t="e">
        <f>IF(K11=BQ$3,MAX(BQ$4:BQ10)+1,"")</f>
        <v>#N/A</v>
      </c>
      <c r="BR11" t="e">
        <f>IF(L11=BR$3,MAX(BR$4:BR10)+1,"")</f>
        <v>#N/A</v>
      </c>
      <c r="BS11" t="e">
        <f>IF(M11=BS$3,MAX(BS$4:BS10)+1,"")</f>
        <v>#N/A</v>
      </c>
      <c r="BT11" t="e">
        <f>IF(N11=BT$3,MAX(BT$4:BT10)+1,"")</f>
        <v>#N/A</v>
      </c>
      <c r="BU11" t="e">
        <f>IF(H11=BU$3,MAX(BU$4:BU10)+1,"")</f>
        <v>#N/A</v>
      </c>
      <c r="BV11" t="e">
        <f>IF(I11=BV$3,MAX(BV$4:BV10)+1,"")</f>
        <v>#N/A</v>
      </c>
      <c r="BW11" t="e">
        <f>IF(J11=BW$3,MAX(BW$4:BW10)+1,"")</f>
        <v>#N/A</v>
      </c>
      <c r="BX11" t="e">
        <f>IF(K11=BX$3,MAX(BX$4:BX10)+1,"")</f>
        <v>#N/A</v>
      </c>
      <c r="BY11" t="e">
        <f>IF(L11=BY$3,MAX(BY$4:BY10)+1,"")</f>
        <v>#N/A</v>
      </c>
      <c r="BZ11" t="e">
        <f>IF(M11=BZ$3,MAX(BZ$4:BZ10)+1,"")</f>
        <v>#N/A</v>
      </c>
      <c r="CA11" t="e">
        <f>IF(N11=CA$3,MAX(CA$4:CA10)+1,"")</f>
        <v>#N/A</v>
      </c>
      <c r="CB11" t="e">
        <f>IF(H11=CB$3,MAX(CB$4:CB10)+1,"")</f>
        <v>#N/A</v>
      </c>
      <c r="CC11" t="e">
        <f>IF(I11=CC$3,MAX(CC$4:CC10)+1,"")</f>
        <v>#N/A</v>
      </c>
      <c r="CD11" t="e">
        <f>IF(J11=CD$3,MAX(CD$4:CD10)+1,"")</f>
        <v>#N/A</v>
      </c>
      <c r="CE11" t="e">
        <f>IF(K11=CE$3,MAX(CE$4:CE10)+1,"")</f>
        <v>#N/A</v>
      </c>
      <c r="CF11" t="e">
        <f>IF(L11=CF$3,MAX(CF$4:CF10)+1,"")</f>
        <v>#N/A</v>
      </c>
      <c r="CG11" t="e">
        <f>IF(M11=CG$3,MAX(CG$4:CG10)+1,"")</f>
        <v>#N/A</v>
      </c>
      <c r="CH11" t="e">
        <f>IF(N11=CH$3,MAX(CH$4:CH10)+1,"")</f>
        <v>#N/A</v>
      </c>
      <c r="CI11" t="e">
        <f>IF(H11=CI$3,MAX(CI$4:CI10)+1,"")</f>
        <v>#N/A</v>
      </c>
      <c r="CJ11" t="e">
        <f>IF(I11=CJ$3,MAX(CJ$4:CJ10)+1,"")</f>
        <v>#N/A</v>
      </c>
      <c r="CK11" t="e">
        <f>IF(J11=CK$3,MAX(CK$4:CK10)+1,"")</f>
        <v>#N/A</v>
      </c>
      <c r="CL11" t="e">
        <f>IF(K11=CL$3,MAX(CL$4:CL10)+1,"")</f>
        <v>#N/A</v>
      </c>
      <c r="CM11" t="e">
        <f>IF(L11=CM$3,MAX(CM$4:CM10)+1,"")</f>
        <v>#N/A</v>
      </c>
      <c r="CN11" t="e">
        <f>IF(M11=CN$3,MAX(CN$4:CN10)+1,"")</f>
        <v>#N/A</v>
      </c>
      <c r="CO11" t="e">
        <f>IF(N11=CO$3,MAX(CO$4:CO10)+1,"")</f>
        <v>#N/A</v>
      </c>
    </row>
    <row r="12" spans="1:93">
      <c r="B12" t="s">
        <v>48</v>
      </c>
      <c r="C12" t="s">
        <v>96</v>
      </c>
      <c r="D12">
        <v>1</v>
      </c>
      <c r="E12" t="str">
        <f>INDEX('Rlt Global'!$A$4:$F$151,MATCH($C12,'Rlt Global'!$C$4:$C$151,0),5)</f>
        <v>TEX1</v>
      </c>
      <c r="F12">
        <f>INDEX('Rlt Global'!$A$4:$F$151,MATCH($C12,'Rlt Global'!$C$4:$C$151,0),6)</f>
        <v>2001</v>
      </c>
      <c r="G12" s="66" t="str">
        <f>INDEX('Rlt Global'!$A$4:$G$151,MATCH($C12,'Rlt Global'!$C$4:$C$151,0),7)</f>
        <v>xxx.xxx@google.com</v>
      </c>
      <c r="H12" t="e">
        <f>INDEX('Rlt Global'!$E$4:$BD$151,MATCH($E12,'Rlt Global'!$E$4:$E$151,0),MATCH(H$3,'Rlt Global'!$E$3:$BD$3,0))</f>
        <v>#N/A</v>
      </c>
      <c r="I12" t="e">
        <f>INDEX('Rlt Global'!$E$4:$BD$151,MATCH($E12,'Rlt Global'!$E$4:$E$151,0),MATCH(I$3,'Rlt Global'!$E$3:$BD$3,0))</f>
        <v>#N/A</v>
      </c>
      <c r="J12" t="e">
        <f>INDEX('Rlt Global'!$E$4:$BD$151,MATCH($E12,'Rlt Global'!$E$4:$E$151,0),MATCH(J$3,'Rlt Global'!$E$3:$BD$3,0))</f>
        <v>#N/A</v>
      </c>
      <c r="K12" t="e">
        <f>INDEX('Rlt Global'!$E$4:$BD$151,MATCH($E12,'Rlt Global'!$E$4:$E$151,0),MATCH(K$3,'Rlt Global'!$E$3:$BD$3,0))</f>
        <v>#N/A</v>
      </c>
      <c r="L12" t="e">
        <f>INDEX('Rlt Global'!$E$4:$BD$151,MATCH($E12,'Rlt Global'!$E$4:$E$151,0),MATCH(L$3,'Rlt Global'!$E$3:$BD$3,0))</f>
        <v>#N/A</v>
      </c>
      <c r="M12" t="e">
        <f>INDEX('Rlt Global'!$E$4:$BD$151,MATCH($E12,'Rlt Global'!$E$4:$E$151,0),MATCH(M$3,'Rlt Global'!$E$3:$BD$3,0))</f>
        <v>#N/A</v>
      </c>
      <c r="N12" t="e">
        <f>INDEX('Rlt Global'!$E$4:$BD$151,MATCH($E12,'Rlt Global'!$E$4:$E$151,0),MATCH(N$3,'Rlt Global'!$E$3:$BD$3,0))</f>
        <v>#N/A</v>
      </c>
      <c r="P12" t="e">
        <f t="shared" si="3"/>
        <v>#N/A</v>
      </c>
      <c r="Q12" t="e">
        <f t="shared" si="4"/>
        <v>#N/A</v>
      </c>
      <c r="R12" t="e">
        <f t="shared" si="5"/>
        <v>#N/A</v>
      </c>
      <c r="S12" t="e">
        <f t="shared" si="6"/>
        <v>#N/A</v>
      </c>
      <c r="T12" t="e">
        <f t="shared" si="7"/>
        <v>#N/A</v>
      </c>
      <c r="U12" t="e">
        <f t="shared" si="8"/>
        <v>#N/A</v>
      </c>
      <c r="V12" t="e">
        <f t="shared" si="9"/>
        <v>#N/A</v>
      </c>
      <c r="X12" t="e">
        <f>IF(H12=X$3,MAX(X$4:X11)+1,"")</f>
        <v>#N/A</v>
      </c>
      <c r="Y12" t="e">
        <f>IF(I12=Y$3,MAX(Y$4:Y11)+1,"")</f>
        <v>#N/A</v>
      </c>
      <c r="Z12" t="e">
        <f>IF(J12=Z$3,MAX(Z$4:Z11)+1,"")</f>
        <v>#N/A</v>
      </c>
      <c r="AA12" t="e">
        <f>IF(K12=AA$3,MAX(AA$4:AA11)+1,"")</f>
        <v>#N/A</v>
      </c>
      <c r="AB12" t="e">
        <f>IF(L12=AB$3,MAX(AB$4:AB11)+1,"")</f>
        <v>#N/A</v>
      </c>
      <c r="AC12" t="e">
        <f>IF(M12=AC$3,MAX(AC$4:AC11)+1,"")</f>
        <v>#N/A</v>
      </c>
      <c r="AD12" t="e">
        <f>IF(N12=AD$3,MAX(AD$4:AD11)+1,"")</f>
        <v>#N/A</v>
      </c>
      <c r="AE12" t="e">
        <f>IF(H12=AE$3,MAX(AE$4:AE11)+1,"")</f>
        <v>#N/A</v>
      </c>
      <c r="AF12" t="e">
        <f>IF(I12=AF$3,MAX(AF$4:AF11)+1,"")</f>
        <v>#N/A</v>
      </c>
      <c r="AG12" t="e">
        <f>IF(J12=AG$3,MAX(AG$4:AG11)+1,"")</f>
        <v>#N/A</v>
      </c>
      <c r="AH12" t="e">
        <f>IF(K12=AH$3,MAX(AH$4:AH11)+1,"")</f>
        <v>#N/A</v>
      </c>
      <c r="AI12" t="e">
        <f>IF(L12=AI$3,MAX(AI$4:AI11)+1,"")</f>
        <v>#N/A</v>
      </c>
      <c r="AJ12" t="e">
        <f>IF(M12=AJ$3,MAX(AJ$4:AJ11)+1,"")</f>
        <v>#N/A</v>
      </c>
      <c r="AK12" t="e">
        <f>IF(N12=AK$3,MAX(AK$4:AK11)+1,"")</f>
        <v>#N/A</v>
      </c>
      <c r="AL12" t="e">
        <f>IF(H12=AL$3,MAX(AL$4:AL11)+1,"")</f>
        <v>#N/A</v>
      </c>
      <c r="AM12" t="e">
        <f>IF(I12=AM$3,MAX(AM$4:AM11)+1,"")</f>
        <v>#N/A</v>
      </c>
      <c r="AN12" t="e">
        <f>IF(J12=AN$3,MAX(AN$4:AN11)+1,"")</f>
        <v>#N/A</v>
      </c>
      <c r="AO12" t="e">
        <f>IF(K12=AO$3,MAX(AO$4:AO11)+1,"")</f>
        <v>#N/A</v>
      </c>
      <c r="AP12" t="e">
        <f>IF(L12=AP$3,MAX(AP$4:AP11)+1,"")</f>
        <v>#N/A</v>
      </c>
      <c r="AQ12" t="e">
        <f>IF(M12=AQ$3,MAX(AQ$4:AQ11)+1,"")</f>
        <v>#N/A</v>
      </c>
      <c r="AR12" t="e">
        <f>IF(N12=AR$3,MAX(AR$4:AR11)+1,"")</f>
        <v>#N/A</v>
      </c>
      <c r="AS12" t="e">
        <f>IF(H12=AS$3,MAX(AS$4:AS11)+1,"")</f>
        <v>#N/A</v>
      </c>
      <c r="AT12" t="e">
        <f>IF(I12=AT$3,MAX(AT$4:AT11)+1,"")</f>
        <v>#N/A</v>
      </c>
      <c r="AU12" t="e">
        <f>IF(J12=AU$3,MAX(AU$4:AU11)+1,"")</f>
        <v>#N/A</v>
      </c>
      <c r="AV12" t="e">
        <f>IF(K12=AV$3,MAX(AV$4:AV11)+1,"")</f>
        <v>#N/A</v>
      </c>
      <c r="AW12" t="e">
        <f>IF(L12=AW$3,MAX(AW$4:AW11)+1,"")</f>
        <v>#N/A</v>
      </c>
      <c r="AX12" t="e">
        <f>IF(M12=AX$3,MAX(AX$4:AX11)+1,"")</f>
        <v>#N/A</v>
      </c>
      <c r="AY12" t="e">
        <f>IF(N12=AY$3,MAX(AY$4:AY11)+1,"")</f>
        <v>#N/A</v>
      </c>
      <c r="AZ12" t="e">
        <f>IF(H12=AZ$3,MAX(AZ$4:AZ11)+1,"")</f>
        <v>#N/A</v>
      </c>
      <c r="BA12" t="e">
        <f>IF(I12=BA$3,MAX(BA$4:BA11)+1,"")</f>
        <v>#N/A</v>
      </c>
      <c r="BB12" t="e">
        <f>IF(J12=BB$3,MAX(BB$4:BB11)+1,"")</f>
        <v>#N/A</v>
      </c>
      <c r="BC12" t="e">
        <f>IF(K12=BC$3,MAX(BC$4:BC11)+1,"")</f>
        <v>#N/A</v>
      </c>
      <c r="BD12" t="e">
        <f>IF(L12=BD$3,MAX(BD$4:BD11)+1,"")</f>
        <v>#N/A</v>
      </c>
      <c r="BE12" t="e">
        <f>IF(M12=BE$3,MAX(BE$4:BE11)+1,"")</f>
        <v>#N/A</v>
      </c>
      <c r="BF12" t="e">
        <f>IF(N12=BF$3,MAX(BF$4:BF11)+1,"")</f>
        <v>#N/A</v>
      </c>
      <c r="BG12" t="e">
        <f>IF(H12=BG$3,MAX(BG$4:BG11)+1,"")</f>
        <v>#N/A</v>
      </c>
      <c r="BH12" t="e">
        <f>IF(I12=BH$3,MAX(BH$4:BH11)+1,"")</f>
        <v>#N/A</v>
      </c>
      <c r="BI12" t="e">
        <f>IF(J12=BI$3,MAX(BI$4:BI11)+1,"")</f>
        <v>#N/A</v>
      </c>
      <c r="BJ12" t="e">
        <f>IF(K12=BJ$3,MAX(BJ$4:BJ11)+1,"")</f>
        <v>#N/A</v>
      </c>
      <c r="BK12" t="e">
        <f>IF(L12=BK$3,MAX(BK$4:BK11)+1,"")</f>
        <v>#N/A</v>
      </c>
      <c r="BL12" t="e">
        <f>IF(M12=BL$3,MAX(BL$4:BL11)+1,"")</f>
        <v>#N/A</v>
      </c>
      <c r="BM12" t="e">
        <f>IF(N12=BM$3,MAX(BM$4:BM11)+1,"")</f>
        <v>#N/A</v>
      </c>
      <c r="BN12" t="e">
        <f>IF(H12=BN$3,MAX(BN$4:BN11)+1,"")</f>
        <v>#N/A</v>
      </c>
      <c r="BO12" t="e">
        <f>IF(I12=BO$3,MAX(BO$4:BO11)+1,"")</f>
        <v>#N/A</v>
      </c>
      <c r="BP12" t="e">
        <f>IF(J12=BP$3,MAX(BP$4:BP11)+1,"")</f>
        <v>#N/A</v>
      </c>
      <c r="BQ12" t="e">
        <f>IF(K12=BQ$3,MAX(BQ$4:BQ11)+1,"")</f>
        <v>#N/A</v>
      </c>
      <c r="BR12" t="e">
        <f>IF(L12=BR$3,MAX(BR$4:BR11)+1,"")</f>
        <v>#N/A</v>
      </c>
      <c r="BS12" t="e">
        <f>IF(M12=BS$3,MAX(BS$4:BS11)+1,"")</f>
        <v>#N/A</v>
      </c>
      <c r="BT12" t="e">
        <f>IF(N12=BT$3,MAX(BT$4:BT11)+1,"")</f>
        <v>#N/A</v>
      </c>
      <c r="BU12" t="e">
        <f>IF(H12=BU$3,MAX(BU$4:BU11)+1,"")</f>
        <v>#N/A</v>
      </c>
      <c r="BV12" t="e">
        <f>IF(I12=BV$3,MAX(BV$4:BV11)+1,"")</f>
        <v>#N/A</v>
      </c>
      <c r="BW12" t="e">
        <f>IF(J12=BW$3,MAX(BW$4:BW11)+1,"")</f>
        <v>#N/A</v>
      </c>
      <c r="BX12" t="e">
        <f>IF(K12=BX$3,MAX(BX$4:BX11)+1,"")</f>
        <v>#N/A</v>
      </c>
      <c r="BY12" t="e">
        <f>IF(L12=BY$3,MAX(BY$4:BY11)+1,"")</f>
        <v>#N/A</v>
      </c>
      <c r="BZ12" t="e">
        <f>IF(M12=BZ$3,MAX(BZ$4:BZ11)+1,"")</f>
        <v>#N/A</v>
      </c>
      <c r="CA12" t="e">
        <f>IF(N12=CA$3,MAX(CA$4:CA11)+1,"")</f>
        <v>#N/A</v>
      </c>
      <c r="CB12" t="e">
        <f>IF(H12=CB$3,MAX(CB$4:CB11)+1,"")</f>
        <v>#N/A</v>
      </c>
      <c r="CC12" t="e">
        <f>IF(I12=CC$3,MAX(CC$4:CC11)+1,"")</f>
        <v>#N/A</v>
      </c>
      <c r="CD12" t="e">
        <f>IF(J12=CD$3,MAX(CD$4:CD11)+1,"")</f>
        <v>#N/A</v>
      </c>
      <c r="CE12" t="e">
        <f>IF(K12=CE$3,MAX(CE$4:CE11)+1,"")</f>
        <v>#N/A</v>
      </c>
      <c r="CF12" t="e">
        <f>IF(L12=CF$3,MAX(CF$4:CF11)+1,"")</f>
        <v>#N/A</v>
      </c>
      <c r="CG12" t="e">
        <f>IF(M12=CG$3,MAX(CG$4:CG11)+1,"")</f>
        <v>#N/A</v>
      </c>
      <c r="CH12" t="e">
        <f>IF(N12=CH$3,MAX(CH$4:CH11)+1,"")</f>
        <v>#N/A</v>
      </c>
      <c r="CI12" t="e">
        <f>IF(H12=CI$3,MAX(CI$4:CI11)+1,"")</f>
        <v>#N/A</v>
      </c>
      <c r="CJ12" t="e">
        <f>IF(I12=CJ$3,MAX(CJ$4:CJ11)+1,"")</f>
        <v>#N/A</v>
      </c>
      <c r="CK12" t="e">
        <f>IF(J12=CK$3,MAX(CK$4:CK11)+1,"")</f>
        <v>#N/A</v>
      </c>
      <c r="CL12" t="e">
        <f>IF(K12=CL$3,MAX(CL$4:CL11)+1,"")</f>
        <v>#N/A</v>
      </c>
      <c r="CM12" t="e">
        <f>IF(L12=CM$3,MAX(CM$4:CM11)+1,"")</f>
        <v>#N/A</v>
      </c>
      <c r="CN12" t="e">
        <f>IF(M12=CN$3,MAX(CN$4:CN11)+1,"")</f>
        <v>#N/A</v>
      </c>
      <c r="CO12" t="e">
        <f>IF(N12=CO$3,MAX(CO$4:CO11)+1,"")</f>
        <v>#N/A</v>
      </c>
    </row>
    <row r="13" spans="1:93">
      <c r="B13" t="s">
        <v>97</v>
      </c>
      <c r="C13" t="s">
        <v>98</v>
      </c>
      <c r="D13">
        <v>1</v>
      </c>
      <c r="E13" t="str">
        <f>INDEX('Rlt Global'!$A$4:$F$151,MATCH($C13,'Rlt Global'!$C$4:$C$151,0),5)</f>
        <v>RTLM1</v>
      </c>
      <c r="F13">
        <f>INDEX('Rlt Global'!$A$4:$F$151,MATCH($C13,'Rlt Global'!$C$4:$C$151,0),6)</f>
        <v>2355</v>
      </c>
      <c r="G13" s="66" t="str">
        <f>INDEX('Rlt Global'!$A$4:$G$151,MATCH($C13,'Rlt Global'!$C$4:$C$151,0),7)</f>
        <v>xxx.xxx@google.com</v>
      </c>
      <c r="H13" t="e">
        <f>INDEX('Rlt Global'!$E$4:$BD$151,MATCH($E13,'Rlt Global'!$E$4:$E$151,0),MATCH(H$3,'Rlt Global'!$E$3:$BD$3,0))</f>
        <v>#N/A</v>
      </c>
      <c r="I13" t="e">
        <f>INDEX('Rlt Global'!$E$4:$BD$151,MATCH($E13,'Rlt Global'!$E$4:$E$151,0),MATCH(I$3,'Rlt Global'!$E$3:$BD$3,0))</f>
        <v>#N/A</v>
      </c>
      <c r="J13" t="e">
        <f>INDEX('Rlt Global'!$E$4:$BD$151,MATCH($E13,'Rlt Global'!$E$4:$E$151,0),MATCH(J$3,'Rlt Global'!$E$3:$BD$3,0))</f>
        <v>#N/A</v>
      </c>
      <c r="K13" t="e">
        <f>INDEX('Rlt Global'!$E$4:$BD$151,MATCH($E13,'Rlt Global'!$E$4:$E$151,0),MATCH(K$3,'Rlt Global'!$E$3:$BD$3,0))</f>
        <v>#N/A</v>
      </c>
      <c r="L13" t="e">
        <f>INDEX('Rlt Global'!$E$4:$BD$151,MATCH($E13,'Rlt Global'!$E$4:$E$151,0),MATCH(L$3,'Rlt Global'!$E$3:$BD$3,0))</f>
        <v>#N/A</v>
      </c>
      <c r="M13" t="e">
        <f>INDEX('Rlt Global'!$E$4:$BD$151,MATCH($E13,'Rlt Global'!$E$4:$E$151,0),MATCH(M$3,'Rlt Global'!$E$3:$BD$3,0))</f>
        <v>#N/A</v>
      </c>
      <c r="N13" t="e">
        <f>INDEX('Rlt Global'!$E$4:$BD$151,MATCH($E13,'Rlt Global'!$E$4:$E$151,0),MATCH(N$3,'Rlt Global'!$E$3:$BD$3,0))</f>
        <v>#N/A</v>
      </c>
      <c r="P13" t="e">
        <f t="shared" si="3"/>
        <v>#N/A</v>
      </c>
      <c r="Q13" t="e">
        <f t="shared" si="4"/>
        <v>#N/A</v>
      </c>
      <c r="R13" t="e">
        <f t="shared" si="5"/>
        <v>#N/A</v>
      </c>
      <c r="S13" t="e">
        <f t="shared" si="6"/>
        <v>#N/A</v>
      </c>
      <c r="T13" t="e">
        <f t="shared" si="7"/>
        <v>#N/A</v>
      </c>
      <c r="U13" t="e">
        <f t="shared" si="8"/>
        <v>#N/A</v>
      </c>
      <c r="V13" t="e">
        <f t="shared" si="9"/>
        <v>#N/A</v>
      </c>
      <c r="X13" t="e">
        <f>IF(H13=X$3,MAX(X$4:X12)+1,"")</f>
        <v>#N/A</v>
      </c>
      <c r="Y13" t="e">
        <f>IF(I13=Y$3,MAX(Y$4:Y12)+1,"")</f>
        <v>#N/A</v>
      </c>
      <c r="Z13" t="e">
        <f>IF(J13=Z$3,MAX(Z$4:Z12)+1,"")</f>
        <v>#N/A</v>
      </c>
      <c r="AA13" t="e">
        <f>IF(K13=AA$3,MAX(AA$4:AA12)+1,"")</f>
        <v>#N/A</v>
      </c>
      <c r="AB13" t="e">
        <f>IF(L13=AB$3,MAX(AB$4:AB12)+1,"")</f>
        <v>#N/A</v>
      </c>
      <c r="AC13" t="e">
        <f>IF(M13=AC$3,MAX(AC$4:AC12)+1,"")</f>
        <v>#N/A</v>
      </c>
      <c r="AD13" t="e">
        <f>IF(N13=AD$3,MAX(AD$4:AD12)+1,"")</f>
        <v>#N/A</v>
      </c>
      <c r="AE13" t="e">
        <f>IF(H13=AE$3,MAX(AE$4:AE12)+1,"")</f>
        <v>#N/A</v>
      </c>
      <c r="AF13" t="e">
        <f>IF(I13=AF$3,MAX(AF$4:AF12)+1,"")</f>
        <v>#N/A</v>
      </c>
      <c r="AG13" t="e">
        <f>IF(J13=AG$3,MAX(AG$4:AG12)+1,"")</f>
        <v>#N/A</v>
      </c>
      <c r="AH13" t="e">
        <f>IF(K13=AH$3,MAX(AH$4:AH12)+1,"")</f>
        <v>#N/A</v>
      </c>
      <c r="AI13" t="e">
        <f>IF(L13=AI$3,MAX(AI$4:AI12)+1,"")</f>
        <v>#N/A</v>
      </c>
      <c r="AJ13" t="e">
        <f>IF(M13=AJ$3,MAX(AJ$4:AJ12)+1,"")</f>
        <v>#N/A</v>
      </c>
      <c r="AK13" t="e">
        <f>IF(N13=AK$3,MAX(AK$4:AK12)+1,"")</f>
        <v>#N/A</v>
      </c>
      <c r="AL13" t="e">
        <f>IF(H13=AL$3,MAX(AL$4:AL12)+1,"")</f>
        <v>#N/A</v>
      </c>
      <c r="AM13" t="e">
        <f>IF(I13=AM$3,MAX(AM$4:AM12)+1,"")</f>
        <v>#N/A</v>
      </c>
      <c r="AN13" t="e">
        <f>IF(J13=AN$3,MAX(AN$4:AN12)+1,"")</f>
        <v>#N/A</v>
      </c>
      <c r="AO13" t="e">
        <f>IF(K13=AO$3,MAX(AO$4:AO12)+1,"")</f>
        <v>#N/A</v>
      </c>
      <c r="AP13" t="e">
        <f>IF(L13=AP$3,MAX(AP$4:AP12)+1,"")</f>
        <v>#N/A</v>
      </c>
      <c r="AQ13" t="e">
        <f>IF(M13=AQ$3,MAX(AQ$4:AQ12)+1,"")</f>
        <v>#N/A</v>
      </c>
      <c r="AR13" t="e">
        <f>IF(N13=AR$3,MAX(AR$4:AR12)+1,"")</f>
        <v>#N/A</v>
      </c>
      <c r="AS13" t="e">
        <f>IF(H13=AS$3,MAX(AS$4:AS12)+1,"")</f>
        <v>#N/A</v>
      </c>
      <c r="AT13" t="e">
        <f>IF(I13=AT$3,MAX(AT$4:AT12)+1,"")</f>
        <v>#N/A</v>
      </c>
      <c r="AU13" t="e">
        <f>IF(J13=AU$3,MAX(AU$4:AU12)+1,"")</f>
        <v>#N/A</v>
      </c>
      <c r="AV13" t="e">
        <f>IF(K13=AV$3,MAX(AV$4:AV12)+1,"")</f>
        <v>#N/A</v>
      </c>
      <c r="AW13" t="e">
        <f>IF(L13=AW$3,MAX(AW$4:AW12)+1,"")</f>
        <v>#N/A</v>
      </c>
      <c r="AX13" t="e">
        <f>IF(M13=AX$3,MAX(AX$4:AX12)+1,"")</f>
        <v>#N/A</v>
      </c>
      <c r="AY13" t="e">
        <f>IF(N13=AY$3,MAX(AY$4:AY12)+1,"")</f>
        <v>#N/A</v>
      </c>
      <c r="AZ13" t="e">
        <f>IF(H13=AZ$3,MAX(AZ$4:AZ12)+1,"")</f>
        <v>#N/A</v>
      </c>
      <c r="BA13" t="e">
        <f>IF(I13=BA$3,MAX(BA$4:BA12)+1,"")</f>
        <v>#N/A</v>
      </c>
      <c r="BB13" t="e">
        <f>IF(J13=BB$3,MAX(BB$4:BB12)+1,"")</f>
        <v>#N/A</v>
      </c>
      <c r="BC13" t="e">
        <f>IF(K13=BC$3,MAX(BC$4:BC12)+1,"")</f>
        <v>#N/A</v>
      </c>
      <c r="BD13" t="e">
        <f>IF(L13=BD$3,MAX(BD$4:BD12)+1,"")</f>
        <v>#N/A</v>
      </c>
      <c r="BE13" t="e">
        <f>IF(M13=BE$3,MAX(BE$4:BE12)+1,"")</f>
        <v>#N/A</v>
      </c>
      <c r="BF13" t="e">
        <f>IF(N13=BF$3,MAX(BF$4:BF12)+1,"")</f>
        <v>#N/A</v>
      </c>
      <c r="BG13" t="e">
        <f>IF(H13=BG$3,MAX(BG$4:BG12)+1,"")</f>
        <v>#N/A</v>
      </c>
      <c r="BH13" t="e">
        <f>IF(I13=BH$3,MAX(BH$4:BH12)+1,"")</f>
        <v>#N/A</v>
      </c>
      <c r="BI13" t="e">
        <f>IF(J13=BI$3,MAX(BI$4:BI12)+1,"")</f>
        <v>#N/A</v>
      </c>
      <c r="BJ13" t="e">
        <f>IF(K13=BJ$3,MAX(BJ$4:BJ12)+1,"")</f>
        <v>#N/A</v>
      </c>
      <c r="BK13" t="e">
        <f>IF(L13=BK$3,MAX(BK$4:BK12)+1,"")</f>
        <v>#N/A</v>
      </c>
      <c r="BL13" t="e">
        <f>IF(M13=BL$3,MAX(BL$4:BL12)+1,"")</f>
        <v>#N/A</v>
      </c>
      <c r="BM13" t="e">
        <f>IF(N13=BM$3,MAX(BM$4:BM12)+1,"")</f>
        <v>#N/A</v>
      </c>
      <c r="BN13" t="e">
        <f>IF(H13=BN$3,MAX(BN$4:BN12)+1,"")</f>
        <v>#N/A</v>
      </c>
      <c r="BO13" t="e">
        <f>IF(I13=BO$3,MAX(BO$4:BO12)+1,"")</f>
        <v>#N/A</v>
      </c>
      <c r="BP13" t="e">
        <f>IF(J13=BP$3,MAX(BP$4:BP12)+1,"")</f>
        <v>#N/A</v>
      </c>
      <c r="BQ13" t="e">
        <f>IF(K13=BQ$3,MAX(BQ$4:BQ12)+1,"")</f>
        <v>#N/A</v>
      </c>
      <c r="BR13" t="e">
        <f>IF(L13=BR$3,MAX(BR$4:BR12)+1,"")</f>
        <v>#N/A</v>
      </c>
      <c r="BS13" t="e">
        <f>IF(M13=BS$3,MAX(BS$4:BS12)+1,"")</f>
        <v>#N/A</v>
      </c>
      <c r="BT13" t="e">
        <f>IF(N13=BT$3,MAX(BT$4:BT12)+1,"")</f>
        <v>#N/A</v>
      </c>
      <c r="BU13" t="e">
        <f>IF(H13=BU$3,MAX(BU$4:BU12)+1,"")</f>
        <v>#N/A</v>
      </c>
      <c r="BV13" t="e">
        <f>IF(I13=BV$3,MAX(BV$4:BV12)+1,"")</f>
        <v>#N/A</v>
      </c>
      <c r="BW13" t="e">
        <f>IF(J13=BW$3,MAX(BW$4:BW12)+1,"")</f>
        <v>#N/A</v>
      </c>
      <c r="BX13" t="e">
        <f>IF(K13=BX$3,MAX(BX$4:BX12)+1,"")</f>
        <v>#N/A</v>
      </c>
      <c r="BY13" t="e">
        <f>IF(L13=BY$3,MAX(BY$4:BY12)+1,"")</f>
        <v>#N/A</v>
      </c>
      <c r="BZ13" t="e">
        <f>IF(M13=BZ$3,MAX(BZ$4:BZ12)+1,"")</f>
        <v>#N/A</v>
      </c>
      <c r="CA13" t="e">
        <f>IF(N13=CA$3,MAX(CA$4:CA12)+1,"")</f>
        <v>#N/A</v>
      </c>
      <c r="CB13" t="e">
        <f>IF(H13=CB$3,MAX(CB$4:CB12)+1,"")</f>
        <v>#N/A</v>
      </c>
      <c r="CC13" t="e">
        <f>IF(I13=CC$3,MAX(CC$4:CC12)+1,"")</f>
        <v>#N/A</v>
      </c>
      <c r="CD13" t="e">
        <f>IF(J13=CD$3,MAX(CD$4:CD12)+1,"")</f>
        <v>#N/A</v>
      </c>
      <c r="CE13" t="e">
        <f>IF(K13=CE$3,MAX(CE$4:CE12)+1,"")</f>
        <v>#N/A</v>
      </c>
      <c r="CF13" t="e">
        <f>IF(L13=CF$3,MAX(CF$4:CF12)+1,"")</f>
        <v>#N/A</v>
      </c>
      <c r="CG13" t="e">
        <f>IF(M13=CG$3,MAX(CG$4:CG12)+1,"")</f>
        <v>#N/A</v>
      </c>
      <c r="CH13" t="e">
        <f>IF(N13=CH$3,MAX(CH$4:CH12)+1,"")</f>
        <v>#N/A</v>
      </c>
      <c r="CI13" t="e">
        <f>IF(H13=CI$3,MAX(CI$4:CI12)+1,"")</f>
        <v>#N/A</v>
      </c>
      <c r="CJ13" t="e">
        <f>IF(I13=CJ$3,MAX(CJ$4:CJ12)+1,"")</f>
        <v>#N/A</v>
      </c>
      <c r="CK13" t="e">
        <f>IF(J13=CK$3,MAX(CK$4:CK12)+1,"")</f>
        <v>#N/A</v>
      </c>
      <c r="CL13" t="e">
        <f>IF(K13=CL$3,MAX(CL$4:CL12)+1,"")</f>
        <v>#N/A</v>
      </c>
      <c r="CM13" t="e">
        <f>IF(L13=CM$3,MAX(CM$4:CM12)+1,"")</f>
        <v>#N/A</v>
      </c>
      <c r="CN13" t="e">
        <f>IF(M13=CN$3,MAX(CN$4:CN12)+1,"")</f>
        <v>#N/A</v>
      </c>
      <c r="CO13" t="e">
        <f>IF(N13=CO$3,MAX(CO$4:CO12)+1,"")</f>
        <v>#N/A</v>
      </c>
    </row>
    <row r="14" spans="1:93">
      <c r="B14" t="s">
        <v>97</v>
      </c>
      <c r="C14" t="s">
        <v>99</v>
      </c>
      <c r="D14">
        <v>2</v>
      </c>
      <c r="E14" t="str">
        <f>INDEX('Rlt Global'!$A$4:$F$151,MATCH($C14,'Rlt Global'!$C$4:$C$151,0),5)</f>
        <v>RTLM2</v>
      </c>
      <c r="F14">
        <f>INDEX('Rlt Global'!$A$4:$F$151,MATCH($C14,'Rlt Global'!$C$4:$C$151,0),6)</f>
        <v>2064</v>
      </c>
      <c r="G14" s="66" t="str">
        <f>INDEX('Rlt Global'!$A$4:$G$151,MATCH($C14,'Rlt Global'!$C$4:$C$151,0),7)</f>
        <v>xxx.xxx@google.com</v>
      </c>
      <c r="H14" t="e">
        <f>INDEX('Rlt Global'!$E$4:$BD$151,MATCH($E14,'Rlt Global'!$E$4:$E$151,0),MATCH(H$3,'Rlt Global'!$E$3:$BD$3,0))</f>
        <v>#N/A</v>
      </c>
      <c r="I14" t="e">
        <f>INDEX('Rlt Global'!$E$4:$BD$151,MATCH($E14,'Rlt Global'!$E$4:$E$151,0),MATCH(I$3,'Rlt Global'!$E$3:$BD$3,0))</f>
        <v>#N/A</v>
      </c>
      <c r="J14" t="e">
        <f>INDEX('Rlt Global'!$E$4:$BD$151,MATCH($E14,'Rlt Global'!$E$4:$E$151,0),MATCH(J$3,'Rlt Global'!$E$3:$BD$3,0))</f>
        <v>#N/A</v>
      </c>
      <c r="K14" t="e">
        <f>INDEX('Rlt Global'!$E$4:$BD$151,MATCH($E14,'Rlt Global'!$E$4:$E$151,0),MATCH(K$3,'Rlt Global'!$E$3:$BD$3,0))</f>
        <v>#N/A</v>
      </c>
      <c r="L14" t="e">
        <f>INDEX('Rlt Global'!$E$4:$BD$151,MATCH($E14,'Rlt Global'!$E$4:$E$151,0),MATCH(L$3,'Rlt Global'!$E$3:$BD$3,0))</f>
        <v>#N/A</v>
      </c>
      <c r="M14" t="e">
        <f>INDEX('Rlt Global'!$E$4:$BD$151,MATCH($E14,'Rlt Global'!$E$4:$E$151,0),MATCH(M$3,'Rlt Global'!$E$3:$BD$3,0))</f>
        <v>#N/A</v>
      </c>
      <c r="N14" t="e">
        <f>INDEX('Rlt Global'!$E$4:$BD$151,MATCH($E14,'Rlt Global'!$E$4:$E$151,0),MATCH(N$3,'Rlt Global'!$E$3:$BD$3,0))</f>
        <v>#N/A</v>
      </c>
      <c r="P14" t="e">
        <f t="shared" si="3"/>
        <v>#N/A</v>
      </c>
      <c r="Q14" t="e">
        <f t="shared" si="4"/>
        <v>#N/A</v>
      </c>
      <c r="R14" t="e">
        <f t="shared" si="5"/>
        <v>#N/A</v>
      </c>
      <c r="S14" t="e">
        <f t="shared" si="6"/>
        <v>#N/A</v>
      </c>
      <c r="T14" t="e">
        <f t="shared" si="7"/>
        <v>#N/A</v>
      </c>
      <c r="U14" t="e">
        <f t="shared" si="8"/>
        <v>#N/A</v>
      </c>
      <c r="V14" t="e">
        <f t="shared" si="9"/>
        <v>#N/A</v>
      </c>
      <c r="X14" t="e">
        <f>IF(H14=X$3,MAX(X$4:X13)+1,"")</f>
        <v>#N/A</v>
      </c>
      <c r="Y14" t="e">
        <f>IF(I14=Y$3,MAX(Y$4:Y13)+1,"")</f>
        <v>#N/A</v>
      </c>
      <c r="Z14" t="e">
        <f>IF(J14=Z$3,MAX(Z$4:Z13)+1,"")</f>
        <v>#N/A</v>
      </c>
      <c r="AA14" t="e">
        <f>IF(K14=AA$3,MAX(AA$4:AA13)+1,"")</f>
        <v>#N/A</v>
      </c>
      <c r="AB14" t="e">
        <f>IF(L14=AB$3,MAX(AB$4:AB13)+1,"")</f>
        <v>#N/A</v>
      </c>
      <c r="AC14" t="e">
        <f>IF(M14=AC$3,MAX(AC$4:AC13)+1,"")</f>
        <v>#N/A</v>
      </c>
      <c r="AD14" t="e">
        <f>IF(N14=AD$3,MAX(AD$4:AD13)+1,"")</f>
        <v>#N/A</v>
      </c>
      <c r="AE14" t="e">
        <f>IF(H14=AE$3,MAX(AE$4:AE13)+1,"")</f>
        <v>#N/A</v>
      </c>
      <c r="AF14" t="e">
        <f>IF(I14=AF$3,MAX(AF$4:AF13)+1,"")</f>
        <v>#N/A</v>
      </c>
      <c r="AG14" t="e">
        <f>IF(J14=AG$3,MAX(AG$4:AG13)+1,"")</f>
        <v>#N/A</v>
      </c>
      <c r="AH14" t="e">
        <f>IF(K14=AH$3,MAX(AH$4:AH13)+1,"")</f>
        <v>#N/A</v>
      </c>
      <c r="AI14" t="e">
        <f>IF(L14=AI$3,MAX(AI$4:AI13)+1,"")</f>
        <v>#N/A</v>
      </c>
      <c r="AJ14" t="e">
        <f>IF(M14=AJ$3,MAX(AJ$4:AJ13)+1,"")</f>
        <v>#N/A</v>
      </c>
      <c r="AK14" t="e">
        <f>IF(N14=AK$3,MAX(AK$4:AK13)+1,"")</f>
        <v>#N/A</v>
      </c>
      <c r="AL14" t="e">
        <f>IF(H14=AL$3,MAX(AL$4:AL13)+1,"")</f>
        <v>#N/A</v>
      </c>
      <c r="AM14" t="e">
        <f>IF(I14=AM$3,MAX(AM$4:AM13)+1,"")</f>
        <v>#N/A</v>
      </c>
      <c r="AN14" t="e">
        <f>IF(J14=AN$3,MAX(AN$4:AN13)+1,"")</f>
        <v>#N/A</v>
      </c>
      <c r="AO14" t="e">
        <f>IF(K14=AO$3,MAX(AO$4:AO13)+1,"")</f>
        <v>#N/A</v>
      </c>
      <c r="AP14" t="e">
        <f>IF(L14=AP$3,MAX(AP$4:AP13)+1,"")</f>
        <v>#N/A</v>
      </c>
      <c r="AQ14" t="e">
        <f>IF(M14=AQ$3,MAX(AQ$4:AQ13)+1,"")</f>
        <v>#N/A</v>
      </c>
      <c r="AR14" t="e">
        <f>IF(N14=AR$3,MAX(AR$4:AR13)+1,"")</f>
        <v>#N/A</v>
      </c>
      <c r="AS14" t="e">
        <f>IF(H14=AS$3,MAX(AS$4:AS13)+1,"")</f>
        <v>#N/A</v>
      </c>
      <c r="AT14" t="e">
        <f>IF(I14=AT$3,MAX(AT$4:AT13)+1,"")</f>
        <v>#N/A</v>
      </c>
      <c r="AU14" t="e">
        <f>IF(J14=AU$3,MAX(AU$4:AU13)+1,"")</f>
        <v>#N/A</v>
      </c>
      <c r="AV14" t="e">
        <f>IF(K14=AV$3,MAX(AV$4:AV13)+1,"")</f>
        <v>#N/A</v>
      </c>
      <c r="AW14" t="e">
        <f>IF(L14=AW$3,MAX(AW$4:AW13)+1,"")</f>
        <v>#N/A</v>
      </c>
      <c r="AX14" t="e">
        <f>IF(M14=AX$3,MAX(AX$4:AX13)+1,"")</f>
        <v>#N/A</v>
      </c>
      <c r="AY14" t="e">
        <f>IF(N14=AY$3,MAX(AY$4:AY13)+1,"")</f>
        <v>#N/A</v>
      </c>
      <c r="AZ14" t="e">
        <f>IF(H14=AZ$3,MAX(AZ$4:AZ13)+1,"")</f>
        <v>#N/A</v>
      </c>
      <c r="BA14" t="e">
        <f>IF(I14=BA$3,MAX(BA$4:BA13)+1,"")</f>
        <v>#N/A</v>
      </c>
      <c r="BB14" t="e">
        <f>IF(J14=BB$3,MAX(BB$4:BB13)+1,"")</f>
        <v>#N/A</v>
      </c>
      <c r="BC14" t="e">
        <f>IF(K14=BC$3,MAX(BC$4:BC13)+1,"")</f>
        <v>#N/A</v>
      </c>
      <c r="BD14" t="e">
        <f>IF(L14=BD$3,MAX(BD$4:BD13)+1,"")</f>
        <v>#N/A</v>
      </c>
      <c r="BE14" t="e">
        <f>IF(M14=BE$3,MAX(BE$4:BE13)+1,"")</f>
        <v>#N/A</v>
      </c>
      <c r="BF14" t="e">
        <f>IF(N14=BF$3,MAX(BF$4:BF13)+1,"")</f>
        <v>#N/A</v>
      </c>
      <c r="BG14" t="e">
        <f>IF(H14=BG$3,MAX(BG$4:BG13)+1,"")</f>
        <v>#N/A</v>
      </c>
      <c r="BH14" t="e">
        <f>IF(I14=BH$3,MAX(BH$4:BH13)+1,"")</f>
        <v>#N/A</v>
      </c>
      <c r="BI14" t="e">
        <f>IF(J14=BI$3,MAX(BI$4:BI13)+1,"")</f>
        <v>#N/A</v>
      </c>
      <c r="BJ14" t="e">
        <f>IF(K14=BJ$3,MAX(BJ$4:BJ13)+1,"")</f>
        <v>#N/A</v>
      </c>
      <c r="BK14" t="e">
        <f>IF(L14=BK$3,MAX(BK$4:BK13)+1,"")</f>
        <v>#N/A</v>
      </c>
      <c r="BL14" t="e">
        <f>IF(M14=BL$3,MAX(BL$4:BL13)+1,"")</f>
        <v>#N/A</v>
      </c>
      <c r="BM14" t="e">
        <f>IF(N14=BM$3,MAX(BM$4:BM13)+1,"")</f>
        <v>#N/A</v>
      </c>
      <c r="BN14" t="e">
        <f>IF(H14=BN$3,MAX(BN$4:BN13)+1,"")</f>
        <v>#N/A</v>
      </c>
      <c r="BO14" t="e">
        <f>IF(I14=BO$3,MAX(BO$4:BO13)+1,"")</f>
        <v>#N/A</v>
      </c>
      <c r="BP14" t="e">
        <f>IF(J14=BP$3,MAX(BP$4:BP13)+1,"")</f>
        <v>#N/A</v>
      </c>
      <c r="BQ14" t="e">
        <f>IF(K14=BQ$3,MAX(BQ$4:BQ13)+1,"")</f>
        <v>#N/A</v>
      </c>
      <c r="BR14" t="e">
        <f>IF(L14=BR$3,MAX(BR$4:BR13)+1,"")</f>
        <v>#N/A</v>
      </c>
      <c r="BS14" t="e">
        <f>IF(M14=BS$3,MAX(BS$4:BS13)+1,"")</f>
        <v>#N/A</v>
      </c>
      <c r="BT14" t="e">
        <f>IF(N14=BT$3,MAX(BT$4:BT13)+1,"")</f>
        <v>#N/A</v>
      </c>
      <c r="BU14" t="e">
        <f>IF(H14=BU$3,MAX(BU$4:BU13)+1,"")</f>
        <v>#N/A</v>
      </c>
      <c r="BV14" t="e">
        <f>IF(I14=BV$3,MAX(BV$4:BV13)+1,"")</f>
        <v>#N/A</v>
      </c>
      <c r="BW14" t="e">
        <f>IF(J14=BW$3,MAX(BW$4:BW13)+1,"")</f>
        <v>#N/A</v>
      </c>
      <c r="BX14" t="e">
        <f>IF(K14=BX$3,MAX(BX$4:BX13)+1,"")</f>
        <v>#N/A</v>
      </c>
      <c r="BY14" t="e">
        <f>IF(L14=BY$3,MAX(BY$4:BY13)+1,"")</f>
        <v>#N/A</v>
      </c>
      <c r="BZ14" t="e">
        <f>IF(M14=BZ$3,MAX(BZ$4:BZ13)+1,"")</f>
        <v>#N/A</v>
      </c>
      <c r="CA14" t="e">
        <f>IF(N14=CA$3,MAX(CA$4:CA13)+1,"")</f>
        <v>#N/A</v>
      </c>
      <c r="CB14" t="e">
        <f>IF(H14=CB$3,MAX(CB$4:CB13)+1,"")</f>
        <v>#N/A</v>
      </c>
      <c r="CC14" t="e">
        <f>IF(I14=CC$3,MAX(CC$4:CC13)+1,"")</f>
        <v>#N/A</v>
      </c>
      <c r="CD14" t="e">
        <f>IF(J14=CD$3,MAX(CD$4:CD13)+1,"")</f>
        <v>#N/A</v>
      </c>
      <c r="CE14" t="e">
        <f>IF(K14=CE$3,MAX(CE$4:CE13)+1,"")</f>
        <v>#N/A</v>
      </c>
      <c r="CF14" t="e">
        <f>IF(L14=CF$3,MAX(CF$4:CF13)+1,"")</f>
        <v>#N/A</v>
      </c>
      <c r="CG14" t="e">
        <f>IF(M14=CG$3,MAX(CG$4:CG13)+1,"")</f>
        <v>#N/A</v>
      </c>
      <c r="CH14" t="e">
        <f>IF(N14=CH$3,MAX(CH$4:CH13)+1,"")</f>
        <v>#N/A</v>
      </c>
      <c r="CI14" t="e">
        <f>IF(H14=CI$3,MAX(CI$4:CI13)+1,"")</f>
        <v>#N/A</v>
      </c>
      <c r="CJ14" t="e">
        <f>IF(I14=CJ$3,MAX(CJ$4:CJ13)+1,"")</f>
        <v>#N/A</v>
      </c>
      <c r="CK14" t="e">
        <f>IF(J14=CK$3,MAX(CK$4:CK13)+1,"")</f>
        <v>#N/A</v>
      </c>
      <c r="CL14" t="e">
        <f>IF(K14=CL$3,MAX(CL$4:CL13)+1,"")</f>
        <v>#N/A</v>
      </c>
      <c r="CM14" t="e">
        <f>IF(L14=CM$3,MAX(CM$4:CM13)+1,"")</f>
        <v>#N/A</v>
      </c>
      <c r="CN14" t="e">
        <f>IF(M14=CN$3,MAX(CN$4:CN13)+1,"")</f>
        <v>#N/A</v>
      </c>
      <c r="CO14" t="e">
        <f>IF(N14=CO$3,MAX(CO$4:CO13)+1,"")</f>
        <v>#N/A</v>
      </c>
    </row>
    <row r="15" spans="1:93">
      <c r="B15" t="s">
        <v>100</v>
      </c>
      <c r="C15" t="s">
        <v>101</v>
      </c>
      <c r="D15">
        <v>1</v>
      </c>
      <c r="E15" t="str">
        <f>INDEX('Rlt Global'!$A$4:$F$151,MATCH($C15,'Rlt Global'!$C$4:$C$151,0),5)</f>
        <v>CPFORM1</v>
      </c>
      <c r="F15">
        <f>INDEX('Rlt Global'!$A$4:$F$151,MATCH($C15,'Rlt Global'!$C$4:$C$151,0),6)</f>
        <v>1821</v>
      </c>
      <c r="G15" s="66" t="str">
        <f>INDEX('Rlt Global'!$A$4:$G$151,MATCH($C15,'Rlt Global'!$C$4:$C$151,0),7)</f>
        <v>xxx.xxx@google.com</v>
      </c>
      <c r="H15" t="e">
        <f>INDEX('Rlt Global'!$E$4:$BD$151,MATCH($E15,'Rlt Global'!$E$4:$E$151,0),MATCH(H$3,'Rlt Global'!$E$3:$BD$3,0))</f>
        <v>#N/A</v>
      </c>
      <c r="I15" t="e">
        <f>INDEX('Rlt Global'!$E$4:$BD$151,MATCH($E15,'Rlt Global'!$E$4:$E$151,0),MATCH(I$3,'Rlt Global'!$E$3:$BD$3,0))</f>
        <v>#N/A</v>
      </c>
      <c r="J15" t="e">
        <f>INDEX('Rlt Global'!$E$4:$BD$151,MATCH($E15,'Rlt Global'!$E$4:$E$151,0),MATCH(J$3,'Rlt Global'!$E$3:$BD$3,0))</f>
        <v>#N/A</v>
      </c>
      <c r="K15" t="e">
        <f>INDEX('Rlt Global'!$E$4:$BD$151,MATCH($E15,'Rlt Global'!$E$4:$E$151,0),MATCH(K$3,'Rlt Global'!$E$3:$BD$3,0))</f>
        <v>#N/A</v>
      </c>
      <c r="L15" t="e">
        <f>INDEX('Rlt Global'!$E$4:$BD$151,MATCH($E15,'Rlt Global'!$E$4:$E$151,0),MATCH(L$3,'Rlt Global'!$E$3:$BD$3,0))</f>
        <v>#N/A</v>
      </c>
      <c r="M15" t="e">
        <f>INDEX('Rlt Global'!$E$4:$BD$151,MATCH($E15,'Rlt Global'!$E$4:$E$151,0),MATCH(M$3,'Rlt Global'!$E$3:$BD$3,0))</f>
        <v>#N/A</v>
      </c>
      <c r="N15" t="e">
        <f>INDEX('Rlt Global'!$E$4:$BD$151,MATCH($E15,'Rlt Global'!$E$4:$E$151,0),MATCH(N$3,'Rlt Global'!$E$3:$BD$3,0))</f>
        <v>#N/A</v>
      </c>
      <c r="P15" t="e">
        <f t="shared" si="3"/>
        <v>#N/A</v>
      </c>
      <c r="Q15" t="e">
        <f t="shared" si="4"/>
        <v>#N/A</v>
      </c>
      <c r="R15" t="e">
        <f t="shared" si="5"/>
        <v>#N/A</v>
      </c>
      <c r="S15" t="e">
        <f t="shared" si="6"/>
        <v>#N/A</v>
      </c>
      <c r="T15" t="e">
        <f t="shared" si="7"/>
        <v>#N/A</v>
      </c>
      <c r="U15" t="e">
        <f t="shared" si="8"/>
        <v>#N/A</v>
      </c>
      <c r="V15" t="e">
        <f t="shared" si="9"/>
        <v>#N/A</v>
      </c>
      <c r="X15" t="e">
        <f>IF(H15=X$3,MAX(X$4:X14)+1,"")</f>
        <v>#N/A</v>
      </c>
      <c r="Y15" t="e">
        <f>IF(I15=Y$3,MAX(Y$4:Y14)+1,"")</f>
        <v>#N/A</v>
      </c>
      <c r="Z15" t="e">
        <f>IF(J15=Z$3,MAX(Z$4:Z14)+1,"")</f>
        <v>#N/A</v>
      </c>
      <c r="AA15" t="e">
        <f>IF(K15=AA$3,MAX(AA$4:AA14)+1,"")</f>
        <v>#N/A</v>
      </c>
      <c r="AB15" t="e">
        <f>IF(L15=AB$3,MAX(AB$4:AB14)+1,"")</f>
        <v>#N/A</v>
      </c>
      <c r="AC15" t="e">
        <f>IF(M15=AC$3,MAX(AC$4:AC14)+1,"")</f>
        <v>#N/A</v>
      </c>
      <c r="AD15" t="e">
        <f>IF(N15=AD$3,MAX(AD$4:AD14)+1,"")</f>
        <v>#N/A</v>
      </c>
      <c r="AE15" t="e">
        <f>IF(H15=AE$3,MAX(AE$4:AE14)+1,"")</f>
        <v>#N/A</v>
      </c>
      <c r="AF15" t="e">
        <f>IF(I15=AF$3,MAX(AF$4:AF14)+1,"")</f>
        <v>#N/A</v>
      </c>
      <c r="AG15" t="e">
        <f>IF(J15=AG$3,MAX(AG$4:AG14)+1,"")</f>
        <v>#N/A</v>
      </c>
      <c r="AH15" t="e">
        <f>IF(K15=AH$3,MAX(AH$4:AH14)+1,"")</f>
        <v>#N/A</v>
      </c>
      <c r="AI15" t="e">
        <f>IF(L15=AI$3,MAX(AI$4:AI14)+1,"")</f>
        <v>#N/A</v>
      </c>
      <c r="AJ15" t="e">
        <f>IF(M15=AJ$3,MAX(AJ$4:AJ14)+1,"")</f>
        <v>#N/A</v>
      </c>
      <c r="AK15" t="e">
        <f>IF(N15=AK$3,MAX(AK$4:AK14)+1,"")</f>
        <v>#N/A</v>
      </c>
      <c r="AL15" t="e">
        <f>IF(H15=AL$3,MAX(AL$4:AL14)+1,"")</f>
        <v>#N/A</v>
      </c>
      <c r="AM15" t="e">
        <f>IF(I15=AM$3,MAX(AM$4:AM14)+1,"")</f>
        <v>#N/A</v>
      </c>
      <c r="AN15" t="e">
        <f>IF(J15=AN$3,MAX(AN$4:AN14)+1,"")</f>
        <v>#N/A</v>
      </c>
      <c r="AO15" t="e">
        <f>IF(K15=AO$3,MAX(AO$4:AO14)+1,"")</f>
        <v>#N/A</v>
      </c>
      <c r="AP15" t="e">
        <f>IF(L15=AP$3,MAX(AP$4:AP14)+1,"")</f>
        <v>#N/A</v>
      </c>
      <c r="AQ15" t="e">
        <f>IF(M15=AQ$3,MAX(AQ$4:AQ14)+1,"")</f>
        <v>#N/A</v>
      </c>
      <c r="AR15" t="e">
        <f>IF(N15=AR$3,MAX(AR$4:AR14)+1,"")</f>
        <v>#N/A</v>
      </c>
      <c r="AS15" t="e">
        <f>IF(H15=AS$3,MAX(AS$4:AS14)+1,"")</f>
        <v>#N/A</v>
      </c>
      <c r="AT15" t="e">
        <f>IF(I15=AT$3,MAX(AT$4:AT14)+1,"")</f>
        <v>#N/A</v>
      </c>
      <c r="AU15" t="e">
        <f>IF(J15=AU$3,MAX(AU$4:AU14)+1,"")</f>
        <v>#N/A</v>
      </c>
      <c r="AV15" t="e">
        <f>IF(K15=AV$3,MAX(AV$4:AV14)+1,"")</f>
        <v>#N/A</v>
      </c>
      <c r="AW15" t="e">
        <f>IF(L15=AW$3,MAX(AW$4:AW14)+1,"")</f>
        <v>#N/A</v>
      </c>
      <c r="AX15" t="e">
        <f>IF(M15=AX$3,MAX(AX$4:AX14)+1,"")</f>
        <v>#N/A</v>
      </c>
      <c r="AY15" t="e">
        <f>IF(N15=AY$3,MAX(AY$4:AY14)+1,"")</f>
        <v>#N/A</v>
      </c>
      <c r="AZ15" t="e">
        <f>IF(H15=AZ$3,MAX(AZ$4:AZ14)+1,"")</f>
        <v>#N/A</v>
      </c>
      <c r="BA15" t="e">
        <f>IF(I15=BA$3,MAX(BA$4:BA14)+1,"")</f>
        <v>#N/A</v>
      </c>
      <c r="BB15" t="e">
        <f>IF(J15=BB$3,MAX(BB$4:BB14)+1,"")</f>
        <v>#N/A</v>
      </c>
      <c r="BC15" t="e">
        <f>IF(K15=BC$3,MAX(BC$4:BC14)+1,"")</f>
        <v>#N/A</v>
      </c>
      <c r="BD15" t="e">
        <f>IF(L15=BD$3,MAX(BD$4:BD14)+1,"")</f>
        <v>#N/A</v>
      </c>
      <c r="BE15" t="e">
        <f>IF(M15=BE$3,MAX(BE$4:BE14)+1,"")</f>
        <v>#N/A</v>
      </c>
      <c r="BF15" t="e">
        <f>IF(N15=BF$3,MAX(BF$4:BF14)+1,"")</f>
        <v>#N/A</v>
      </c>
      <c r="BG15" t="e">
        <f>IF(H15=BG$3,MAX(BG$4:BG14)+1,"")</f>
        <v>#N/A</v>
      </c>
      <c r="BH15" t="e">
        <f>IF(I15=BH$3,MAX(BH$4:BH14)+1,"")</f>
        <v>#N/A</v>
      </c>
      <c r="BI15" t="e">
        <f>IF(J15=BI$3,MAX(BI$4:BI14)+1,"")</f>
        <v>#N/A</v>
      </c>
      <c r="BJ15" t="e">
        <f>IF(K15=BJ$3,MAX(BJ$4:BJ14)+1,"")</f>
        <v>#N/A</v>
      </c>
      <c r="BK15" t="e">
        <f>IF(L15=BK$3,MAX(BK$4:BK14)+1,"")</f>
        <v>#N/A</v>
      </c>
      <c r="BL15" t="e">
        <f>IF(M15=BL$3,MAX(BL$4:BL14)+1,"")</f>
        <v>#N/A</v>
      </c>
      <c r="BM15" t="e">
        <f>IF(N15=BM$3,MAX(BM$4:BM14)+1,"")</f>
        <v>#N/A</v>
      </c>
      <c r="BN15" t="e">
        <f>IF(H15=BN$3,MAX(BN$4:BN14)+1,"")</f>
        <v>#N/A</v>
      </c>
      <c r="BO15" t="e">
        <f>IF(I15=BO$3,MAX(BO$4:BO14)+1,"")</f>
        <v>#N/A</v>
      </c>
      <c r="BP15" t="e">
        <f>IF(J15=BP$3,MAX(BP$4:BP14)+1,"")</f>
        <v>#N/A</v>
      </c>
      <c r="BQ15" t="e">
        <f>IF(K15=BQ$3,MAX(BQ$4:BQ14)+1,"")</f>
        <v>#N/A</v>
      </c>
      <c r="BR15" t="e">
        <f>IF(L15=BR$3,MAX(BR$4:BR14)+1,"")</f>
        <v>#N/A</v>
      </c>
      <c r="BS15" t="e">
        <f>IF(M15=BS$3,MAX(BS$4:BS14)+1,"")</f>
        <v>#N/A</v>
      </c>
      <c r="BT15" t="e">
        <f>IF(N15=BT$3,MAX(BT$4:BT14)+1,"")</f>
        <v>#N/A</v>
      </c>
      <c r="BU15" t="e">
        <f>IF(H15=BU$3,MAX(BU$4:BU14)+1,"")</f>
        <v>#N/A</v>
      </c>
      <c r="BV15" t="e">
        <f>IF(I15=BV$3,MAX(BV$4:BV14)+1,"")</f>
        <v>#N/A</v>
      </c>
      <c r="BW15" t="e">
        <f>IF(J15=BW$3,MAX(BW$4:BW14)+1,"")</f>
        <v>#N/A</v>
      </c>
      <c r="BX15" t="e">
        <f>IF(K15=BX$3,MAX(BX$4:BX14)+1,"")</f>
        <v>#N/A</v>
      </c>
      <c r="BY15" t="e">
        <f>IF(L15=BY$3,MAX(BY$4:BY14)+1,"")</f>
        <v>#N/A</v>
      </c>
      <c r="BZ15" t="e">
        <f>IF(M15=BZ$3,MAX(BZ$4:BZ14)+1,"")</f>
        <v>#N/A</v>
      </c>
      <c r="CA15" t="e">
        <f>IF(N15=CA$3,MAX(CA$4:CA14)+1,"")</f>
        <v>#N/A</v>
      </c>
      <c r="CB15" t="e">
        <f>IF(H15=CB$3,MAX(CB$4:CB14)+1,"")</f>
        <v>#N/A</v>
      </c>
      <c r="CC15" t="e">
        <f>IF(I15=CC$3,MAX(CC$4:CC14)+1,"")</f>
        <v>#N/A</v>
      </c>
      <c r="CD15" t="e">
        <f>IF(J15=CD$3,MAX(CD$4:CD14)+1,"")</f>
        <v>#N/A</v>
      </c>
      <c r="CE15" t="e">
        <f>IF(K15=CE$3,MAX(CE$4:CE14)+1,"")</f>
        <v>#N/A</v>
      </c>
      <c r="CF15" t="e">
        <f>IF(L15=CF$3,MAX(CF$4:CF14)+1,"")</f>
        <v>#N/A</v>
      </c>
      <c r="CG15" t="e">
        <f>IF(M15=CG$3,MAX(CG$4:CG14)+1,"")</f>
        <v>#N/A</v>
      </c>
      <c r="CH15" t="e">
        <f>IF(N15=CH$3,MAX(CH$4:CH14)+1,"")</f>
        <v>#N/A</v>
      </c>
      <c r="CI15" t="e">
        <f>IF(H15=CI$3,MAX(CI$4:CI14)+1,"")</f>
        <v>#N/A</v>
      </c>
      <c r="CJ15" t="e">
        <f>IF(I15=CJ$3,MAX(CJ$4:CJ14)+1,"")</f>
        <v>#N/A</v>
      </c>
      <c r="CK15" t="e">
        <f>IF(J15=CK$3,MAX(CK$4:CK14)+1,"")</f>
        <v>#N/A</v>
      </c>
      <c r="CL15" t="e">
        <f>IF(K15=CL$3,MAX(CL$4:CL14)+1,"")</f>
        <v>#N/A</v>
      </c>
      <c r="CM15" t="e">
        <f>IF(L15=CM$3,MAX(CM$4:CM14)+1,"")</f>
        <v>#N/A</v>
      </c>
      <c r="CN15" t="e">
        <f>IF(M15=CN$3,MAX(CN$4:CN14)+1,"")</f>
        <v>#N/A</v>
      </c>
      <c r="CO15" t="e">
        <f>IF(N15=CO$3,MAX(CO$4:CO14)+1,"")</f>
        <v>#N/A</v>
      </c>
    </row>
    <row r="16" spans="1:93">
      <c r="B16" t="s">
        <v>100</v>
      </c>
      <c r="C16" t="s">
        <v>102</v>
      </c>
      <c r="D16">
        <v>2</v>
      </c>
      <c r="E16" t="str">
        <f>INDEX('Rlt Global'!$A$4:$F$151,MATCH($C16,'Rlt Global'!$C$4:$C$151,0),5)</f>
        <v>CPFORM2</v>
      </c>
      <c r="F16">
        <f>INDEX('Rlt Global'!$A$4:$F$151,MATCH($C16,'Rlt Global'!$C$4:$C$151,0),6)</f>
        <v>3217</v>
      </c>
      <c r="G16" s="66" t="str">
        <f>INDEX('Rlt Global'!$A$4:$G$151,MATCH($C16,'Rlt Global'!$C$4:$C$151,0),7)</f>
        <v>xxx.xxx@google.com</v>
      </c>
      <c r="H16" t="e">
        <f>INDEX('Rlt Global'!$E$4:$BD$151,MATCH($E16,'Rlt Global'!$E$4:$E$151,0),MATCH(H$3,'Rlt Global'!$E$3:$BD$3,0))</f>
        <v>#N/A</v>
      </c>
      <c r="I16" t="e">
        <f>INDEX('Rlt Global'!$E$4:$BD$151,MATCH($E16,'Rlt Global'!$E$4:$E$151,0),MATCH(I$3,'Rlt Global'!$E$3:$BD$3,0))</f>
        <v>#N/A</v>
      </c>
      <c r="J16" t="e">
        <f>INDEX('Rlt Global'!$E$4:$BD$151,MATCH($E16,'Rlt Global'!$E$4:$E$151,0),MATCH(J$3,'Rlt Global'!$E$3:$BD$3,0))</f>
        <v>#N/A</v>
      </c>
      <c r="K16" t="e">
        <f>INDEX('Rlt Global'!$E$4:$BD$151,MATCH($E16,'Rlt Global'!$E$4:$E$151,0),MATCH(K$3,'Rlt Global'!$E$3:$BD$3,0))</f>
        <v>#N/A</v>
      </c>
      <c r="L16" t="e">
        <f>INDEX('Rlt Global'!$E$4:$BD$151,MATCH($E16,'Rlt Global'!$E$4:$E$151,0),MATCH(L$3,'Rlt Global'!$E$3:$BD$3,0))</f>
        <v>#N/A</v>
      </c>
      <c r="M16" t="e">
        <f>INDEX('Rlt Global'!$E$4:$BD$151,MATCH($E16,'Rlt Global'!$E$4:$E$151,0),MATCH(M$3,'Rlt Global'!$E$3:$BD$3,0))</f>
        <v>#N/A</v>
      </c>
      <c r="N16" t="e">
        <f>INDEX('Rlt Global'!$E$4:$BD$151,MATCH($E16,'Rlt Global'!$E$4:$E$151,0),MATCH(N$3,'Rlt Global'!$E$3:$BD$3,0))</f>
        <v>#N/A</v>
      </c>
      <c r="P16" t="e">
        <f t="shared" si="3"/>
        <v>#N/A</v>
      </c>
      <c r="Q16" t="e">
        <f t="shared" si="4"/>
        <v>#N/A</v>
      </c>
      <c r="R16" t="e">
        <f t="shared" si="5"/>
        <v>#N/A</v>
      </c>
      <c r="S16" t="e">
        <f t="shared" si="6"/>
        <v>#N/A</v>
      </c>
      <c r="T16" t="e">
        <f t="shared" si="7"/>
        <v>#N/A</v>
      </c>
      <c r="U16" t="e">
        <f t="shared" si="8"/>
        <v>#N/A</v>
      </c>
      <c r="V16" t="e">
        <f t="shared" si="9"/>
        <v>#N/A</v>
      </c>
      <c r="X16" t="e">
        <f>IF(H16=X$3,MAX(X$4:X15)+1,"")</f>
        <v>#N/A</v>
      </c>
      <c r="Y16" t="e">
        <f>IF(I16=Y$3,MAX(Y$4:Y15)+1,"")</f>
        <v>#N/A</v>
      </c>
      <c r="Z16" t="e">
        <f>IF(J16=Z$3,MAX(Z$4:Z15)+1,"")</f>
        <v>#N/A</v>
      </c>
      <c r="AA16" t="e">
        <f>IF(K16=AA$3,MAX(AA$4:AA15)+1,"")</f>
        <v>#N/A</v>
      </c>
      <c r="AB16" t="e">
        <f>IF(L16=AB$3,MAX(AB$4:AB15)+1,"")</f>
        <v>#N/A</v>
      </c>
      <c r="AC16" t="e">
        <f>IF(M16=AC$3,MAX(AC$4:AC15)+1,"")</f>
        <v>#N/A</v>
      </c>
      <c r="AD16" t="e">
        <f>IF(N16=AD$3,MAX(AD$4:AD15)+1,"")</f>
        <v>#N/A</v>
      </c>
      <c r="AE16" t="e">
        <f>IF(H16=AE$3,MAX(AE$4:AE15)+1,"")</f>
        <v>#N/A</v>
      </c>
      <c r="AF16" t="e">
        <f>IF(I16=AF$3,MAX(AF$4:AF15)+1,"")</f>
        <v>#N/A</v>
      </c>
      <c r="AG16" t="e">
        <f>IF(J16=AG$3,MAX(AG$4:AG15)+1,"")</f>
        <v>#N/A</v>
      </c>
      <c r="AH16" t="e">
        <f>IF(K16=AH$3,MAX(AH$4:AH15)+1,"")</f>
        <v>#N/A</v>
      </c>
      <c r="AI16" t="e">
        <f>IF(L16=AI$3,MAX(AI$4:AI15)+1,"")</f>
        <v>#N/A</v>
      </c>
      <c r="AJ16" t="e">
        <f>IF(M16=AJ$3,MAX(AJ$4:AJ15)+1,"")</f>
        <v>#N/A</v>
      </c>
      <c r="AK16" t="e">
        <f>IF(N16=AK$3,MAX(AK$4:AK15)+1,"")</f>
        <v>#N/A</v>
      </c>
      <c r="AL16" t="e">
        <f>IF(H16=AL$3,MAX(AL$4:AL15)+1,"")</f>
        <v>#N/A</v>
      </c>
      <c r="AM16" t="e">
        <f>IF(I16=AM$3,MAX(AM$4:AM15)+1,"")</f>
        <v>#N/A</v>
      </c>
      <c r="AN16" t="e">
        <f>IF(J16=AN$3,MAX(AN$4:AN15)+1,"")</f>
        <v>#N/A</v>
      </c>
      <c r="AO16" t="e">
        <f>IF(K16=AO$3,MAX(AO$4:AO15)+1,"")</f>
        <v>#N/A</v>
      </c>
      <c r="AP16" t="e">
        <f>IF(L16=AP$3,MAX(AP$4:AP15)+1,"")</f>
        <v>#N/A</v>
      </c>
      <c r="AQ16" t="e">
        <f>IF(M16=AQ$3,MAX(AQ$4:AQ15)+1,"")</f>
        <v>#N/A</v>
      </c>
      <c r="AR16" t="e">
        <f>IF(N16=AR$3,MAX(AR$4:AR15)+1,"")</f>
        <v>#N/A</v>
      </c>
      <c r="AS16" t="e">
        <f>IF(H16=AS$3,MAX(AS$4:AS15)+1,"")</f>
        <v>#N/A</v>
      </c>
      <c r="AT16" t="e">
        <f>IF(I16=AT$3,MAX(AT$4:AT15)+1,"")</f>
        <v>#N/A</v>
      </c>
      <c r="AU16" t="e">
        <f>IF(J16=AU$3,MAX(AU$4:AU15)+1,"")</f>
        <v>#N/A</v>
      </c>
      <c r="AV16" t="e">
        <f>IF(K16=AV$3,MAX(AV$4:AV15)+1,"")</f>
        <v>#N/A</v>
      </c>
      <c r="AW16" t="e">
        <f>IF(L16=AW$3,MAX(AW$4:AW15)+1,"")</f>
        <v>#N/A</v>
      </c>
      <c r="AX16" t="e">
        <f>IF(M16=AX$3,MAX(AX$4:AX15)+1,"")</f>
        <v>#N/A</v>
      </c>
      <c r="AY16" t="e">
        <f>IF(N16=AY$3,MAX(AY$4:AY15)+1,"")</f>
        <v>#N/A</v>
      </c>
      <c r="AZ16" t="e">
        <f>IF(H16=AZ$3,MAX(AZ$4:AZ15)+1,"")</f>
        <v>#N/A</v>
      </c>
      <c r="BA16" t="e">
        <f>IF(I16=BA$3,MAX(BA$4:BA15)+1,"")</f>
        <v>#N/A</v>
      </c>
      <c r="BB16" t="e">
        <f>IF(J16=BB$3,MAX(BB$4:BB15)+1,"")</f>
        <v>#N/A</v>
      </c>
      <c r="BC16" t="e">
        <f>IF(K16=BC$3,MAX(BC$4:BC15)+1,"")</f>
        <v>#N/A</v>
      </c>
      <c r="BD16" t="e">
        <f>IF(L16=BD$3,MAX(BD$4:BD15)+1,"")</f>
        <v>#N/A</v>
      </c>
      <c r="BE16" t="e">
        <f>IF(M16=BE$3,MAX(BE$4:BE15)+1,"")</f>
        <v>#N/A</v>
      </c>
      <c r="BF16" t="e">
        <f>IF(N16=BF$3,MAX(BF$4:BF15)+1,"")</f>
        <v>#N/A</v>
      </c>
      <c r="BG16" t="e">
        <f>IF(H16=BG$3,MAX(BG$4:BG15)+1,"")</f>
        <v>#N/A</v>
      </c>
      <c r="BH16" t="e">
        <f>IF(I16=BH$3,MAX(BH$4:BH15)+1,"")</f>
        <v>#N/A</v>
      </c>
      <c r="BI16" t="e">
        <f>IF(J16=BI$3,MAX(BI$4:BI15)+1,"")</f>
        <v>#N/A</v>
      </c>
      <c r="BJ16" t="e">
        <f>IF(K16=BJ$3,MAX(BJ$4:BJ15)+1,"")</f>
        <v>#N/A</v>
      </c>
      <c r="BK16" t="e">
        <f>IF(L16=BK$3,MAX(BK$4:BK15)+1,"")</f>
        <v>#N/A</v>
      </c>
      <c r="BL16" t="e">
        <f>IF(M16=BL$3,MAX(BL$4:BL15)+1,"")</f>
        <v>#N/A</v>
      </c>
      <c r="BM16" t="e">
        <f>IF(N16=BM$3,MAX(BM$4:BM15)+1,"")</f>
        <v>#N/A</v>
      </c>
      <c r="BN16" t="e">
        <f>IF(H16=BN$3,MAX(BN$4:BN15)+1,"")</f>
        <v>#N/A</v>
      </c>
      <c r="BO16" t="e">
        <f>IF(I16=BO$3,MAX(BO$4:BO15)+1,"")</f>
        <v>#N/A</v>
      </c>
      <c r="BP16" t="e">
        <f>IF(J16=BP$3,MAX(BP$4:BP15)+1,"")</f>
        <v>#N/A</v>
      </c>
      <c r="BQ16" t="e">
        <f>IF(K16=BQ$3,MAX(BQ$4:BQ15)+1,"")</f>
        <v>#N/A</v>
      </c>
      <c r="BR16" t="e">
        <f>IF(L16=BR$3,MAX(BR$4:BR15)+1,"")</f>
        <v>#N/A</v>
      </c>
      <c r="BS16" t="e">
        <f>IF(M16=BS$3,MAX(BS$4:BS15)+1,"")</f>
        <v>#N/A</v>
      </c>
      <c r="BT16" t="e">
        <f>IF(N16=BT$3,MAX(BT$4:BT15)+1,"")</f>
        <v>#N/A</v>
      </c>
      <c r="BU16" t="e">
        <f>IF(H16=BU$3,MAX(BU$4:BU15)+1,"")</f>
        <v>#N/A</v>
      </c>
      <c r="BV16" t="e">
        <f>IF(I16=BV$3,MAX(BV$4:BV15)+1,"")</f>
        <v>#N/A</v>
      </c>
      <c r="BW16" t="e">
        <f>IF(J16=BW$3,MAX(BW$4:BW15)+1,"")</f>
        <v>#N/A</v>
      </c>
      <c r="BX16" t="e">
        <f>IF(K16=BX$3,MAX(BX$4:BX15)+1,"")</f>
        <v>#N/A</v>
      </c>
      <c r="BY16" t="e">
        <f>IF(L16=BY$3,MAX(BY$4:BY15)+1,"")</f>
        <v>#N/A</v>
      </c>
      <c r="BZ16" t="e">
        <f>IF(M16=BZ$3,MAX(BZ$4:BZ15)+1,"")</f>
        <v>#N/A</v>
      </c>
      <c r="CA16" t="e">
        <f>IF(N16=CA$3,MAX(CA$4:CA15)+1,"")</f>
        <v>#N/A</v>
      </c>
      <c r="CB16" t="e">
        <f>IF(H16=CB$3,MAX(CB$4:CB15)+1,"")</f>
        <v>#N/A</v>
      </c>
      <c r="CC16" t="e">
        <f>IF(I16=CC$3,MAX(CC$4:CC15)+1,"")</f>
        <v>#N/A</v>
      </c>
      <c r="CD16" t="e">
        <f>IF(J16=CD$3,MAX(CD$4:CD15)+1,"")</f>
        <v>#N/A</v>
      </c>
      <c r="CE16" t="e">
        <f>IF(K16=CE$3,MAX(CE$4:CE15)+1,"")</f>
        <v>#N/A</v>
      </c>
      <c r="CF16" t="e">
        <f>IF(L16=CF$3,MAX(CF$4:CF15)+1,"")</f>
        <v>#N/A</v>
      </c>
      <c r="CG16" t="e">
        <f>IF(M16=CG$3,MAX(CG$4:CG15)+1,"")</f>
        <v>#N/A</v>
      </c>
      <c r="CH16" t="e">
        <f>IF(N16=CH$3,MAX(CH$4:CH15)+1,"")</f>
        <v>#N/A</v>
      </c>
      <c r="CI16" t="e">
        <f>IF(H16=CI$3,MAX(CI$4:CI15)+1,"")</f>
        <v>#N/A</v>
      </c>
      <c r="CJ16" t="e">
        <f>IF(I16=CJ$3,MAX(CJ$4:CJ15)+1,"")</f>
        <v>#N/A</v>
      </c>
      <c r="CK16" t="e">
        <f>IF(J16=CK$3,MAX(CK$4:CK15)+1,"")</f>
        <v>#N/A</v>
      </c>
      <c r="CL16" t="e">
        <f>IF(K16=CL$3,MAX(CL$4:CL15)+1,"")</f>
        <v>#N/A</v>
      </c>
      <c r="CM16" t="e">
        <f>IF(L16=CM$3,MAX(CM$4:CM15)+1,"")</f>
        <v>#N/A</v>
      </c>
      <c r="CN16" t="e">
        <f>IF(M16=CN$3,MAX(CN$4:CN15)+1,"")</f>
        <v>#N/A</v>
      </c>
      <c r="CO16" t="e">
        <f>IF(N16=CO$3,MAX(CO$4:CO15)+1,"")</f>
        <v>#N/A</v>
      </c>
    </row>
    <row r="17" spans="1:93">
      <c r="B17" t="s">
        <v>100</v>
      </c>
      <c r="C17" t="s">
        <v>103</v>
      </c>
      <c r="D17">
        <v>3</v>
      </c>
      <c r="E17" t="str">
        <f>INDEX('Rlt Global'!$A$4:$F$151,MATCH($C17,'Rlt Global'!$C$4:$C$151,0),5)</f>
        <v>CPFORM3</v>
      </c>
      <c r="F17">
        <f>INDEX('Rlt Global'!$A$4:$F$151,MATCH($C17,'Rlt Global'!$C$4:$C$151,0),6)</f>
        <v>3277</v>
      </c>
      <c r="G17" s="66" t="str">
        <f>INDEX('Rlt Global'!$A$4:$G$151,MATCH($C17,'Rlt Global'!$C$4:$C$151,0),7)</f>
        <v>xxx.xxx@google.com</v>
      </c>
      <c r="H17" t="e">
        <f>INDEX('Rlt Global'!$E$4:$BD$151,MATCH($E17,'Rlt Global'!$E$4:$E$151,0),MATCH(H$3,'Rlt Global'!$E$3:$BD$3,0))</f>
        <v>#N/A</v>
      </c>
      <c r="I17" t="e">
        <f>INDEX('Rlt Global'!$E$4:$BD$151,MATCH($E17,'Rlt Global'!$E$4:$E$151,0),MATCH(I$3,'Rlt Global'!$E$3:$BD$3,0))</f>
        <v>#N/A</v>
      </c>
      <c r="J17" t="e">
        <f>INDEX('Rlt Global'!$E$4:$BD$151,MATCH($E17,'Rlt Global'!$E$4:$E$151,0),MATCH(J$3,'Rlt Global'!$E$3:$BD$3,0))</f>
        <v>#N/A</v>
      </c>
      <c r="K17" t="e">
        <f>INDEX('Rlt Global'!$E$4:$BD$151,MATCH($E17,'Rlt Global'!$E$4:$E$151,0),MATCH(K$3,'Rlt Global'!$E$3:$BD$3,0))</f>
        <v>#N/A</v>
      </c>
      <c r="L17" t="e">
        <f>INDEX('Rlt Global'!$E$4:$BD$151,MATCH($E17,'Rlt Global'!$E$4:$E$151,0),MATCH(L$3,'Rlt Global'!$E$3:$BD$3,0))</f>
        <v>#N/A</v>
      </c>
      <c r="M17" t="e">
        <f>INDEX('Rlt Global'!$E$4:$BD$151,MATCH($E17,'Rlt Global'!$E$4:$E$151,0),MATCH(M$3,'Rlt Global'!$E$3:$BD$3,0))</f>
        <v>#N/A</v>
      </c>
      <c r="N17" t="e">
        <f>INDEX('Rlt Global'!$E$4:$BD$151,MATCH($E17,'Rlt Global'!$E$4:$E$151,0),MATCH(N$3,'Rlt Global'!$E$3:$BD$3,0))</f>
        <v>#N/A</v>
      </c>
      <c r="P17" t="e">
        <f t="shared" si="3"/>
        <v>#N/A</v>
      </c>
      <c r="Q17" t="e">
        <f t="shared" si="4"/>
        <v>#N/A</v>
      </c>
      <c r="R17" t="e">
        <f t="shared" si="5"/>
        <v>#N/A</v>
      </c>
      <c r="S17" t="e">
        <f t="shared" si="6"/>
        <v>#N/A</v>
      </c>
      <c r="T17" t="e">
        <f t="shared" si="7"/>
        <v>#N/A</v>
      </c>
      <c r="U17" t="e">
        <f t="shared" si="8"/>
        <v>#N/A</v>
      </c>
      <c r="V17" t="e">
        <f t="shared" si="9"/>
        <v>#N/A</v>
      </c>
      <c r="X17" t="e">
        <f>IF(H17=X$3,MAX(X$4:X16)+1,"")</f>
        <v>#N/A</v>
      </c>
      <c r="Y17" t="e">
        <f>IF(I17=Y$3,MAX(Y$4:Y16)+1,"")</f>
        <v>#N/A</v>
      </c>
      <c r="Z17" t="e">
        <f>IF(J17=Z$3,MAX(Z$4:Z16)+1,"")</f>
        <v>#N/A</v>
      </c>
      <c r="AA17" t="e">
        <f>IF(K17=AA$3,MAX(AA$4:AA16)+1,"")</f>
        <v>#N/A</v>
      </c>
      <c r="AB17" t="e">
        <f>IF(L17=AB$3,MAX(AB$4:AB16)+1,"")</f>
        <v>#N/A</v>
      </c>
      <c r="AC17" t="e">
        <f>IF(M17=AC$3,MAX(AC$4:AC16)+1,"")</f>
        <v>#N/A</v>
      </c>
      <c r="AD17" t="e">
        <f>IF(N17=AD$3,MAX(AD$4:AD16)+1,"")</f>
        <v>#N/A</v>
      </c>
      <c r="AE17" t="e">
        <f>IF(H17=AE$3,MAX(AE$4:AE16)+1,"")</f>
        <v>#N/A</v>
      </c>
      <c r="AF17" t="e">
        <f>IF(I17=AF$3,MAX(AF$4:AF16)+1,"")</f>
        <v>#N/A</v>
      </c>
      <c r="AG17" t="e">
        <f>IF(J17=AG$3,MAX(AG$4:AG16)+1,"")</f>
        <v>#N/A</v>
      </c>
      <c r="AH17" t="e">
        <f>IF(K17=AH$3,MAX(AH$4:AH16)+1,"")</f>
        <v>#N/A</v>
      </c>
      <c r="AI17" t="e">
        <f>IF(L17=AI$3,MAX(AI$4:AI16)+1,"")</f>
        <v>#N/A</v>
      </c>
      <c r="AJ17" t="e">
        <f>IF(M17=AJ$3,MAX(AJ$4:AJ16)+1,"")</f>
        <v>#N/A</v>
      </c>
      <c r="AK17" t="e">
        <f>IF(N17=AK$3,MAX(AK$4:AK16)+1,"")</f>
        <v>#N/A</v>
      </c>
      <c r="AL17" t="e">
        <f>IF(H17=AL$3,MAX(AL$4:AL16)+1,"")</f>
        <v>#N/A</v>
      </c>
      <c r="AM17" t="e">
        <f>IF(I17=AM$3,MAX(AM$4:AM16)+1,"")</f>
        <v>#N/A</v>
      </c>
      <c r="AN17" t="e">
        <f>IF(J17=AN$3,MAX(AN$4:AN16)+1,"")</f>
        <v>#N/A</v>
      </c>
      <c r="AO17" t="e">
        <f>IF(K17=AO$3,MAX(AO$4:AO16)+1,"")</f>
        <v>#N/A</v>
      </c>
      <c r="AP17" t="e">
        <f>IF(L17=AP$3,MAX(AP$4:AP16)+1,"")</f>
        <v>#N/A</v>
      </c>
      <c r="AQ17" t="e">
        <f>IF(M17=AQ$3,MAX(AQ$4:AQ16)+1,"")</f>
        <v>#N/A</v>
      </c>
      <c r="AR17" t="e">
        <f>IF(N17=AR$3,MAX(AR$4:AR16)+1,"")</f>
        <v>#N/A</v>
      </c>
      <c r="AS17" t="e">
        <f>IF(H17=AS$3,MAX(AS$4:AS16)+1,"")</f>
        <v>#N/A</v>
      </c>
      <c r="AT17" t="e">
        <f>IF(I17=AT$3,MAX(AT$4:AT16)+1,"")</f>
        <v>#N/A</v>
      </c>
      <c r="AU17" t="e">
        <f>IF(J17=AU$3,MAX(AU$4:AU16)+1,"")</f>
        <v>#N/A</v>
      </c>
      <c r="AV17" t="e">
        <f>IF(K17=AV$3,MAX(AV$4:AV16)+1,"")</f>
        <v>#N/A</v>
      </c>
      <c r="AW17" t="e">
        <f>IF(L17=AW$3,MAX(AW$4:AW16)+1,"")</f>
        <v>#N/A</v>
      </c>
      <c r="AX17" t="e">
        <f>IF(M17=AX$3,MAX(AX$4:AX16)+1,"")</f>
        <v>#N/A</v>
      </c>
      <c r="AY17" t="e">
        <f>IF(N17=AY$3,MAX(AY$4:AY16)+1,"")</f>
        <v>#N/A</v>
      </c>
      <c r="AZ17" t="e">
        <f>IF(H17=AZ$3,MAX(AZ$4:AZ16)+1,"")</f>
        <v>#N/A</v>
      </c>
      <c r="BA17" t="e">
        <f>IF(I17=BA$3,MAX(BA$4:BA16)+1,"")</f>
        <v>#N/A</v>
      </c>
      <c r="BB17" t="e">
        <f>IF(J17=BB$3,MAX(BB$4:BB16)+1,"")</f>
        <v>#N/A</v>
      </c>
      <c r="BC17" t="e">
        <f>IF(K17=BC$3,MAX(BC$4:BC16)+1,"")</f>
        <v>#N/A</v>
      </c>
      <c r="BD17" t="e">
        <f>IF(L17=BD$3,MAX(BD$4:BD16)+1,"")</f>
        <v>#N/A</v>
      </c>
      <c r="BE17" t="e">
        <f>IF(M17=BE$3,MAX(BE$4:BE16)+1,"")</f>
        <v>#N/A</v>
      </c>
      <c r="BF17" t="e">
        <f>IF(N17=BF$3,MAX(BF$4:BF16)+1,"")</f>
        <v>#N/A</v>
      </c>
      <c r="BG17" t="e">
        <f>IF(H17=BG$3,MAX(BG$4:BG16)+1,"")</f>
        <v>#N/A</v>
      </c>
      <c r="BH17" t="e">
        <f>IF(I17=BH$3,MAX(BH$4:BH16)+1,"")</f>
        <v>#N/A</v>
      </c>
      <c r="BI17" t="e">
        <f>IF(J17=BI$3,MAX(BI$4:BI16)+1,"")</f>
        <v>#N/A</v>
      </c>
      <c r="BJ17" t="e">
        <f>IF(K17=BJ$3,MAX(BJ$4:BJ16)+1,"")</f>
        <v>#N/A</v>
      </c>
      <c r="BK17" t="e">
        <f>IF(L17=BK$3,MAX(BK$4:BK16)+1,"")</f>
        <v>#N/A</v>
      </c>
      <c r="BL17" t="e">
        <f>IF(M17=BL$3,MAX(BL$4:BL16)+1,"")</f>
        <v>#N/A</v>
      </c>
      <c r="BM17" t="e">
        <f>IF(N17=BM$3,MAX(BM$4:BM16)+1,"")</f>
        <v>#N/A</v>
      </c>
      <c r="BN17" t="e">
        <f>IF(H17=BN$3,MAX(BN$4:BN16)+1,"")</f>
        <v>#N/A</v>
      </c>
      <c r="BO17" t="e">
        <f>IF(I17=BO$3,MAX(BO$4:BO16)+1,"")</f>
        <v>#N/A</v>
      </c>
      <c r="BP17" t="e">
        <f>IF(J17=BP$3,MAX(BP$4:BP16)+1,"")</f>
        <v>#N/A</v>
      </c>
      <c r="BQ17" t="e">
        <f>IF(K17=BQ$3,MAX(BQ$4:BQ16)+1,"")</f>
        <v>#N/A</v>
      </c>
      <c r="BR17" t="e">
        <f>IF(L17=BR$3,MAX(BR$4:BR16)+1,"")</f>
        <v>#N/A</v>
      </c>
      <c r="BS17" t="e">
        <f>IF(M17=BS$3,MAX(BS$4:BS16)+1,"")</f>
        <v>#N/A</v>
      </c>
      <c r="BT17" t="e">
        <f>IF(N17=BT$3,MAX(BT$4:BT16)+1,"")</f>
        <v>#N/A</v>
      </c>
      <c r="BU17" t="e">
        <f>IF(H17=BU$3,MAX(BU$4:BU16)+1,"")</f>
        <v>#N/A</v>
      </c>
      <c r="BV17" t="e">
        <f>IF(I17=BV$3,MAX(BV$4:BV16)+1,"")</f>
        <v>#N/A</v>
      </c>
      <c r="BW17" t="e">
        <f>IF(J17=BW$3,MAX(BW$4:BW16)+1,"")</f>
        <v>#N/A</v>
      </c>
      <c r="BX17" t="e">
        <f>IF(K17=BX$3,MAX(BX$4:BX16)+1,"")</f>
        <v>#N/A</v>
      </c>
      <c r="BY17" t="e">
        <f>IF(L17=BY$3,MAX(BY$4:BY16)+1,"")</f>
        <v>#N/A</v>
      </c>
      <c r="BZ17" t="e">
        <f>IF(M17=BZ$3,MAX(BZ$4:BZ16)+1,"")</f>
        <v>#N/A</v>
      </c>
      <c r="CA17" t="e">
        <f>IF(N17=CA$3,MAX(CA$4:CA16)+1,"")</f>
        <v>#N/A</v>
      </c>
      <c r="CB17" t="e">
        <f>IF(H17=CB$3,MAX(CB$4:CB16)+1,"")</f>
        <v>#N/A</v>
      </c>
      <c r="CC17" t="e">
        <f>IF(I17=CC$3,MAX(CC$4:CC16)+1,"")</f>
        <v>#N/A</v>
      </c>
      <c r="CD17" t="e">
        <f>IF(J17=CD$3,MAX(CD$4:CD16)+1,"")</f>
        <v>#N/A</v>
      </c>
      <c r="CE17" t="e">
        <f>IF(K17=CE$3,MAX(CE$4:CE16)+1,"")</f>
        <v>#N/A</v>
      </c>
      <c r="CF17" t="e">
        <f>IF(L17=CF$3,MAX(CF$4:CF16)+1,"")</f>
        <v>#N/A</v>
      </c>
      <c r="CG17" t="e">
        <f>IF(M17=CG$3,MAX(CG$4:CG16)+1,"")</f>
        <v>#N/A</v>
      </c>
      <c r="CH17" t="e">
        <f>IF(N17=CH$3,MAX(CH$4:CH16)+1,"")</f>
        <v>#N/A</v>
      </c>
      <c r="CI17" t="e">
        <f>IF(H17=CI$3,MAX(CI$4:CI16)+1,"")</f>
        <v>#N/A</v>
      </c>
      <c r="CJ17" t="e">
        <f>IF(I17=CJ$3,MAX(CJ$4:CJ16)+1,"")</f>
        <v>#N/A</v>
      </c>
      <c r="CK17" t="e">
        <f>IF(J17=CK$3,MAX(CK$4:CK16)+1,"")</f>
        <v>#N/A</v>
      </c>
      <c r="CL17" t="e">
        <f>IF(K17=CL$3,MAX(CL$4:CL16)+1,"")</f>
        <v>#N/A</v>
      </c>
      <c r="CM17" t="e">
        <f>IF(L17=CM$3,MAX(CM$4:CM16)+1,"")</f>
        <v>#N/A</v>
      </c>
      <c r="CN17" t="e">
        <f>IF(M17=CN$3,MAX(CN$4:CN16)+1,"")</f>
        <v>#N/A</v>
      </c>
      <c r="CO17" t="e">
        <f>IF(N17=CO$3,MAX(CO$4:CO16)+1,"")</f>
        <v>#N/A</v>
      </c>
    </row>
    <row r="18" spans="1:93">
      <c r="A18" t="s">
        <v>10</v>
      </c>
      <c r="B18" t="s">
        <v>104</v>
      </c>
      <c r="C18" t="s">
        <v>105</v>
      </c>
      <c r="D18">
        <v>1</v>
      </c>
      <c r="E18" t="str">
        <f>INDEX('Rlt Global'!$A$4:$F$151,MATCH($C18,'Rlt Global'!$C$4:$C$151,0),5)</f>
        <v>OMA1</v>
      </c>
      <c r="F18">
        <f>INDEX('Rlt Global'!$A$4:$F$151,MATCH($C18,'Rlt Global'!$C$4:$C$151,0),6)</f>
        <v>2726</v>
      </c>
      <c r="G18" s="66" t="str">
        <f>INDEX('Rlt Global'!$A$4:$G$151,MATCH($C18,'Rlt Global'!$C$4:$C$151,0),7)</f>
        <v>xxx.xxx@google.com</v>
      </c>
      <c r="H18" t="e">
        <f>INDEX('Rlt Global'!$E$4:$BD$151,MATCH($E18,'Rlt Global'!$E$4:$E$151,0),MATCH(H$3,'Rlt Global'!$E$3:$BD$3,0))</f>
        <v>#N/A</v>
      </c>
      <c r="I18" t="e">
        <f>INDEX('Rlt Global'!$E$4:$BD$151,MATCH($E18,'Rlt Global'!$E$4:$E$151,0),MATCH(I$3,'Rlt Global'!$E$3:$BD$3,0))</f>
        <v>#N/A</v>
      </c>
      <c r="J18" t="e">
        <f>INDEX('Rlt Global'!$E$4:$BD$151,MATCH($E18,'Rlt Global'!$E$4:$E$151,0),MATCH(J$3,'Rlt Global'!$E$3:$BD$3,0))</f>
        <v>#N/A</v>
      </c>
      <c r="K18" t="e">
        <f>INDEX('Rlt Global'!$E$4:$BD$151,MATCH($E18,'Rlt Global'!$E$4:$E$151,0),MATCH(K$3,'Rlt Global'!$E$3:$BD$3,0))</f>
        <v>#N/A</v>
      </c>
      <c r="L18" t="e">
        <f>INDEX('Rlt Global'!$E$4:$BD$151,MATCH($E18,'Rlt Global'!$E$4:$E$151,0),MATCH(L$3,'Rlt Global'!$E$3:$BD$3,0))</f>
        <v>#N/A</v>
      </c>
      <c r="M18" t="e">
        <f>INDEX('Rlt Global'!$E$4:$BD$151,MATCH($E18,'Rlt Global'!$E$4:$E$151,0),MATCH(M$3,'Rlt Global'!$E$3:$BD$3,0))</f>
        <v>#N/A</v>
      </c>
      <c r="N18" t="e">
        <f>INDEX('Rlt Global'!$E$4:$BD$151,MATCH($E18,'Rlt Global'!$E$4:$E$151,0),MATCH(N$3,'Rlt Global'!$E$3:$BD$3,0))</f>
        <v>#N/A</v>
      </c>
      <c r="P18" t="e">
        <f t="shared" si="3"/>
        <v>#N/A</v>
      </c>
      <c r="Q18" t="e">
        <f t="shared" si="4"/>
        <v>#N/A</v>
      </c>
      <c r="R18" t="e">
        <f t="shared" si="5"/>
        <v>#N/A</v>
      </c>
      <c r="S18" t="e">
        <f t="shared" si="6"/>
        <v>#N/A</v>
      </c>
      <c r="T18" t="e">
        <f t="shared" si="7"/>
        <v>#N/A</v>
      </c>
      <c r="U18" t="e">
        <f t="shared" si="8"/>
        <v>#N/A</v>
      </c>
      <c r="V18" t="e">
        <f t="shared" si="9"/>
        <v>#N/A</v>
      </c>
      <c r="X18" t="e">
        <f>IF(H18=X$3,MAX(X$4:X17)+1,"")</f>
        <v>#N/A</v>
      </c>
      <c r="Y18" t="e">
        <f>IF(I18=Y$3,MAX(Y$4:Y17)+1,"")</f>
        <v>#N/A</v>
      </c>
      <c r="Z18" t="e">
        <f>IF(J18=Z$3,MAX(Z$4:Z17)+1,"")</f>
        <v>#N/A</v>
      </c>
      <c r="AA18" t="e">
        <f>IF(K18=AA$3,MAX(AA$4:AA17)+1,"")</f>
        <v>#N/A</v>
      </c>
      <c r="AB18" t="e">
        <f>IF(L18=AB$3,MAX(AB$4:AB17)+1,"")</f>
        <v>#N/A</v>
      </c>
      <c r="AC18" t="e">
        <f>IF(M18=AC$3,MAX(AC$4:AC17)+1,"")</f>
        <v>#N/A</v>
      </c>
      <c r="AD18" t="e">
        <f>IF(N18=AD$3,MAX(AD$4:AD17)+1,"")</f>
        <v>#N/A</v>
      </c>
      <c r="AE18" t="e">
        <f>IF(H18=AE$3,MAX(AE$4:AE17)+1,"")</f>
        <v>#N/A</v>
      </c>
      <c r="AF18" t="e">
        <f>IF(I18=AF$3,MAX(AF$4:AF17)+1,"")</f>
        <v>#N/A</v>
      </c>
      <c r="AG18" t="e">
        <f>IF(J18=AG$3,MAX(AG$4:AG17)+1,"")</f>
        <v>#N/A</v>
      </c>
      <c r="AH18" t="e">
        <f>IF(K18=AH$3,MAX(AH$4:AH17)+1,"")</f>
        <v>#N/A</v>
      </c>
      <c r="AI18" t="e">
        <f>IF(L18=AI$3,MAX(AI$4:AI17)+1,"")</f>
        <v>#N/A</v>
      </c>
      <c r="AJ18" t="e">
        <f>IF(M18=AJ$3,MAX(AJ$4:AJ17)+1,"")</f>
        <v>#N/A</v>
      </c>
      <c r="AK18" t="e">
        <f>IF(N18=AK$3,MAX(AK$4:AK17)+1,"")</f>
        <v>#N/A</v>
      </c>
      <c r="AL18" t="e">
        <f>IF(H18=AL$3,MAX(AL$4:AL17)+1,"")</f>
        <v>#N/A</v>
      </c>
      <c r="AM18" t="e">
        <f>IF(I18=AM$3,MAX(AM$4:AM17)+1,"")</f>
        <v>#N/A</v>
      </c>
      <c r="AN18" t="e">
        <f>IF(J18=AN$3,MAX(AN$4:AN17)+1,"")</f>
        <v>#N/A</v>
      </c>
      <c r="AO18" t="e">
        <f>IF(K18=AO$3,MAX(AO$4:AO17)+1,"")</f>
        <v>#N/A</v>
      </c>
      <c r="AP18" t="e">
        <f>IF(L18=AP$3,MAX(AP$4:AP17)+1,"")</f>
        <v>#N/A</v>
      </c>
      <c r="AQ18" t="e">
        <f>IF(M18=AQ$3,MAX(AQ$4:AQ17)+1,"")</f>
        <v>#N/A</v>
      </c>
      <c r="AR18" t="e">
        <f>IF(N18=AR$3,MAX(AR$4:AR17)+1,"")</f>
        <v>#N/A</v>
      </c>
      <c r="AS18" t="e">
        <f>IF(H18=AS$3,MAX(AS$4:AS17)+1,"")</f>
        <v>#N/A</v>
      </c>
      <c r="AT18" t="e">
        <f>IF(I18=AT$3,MAX(AT$4:AT17)+1,"")</f>
        <v>#N/A</v>
      </c>
      <c r="AU18" t="e">
        <f>IF(J18=AU$3,MAX(AU$4:AU17)+1,"")</f>
        <v>#N/A</v>
      </c>
      <c r="AV18" t="e">
        <f>IF(K18=AV$3,MAX(AV$4:AV17)+1,"")</f>
        <v>#N/A</v>
      </c>
      <c r="AW18" t="e">
        <f>IF(L18=AW$3,MAX(AW$4:AW17)+1,"")</f>
        <v>#N/A</v>
      </c>
      <c r="AX18" t="e">
        <f>IF(M18=AX$3,MAX(AX$4:AX17)+1,"")</f>
        <v>#N/A</v>
      </c>
      <c r="AY18" t="e">
        <f>IF(N18=AY$3,MAX(AY$4:AY17)+1,"")</f>
        <v>#N/A</v>
      </c>
      <c r="AZ18" t="e">
        <f>IF(H18=AZ$3,MAX(AZ$4:AZ17)+1,"")</f>
        <v>#N/A</v>
      </c>
      <c r="BA18" t="e">
        <f>IF(I18=BA$3,MAX(BA$4:BA17)+1,"")</f>
        <v>#N/A</v>
      </c>
      <c r="BB18" t="e">
        <f>IF(J18=BB$3,MAX(BB$4:BB17)+1,"")</f>
        <v>#N/A</v>
      </c>
      <c r="BC18" t="e">
        <f>IF(K18=BC$3,MAX(BC$4:BC17)+1,"")</f>
        <v>#N/A</v>
      </c>
      <c r="BD18" t="e">
        <f>IF(L18=BD$3,MAX(BD$4:BD17)+1,"")</f>
        <v>#N/A</v>
      </c>
      <c r="BE18" t="e">
        <f>IF(M18=BE$3,MAX(BE$4:BE17)+1,"")</f>
        <v>#N/A</v>
      </c>
      <c r="BF18" t="e">
        <f>IF(N18=BF$3,MAX(BF$4:BF17)+1,"")</f>
        <v>#N/A</v>
      </c>
      <c r="BG18" t="e">
        <f>IF(H18=BG$3,MAX(BG$4:BG17)+1,"")</f>
        <v>#N/A</v>
      </c>
      <c r="BH18" t="e">
        <f>IF(I18=BH$3,MAX(BH$4:BH17)+1,"")</f>
        <v>#N/A</v>
      </c>
      <c r="BI18" t="e">
        <f>IF(J18=BI$3,MAX(BI$4:BI17)+1,"")</f>
        <v>#N/A</v>
      </c>
      <c r="BJ18" t="e">
        <f>IF(K18=BJ$3,MAX(BJ$4:BJ17)+1,"")</f>
        <v>#N/A</v>
      </c>
      <c r="BK18" t="e">
        <f>IF(L18=BK$3,MAX(BK$4:BK17)+1,"")</f>
        <v>#N/A</v>
      </c>
      <c r="BL18" t="e">
        <f>IF(M18=BL$3,MAX(BL$4:BL17)+1,"")</f>
        <v>#N/A</v>
      </c>
      <c r="BM18" t="e">
        <f>IF(N18=BM$3,MAX(BM$4:BM17)+1,"")</f>
        <v>#N/A</v>
      </c>
      <c r="BN18" t="e">
        <f>IF(H18=BN$3,MAX(BN$4:BN17)+1,"")</f>
        <v>#N/A</v>
      </c>
      <c r="BO18" t="e">
        <f>IF(I18=BO$3,MAX(BO$4:BO17)+1,"")</f>
        <v>#N/A</v>
      </c>
      <c r="BP18" t="e">
        <f>IF(J18=BP$3,MAX(BP$4:BP17)+1,"")</f>
        <v>#N/A</v>
      </c>
      <c r="BQ18" t="e">
        <f>IF(K18=BQ$3,MAX(BQ$4:BQ17)+1,"")</f>
        <v>#N/A</v>
      </c>
      <c r="BR18" t="e">
        <f>IF(L18=BR$3,MAX(BR$4:BR17)+1,"")</f>
        <v>#N/A</v>
      </c>
      <c r="BS18" t="e">
        <f>IF(M18=BS$3,MAX(BS$4:BS17)+1,"")</f>
        <v>#N/A</v>
      </c>
      <c r="BT18" t="e">
        <f>IF(N18=BT$3,MAX(BT$4:BT17)+1,"")</f>
        <v>#N/A</v>
      </c>
      <c r="BU18" t="e">
        <f>IF(H18=BU$3,MAX(BU$4:BU17)+1,"")</f>
        <v>#N/A</v>
      </c>
      <c r="BV18" t="e">
        <f>IF(I18=BV$3,MAX(BV$4:BV17)+1,"")</f>
        <v>#N/A</v>
      </c>
      <c r="BW18" t="e">
        <f>IF(J18=BW$3,MAX(BW$4:BW17)+1,"")</f>
        <v>#N/A</v>
      </c>
      <c r="BX18" t="e">
        <f>IF(K18=BX$3,MAX(BX$4:BX17)+1,"")</f>
        <v>#N/A</v>
      </c>
      <c r="BY18" t="e">
        <f>IF(L18=BY$3,MAX(BY$4:BY17)+1,"")</f>
        <v>#N/A</v>
      </c>
      <c r="BZ18" t="e">
        <f>IF(M18=BZ$3,MAX(BZ$4:BZ17)+1,"")</f>
        <v>#N/A</v>
      </c>
      <c r="CA18" t="e">
        <f>IF(N18=CA$3,MAX(CA$4:CA17)+1,"")</f>
        <v>#N/A</v>
      </c>
      <c r="CB18" t="e">
        <f>IF(H18=CB$3,MAX(CB$4:CB17)+1,"")</f>
        <v>#N/A</v>
      </c>
      <c r="CC18" t="e">
        <f>IF(I18=CC$3,MAX(CC$4:CC17)+1,"")</f>
        <v>#N/A</v>
      </c>
      <c r="CD18" t="e">
        <f>IF(J18=CD$3,MAX(CD$4:CD17)+1,"")</f>
        <v>#N/A</v>
      </c>
      <c r="CE18" t="e">
        <f>IF(K18=CE$3,MAX(CE$4:CE17)+1,"")</f>
        <v>#N/A</v>
      </c>
      <c r="CF18" t="e">
        <f>IF(L18=CF$3,MAX(CF$4:CF17)+1,"")</f>
        <v>#N/A</v>
      </c>
      <c r="CG18" t="e">
        <f>IF(M18=CG$3,MAX(CG$4:CG17)+1,"")</f>
        <v>#N/A</v>
      </c>
      <c r="CH18" t="e">
        <f>IF(N18=CH$3,MAX(CH$4:CH17)+1,"")</f>
        <v>#N/A</v>
      </c>
      <c r="CI18" t="e">
        <f>IF(H18=CI$3,MAX(CI$4:CI17)+1,"")</f>
        <v>#N/A</v>
      </c>
      <c r="CJ18" t="e">
        <f>IF(I18=CJ$3,MAX(CJ$4:CJ17)+1,"")</f>
        <v>#N/A</v>
      </c>
      <c r="CK18" t="e">
        <f>IF(J18=CK$3,MAX(CK$4:CK17)+1,"")</f>
        <v>#N/A</v>
      </c>
      <c r="CL18" t="e">
        <f>IF(K18=CL$3,MAX(CL$4:CL17)+1,"")</f>
        <v>#N/A</v>
      </c>
      <c r="CM18" t="e">
        <f>IF(L18=CM$3,MAX(CM$4:CM17)+1,"")</f>
        <v>#N/A</v>
      </c>
      <c r="CN18" t="e">
        <f>IF(M18=CN$3,MAX(CN$4:CN17)+1,"")</f>
        <v>#N/A</v>
      </c>
      <c r="CO18" t="e">
        <f>IF(N18=CO$3,MAX(CO$4:CO17)+1,"")</f>
        <v>#N/A</v>
      </c>
    </row>
    <row r="19" spans="1:93">
      <c r="A19" t="s">
        <v>10</v>
      </c>
      <c r="B19" t="s">
        <v>104</v>
      </c>
      <c r="C19" t="s">
        <v>108</v>
      </c>
      <c r="D19">
        <v>2</v>
      </c>
      <c r="E19" t="str">
        <f>INDEX('Rlt Global'!$A$4:$F$151,MATCH($C19,'Rlt Global'!$C$4:$C$151,0),5)</f>
        <v>OMA2</v>
      </c>
      <c r="F19">
        <f>INDEX('Rlt Global'!$A$4:$F$151,MATCH($C19,'Rlt Global'!$C$4:$C$151,0),6)</f>
        <v>2331</v>
      </c>
      <c r="G19" s="66" t="str">
        <f>INDEX('Rlt Global'!$A$4:$G$151,MATCH($C19,'Rlt Global'!$C$4:$C$151,0),7)</f>
        <v>xxx.xxx@google.com</v>
      </c>
      <c r="H19" t="e">
        <f>INDEX('Rlt Global'!$E$4:$BD$151,MATCH($E19,'Rlt Global'!$E$4:$E$151,0),MATCH(H$3,'Rlt Global'!$E$3:$BD$3,0))</f>
        <v>#N/A</v>
      </c>
      <c r="I19" t="e">
        <f>INDEX('Rlt Global'!$E$4:$BD$151,MATCH($E19,'Rlt Global'!$E$4:$E$151,0),MATCH(I$3,'Rlt Global'!$E$3:$BD$3,0))</f>
        <v>#N/A</v>
      </c>
      <c r="J19" t="e">
        <f>INDEX('Rlt Global'!$E$4:$BD$151,MATCH($E19,'Rlt Global'!$E$4:$E$151,0),MATCH(J$3,'Rlt Global'!$E$3:$BD$3,0))</f>
        <v>#N/A</v>
      </c>
      <c r="K19" t="e">
        <f>INDEX('Rlt Global'!$E$4:$BD$151,MATCH($E19,'Rlt Global'!$E$4:$E$151,0),MATCH(K$3,'Rlt Global'!$E$3:$BD$3,0))</f>
        <v>#N/A</v>
      </c>
      <c r="L19" t="e">
        <f>INDEX('Rlt Global'!$E$4:$BD$151,MATCH($E19,'Rlt Global'!$E$4:$E$151,0),MATCH(L$3,'Rlt Global'!$E$3:$BD$3,0))</f>
        <v>#N/A</v>
      </c>
      <c r="M19" t="e">
        <f>INDEX('Rlt Global'!$E$4:$BD$151,MATCH($E19,'Rlt Global'!$E$4:$E$151,0),MATCH(M$3,'Rlt Global'!$E$3:$BD$3,0))</f>
        <v>#N/A</v>
      </c>
      <c r="N19" t="e">
        <f>INDEX('Rlt Global'!$E$4:$BD$151,MATCH($E19,'Rlt Global'!$E$4:$E$151,0),MATCH(N$3,'Rlt Global'!$E$3:$BD$3,0))</f>
        <v>#N/A</v>
      </c>
      <c r="P19" t="e">
        <f t="shared" si="3"/>
        <v>#N/A</v>
      </c>
      <c r="Q19" t="e">
        <f t="shared" si="4"/>
        <v>#N/A</v>
      </c>
      <c r="R19" t="e">
        <f t="shared" si="5"/>
        <v>#N/A</v>
      </c>
      <c r="S19" t="e">
        <f t="shared" si="6"/>
        <v>#N/A</v>
      </c>
      <c r="T19" t="e">
        <f t="shared" si="7"/>
        <v>#N/A</v>
      </c>
      <c r="U19" t="e">
        <f t="shared" si="8"/>
        <v>#N/A</v>
      </c>
      <c r="V19" t="e">
        <f t="shared" si="9"/>
        <v>#N/A</v>
      </c>
      <c r="X19" t="e">
        <f>IF(H19=X$3,MAX(X$4:X18)+1,"")</f>
        <v>#N/A</v>
      </c>
      <c r="Y19" t="e">
        <f>IF(I19=Y$3,MAX(Y$4:Y18)+1,"")</f>
        <v>#N/A</v>
      </c>
      <c r="Z19" t="e">
        <f>IF(J19=Z$3,MAX(Z$4:Z18)+1,"")</f>
        <v>#N/A</v>
      </c>
      <c r="AA19" t="e">
        <f>IF(K19=AA$3,MAX(AA$4:AA18)+1,"")</f>
        <v>#N/A</v>
      </c>
      <c r="AB19" t="e">
        <f>IF(L19=AB$3,MAX(AB$4:AB18)+1,"")</f>
        <v>#N/A</v>
      </c>
      <c r="AC19" t="e">
        <f>IF(M19=AC$3,MAX(AC$4:AC18)+1,"")</f>
        <v>#N/A</v>
      </c>
      <c r="AD19" t="e">
        <f>IF(N19=AD$3,MAX(AD$4:AD18)+1,"")</f>
        <v>#N/A</v>
      </c>
      <c r="AE19" t="e">
        <f>IF(H19=AE$3,MAX(AE$4:AE18)+1,"")</f>
        <v>#N/A</v>
      </c>
      <c r="AF19" t="e">
        <f>IF(I19=AF$3,MAX(AF$4:AF18)+1,"")</f>
        <v>#N/A</v>
      </c>
      <c r="AG19" t="e">
        <f>IF(J19=AG$3,MAX(AG$4:AG18)+1,"")</f>
        <v>#N/A</v>
      </c>
      <c r="AH19" t="e">
        <f>IF(K19=AH$3,MAX(AH$4:AH18)+1,"")</f>
        <v>#N/A</v>
      </c>
      <c r="AI19" t="e">
        <f>IF(L19=AI$3,MAX(AI$4:AI18)+1,"")</f>
        <v>#N/A</v>
      </c>
      <c r="AJ19" t="e">
        <f>IF(M19=AJ$3,MAX(AJ$4:AJ18)+1,"")</f>
        <v>#N/A</v>
      </c>
      <c r="AK19" t="e">
        <f>IF(N19=AK$3,MAX(AK$4:AK18)+1,"")</f>
        <v>#N/A</v>
      </c>
      <c r="AL19" t="e">
        <f>IF(H19=AL$3,MAX(AL$4:AL18)+1,"")</f>
        <v>#N/A</v>
      </c>
      <c r="AM19" t="e">
        <f>IF(I19=AM$3,MAX(AM$4:AM18)+1,"")</f>
        <v>#N/A</v>
      </c>
      <c r="AN19" t="e">
        <f>IF(J19=AN$3,MAX(AN$4:AN18)+1,"")</f>
        <v>#N/A</v>
      </c>
      <c r="AO19" t="e">
        <f>IF(K19=AO$3,MAX(AO$4:AO18)+1,"")</f>
        <v>#N/A</v>
      </c>
      <c r="AP19" t="e">
        <f>IF(L19=AP$3,MAX(AP$4:AP18)+1,"")</f>
        <v>#N/A</v>
      </c>
      <c r="AQ19" t="e">
        <f>IF(M19=AQ$3,MAX(AQ$4:AQ18)+1,"")</f>
        <v>#N/A</v>
      </c>
      <c r="AR19" t="e">
        <f>IF(N19=AR$3,MAX(AR$4:AR18)+1,"")</f>
        <v>#N/A</v>
      </c>
      <c r="AS19" t="e">
        <f>IF(H19=AS$3,MAX(AS$4:AS18)+1,"")</f>
        <v>#N/A</v>
      </c>
      <c r="AT19" t="e">
        <f>IF(I19=AT$3,MAX(AT$4:AT18)+1,"")</f>
        <v>#N/A</v>
      </c>
      <c r="AU19" t="e">
        <f>IF(J19=AU$3,MAX(AU$4:AU18)+1,"")</f>
        <v>#N/A</v>
      </c>
      <c r="AV19" t="e">
        <f>IF(K19=AV$3,MAX(AV$4:AV18)+1,"")</f>
        <v>#N/A</v>
      </c>
      <c r="AW19" t="e">
        <f>IF(L19=AW$3,MAX(AW$4:AW18)+1,"")</f>
        <v>#N/A</v>
      </c>
      <c r="AX19" t="e">
        <f>IF(M19=AX$3,MAX(AX$4:AX18)+1,"")</f>
        <v>#N/A</v>
      </c>
      <c r="AY19" t="e">
        <f>IF(N19=AY$3,MAX(AY$4:AY18)+1,"")</f>
        <v>#N/A</v>
      </c>
      <c r="AZ19" t="e">
        <f>IF(H19=AZ$3,MAX(AZ$4:AZ18)+1,"")</f>
        <v>#N/A</v>
      </c>
      <c r="BA19" t="e">
        <f>IF(I19=BA$3,MAX(BA$4:BA18)+1,"")</f>
        <v>#N/A</v>
      </c>
      <c r="BB19" t="e">
        <f>IF(J19=BB$3,MAX(BB$4:BB18)+1,"")</f>
        <v>#N/A</v>
      </c>
      <c r="BC19" t="e">
        <f>IF(K19=BC$3,MAX(BC$4:BC18)+1,"")</f>
        <v>#N/A</v>
      </c>
      <c r="BD19" t="e">
        <f>IF(L19=BD$3,MAX(BD$4:BD18)+1,"")</f>
        <v>#N/A</v>
      </c>
      <c r="BE19" t="e">
        <f>IF(M19=BE$3,MAX(BE$4:BE18)+1,"")</f>
        <v>#N/A</v>
      </c>
      <c r="BF19" t="e">
        <f>IF(N19=BF$3,MAX(BF$4:BF18)+1,"")</f>
        <v>#N/A</v>
      </c>
      <c r="BG19" t="e">
        <f>IF(H19=BG$3,MAX(BG$4:BG18)+1,"")</f>
        <v>#N/A</v>
      </c>
      <c r="BH19" t="e">
        <f>IF(I19=BH$3,MAX(BH$4:BH18)+1,"")</f>
        <v>#N/A</v>
      </c>
      <c r="BI19" t="e">
        <f>IF(J19=BI$3,MAX(BI$4:BI18)+1,"")</f>
        <v>#N/A</v>
      </c>
      <c r="BJ19" t="e">
        <f>IF(K19=BJ$3,MAX(BJ$4:BJ18)+1,"")</f>
        <v>#N/A</v>
      </c>
      <c r="BK19" t="e">
        <f>IF(L19=BK$3,MAX(BK$4:BK18)+1,"")</f>
        <v>#N/A</v>
      </c>
      <c r="BL19" t="e">
        <f>IF(M19=BL$3,MAX(BL$4:BL18)+1,"")</f>
        <v>#N/A</v>
      </c>
      <c r="BM19" t="e">
        <f>IF(N19=BM$3,MAX(BM$4:BM18)+1,"")</f>
        <v>#N/A</v>
      </c>
      <c r="BN19" t="e">
        <f>IF(H19=BN$3,MAX(BN$4:BN18)+1,"")</f>
        <v>#N/A</v>
      </c>
      <c r="BO19" t="e">
        <f>IF(I19=BO$3,MAX(BO$4:BO18)+1,"")</f>
        <v>#N/A</v>
      </c>
      <c r="BP19" t="e">
        <f>IF(J19=BP$3,MAX(BP$4:BP18)+1,"")</f>
        <v>#N/A</v>
      </c>
      <c r="BQ19" t="e">
        <f>IF(K19=BQ$3,MAX(BQ$4:BQ18)+1,"")</f>
        <v>#N/A</v>
      </c>
      <c r="BR19" t="e">
        <f>IF(L19=BR$3,MAX(BR$4:BR18)+1,"")</f>
        <v>#N/A</v>
      </c>
      <c r="BS19" t="e">
        <f>IF(M19=BS$3,MAX(BS$4:BS18)+1,"")</f>
        <v>#N/A</v>
      </c>
      <c r="BT19" t="e">
        <f>IF(N19=BT$3,MAX(BT$4:BT18)+1,"")</f>
        <v>#N/A</v>
      </c>
      <c r="BU19" t="e">
        <f>IF(H19=BU$3,MAX(BU$4:BU18)+1,"")</f>
        <v>#N/A</v>
      </c>
      <c r="BV19" t="e">
        <f>IF(I19=BV$3,MAX(BV$4:BV18)+1,"")</f>
        <v>#N/A</v>
      </c>
      <c r="BW19" t="e">
        <f>IF(J19=BW$3,MAX(BW$4:BW18)+1,"")</f>
        <v>#N/A</v>
      </c>
      <c r="BX19" t="e">
        <f>IF(K19=BX$3,MAX(BX$4:BX18)+1,"")</f>
        <v>#N/A</v>
      </c>
      <c r="BY19" t="e">
        <f>IF(L19=BY$3,MAX(BY$4:BY18)+1,"")</f>
        <v>#N/A</v>
      </c>
      <c r="BZ19" t="e">
        <f>IF(M19=BZ$3,MAX(BZ$4:BZ18)+1,"")</f>
        <v>#N/A</v>
      </c>
      <c r="CA19" t="e">
        <f>IF(N19=CA$3,MAX(CA$4:CA18)+1,"")</f>
        <v>#N/A</v>
      </c>
      <c r="CB19" t="e">
        <f>IF(H19=CB$3,MAX(CB$4:CB18)+1,"")</f>
        <v>#N/A</v>
      </c>
      <c r="CC19" t="e">
        <f>IF(I19=CC$3,MAX(CC$4:CC18)+1,"")</f>
        <v>#N/A</v>
      </c>
      <c r="CD19" t="e">
        <f>IF(J19=CD$3,MAX(CD$4:CD18)+1,"")</f>
        <v>#N/A</v>
      </c>
      <c r="CE19" t="e">
        <f>IF(K19=CE$3,MAX(CE$4:CE18)+1,"")</f>
        <v>#N/A</v>
      </c>
      <c r="CF19" t="e">
        <f>IF(L19=CF$3,MAX(CF$4:CF18)+1,"")</f>
        <v>#N/A</v>
      </c>
      <c r="CG19" t="e">
        <f>IF(M19=CG$3,MAX(CG$4:CG18)+1,"")</f>
        <v>#N/A</v>
      </c>
      <c r="CH19" t="e">
        <f>IF(N19=CH$3,MAX(CH$4:CH18)+1,"")</f>
        <v>#N/A</v>
      </c>
      <c r="CI19" t="e">
        <f>IF(H19=CI$3,MAX(CI$4:CI18)+1,"")</f>
        <v>#N/A</v>
      </c>
      <c r="CJ19" t="e">
        <f>IF(I19=CJ$3,MAX(CJ$4:CJ18)+1,"")</f>
        <v>#N/A</v>
      </c>
      <c r="CK19" t="e">
        <f>IF(J19=CK$3,MAX(CK$4:CK18)+1,"")</f>
        <v>#N/A</v>
      </c>
      <c r="CL19" t="e">
        <f>IF(K19=CL$3,MAX(CL$4:CL18)+1,"")</f>
        <v>#N/A</v>
      </c>
      <c r="CM19" t="e">
        <f>IF(L19=CM$3,MAX(CM$4:CM18)+1,"")</f>
        <v>#N/A</v>
      </c>
      <c r="CN19" t="e">
        <f>IF(M19=CN$3,MAX(CN$4:CN18)+1,"")</f>
        <v>#N/A</v>
      </c>
      <c r="CO19" t="e">
        <f>IF(N19=CO$3,MAX(CO$4:CO18)+1,"")</f>
        <v>#N/A</v>
      </c>
    </row>
    <row r="20" spans="1:93">
      <c r="A20" t="s">
        <v>10</v>
      </c>
      <c r="B20" t="s">
        <v>104</v>
      </c>
      <c r="C20" t="s">
        <v>109</v>
      </c>
      <c r="D20">
        <v>3</v>
      </c>
      <c r="E20" t="str">
        <f>INDEX('Rlt Global'!$A$4:$F$151,MATCH($C20,'Rlt Global'!$C$4:$C$151,0),5)</f>
        <v>OMA3</v>
      </c>
      <c r="F20">
        <f>INDEX('Rlt Global'!$A$4:$F$151,MATCH($C20,'Rlt Global'!$C$4:$C$151,0),6)</f>
        <v>3332</v>
      </c>
      <c r="G20" s="66" t="str">
        <f>INDEX('Rlt Global'!$A$4:$G$151,MATCH($C20,'Rlt Global'!$C$4:$C$151,0),7)</f>
        <v>xxx.xxx@google.com</v>
      </c>
      <c r="H20" t="e">
        <f>INDEX('Rlt Global'!$E$4:$BD$151,MATCH($E20,'Rlt Global'!$E$4:$E$151,0),MATCH(H$3,'Rlt Global'!$E$3:$BD$3,0))</f>
        <v>#N/A</v>
      </c>
      <c r="I20" t="e">
        <f>INDEX('Rlt Global'!$E$4:$BD$151,MATCH($E20,'Rlt Global'!$E$4:$E$151,0),MATCH(I$3,'Rlt Global'!$E$3:$BD$3,0))</f>
        <v>#N/A</v>
      </c>
      <c r="J20" t="e">
        <f>INDEX('Rlt Global'!$E$4:$BD$151,MATCH($E20,'Rlt Global'!$E$4:$E$151,0),MATCH(J$3,'Rlt Global'!$E$3:$BD$3,0))</f>
        <v>#N/A</v>
      </c>
      <c r="K20" t="e">
        <f>INDEX('Rlt Global'!$E$4:$BD$151,MATCH($E20,'Rlt Global'!$E$4:$E$151,0),MATCH(K$3,'Rlt Global'!$E$3:$BD$3,0))</f>
        <v>#N/A</v>
      </c>
      <c r="L20" t="e">
        <f>INDEX('Rlt Global'!$E$4:$BD$151,MATCH($E20,'Rlt Global'!$E$4:$E$151,0),MATCH(L$3,'Rlt Global'!$E$3:$BD$3,0))</f>
        <v>#N/A</v>
      </c>
      <c r="M20" t="e">
        <f>INDEX('Rlt Global'!$E$4:$BD$151,MATCH($E20,'Rlt Global'!$E$4:$E$151,0),MATCH(M$3,'Rlt Global'!$E$3:$BD$3,0))</f>
        <v>#N/A</v>
      </c>
      <c r="N20" t="e">
        <f>INDEX('Rlt Global'!$E$4:$BD$151,MATCH($E20,'Rlt Global'!$E$4:$E$151,0),MATCH(N$3,'Rlt Global'!$E$3:$BD$3,0))</f>
        <v>#N/A</v>
      </c>
      <c r="P20" t="e">
        <f t="shared" si="3"/>
        <v>#N/A</v>
      </c>
      <c r="Q20" t="e">
        <f t="shared" si="4"/>
        <v>#N/A</v>
      </c>
      <c r="R20" t="e">
        <f t="shared" si="5"/>
        <v>#N/A</v>
      </c>
      <c r="S20" t="e">
        <f t="shared" si="6"/>
        <v>#N/A</v>
      </c>
      <c r="T20" t="e">
        <f t="shared" si="7"/>
        <v>#N/A</v>
      </c>
      <c r="U20" t="e">
        <f t="shared" si="8"/>
        <v>#N/A</v>
      </c>
      <c r="V20" t="e">
        <f t="shared" si="9"/>
        <v>#N/A</v>
      </c>
      <c r="X20" t="e">
        <f>IF(H20=X$3,MAX(X$4:X19)+1,"")</f>
        <v>#N/A</v>
      </c>
      <c r="Y20" t="e">
        <f>IF(I20=Y$3,MAX(Y$4:Y19)+1,"")</f>
        <v>#N/A</v>
      </c>
      <c r="Z20" t="e">
        <f>IF(J20=Z$3,MAX(Z$4:Z19)+1,"")</f>
        <v>#N/A</v>
      </c>
      <c r="AA20" t="e">
        <f>IF(K20=AA$3,MAX(AA$4:AA19)+1,"")</f>
        <v>#N/A</v>
      </c>
      <c r="AB20" t="e">
        <f>IF(L20=AB$3,MAX(AB$4:AB19)+1,"")</f>
        <v>#N/A</v>
      </c>
      <c r="AC20" t="e">
        <f>IF(M20=AC$3,MAX(AC$4:AC19)+1,"")</f>
        <v>#N/A</v>
      </c>
      <c r="AD20" t="e">
        <f>IF(N20=AD$3,MAX(AD$4:AD19)+1,"")</f>
        <v>#N/A</v>
      </c>
      <c r="AE20" t="e">
        <f>IF(H20=AE$3,MAX(AE$4:AE19)+1,"")</f>
        <v>#N/A</v>
      </c>
      <c r="AF20" t="e">
        <f>IF(I20=AF$3,MAX(AF$4:AF19)+1,"")</f>
        <v>#N/A</v>
      </c>
      <c r="AG20" t="e">
        <f>IF(J20=AG$3,MAX(AG$4:AG19)+1,"")</f>
        <v>#N/A</v>
      </c>
      <c r="AH20" t="e">
        <f>IF(K20=AH$3,MAX(AH$4:AH19)+1,"")</f>
        <v>#N/A</v>
      </c>
      <c r="AI20" t="e">
        <f>IF(L20=AI$3,MAX(AI$4:AI19)+1,"")</f>
        <v>#N/A</v>
      </c>
      <c r="AJ20" t="e">
        <f>IF(M20=AJ$3,MAX(AJ$4:AJ19)+1,"")</f>
        <v>#N/A</v>
      </c>
      <c r="AK20" t="e">
        <f>IF(N20=AK$3,MAX(AK$4:AK19)+1,"")</f>
        <v>#N/A</v>
      </c>
      <c r="AL20" t="e">
        <f>IF(H20=AL$3,MAX(AL$4:AL19)+1,"")</f>
        <v>#N/A</v>
      </c>
      <c r="AM20" t="e">
        <f>IF(I20=AM$3,MAX(AM$4:AM19)+1,"")</f>
        <v>#N/A</v>
      </c>
      <c r="AN20" t="e">
        <f>IF(J20=AN$3,MAX(AN$4:AN19)+1,"")</f>
        <v>#N/A</v>
      </c>
      <c r="AO20" t="e">
        <f>IF(K20=AO$3,MAX(AO$4:AO19)+1,"")</f>
        <v>#N/A</v>
      </c>
      <c r="AP20" t="e">
        <f>IF(L20=AP$3,MAX(AP$4:AP19)+1,"")</f>
        <v>#N/A</v>
      </c>
      <c r="AQ20" t="e">
        <f>IF(M20=AQ$3,MAX(AQ$4:AQ19)+1,"")</f>
        <v>#N/A</v>
      </c>
      <c r="AR20" t="e">
        <f>IF(N20=AR$3,MAX(AR$4:AR19)+1,"")</f>
        <v>#N/A</v>
      </c>
      <c r="AS20" t="e">
        <f>IF(H20=AS$3,MAX(AS$4:AS19)+1,"")</f>
        <v>#N/A</v>
      </c>
      <c r="AT20" t="e">
        <f>IF(I20=AT$3,MAX(AT$4:AT19)+1,"")</f>
        <v>#N/A</v>
      </c>
      <c r="AU20" t="e">
        <f>IF(J20=AU$3,MAX(AU$4:AU19)+1,"")</f>
        <v>#N/A</v>
      </c>
      <c r="AV20" t="e">
        <f>IF(K20=AV$3,MAX(AV$4:AV19)+1,"")</f>
        <v>#N/A</v>
      </c>
      <c r="AW20" t="e">
        <f>IF(L20=AW$3,MAX(AW$4:AW19)+1,"")</f>
        <v>#N/A</v>
      </c>
      <c r="AX20" t="e">
        <f>IF(M20=AX$3,MAX(AX$4:AX19)+1,"")</f>
        <v>#N/A</v>
      </c>
      <c r="AY20" t="e">
        <f>IF(N20=AY$3,MAX(AY$4:AY19)+1,"")</f>
        <v>#N/A</v>
      </c>
      <c r="AZ20" t="e">
        <f>IF(H20=AZ$3,MAX(AZ$4:AZ19)+1,"")</f>
        <v>#N/A</v>
      </c>
      <c r="BA20" t="e">
        <f>IF(I20=BA$3,MAX(BA$4:BA19)+1,"")</f>
        <v>#N/A</v>
      </c>
      <c r="BB20" t="e">
        <f>IF(J20=BB$3,MAX(BB$4:BB19)+1,"")</f>
        <v>#N/A</v>
      </c>
      <c r="BC20" t="e">
        <f>IF(K20=BC$3,MAX(BC$4:BC19)+1,"")</f>
        <v>#N/A</v>
      </c>
      <c r="BD20" t="e">
        <f>IF(L20=BD$3,MAX(BD$4:BD19)+1,"")</f>
        <v>#N/A</v>
      </c>
      <c r="BE20" t="e">
        <f>IF(M20=BE$3,MAX(BE$4:BE19)+1,"")</f>
        <v>#N/A</v>
      </c>
      <c r="BF20" t="e">
        <f>IF(N20=BF$3,MAX(BF$4:BF19)+1,"")</f>
        <v>#N/A</v>
      </c>
      <c r="BG20" t="e">
        <f>IF(H20=BG$3,MAX(BG$4:BG19)+1,"")</f>
        <v>#N/A</v>
      </c>
      <c r="BH20" t="e">
        <f>IF(I20=BH$3,MAX(BH$4:BH19)+1,"")</f>
        <v>#N/A</v>
      </c>
      <c r="BI20" t="e">
        <f>IF(J20=BI$3,MAX(BI$4:BI19)+1,"")</f>
        <v>#N/A</v>
      </c>
      <c r="BJ20" t="e">
        <f>IF(K20=BJ$3,MAX(BJ$4:BJ19)+1,"")</f>
        <v>#N/A</v>
      </c>
      <c r="BK20" t="e">
        <f>IF(L20=BK$3,MAX(BK$4:BK19)+1,"")</f>
        <v>#N/A</v>
      </c>
      <c r="BL20" t="e">
        <f>IF(M20=BL$3,MAX(BL$4:BL19)+1,"")</f>
        <v>#N/A</v>
      </c>
      <c r="BM20" t="e">
        <f>IF(N20=BM$3,MAX(BM$4:BM19)+1,"")</f>
        <v>#N/A</v>
      </c>
      <c r="BN20" t="e">
        <f>IF(H20=BN$3,MAX(BN$4:BN19)+1,"")</f>
        <v>#N/A</v>
      </c>
      <c r="BO20" t="e">
        <f>IF(I20=BO$3,MAX(BO$4:BO19)+1,"")</f>
        <v>#N/A</v>
      </c>
      <c r="BP20" t="e">
        <f>IF(J20=BP$3,MAX(BP$4:BP19)+1,"")</f>
        <v>#N/A</v>
      </c>
      <c r="BQ20" t="e">
        <f>IF(K20=BQ$3,MAX(BQ$4:BQ19)+1,"")</f>
        <v>#N/A</v>
      </c>
      <c r="BR20" t="e">
        <f>IF(L20=BR$3,MAX(BR$4:BR19)+1,"")</f>
        <v>#N/A</v>
      </c>
      <c r="BS20" t="e">
        <f>IF(M20=BS$3,MAX(BS$4:BS19)+1,"")</f>
        <v>#N/A</v>
      </c>
      <c r="BT20" t="e">
        <f>IF(N20=BT$3,MAX(BT$4:BT19)+1,"")</f>
        <v>#N/A</v>
      </c>
      <c r="BU20" t="e">
        <f>IF(H20=BU$3,MAX(BU$4:BU19)+1,"")</f>
        <v>#N/A</v>
      </c>
      <c r="BV20" t="e">
        <f>IF(I20=BV$3,MAX(BV$4:BV19)+1,"")</f>
        <v>#N/A</v>
      </c>
      <c r="BW20" t="e">
        <f>IF(J20=BW$3,MAX(BW$4:BW19)+1,"")</f>
        <v>#N/A</v>
      </c>
      <c r="BX20" t="e">
        <f>IF(K20=BX$3,MAX(BX$4:BX19)+1,"")</f>
        <v>#N/A</v>
      </c>
      <c r="BY20" t="e">
        <f>IF(L20=BY$3,MAX(BY$4:BY19)+1,"")</f>
        <v>#N/A</v>
      </c>
      <c r="BZ20" t="e">
        <f>IF(M20=BZ$3,MAX(BZ$4:BZ19)+1,"")</f>
        <v>#N/A</v>
      </c>
      <c r="CA20" t="e">
        <f>IF(N20=CA$3,MAX(CA$4:CA19)+1,"")</f>
        <v>#N/A</v>
      </c>
      <c r="CB20" t="e">
        <f>IF(H20=CB$3,MAX(CB$4:CB19)+1,"")</f>
        <v>#N/A</v>
      </c>
      <c r="CC20" t="e">
        <f>IF(I20=CC$3,MAX(CC$4:CC19)+1,"")</f>
        <v>#N/A</v>
      </c>
      <c r="CD20" t="e">
        <f>IF(J20=CD$3,MAX(CD$4:CD19)+1,"")</f>
        <v>#N/A</v>
      </c>
      <c r="CE20" t="e">
        <f>IF(K20=CE$3,MAX(CE$4:CE19)+1,"")</f>
        <v>#N/A</v>
      </c>
      <c r="CF20" t="e">
        <f>IF(L20=CF$3,MAX(CF$4:CF19)+1,"")</f>
        <v>#N/A</v>
      </c>
      <c r="CG20" t="e">
        <f>IF(M20=CG$3,MAX(CG$4:CG19)+1,"")</f>
        <v>#N/A</v>
      </c>
      <c r="CH20" t="e">
        <f>IF(N20=CH$3,MAX(CH$4:CH19)+1,"")</f>
        <v>#N/A</v>
      </c>
      <c r="CI20" t="e">
        <f>IF(H20=CI$3,MAX(CI$4:CI19)+1,"")</f>
        <v>#N/A</v>
      </c>
      <c r="CJ20" t="e">
        <f>IF(I20=CJ$3,MAX(CJ$4:CJ19)+1,"")</f>
        <v>#N/A</v>
      </c>
      <c r="CK20" t="e">
        <f>IF(J20=CK$3,MAX(CK$4:CK19)+1,"")</f>
        <v>#N/A</v>
      </c>
      <c r="CL20" t="e">
        <f>IF(K20=CL$3,MAX(CL$4:CL19)+1,"")</f>
        <v>#N/A</v>
      </c>
      <c r="CM20" t="e">
        <f>IF(L20=CM$3,MAX(CM$4:CM19)+1,"")</f>
        <v>#N/A</v>
      </c>
      <c r="CN20" t="e">
        <f>IF(M20=CN$3,MAX(CN$4:CN19)+1,"")</f>
        <v>#N/A</v>
      </c>
      <c r="CO20" t="e">
        <f>IF(N20=CO$3,MAX(CO$4:CO19)+1,"")</f>
        <v>#N/A</v>
      </c>
    </row>
    <row r="21" spans="1:93">
      <c r="A21" t="s">
        <v>14</v>
      </c>
      <c r="B21" t="s">
        <v>104</v>
      </c>
      <c r="C21" t="s">
        <v>110</v>
      </c>
      <c r="D21">
        <v>1</v>
      </c>
      <c r="E21" t="str">
        <f>INDEX('Rlt Global'!$A$4:$F$151,MATCH($C21,'Rlt Global'!$C$4:$C$151,0),5)</f>
        <v>OMB1</v>
      </c>
      <c r="F21">
        <f>INDEX('Rlt Global'!$A$4:$F$151,MATCH($C21,'Rlt Global'!$C$4:$C$151,0),6)</f>
        <v>2791</v>
      </c>
      <c r="G21" s="66" t="str">
        <f>INDEX('Rlt Global'!$A$4:$G$151,MATCH($C21,'Rlt Global'!$C$4:$C$151,0),7)</f>
        <v>xxx.xxx@google.com</v>
      </c>
      <c r="H21" t="e">
        <f>INDEX('Rlt Global'!$E$4:$BD$151,MATCH($E21,'Rlt Global'!$E$4:$E$151,0),MATCH(H$3,'Rlt Global'!$E$3:$BD$3,0))</f>
        <v>#N/A</v>
      </c>
      <c r="I21" t="e">
        <f>INDEX('Rlt Global'!$E$4:$BD$151,MATCH($E21,'Rlt Global'!$E$4:$E$151,0),MATCH(I$3,'Rlt Global'!$E$3:$BD$3,0))</f>
        <v>#N/A</v>
      </c>
      <c r="J21" t="e">
        <f>INDEX('Rlt Global'!$E$4:$BD$151,MATCH($E21,'Rlt Global'!$E$4:$E$151,0),MATCH(J$3,'Rlt Global'!$E$3:$BD$3,0))</f>
        <v>#N/A</v>
      </c>
      <c r="K21" t="e">
        <f>INDEX('Rlt Global'!$E$4:$BD$151,MATCH($E21,'Rlt Global'!$E$4:$E$151,0),MATCH(K$3,'Rlt Global'!$E$3:$BD$3,0))</f>
        <v>#N/A</v>
      </c>
      <c r="L21" t="e">
        <f>INDEX('Rlt Global'!$E$4:$BD$151,MATCH($E21,'Rlt Global'!$E$4:$E$151,0),MATCH(L$3,'Rlt Global'!$E$3:$BD$3,0))</f>
        <v>#N/A</v>
      </c>
      <c r="M21" t="e">
        <f>INDEX('Rlt Global'!$E$4:$BD$151,MATCH($E21,'Rlt Global'!$E$4:$E$151,0),MATCH(M$3,'Rlt Global'!$E$3:$BD$3,0))</f>
        <v>#N/A</v>
      </c>
      <c r="N21" t="e">
        <f>INDEX('Rlt Global'!$E$4:$BD$151,MATCH($E21,'Rlt Global'!$E$4:$E$151,0),MATCH(N$3,'Rlt Global'!$E$3:$BD$3,0))</f>
        <v>#N/A</v>
      </c>
      <c r="P21" t="e">
        <f t="shared" si="3"/>
        <v>#N/A</v>
      </c>
      <c r="Q21" t="e">
        <f t="shared" si="4"/>
        <v>#N/A</v>
      </c>
      <c r="R21" t="e">
        <f t="shared" si="5"/>
        <v>#N/A</v>
      </c>
      <c r="S21" t="e">
        <f t="shared" si="6"/>
        <v>#N/A</v>
      </c>
      <c r="T21" t="e">
        <f t="shared" si="7"/>
        <v>#N/A</v>
      </c>
      <c r="U21" t="e">
        <f t="shared" si="8"/>
        <v>#N/A</v>
      </c>
      <c r="V21" t="e">
        <f t="shared" si="9"/>
        <v>#N/A</v>
      </c>
      <c r="X21" t="e">
        <f>IF(H21=X$3,MAX(X$4:X20)+1,"")</f>
        <v>#N/A</v>
      </c>
      <c r="Y21" t="e">
        <f>IF(I21=Y$3,MAX(Y$4:Y20)+1,"")</f>
        <v>#N/A</v>
      </c>
      <c r="Z21" t="e">
        <f>IF(J21=Z$3,MAX(Z$4:Z20)+1,"")</f>
        <v>#N/A</v>
      </c>
      <c r="AA21" t="e">
        <f>IF(K21=AA$3,MAX(AA$4:AA20)+1,"")</f>
        <v>#N/A</v>
      </c>
      <c r="AB21" t="e">
        <f>IF(L21=AB$3,MAX(AB$4:AB20)+1,"")</f>
        <v>#N/A</v>
      </c>
      <c r="AC21" t="e">
        <f>IF(M21=AC$3,MAX(AC$4:AC20)+1,"")</f>
        <v>#N/A</v>
      </c>
      <c r="AD21" t="e">
        <f>IF(N21=AD$3,MAX(AD$4:AD20)+1,"")</f>
        <v>#N/A</v>
      </c>
      <c r="AE21" t="e">
        <f>IF(H21=AE$3,MAX(AE$4:AE20)+1,"")</f>
        <v>#N/A</v>
      </c>
      <c r="AF21" t="e">
        <f>IF(I21=AF$3,MAX(AF$4:AF20)+1,"")</f>
        <v>#N/A</v>
      </c>
      <c r="AG21" t="e">
        <f>IF(J21=AG$3,MAX(AG$4:AG20)+1,"")</f>
        <v>#N/A</v>
      </c>
      <c r="AH21" t="e">
        <f>IF(K21=AH$3,MAX(AH$4:AH20)+1,"")</f>
        <v>#N/A</v>
      </c>
      <c r="AI21" t="e">
        <f>IF(L21=AI$3,MAX(AI$4:AI20)+1,"")</f>
        <v>#N/A</v>
      </c>
      <c r="AJ21" t="e">
        <f>IF(M21=AJ$3,MAX(AJ$4:AJ20)+1,"")</f>
        <v>#N/A</v>
      </c>
      <c r="AK21" t="e">
        <f>IF(N21=AK$3,MAX(AK$4:AK20)+1,"")</f>
        <v>#N/A</v>
      </c>
      <c r="AL21" t="e">
        <f>IF(H21=AL$3,MAX(AL$4:AL20)+1,"")</f>
        <v>#N/A</v>
      </c>
      <c r="AM21" t="e">
        <f>IF(I21=AM$3,MAX(AM$4:AM20)+1,"")</f>
        <v>#N/A</v>
      </c>
      <c r="AN21" t="e">
        <f>IF(J21=AN$3,MAX(AN$4:AN20)+1,"")</f>
        <v>#N/A</v>
      </c>
      <c r="AO21" t="e">
        <f>IF(K21=AO$3,MAX(AO$4:AO20)+1,"")</f>
        <v>#N/A</v>
      </c>
      <c r="AP21" t="e">
        <f>IF(L21=AP$3,MAX(AP$4:AP20)+1,"")</f>
        <v>#N/A</v>
      </c>
      <c r="AQ21" t="e">
        <f>IF(M21=AQ$3,MAX(AQ$4:AQ20)+1,"")</f>
        <v>#N/A</v>
      </c>
      <c r="AR21" t="e">
        <f>IF(N21=AR$3,MAX(AR$4:AR20)+1,"")</f>
        <v>#N/A</v>
      </c>
      <c r="AS21" t="e">
        <f>IF(H21=AS$3,MAX(AS$4:AS20)+1,"")</f>
        <v>#N/A</v>
      </c>
      <c r="AT21" t="e">
        <f>IF(I21=AT$3,MAX(AT$4:AT20)+1,"")</f>
        <v>#N/A</v>
      </c>
      <c r="AU21" t="e">
        <f>IF(J21=AU$3,MAX(AU$4:AU20)+1,"")</f>
        <v>#N/A</v>
      </c>
      <c r="AV21" t="e">
        <f>IF(K21=AV$3,MAX(AV$4:AV20)+1,"")</f>
        <v>#N/A</v>
      </c>
      <c r="AW21" t="e">
        <f>IF(L21=AW$3,MAX(AW$4:AW20)+1,"")</f>
        <v>#N/A</v>
      </c>
      <c r="AX21" t="e">
        <f>IF(M21=AX$3,MAX(AX$4:AX20)+1,"")</f>
        <v>#N/A</v>
      </c>
      <c r="AY21" t="e">
        <f>IF(N21=AY$3,MAX(AY$4:AY20)+1,"")</f>
        <v>#N/A</v>
      </c>
      <c r="AZ21" t="e">
        <f>IF(H21=AZ$3,MAX(AZ$4:AZ20)+1,"")</f>
        <v>#N/A</v>
      </c>
      <c r="BA21" t="e">
        <f>IF(I21=BA$3,MAX(BA$4:BA20)+1,"")</f>
        <v>#N/A</v>
      </c>
      <c r="BB21" t="e">
        <f>IF(J21=BB$3,MAX(BB$4:BB20)+1,"")</f>
        <v>#N/A</v>
      </c>
      <c r="BC21" t="e">
        <f>IF(K21=BC$3,MAX(BC$4:BC20)+1,"")</f>
        <v>#N/A</v>
      </c>
      <c r="BD21" t="e">
        <f>IF(L21=BD$3,MAX(BD$4:BD20)+1,"")</f>
        <v>#N/A</v>
      </c>
      <c r="BE21" t="e">
        <f>IF(M21=BE$3,MAX(BE$4:BE20)+1,"")</f>
        <v>#N/A</v>
      </c>
      <c r="BF21" t="e">
        <f>IF(N21=BF$3,MAX(BF$4:BF20)+1,"")</f>
        <v>#N/A</v>
      </c>
      <c r="BG21" t="e">
        <f>IF(H21=BG$3,MAX(BG$4:BG20)+1,"")</f>
        <v>#N/A</v>
      </c>
      <c r="BH21" t="e">
        <f>IF(I21=BH$3,MAX(BH$4:BH20)+1,"")</f>
        <v>#N/A</v>
      </c>
      <c r="BI21" t="e">
        <f>IF(J21=BI$3,MAX(BI$4:BI20)+1,"")</f>
        <v>#N/A</v>
      </c>
      <c r="BJ21" t="e">
        <f>IF(K21=BJ$3,MAX(BJ$4:BJ20)+1,"")</f>
        <v>#N/A</v>
      </c>
      <c r="BK21" t="e">
        <f>IF(L21=BK$3,MAX(BK$4:BK20)+1,"")</f>
        <v>#N/A</v>
      </c>
      <c r="BL21" t="e">
        <f>IF(M21=BL$3,MAX(BL$4:BL20)+1,"")</f>
        <v>#N/A</v>
      </c>
      <c r="BM21" t="e">
        <f>IF(N21=BM$3,MAX(BM$4:BM20)+1,"")</f>
        <v>#N/A</v>
      </c>
      <c r="BN21" t="e">
        <f>IF(H21=BN$3,MAX(BN$4:BN20)+1,"")</f>
        <v>#N/A</v>
      </c>
      <c r="BO21" t="e">
        <f>IF(I21=BO$3,MAX(BO$4:BO20)+1,"")</f>
        <v>#N/A</v>
      </c>
      <c r="BP21" t="e">
        <f>IF(J21=BP$3,MAX(BP$4:BP20)+1,"")</f>
        <v>#N/A</v>
      </c>
      <c r="BQ21" t="e">
        <f>IF(K21=BQ$3,MAX(BQ$4:BQ20)+1,"")</f>
        <v>#N/A</v>
      </c>
      <c r="BR21" t="e">
        <f>IF(L21=BR$3,MAX(BR$4:BR20)+1,"")</f>
        <v>#N/A</v>
      </c>
      <c r="BS21" t="e">
        <f>IF(M21=BS$3,MAX(BS$4:BS20)+1,"")</f>
        <v>#N/A</v>
      </c>
      <c r="BT21" t="e">
        <f>IF(N21=BT$3,MAX(BT$4:BT20)+1,"")</f>
        <v>#N/A</v>
      </c>
      <c r="BU21" t="e">
        <f>IF(H21=BU$3,MAX(BU$4:BU20)+1,"")</f>
        <v>#N/A</v>
      </c>
      <c r="BV21" t="e">
        <f>IF(I21=BV$3,MAX(BV$4:BV20)+1,"")</f>
        <v>#N/A</v>
      </c>
      <c r="BW21" t="e">
        <f>IF(J21=BW$3,MAX(BW$4:BW20)+1,"")</f>
        <v>#N/A</v>
      </c>
      <c r="BX21" t="e">
        <f>IF(K21=BX$3,MAX(BX$4:BX20)+1,"")</f>
        <v>#N/A</v>
      </c>
      <c r="BY21" t="e">
        <f>IF(L21=BY$3,MAX(BY$4:BY20)+1,"")</f>
        <v>#N/A</v>
      </c>
      <c r="BZ21" t="e">
        <f>IF(M21=BZ$3,MAX(BZ$4:BZ20)+1,"")</f>
        <v>#N/A</v>
      </c>
      <c r="CA21" t="e">
        <f>IF(N21=CA$3,MAX(CA$4:CA20)+1,"")</f>
        <v>#N/A</v>
      </c>
      <c r="CB21" t="e">
        <f>IF(H21=CB$3,MAX(CB$4:CB20)+1,"")</f>
        <v>#N/A</v>
      </c>
      <c r="CC21" t="e">
        <f>IF(I21=CC$3,MAX(CC$4:CC20)+1,"")</f>
        <v>#N/A</v>
      </c>
      <c r="CD21" t="e">
        <f>IF(J21=CD$3,MAX(CD$4:CD20)+1,"")</f>
        <v>#N/A</v>
      </c>
      <c r="CE21" t="e">
        <f>IF(K21=CE$3,MAX(CE$4:CE20)+1,"")</f>
        <v>#N/A</v>
      </c>
      <c r="CF21" t="e">
        <f>IF(L21=CF$3,MAX(CF$4:CF20)+1,"")</f>
        <v>#N/A</v>
      </c>
      <c r="CG21" t="e">
        <f>IF(M21=CG$3,MAX(CG$4:CG20)+1,"")</f>
        <v>#N/A</v>
      </c>
      <c r="CH21" t="e">
        <f>IF(N21=CH$3,MAX(CH$4:CH20)+1,"")</f>
        <v>#N/A</v>
      </c>
      <c r="CI21" t="e">
        <f>IF(H21=CI$3,MAX(CI$4:CI20)+1,"")</f>
        <v>#N/A</v>
      </c>
      <c r="CJ21" t="e">
        <f>IF(I21=CJ$3,MAX(CJ$4:CJ20)+1,"")</f>
        <v>#N/A</v>
      </c>
      <c r="CK21" t="e">
        <f>IF(J21=CK$3,MAX(CK$4:CK20)+1,"")</f>
        <v>#N/A</v>
      </c>
      <c r="CL21" t="e">
        <f>IF(K21=CL$3,MAX(CL$4:CL20)+1,"")</f>
        <v>#N/A</v>
      </c>
      <c r="CM21" t="e">
        <f>IF(L21=CM$3,MAX(CM$4:CM20)+1,"")</f>
        <v>#N/A</v>
      </c>
      <c r="CN21" t="e">
        <f>IF(M21=CN$3,MAX(CN$4:CN20)+1,"")</f>
        <v>#N/A</v>
      </c>
      <c r="CO21" t="e">
        <f>IF(N21=CO$3,MAX(CO$4:CO20)+1,"")</f>
        <v>#N/A</v>
      </c>
    </row>
    <row r="22" spans="1:93">
      <c r="A22" t="s">
        <v>14</v>
      </c>
      <c r="B22" t="s">
        <v>104</v>
      </c>
      <c r="C22" t="s">
        <v>111</v>
      </c>
      <c r="D22">
        <v>2</v>
      </c>
      <c r="E22" t="str">
        <f>INDEX('Rlt Global'!$A$4:$F$151,MATCH($C22,'Rlt Global'!$C$4:$C$151,0),5)</f>
        <v>OMB2</v>
      </c>
      <c r="F22">
        <f>INDEX('Rlt Global'!$A$4:$F$151,MATCH($C22,'Rlt Global'!$C$4:$C$151,0),6)</f>
        <v>2760</v>
      </c>
      <c r="G22" s="66" t="str">
        <f>INDEX('Rlt Global'!$A$4:$G$151,MATCH($C22,'Rlt Global'!$C$4:$C$151,0),7)</f>
        <v>xxx.xxx@google.com</v>
      </c>
      <c r="H22" t="e">
        <f>INDEX('Rlt Global'!$E$4:$BD$151,MATCH($E22,'Rlt Global'!$E$4:$E$151,0),MATCH(H$3,'Rlt Global'!$E$3:$BD$3,0))</f>
        <v>#N/A</v>
      </c>
      <c r="I22" t="e">
        <f>INDEX('Rlt Global'!$E$4:$BD$151,MATCH($E22,'Rlt Global'!$E$4:$E$151,0),MATCH(I$3,'Rlt Global'!$E$3:$BD$3,0))</f>
        <v>#N/A</v>
      </c>
      <c r="J22" t="e">
        <f>INDEX('Rlt Global'!$E$4:$BD$151,MATCH($E22,'Rlt Global'!$E$4:$E$151,0),MATCH(J$3,'Rlt Global'!$E$3:$BD$3,0))</f>
        <v>#N/A</v>
      </c>
      <c r="K22" t="e">
        <f>INDEX('Rlt Global'!$E$4:$BD$151,MATCH($E22,'Rlt Global'!$E$4:$E$151,0),MATCH(K$3,'Rlt Global'!$E$3:$BD$3,0))</f>
        <v>#N/A</v>
      </c>
      <c r="L22" t="e">
        <f>INDEX('Rlt Global'!$E$4:$BD$151,MATCH($E22,'Rlt Global'!$E$4:$E$151,0),MATCH(L$3,'Rlt Global'!$E$3:$BD$3,0))</f>
        <v>#N/A</v>
      </c>
      <c r="M22" t="e">
        <f>INDEX('Rlt Global'!$E$4:$BD$151,MATCH($E22,'Rlt Global'!$E$4:$E$151,0),MATCH(M$3,'Rlt Global'!$E$3:$BD$3,0))</f>
        <v>#N/A</v>
      </c>
      <c r="N22" t="e">
        <f>INDEX('Rlt Global'!$E$4:$BD$151,MATCH($E22,'Rlt Global'!$E$4:$E$151,0),MATCH(N$3,'Rlt Global'!$E$3:$BD$3,0))</f>
        <v>#N/A</v>
      </c>
      <c r="P22" t="e">
        <f t="shared" si="3"/>
        <v>#N/A</v>
      </c>
      <c r="Q22" t="e">
        <f t="shared" si="4"/>
        <v>#N/A</v>
      </c>
      <c r="R22" t="e">
        <f t="shared" si="5"/>
        <v>#N/A</v>
      </c>
      <c r="S22" t="e">
        <f t="shared" si="6"/>
        <v>#N/A</v>
      </c>
      <c r="T22" t="e">
        <f t="shared" si="7"/>
        <v>#N/A</v>
      </c>
      <c r="U22" t="e">
        <f t="shared" si="8"/>
        <v>#N/A</v>
      </c>
      <c r="V22" t="e">
        <f t="shared" si="9"/>
        <v>#N/A</v>
      </c>
      <c r="X22" t="e">
        <f>IF(H22=X$3,MAX(X$4:X21)+1,"")</f>
        <v>#N/A</v>
      </c>
      <c r="Y22" t="e">
        <f>IF(I22=Y$3,MAX(Y$4:Y21)+1,"")</f>
        <v>#N/A</v>
      </c>
      <c r="Z22" t="e">
        <f>IF(J22=Z$3,MAX(Z$4:Z21)+1,"")</f>
        <v>#N/A</v>
      </c>
      <c r="AA22" t="e">
        <f>IF(K22=AA$3,MAX(AA$4:AA21)+1,"")</f>
        <v>#N/A</v>
      </c>
      <c r="AB22" t="e">
        <f>IF(L22=AB$3,MAX(AB$4:AB21)+1,"")</f>
        <v>#N/A</v>
      </c>
      <c r="AC22" t="e">
        <f>IF(M22=AC$3,MAX(AC$4:AC21)+1,"")</f>
        <v>#N/A</v>
      </c>
      <c r="AD22" t="e">
        <f>IF(N22=AD$3,MAX(AD$4:AD21)+1,"")</f>
        <v>#N/A</v>
      </c>
      <c r="AE22" t="e">
        <f>IF(H22=AE$3,MAX(AE$4:AE21)+1,"")</f>
        <v>#N/A</v>
      </c>
      <c r="AF22" t="e">
        <f>IF(I22=AF$3,MAX(AF$4:AF21)+1,"")</f>
        <v>#N/A</v>
      </c>
      <c r="AG22" t="e">
        <f>IF(J22=AG$3,MAX(AG$4:AG21)+1,"")</f>
        <v>#N/A</v>
      </c>
      <c r="AH22" t="e">
        <f>IF(K22=AH$3,MAX(AH$4:AH21)+1,"")</f>
        <v>#N/A</v>
      </c>
      <c r="AI22" t="e">
        <f>IF(L22=AI$3,MAX(AI$4:AI21)+1,"")</f>
        <v>#N/A</v>
      </c>
      <c r="AJ22" t="e">
        <f>IF(M22=AJ$3,MAX(AJ$4:AJ21)+1,"")</f>
        <v>#N/A</v>
      </c>
      <c r="AK22" t="e">
        <f>IF(N22=AK$3,MAX(AK$4:AK21)+1,"")</f>
        <v>#N/A</v>
      </c>
      <c r="AL22" t="e">
        <f>IF(H22=AL$3,MAX(AL$4:AL21)+1,"")</f>
        <v>#N/A</v>
      </c>
      <c r="AM22" t="e">
        <f>IF(I22=AM$3,MAX(AM$4:AM21)+1,"")</f>
        <v>#N/A</v>
      </c>
      <c r="AN22" t="e">
        <f>IF(J22=AN$3,MAX(AN$4:AN21)+1,"")</f>
        <v>#N/A</v>
      </c>
      <c r="AO22" t="e">
        <f>IF(K22=AO$3,MAX(AO$4:AO21)+1,"")</f>
        <v>#N/A</v>
      </c>
      <c r="AP22" t="e">
        <f>IF(L22=AP$3,MAX(AP$4:AP21)+1,"")</f>
        <v>#N/A</v>
      </c>
      <c r="AQ22" t="e">
        <f>IF(M22=AQ$3,MAX(AQ$4:AQ21)+1,"")</f>
        <v>#N/A</v>
      </c>
      <c r="AR22" t="e">
        <f>IF(N22=AR$3,MAX(AR$4:AR21)+1,"")</f>
        <v>#N/A</v>
      </c>
      <c r="AS22" t="e">
        <f>IF(H22=AS$3,MAX(AS$4:AS21)+1,"")</f>
        <v>#N/A</v>
      </c>
      <c r="AT22" t="e">
        <f>IF(I22=AT$3,MAX(AT$4:AT21)+1,"")</f>
        <v>#N/A</v>
      </c>
      <c r="AU22" t="e">
        <f>IF(J22=AU$3,MAX(AU$4:AU21)+1,"")</f>
        <v>#N/A</v>
      </c>
      <c r="AV22" t="e">
        <f>IF(K22=AV$3,MAX(AV$4:AV21)+1,"")</f>
        <v>#N/A</v>
      </c>
      <c r="AW22" t="e">
        <f>IF(L22=AW$3,MAX(AW$4:AW21)+1,"")</f>
        <v>#N/A</v>
      </c>
      <c r="AX22" t="e">
        <f>IF(M22=AX$3,MAX(AX$4:AX21)+1,"")</f>
        <v>#N/A</v>
      </c>
      <c r="AY22" t="e">
        <f>IF(N22=AY$3,MAX(AY$4:AY21)+1,"")</f>
        <v>#N/A</v>
      </c>
      <c r="AZ22" t="e">
        <f>IF(H22=AZ$3,MAX(AZ$4:AZ21)+1,"")</f>
        <v>#N/A</v>
      </c>
      <c r="BA22" t="e">
        <f>IF(I22=BA$3,MAX(BA$4:BA21)+1,"")</f>
        <v>#N/A</v>
      </c>
      <c r="BB22" t="e">
        <f>IF(J22=BB$3,MAX(BB$4:BB21)+1,"")</f>
        <v>#N/A</v>
      </c>
      <c r="BC22" t="e">
        <f>IF(K22=BC$3,MAX(BC$4:BC21)+1,"")</f>
        <v>#N/A</v>
      </c>
      <c r="BD22" t="e">
        <f>IF(L22=BD$3,MAX(BD$4:BD21)+1,"")</f>
        <v>#N/A</v>
      </c>
      <c r="BE22" t="e">
        <f>IF(M22=BE$3,MAX(BE$4:BE21)+1,"")</f>
        <v>#N/A</v>
      </c>
      <c r="BF22" t="e">
        <f>IF(N22=BF$3,MAX(BF$4:BF21)+1,"")</f>
        <v>#N/A</v>
      </c>
      <c r="BG22" t="e">
        <f>IF(H22=BG$3,MAX(BG$4:BG21)+1,"")</f>
        <v>#N/A</v>
      </c>
      <c r="BH22" t="e">
        <f>IF(I22=BH$3,MAX(BH$4:BH21)+1,"")</f>
        <v>#N/A</v>
      </c>
      <c r="BI22" t="e">
        <f>IF(J22=BI$3,MAX(BI$4:BI21)+1,"")</f>
        <v>#N/A</v>
      </c>
      <c r="BJ22" t="e">
        <f>IF(K22=BJ$3,MAX(BJ$4:BJ21)+1,"")</f>
        <v>#N/A</v>
      </c>
      <c r="BK22" t="e">
        <f>IF(L22=BK$3,MAX(BK$4:BK21)+1,"")</f>
        <v>#N/A</v>
      </c>
      <c r="BL22" t="e">
        <f>IF(M22=BL$3,MAX(BL$4:BL21)+1,"")</f>
        <v>#N/A</v>
      </c>
      <c r="BM22" t="e">
        <f>IF(N22=BM$3,MAX(BM$4:BM21)+1,"")</f>
        <v>#N/A</v>
      </c>
      <c r="BN22" t="e">
        <f>IF(H22=BN$3,MAX(BN$4:BN21)+1,"")</f>
        <v>#N/A</v>
      </c>
      <c r="BO22" t="e">
        <f>IF(I22=BO$3,MAX(BO$4:BO21)+1,"")</f>
        <v>#N/A</v>
      </c>
      <c r="BP22" t="e">
        <f>IF(J22=BP$3,MAX(BP$4:BP21)+1,"")</f>
        <v>#N/A</v>
      </c>
      <c r="BQ22" t="e">
        <f>IF(K22=BQ$3,MAX(BQ$4:BQ21)+1,"")</f>
        <v>#N/A</v>
      </c>
      <c r="BR22" t="e">
        <f>IF(L22=BR$3,MAX(BR$4:BR21)+1,"")</f>
        <v>#N/A</v>
      </c>
      <c r="BS22" t="e">
        <f>IF(M22=BS$3,MAX(BS$4:BS21)+1,"")</f>
        <v>#N/A</v>
      </c>
      <c r="BT22" t="e">
        <f>IF(N22=BT$3,MAX(BT$4:BT21)+1,"")</f>
        <v>#N/A</v>
      </c>
      <c r="BU22" t="e">
        <f>IF(H22=BU$3,MAX(BU$4:BU21)+1,"")</f>
        <v>#N/A</v>
      </c>
      <c r="BV22" t="e">
        <f>IF(I22=BV$3,MAX(BV$4:BV21)+1,"")</f>
        <v>#N/A</v>
      </c>
      <c r="BW22" t="e">
        <f>IF(J22=BW$3,MAX(BW$4:BW21)+1,"")</f>
        <v>#N/A</v>
      </c>
      <c r="BX22" t="e">
        <f>IF(K22=BX$3,MAX(BX$4:BX21)+1,"")</f>
        <v>#N/A</v>
      </c>
      <c r="BY22" t="e">
        <f>IF(L22=BY$3,MAX(BY$4:BY21)+1,"")</f>
        <v>#N/A</v>
      </c>
      <c r="BZ22" t="e">
        <f>IF(M22=BZ$3,MAX(BZ$4:BZ21)+1,"")</f>
        <v>#N/A</v>
      </c>
      <c r="CA22" t="e">
        <f>IF(N22=CA$3,MAX(CA$4:CA21)+1,"")</f>
        <v>#N/A</v>
      </c>
      <c r="CB22" t="e">
        <f>IF(H22=CB$3,MAX(CB$4:CB21)+1,"")</f>
        <v>#N/A</v>
      </c>
      <c r="CC22" t="e">
        <f>IF(I22=CC$3,MAX(CC$4:CC21)+1,"")</f>
        <v>#N/A</v>
      </c>
      <c r="CD22" t="e">
        <f>IF(J22=CD$3,MAX(CD$4:CD21)+1,"")</f>
        <v>#N/A</v>
      </c>
      <c r="CE22" t="e">
        <f>IF(K22=CE$3,MAX(CE$4:CE21)+1,"")</f>
        <v>#N/A</v>
      </c>
      <c r="CF22" t="e">
        <f>IF(L22=CF$3,MAX(CF$4:CF21)+1,"")</f>
        <v>#N/A</v>
      </c>
      <c r="CG22" t="e">
        <f>IF(M22=CG$3,MAX(CG$4:CG21)+1,"")</f>
        <v>#N/A</v>
      </c>
      <c r="CH22" t="e">
        <f>IF(N22=CH$3,MAX(CH$4:CH21)+1,"")</f>
        <v>#N/A</v>
      </c>
      <c r="CI22" t="e">
        <f>IF(H22=CI$3,MAX(CI$4:CI21)+1,"")</f>
        <v>#N/A</v>
      </c>
      <c r="CJ22" t="e">
        <f>IF(I22=CJ$3,MAX(CJ$4:CJ21)+1,"")</f>
        <v>#N/A</v>
      </c>
      <c r="CK22" t="e">
        <f>IF(J22=CK$3,MAX(CK$4:CK21)+1,"")</f>
        <v>#N/A</v>
      </c>
      <c r="CL22" t="e">
        <f>IF(K22=CL$3,MAX(CL$4:CL21)+1,"")</f>
        <v>#N/A</v>
      </c>
      <c r="CM22" t="e">
        <f>IF(L22=CM$3,MAX(CM$4:CM21)+1,"")</f>
        <v>#N/A</v>
      </c>
      <c r="CN22" t="e">
        <f>IF(M22=CN$3,MAX(CN$4:CN21)+1,"")</f>
        <v>#N/A</v>
      </c>
      <c r="CO22" t="e">
        <f>IF(N22=CO$3,MAX(CO$4:CO21)+1,"")</f>
        <v>#N/A</v>
      </c>
    </row>
    <row r="23" spans="1:93">
      <c r="A23" t="s">
        <v>14</v>
      </c>
      <c r="B23" t="s">
        <v>104</v>
      </c>
      <c r="C23" t="s">
        <v>112</v>
      </c>
      <c r="D23">
        <v>3</v>
      </c>
      <c r="E23" t="str">
        <f>INDEX('Rlt Global'!$A$4:$F$151,MATCH($C23,'Rlt Global'!$C$4:$C$151,0),5)</f>
        <v>OMB3</v>
      </c>
      <c r="F23">
        <f>INDEX('Rlt Global'!$A$4:$F$151,MATCH($C23,'Rlt Global'!$C$4:$C$151,0),6)</f>
        <v>4781</v>
      </c>
      <c r="G23" s="66" t="str">
        <f>INDEX('Rlt Global'!$A$4:$G$151,MATCH($C23,'Rlt Global'!$C$4:$C$151,0),7)</f>
        <v>xxx.xxx@google.com</v>
      </c>
      <c r="H23" t="e">
        <f>INDEX('Rlt Global'!$E$4:$BD$151,MATCH($E23,'Rlt Global'!$E$4:$E$151,0),MATCH(H$3,'Rlt Global'!$E$3:$BD$3,0))</f>
        <v>#N/A</v>
      </c>
      <c r="I23" t="e">
        <f>INDEX('Rlt Global'!$E$4:$BD$151,MATCH($E23,'Rlt Global'!$E$4:$E$151,0),MATCH(I$3,'Rlt Global'!$E$3:$BD$3,0))</f>
        <v>#N/A</v>
      </c>
      <c r="J23" t="e">
        <f>INDEX('Rlt Global'!$E$4:$BD$151,MATCH($E23,'Rlt Global'!$E$4:$E$151,0),MATCH(J$3,'Rlt Global'!$E$3:$BD$3,0))</f>
        <v>#N/A</v>
      </c>
      <c r="K23" t="e">
        <f>INDEX('Rlt Global'!$E$4:$BD$151,MATCH($E23,'Rlt Global'!$E$4:$E$151,0),MATCH(K$3,'Rlt Global'!$E$3:$BD$3,0))</f>
        <v>#N/A</v>
      </c>
      <c r="L23" t="e">
        <f>INDEX('Rlt Global'!$E$4:$BD$151,MATCH($E23,'Rlt Global'!$E$4:$E$151,0),MATCH(L$3,'Rlt Global'!$E$3:$BD$3,0))</f>
        <v>#N/A</v>
      </c>
      <c r="M23" t="e">
        <f>INDEX('Rlt Global'!$E$4:$BD$151,MATCH($E23,'Rlt Global'!$E$4:$E$151,0),MATCH(M$3,'Rlt Global'!$E$3:$BD$3,0))</f>
        <v>#N/A</v>
      </c>
      <c r="N23" t="e">
        <f>INDEX('Rlt Global'!$E$4:$BD$151,MATCH($E23,'Rlt Global'!$E$4:$E$151,0),MATCH(N$3,'Rlt Global'!$E$3:$BD$3,0))</f>
        <v>#N/A</v>
      </c>
      <c r="P23" t="e">
        <f t="shared" si="3"/>
        <v>#N/A</v>
      </c>
      <c r="Q23" t="e">
        <f t="shared" si="4"/>
        <v>#N/A</v>
      </c>
      <c r="R23" t="e">
        <f t="shared" si="5"/>
        <v>#N/A</v>
      </c>
      <c r="S23" t="e">
        <f t="shared" si="6"/>
        <v>#N/A</v>
      </c>
      <c r="T23" t="e">
        <f t="shared" si="7"/>
        <v>#N/A</v>
      </c>
      <c r="U23" t="e">
        <f t="shared" si="8"/>
        <v>#N/A</v>
      </c>
      <c r="V23" t="e">
        <f t="shared" si="9"/>
        <v>#N/A</v>
      </c>
      <c r="X23" t="e">
        <f>IF(H23=X$3,MAX(X$4:X22)+1,"")</f>
        <v>#N/A</v>
      </c>
      <c r="Y23" t="e">
        <f>IF(I23=Y$3,MAX(Y$4:Y22)+1,"")</f>
        <v>#N/A</v>
      </c>
      <c r="Z23" t="e">
        <f>IF(J23=Z$3,MAX(Z$4:Z22)+1,"")</f>
        <v>#N/A</v>
      </c>
      <c r="AA23" t="e">
        <f>IF(K23=AA$3,MAX(AA$4:AA22)+1,"")</f>
        <v>#N/A</v>
      </c>
      <c r="AB23" t="e">
        <f>IF(L23=AB$3,MAX(AB$4:AB22)+1,"")</f>
        <v>#N/A</v>
      </c>
      <c r="AC23" t="e">
        <f>IF(M23=AC$3,MAX(AC$4:AC22)+1,"")</f>
        <v>#N/A</v>
      </c>
      <c r="AD23" t="e">
        <f>IF(N23=AD$3,MAX(AD$4:AD22)+1,"")</f>
        <v>#N/A</v>
      </c>
      <c r="AE23" t="e">
        <f>IF(H23=AE$3,MAX(AE$4:AE22)+1,"")</f>
        <v>#N/A</v>
      </c>
      <c r="AF23" t="e">
        <f>IF(I23=AF$3,MAX(AF$4:AF22)+1,"")</f>
        <v>#N/A</v>
      </c>
      <c r="AG23" t="e">
        <f>IF(J23=AG$3,MAX(AG$4:AG22)+1,"")</f>
        <v>#N/A</v>
      </c>
      <c r="AH23" t="e">
        <f>IF(K23=AH$3,MAX(AH$4:AH22)+1,"")</f>
        <v>#N/A</v>
      </c>
      <c r="AI23" t="e">
        <f>IF(L23=AI$3,MAX(AI$4:AI22)+1,"")</f>
        <v>#N/A</v>
      </c>
      <c r="AJ23" t="e">
        <f>IF(M23=AJ$3,MAX(AJ$4:AJ22)+1,"")</f>
        <v>#N/A</v>
      </c>
      <c r="AK23" t="e">
        <f>IF(N23=AK$3,MAX(AK$4:AK22)+1,"")</f>
        <v>#N/A</v>
      </c>
      <c r="AL23" t="e">
        <f>IF(H23=AL$3,MAX(AL$4:AL22)+1,"")</f>
        <v>#N/A</v>
      </c>
      <c r="AM23" t="e">
        <f>IF(I23=AM$3,MAX(AM$4:AM22)+1,"")</f>
        <v>#N/A</v>
      </c>
      <c r="AN23" t="e">
        <f>IF(J23=AN$3,MAX(AN$4:AN22)+1,"")</f>
        <v>#N/A</v>
      </c>
      <c r="AO23" t="e">
        <f>IF(K23=AO$3,MAX(AO$4:AO22)+1,"")</f>
        <v>#N/A</v>
      </c>
      <c r="AP23" t="e">
        <f>IF(L23=AP$3,MAX(AP$4:AP22)+1,"")</f>
        <v>#N/A</v>
      </c>
      <c r="AQ23" t="e">
        <f>IF(M23=AQ$3,MAX(AQ$4:AQ22)+1,"")</f>
        <v>#N/A</v>
      </c>
      <c r="AR23" t="e">
        <f>IF(N23=AR$3,MAX(AR$4:AR22)+1,"")</f>
        <v>#N/A</v>
      </c>
      <c r="AS23" t="e">
        <f>IF(H23=AS$3,MAX(AS$4:AS22)+1,"")</f>
        <v>#N/A</v>
      </c>
      <c r="AT23" t="e">
        <f>IF(I23=AT$3,MAX(AT$4:AT22)+1,"")</f>
        <v>#N/A</v>
      </c>
      <c r="AU23" t="e">
        <f>IF(J23=AU$3,MAX(AU$4:AU22)+1,"")</f>
        <v>#N/A</v>
      </c>
      <c r="AV23" t="e">
        <f>IF(K23=AV$3,MAX(AV$4:AV22)+1,"")</f>
        <v>#N/A</v>
      </c>
      <c r="AW23" t="e">
        <f>IF(L23=AW$3,MAX(AW$4:AW22)+1,"")</f>
        <v>#N/A</v>
      </c>
      <c r="AX23" t="e">
        <f>IF(M23=AX$3,MAX(AX$4:AX22)+1,"")</f>
        <v>#N/A</v>
      </c>
      <c r="AY23" t="e">
        <f>IF(N23=AY$3,MAX(AY$4:AY22)+1,"")</f>
        <v>#N/A</v>
      </c>
      <c r="AZ23" t="e">
        <f>IF(H23=AZ$3,MAX(AZ$4:AZ22)+1,"")</f>
        <v>#N/A</v>
      </c>
      <c r="BA23" t="e">
        <f>IF(I23=BA$3,MAX(BA$4:BA22)+1,"")</f>
        <v>#N/A</v>
      </c>
      <c r="BB23" t="e">
        <f>IF(J23=BB$3,MAX(BB$4:BB22)+1,"")</f>
        <v>#N/A</v>
      </c>
      <c r="BC23" t="e">
        <f>IF(K23=BC$3,MAX(BC$4:BC22)+1,"")</f>
        <v>#N/A</v>
      </c>
      <c r="BD23" t="e">
        <f>IF(L23=BD$3,MAX(BD$4:BD22)+1,"")</f>
        <v>#N/A</v>
      </c>
      <c r="BE23" t="e">
        <f>IF(M23=BE$3,MAX(BE$4:BE22)+1,"")</f>
        <v>#N/A</v>
      </c>
      <c r="BF23" t="e">
        <f>IF(N23=BF$3,MAX(BF$4:BF22)+1,"")</f>
        <v>#N/A</v>
      </c>
      <c r="BG23" t="e">
        <f>IF(H23=BG$3,MAX(BG$4:BG22)+1,"")</f>
        <v>#N/A</v>
      </c>
      <c r="BH23" t="e">
        <f>IF(I23=BH$3,MAX(BH$4:BH22)+1,"")</f>
        <v>#N/A</v>
      </c>
      <c r="BI23" t="e">
        <f>IF(J23=BI$3,MAX(BI$4:BI22)+1,"")</f>
        <v>#N/A</v>
      </c>
      <c r="BJ23" t="e">
        <f>IF(K23=BJ$3,MAX(BJ$4:BJ22)+1,"")</f>
        <v>#N/A</v>
      </c>
      <c r="BK23" t="e">
        <f>IF(L23=BK$3,MAX(BK$4:BK22)+1,"")</f>
        <v>#N/A</v>
      </c>
      <c r="BL23" t="e">
        <f>IF(M23=BL$3,MAX(BL$4:BL22)+1,"")</f>
        <v>#N/A</v>
      </c>
      <c r="BM23" t="e">
        <f>IF(N23=BM$3,MAX(BM$4:BM22)+1,"")</f>
        <v>#N/A</v>
      </c>
      <c r="BN23" t="e">
        <f>IF(H23=BN$3,MAX(BN$4:BN22)+1,"")</f>
        <v>#N/A</v>
      </c>
      <c r="BO23" t="e">
        <f>IF(I23=BO$3,MAX(BO$4:BO22)+1,"")</f>
        <v>#N/A</v>
      </c>
      <c r="BP23" t="e">
        <f>IF(J23=BP$3,MAX(BP$4:BP22)+1,"")</f>
        <v>#N/A</v>
      </c>
      <c r="BQ23" t="e">
        <f>IF(K23=BQ$3,MAX(BQ$4:BQ22)+1,"")</f>
        <v>#N/A</v>
      </c>
      <c r="BR23" t="e">
        <f>IF(L23=BR$3,MAX(BR$4:BR22)+1,"")</f>
        <v>#N/A</v>
      </c>
      <c r="BS23" t="e">
        <f>IF(M23=BS$3,MAX(BS$4:BS22)+1,"")</f>
        <v>#N/A</v>
      </c>
      <c r="BT23" t="e">
        <f>IF(N23=BT$3,MAX(BT$4:BT22)+1,"")</f>
        <v>#N/A</v>
      </c>
      <c r="BU23" t="e">
        <f>IF(H23=BU$3,MAX(BU$4:BU22)+1,"")</f>
        <v>#N/A</v>
      </c>
      <c r="BV23" t="e">
        <f>IF(I23=BV$3,MAX(BV$4:BV22)+1,"")</f>
        <v>#N/A</v>
      </c>
      <c r="BW23" t="e">
        <f>IF(J23=BW$3,MAX(BW$4:BW22)+1,"")</f>
        <v>#N/A</v>
      </c>
      <c r="BX23" t="e">
        <f>IF(K23=BX$3,MAX(BX$4:BX22)+1,"")</f>
        <v>#N/A</v>
      </c>
      <c r="BY23" t="e">
        <f>IF(L23=BY$3,MAX(BY$4:BY22)+1,"")</f>
        <v>#N/A</v>
      </c>
      <c r="BZ23" t="e">
        <f>IF(M23=BZ$3,MAX(BZ$4:BZ22)+1,"")</f>
        <v>#N/A</v>
      </c>
      <c r="CA23" t="e">
        <f>IF(N23=CA$3,MAX(CA$4:CA22)+1,"")</f>
        <v>#N/A</v>
      </c>
      <c r="CB23" t="e">
        <f>IF(H23=CB$3,MAX(CB$4:CB22)+1,"")</f>
        <v>#N/A</v>
      </c>
      <c r="CC23" t="e">
        <f>IF(I23=CC$3,MAX(CC$4:CC22)+1,"")</f>
        <v>#N/A</v>
      </c>
      <c r="CD23" t="e">
        <f>IF(J23=CD$3,MAX(CD$4:CD22)+1,"")</f>
        <v>#N/A</v>
      </c>
      <c r="CE23" t="e">
        <f>IF(K23=CE$3,MAX(CE$4:CE22)+1,"")</f>
        <v>#N/A</v>
      </c>
      <c r="CF23" t="e">
        <f>IF(L23=CF$3,MAX(CF$4:CF22)+1,"")</f>
        <v>#N/A</v>
      </c>
      <c r="CG23" t="e">
        <f>IF(M23=CG$3,MAX(CG$4:CG22)+1,"")</f>
        <v>#N/A</v>
      </c>
      <c r="CH23" t="e">
        <f>IF(N23=CH$3,MAX(CH$4:CH22)+1,"")</f>
        <v>#N/A</v>
      </c>
      <c r="CI23" t="e">
        <f>IF(H23=CI$3,MAX(CI$4:CI22)+1,"")</f>
        <v>#N/A</v>
      </c>
      <c r="CJ23" t="e">
        <f>IF(I23=CJ$3,MAX(CJ$4:CJ22)+1,"")</f>
        <v>#N/A</v>
      </c>
      <c r="CK23" t="e">
        <f>IF(J23=CK$3,MAX(CK$4:CK22)+1,"")</f>
        <v>#N/A</v>
      </c>
      <c r="CL23" t="e">
        <f>IF(K23=CL$3,MAX(CL$4:CL22)+1,"")</f>
        <v>#N/A</v>
      </c>
      <c r="CM23" t="e">
        <f>IF(L23=CM$3,MAX(CM$4:CM22)+1,"")</f>
        <v>#N/A</v>
      </c>
      <c r="CN23" t="e">
        <f>IF(M23=CN$3,MAX(CN$4:CN22)+1,"")</f>
        <v>#N/A</v>
      </c>
      <c r="CO23" t="e">
        <f>IF(N23=CO$3,MAX(CO$4:CO22)+1,"")</f>
        <v>#N/A</v>
      </c>
    </row>
    <row r="24" spans="1:93">
      <c r="A24" t="s">
        <v>15</v>
      </c>
      <c r="B24" t="s">
        <v>104</v>
      </c>
      <c r="C24" t="s">
        <v>113</v>
      </c>
      <c r="D24">
        <v>1</v>
      </c>
      <c r="E24" t="str">
        <f>INDEX('Rlt Global'!$A$4:$F$151,MATCH($C24,'Rlt Global'!$C$4:$C$151,0),5)</f>
        <v>OMC1</v>
      </c>
      <c r="F24">
        <f>INDEX('Rlt Global'!$A$4:$F$151,MATCH($C24,'Rlt Global'!$C$4:$C$151,0),6)</f>
        <v>2368</v>
      </c>
      <c r="G24" s="66" t="str">
        <f>INDEX('Rlt Global'!$A$4:$G$151,MATCH($C24,'Rlt Global'!$C$4:$C$151,0),7)</f>
        <v>xxx.xxx@google.com</v>
      </c>
      <c r="H24" t="e">
        <f>INDEX('Rlt Global'!$E$4:$BD$151,MATCH($E24,'Rlt Global'!$E$4:$E$151,0),MATCH(H$3,'Rlt Global'!$E$3:$BD$3,0))</f>
        <v>#N/A</v>
      </c>
      <c r="I24" t="e">
        <f>INDEX('Rlt Global'!$E$4:$BD$151,MATCH($E24,'Rlt Global'!$E$4:$E$151,0),MATCH(I$3,'Rlt Global'!$E$3:$BD$3,0))</f>
        <v>#N/A</v>
      </c>
      <c r="J24" t="e">
        <f>INDEX('Rlt Global'!$E$4:$BD$151,MATCH($E24,'Rlt Global'!$E$4:$E$151,0),MATCH(J$3,'Rlt Global'!$E$3:$BD$3,0))</f>
        <v>#N/A</v>
      </c>
      <c r="K24" t="e">
        <f>INDEX('Rlt Global'!$E$4:$BD$151,MATCH($E24,'Rlt Global'!$E$4:$E$151,0),MATCH(K$3,'Rlt Global'!$E$3:$BD$3,0))</f>
        <v>#N/A</v>
      </c>
      <c r="L24" t="e">
        <f>INDEX('Rlt Global'!$E$4:$BD$151,MATCH($E24,'Rlt Global'!$E$4:$E$151,0),MATCH(L$3,'Rlt Global'!$E$3:$BD$3,0))</f>
        <v>#N/A</v>
      </c>
      <c r="M24" t="e">
        <f>INDEX('Rlt Global'!$E$4:$BD$151,MATCH($E24,'Rlt Global'!$E$4:$E$151,0),MATCH(M$3,'Rlt Global'!$E$3:$BD$3,0))</f>
        <v>#N/A</v>
      </c>
      <c r="N24" t="e">
        <f>INDEX('Rlt Global'!$E$4:$BD$151,MATCH($E24,'Rlt Global'!$E$4:$E$151,0),MATCH(N$3,'Rlt Global'!$E$3:$BD$3,0))</f>
        <v>#N/A</v>
      </c>
      <c r="P24" t="e">
        <f t="shared" si="3"/>
        <v>#N/A</v>
      </c>
      <c r="Q24" t="e">
        <f t="shared" si="4"/>
        <v>#N/A</v>
      </c>
      <c r="R24" t="e">
        <f t="shared" si="5"/>
        <v>#N/A</v>
      </c>
      <c r="S24" t="e">
        <f t="shared" si="6"/>
        <v>#N/A</v>
      </c>
      <c r="T24" t="e">
        <f t="shared" si="7"/>
        <v>#N/A</v>
      </c>
      <c r="U24" t="e">
        <f t="shared" si="8"/>
        <v>#N/A</v>
      </c>
      <c r="V24" t="e">
        <f t="shared" si="9"/>
        <v>#N/A</v>
      </c>
      <c r="X24" t="e">
        <f>IF(H24=X$3,MAX(X$4:X23)+1,"")</f>
        <v>#N/A</v>
      </c>
      <c r="Y24" t="e">
        <f>IF(I24=Y$3,MAX(Y$4:Y23)+1,"")</f>
        <v>#N/A</v>
      </c>
      <c r="Z24" t="e">
        <f>IF(J24=Z$3,MAX(Z$4:Z23)+1,"")</f>
        <v>#N/A</v>
      </c>
      <c r="AA24" t="e">
        <f>IF(K24=AA$3,MAX(AA$4:AA23)+1,"")</f>
        <v>#N/A</v>
      </c>
      <c r="AB24" t="e">
        <f>IF(L24=AB$3,MAX(AB$4:AB23)+1,"")</f>
        <v>#N/A</v>
      </c>
      <c r="AC24" t="e">
        <f>IF(M24=AC$3,MAX(AC$4:AC23)+1,"")</f>
        <v>#N/A</v>
      </c>
      <c r="AD24" t="e">
        <f>IF(N24=AD$3,MAX(AD$4:AD23)+1,"")</f>
        <v>#N/A</v>
      </c>
      <c r="AE24" t="e">
        <f>IF(H24=AE$3,MAX(AE$4:AE23)+1,"")</f>
        <v>#N/A</v>
      </c>
      <c r="AF24" t="e">
        <f>IF(I24=AF$3,MAX(AF$4:AF23)+1,"")</f>
        <v>#N/A</v>
      </c>
      <c r="AG24" t="e">
        <f>IF(J24=AG$3,MAX(AG$4:AG23)+1,"")</f>
        <v>#N/A</v>
      </c>
      <c r="AH24" t="e">
        <f>IF(K24=AH$3,MAX(AH$4:AH23)+1,"")</f>
        <v>#N/A</v>
      </c>
      <c r="AI24" t="e">
        <f>IF(L24=AI$3,MAX(AI$4:AI23)+1,"")</f>
        <v>#N/A</v>
      </c>
      <c r="AJ24" t="e">
        <f>IF(M24=AJ$3,MAX(AJ$4:AJ23)+1,"")</f>
        <v>#N/A</v>
      </c>
      <c r="AK24" t="e">
        <f>IF(N24=AK$3,MAX(AK$4:AK23)+1,"")</f>
        <v>#N/A</v>
      </c>
      <c r="AL24" t="e">
        <f>IF(H24=AL$3,MAX(AL$4:AL23)+1,"")</f>
        <v>#N/A</v>
      </c>
      <c r="AM24" t="e">
        <f>IF(I24=AM$3,MAX(AM$4:AM23)+1,"")</f>
        <v>#N/A</v>
      </c>
      <c r="AN24" t="e">
        <f>IF(J24=AN$3,MAX(AN$4:AN23)+1,"")</f>
        <v>#N/A</v>
      </c>
      <c r="AO24" t="e">
        <f>IF(K24=AO$3,MAX(AO$4:AO23)+1,"")</f>
        <v>#N/A</v>
      </c>
      <c r="AP24" t="e">
        <f>IF(L24=AP$3,MAX(AP$4:AP23)+1,"")</f>
        <v>#N/A</v>
      </c>
      <c r="AQ24" t="e">
        <f>IF(M24=AQ$3,MAX(AQ$4:AQ23)+1,"")</f>
        <v>#N/A</v>
      </c>
      <c r="AR24" t="e">
        <f>IF(N24=AR$3,MAX(AR$4:AR23)+1,"")</f>
        <v>#N/A</v>
      </c>
      <c r="AS24" t="e">
        <f>IF(H24=AS$3,MAX(AS$4:AS23)+1,"")</f>
        <v>#N/A</v>
      </c>
      <c r="AT24" t="e">
        <f>IF(I24=AT$3,MAX(AT$4:AT23)+1,"")</f>
        <v>#N/A</v>
      </c>
      <c r="AU24" t="e">
        <f>IF(J24=AU$3,MAX(AU$4:AU23)+1,"")</f>
        <v>#N/A</v>
      </c>
      <c r="AV24" t="e">
        <f>IF(K24=AV$3,MAX(AV$4:AV23)+1,"")</f>
        <v>#N/A</v>
      </c>
      <c r="AW24" t="e">
        <f>IF(L24=AW$3,MAX(AW$4:AW23)+1,"")</f>
        <v>#N/A</v>
      </c>
      <c r="AX24" t="e">
        <f>IF(M24=AX$3,MAX(AX$4:AX23)+1,"")</f>
        <v>#N/A</v>
      </c>
      <c r="AY24" t="e">
        <f>IF(N24=AY$3,MAX(AY$4:AY23)+1,"")</f>
        <v>#N/A</v>
      </c>
      <c r="AZ24" t="e">
        <f>IF(H24=AZ$3,MAX(AZ$4:AZ23)+1,"")</f>
        <v>#N/A</v>
      </c>
      <c r="BA24" t="e">
        <f>IF(I24=BA$3,MAX(BA$4:BA23)+1,"")</f>
        <v>#N/A</v>
      </c>
      <c r="BB24" t="e">
        <f>IF(J24=BB$3,MAX(BB$4:BB23)+1,"")</f>
        <v>#N/A</v>
      </c>
      <c r="BC24" t="e">
        <f>IF(K24=BC$3,MAX(BC$4:BC23)+1,"")</f>
        <v>#N/A</v>
      </c>
      <c r="BD24" t="e">
        <f>IF(L24=BD$3,MAX(BD$4:BD23)+1,"")</f>
        <v>#N/A</v>
      </c>
      <c r="BE24" t="e">
        <f>IF(M24=BE$3,MAX(BE$4:BE23)+1,"")</f>
        <v>#N/A</v>
      </c>
      <c r="BF24" t="e">
        <f>IF(N24=BF$3,MAX(BF$4:BF23)+1,"")</f>
        <v>#N/A</v>
      </c>
      <c r="BG24" t="e">
        <f>IF(H24=BG$3,MAX(BG$4:BG23)+1,"")</f>
        <v>#N/A</v>
      </c>
      <c r="BH24" t="e">
        <f>IF(I24=BH$3,MAX(BH$4:BH23)+1,"")</f>
        <v>#N/A</v>
      </c>
      <c r="BI24" t="e">
        <f>IF(J24=BI$3,MAX(BI$4:BI23)+1,"")</f>
        <v>#N/A</v>
      </c>
      <c r="BJ24" t="e">
        <f>IF(K24=BJ$3,MAX(BJ$4:BJ23)+1,"")</f>
        <v>#N/A</v>
      </c>
      <c r="BK24" t="e">
        <f>IF(L24=BK$3,MAX(BK$4:BK23)+1,"")</f>
        <v>#N/A</v>
      </c>
      <c r="BL24" t="e">
        <f>IF(M24=BL$3,MAX(BL$4:BL23)+1,"")</f>
        <v>#N/A</v>
      </c>
      <c r="BM24" t="e">
        <f>IF(N24=BM$3,MAX(BM$4:BM23)+1,"")</f>
        <v>#N/A</v>
      </c>
      <c r="BN24" t="e">
        <f>IF(H24=BN$3,MAX(BN$4:BN23)+1,"")</f>
        <v>#N/A</v>
      </c>
      <c r="BO24" t="e">
        <f>IF(I24=BO$3,MAX(BO$4:BO23)+1,"")</f>
        <v>#N/A</v>
      </c>
      <c r="BP24" t="e">
        <f>IF(J24=BP$3,MAX(BP$4:BP23)+1,"")</f>
        <v>#N/A</v>
      </c>
      <c r="BQ24" t="e">
        <f>IF(K24=BQ$3,MAX(BQ$4:BQ23)+1,"")</f>
        <v>#N/A</v>
      </c>
      <c r="BR24" t="e">
        <f>IF(L24=BR$3,MAX(BR$4:BR23)+1,"")</f>
        <v>#N/A</v>
      </c>
      <c r="BS24" t="e">
        <f>IF(M24=BS$3,MAX(BS$4:BS23)+1,"")</f>
        <v>#N/A</v>
      </c>
      <c r="BT24" t="e">
        <f>IF(N24=BT$3,MAX(BT$4:BT23)+1,"")</f>
        <v>#N/A</v>
      </c>
      <c r="BU24" t="e">
        <f>IF(H24=BU$3,MAX(BU$4:BU23)+1,"")</f>
        <v>#N/A</v>
      </c>
      <c r="BV24" t="e">
        <f>IF(I24=BV$3,MAX(BV$4:BV23)+1,"")</f>
        <v>#N/A</v>
      </c>
      <c r="BW24" t="e">
        <f>IF(J24=BW$3,MAX(BW$4:BW23)+1,"")</f>
        <v>#N/A</v>
      </c>
      <c r="BX24" t="e">
        <f>IF(K24=BX$3,MAX(BX$4:BX23)+1,"")</f>
        <v>#N/A</v>
      </c>
      <c r="BY24" t="e">
        <f>IF(L24=BY$3,MAX(BY$4:BY23)+1,"")</f>
        <v>#N/A</v>
      </c>
      <c r="BZ24" t="e">
        <f>IF(M24=BZ$3,MAX(BZ$4:BZ23)+1,"")</f>
        <v>#N/A</v>
      </c>
      <c r="CA24" t="e">
        <f>IF(N24=CA$3,MAX(CA$4:CA23)+1,"")</f>
        <v>#N/A</v>
      </c>
      <c r="CB24" t="e">
        <f>IF(H24=CB$3,MAX(CB$4:CB23)+1,"")</f>
        <v>#N/A</v>
      </c>
      <c r="CC24" t="e">
        <f>IF(I24=CC$3,MAX(CC$4:CC23)+1,"")</f>
        <v>#N/A</v>
      </c>
      <c r="CD24" t="e">
        <f>IF(J24=CD$3,MAX(CD$4:CD23)+1,"")</f>
        <v>#N/A</v>
      </c>
      <c r="CE24" t="e">
        <f>IF(K24=CE$3,MAX(CE$4:CE23)+1,"")</f>
        <v>#N/A</v>
      </c>
      <c r="CF24" t="e">
        <f>IF(L24=CF$3,MAX(CF$4:CF23)+1,"")</f>
        <v>#N/A</v>
      </c>
      <c r="CG24" t="e">
        <f>IF(M24=CG$3,MAX(CG$4:CG23)+1,"")</f>
        <v>#N/A</v>
      </c>
      <c r="CH24" t="e">
        <f>IF(N24=CH$3,MAX(CH$4:CH23)+1,"")</f>
        <v>#N/A</v>
      </c>
      <c r="CI24" t="e">
        <f>IF(H24=CI$3,MAX(CI$4:CI23)+1,"")</f>
        <v>#N/A</v>
      </c>
      <c r="CJ24" t="e">
        <f>IF(I24=CJ$3,MAX(CJ$4:CJ23)+1,"")</f>
        <v>#N/A</v>
      </c>
      <c r="CK24" t="e">
        <f>IF(J24=CK$3,MAX(CK$4:CK23)+1,"")</f>
        <v>#N/A</v>
      </c>
      <c r="CL24" t="e">
        <f>IF(K24=CL$3,MAX(CL$4:CL23)+1,"")</f>
        <v>#N/A</v>
      </c>
      <c r="CM24" t="e">
        <f>IF(L24=CM$3,MAX(CM$4:CM23)+1,"")</f>
        <v>#N/A</v>
      </c>
      <c r="CN24" t="e">
        <f>IF(M24=CN$3,MAX(CN$4:CN23)+1,"")</f>
        <v>#N/A</v>
      </c>
      <c r="CO24" t="e">
        <f>IF(N24=CO$3,MAX(CO$4:CO23)+1,"")</f>
        <v>#N/A</v>
      </c>
    </row>
    <row r="25" spans="1:93">
      <c r="A25" t="s">
        <v>15</v>
      </c>
      <c r="B25" t="s">
        <v>104</v>
      </c>
      <c r="C25" t="s">
        <v>114</v>
      </c>
      <c r="D25">
        <v>2</v>
      </c>
      <c r="E25" t="str">
        <f>INDEX('Rlt Global'!$A$4:$F$151,MATCH($C25,'Rlt Global'!$C$4:$C$151,0),5)</f>
        <v>OMC2</v>
      </c>
      <c r="F25">
        <f>INDEX('Rlt Global'!$A$4:$F$151,MATCH($C25,'Rlt Global'!$C$4:$C$151,0),6)</f>
        <v>1282</v>
      </c>
      <c r="G25" s="66" t="str">
        <f>INDEX('Rlt Global'!$A$4:$G$151,MATCH($C25,'Rlt Global'!$C$4:$C$151,0),7)</f>
        <v>xxx.xxx@google.com</v>
      </c>
      <c r="H25" t="e">
        <f>INDEX('Rlt Global'!$E$4:$BD$151,MATCH($E25,'Rlt Global'!$E$4:$E$151,0),MATCH(H$3,'Rlt Global'!$E$3:$BD$3,0))</f>
        <v>#N/A</v>
      </c>
      <c r="I25" t="e">
        <f>INDEX('Rlt Global'!$E$4:$BD$151,MATCH($E25,'Rlt Global'!$E$4:$E$151,0),MATCH(I$3,'Rlt Global'!$E$3:$BD$3,0))</f>
        <v>#N/A</v>
      </c>
      <c r="J25" t="e">
        <f>INDEX('Rlt Global'!$E$4:$BD$151,MATCH($E25,'Rlt Global'!$E$4:$E$151,0),MATCH(J$3,'Rlt Global'!$E$3:$BD$3,0))</f>
        <v>#N/A</v>
      </c>
      <c r="K25" t="e">
        <f>INDEX('Rlt Global'!$E$4:$BD$151,MATCH($E25,'Rlt Global'!$E$4:$E$151,0),MATCH(K$3,'Rlt Global'!$E$3:$BD$3,0))</f>
        <v>#N/A</v>
      </c>
      <c r="L25" t="e">
        <f>INDEX('Rlt Global'!$E$4:$BD$151,MATCH($E25,'Rlt Global'!$E$4:$E$151,0),MATCH(L$3,'Rlt Global'!$E$3:$BD$3,0))</f>
        <v>#N/A</v>
      </c>
      <c r="M25" t="e">
        <f>INDEX('Rlt Global'!$E$4:$BD$151,MATCH($E25,'Rlt Global'!$E$4:$E$151,0),MATCH(M$3,'Rlt Global'!$E$3:$BD$3,0))</f>
        <v>#N/A</v>
      </c>
      <c r="N25" t="e">
        <f>INDEX('Rlt Global'!$E$4:$BD$151,MATCH($E25,'Rlt Global'!$E$4:$E$151,0),MATCH(N$3,'Rlt Global'!$E$3:$BD$3,0))</f>
        <v>#N/A</v>
      </c>
      <c r="P25" t="e">
        <f t="shared" si="3"/>
        <v>#N/A</v>
      </c>
      <c r="Q25" t="e">
        <f t="shared" si="4"/>
        <v>#N/A</v>
      </c>
      <c r="R25" t="e">
        <f t="shared" si="5"/>
        <v>#N/A</v>
      </c>
      <c r="S25" t="e">
        <f t="shared" si="6"/>
        <v>#N/A</v>
      </c>
      <c r="T25" t="e">
        <f t="shared" si="7"/>
        <v>#N/A</v>
      </c>
      <c r="U25" t="e">
        <f t="shared" si="8"/>
        <v>#N/A</v>
      </c>
      <c r="V25" t="e">
        <f t="shared" si="9"/>
        <v>#N/A</v>
      </c>
      <c r="X25" t="e">
        <f>IF(H25=X$3,MAX(X$4:X24)+1,"")</f>
        <v>#N/A</v>
      </c>
      <c r="Y25" t="e">
        <f>IF(I25=Y$3,MAX(Y$4:Y24)+1,"")</f>
        <v>#N/A</v>
      </c>
      <c r="Z25" t="e">
        <f>IF(J25=Z$3,MAX(Z$4:Z24)+1,"")</f>
        <v>#N/A</v>
      </c>
      <c r="AA25" t="e">
        <f>IF(K25=AA$3,MAX(AA$4:AA24)+1,"")</f>
        <v>#N/A</v>
      </c>
      <c r="AB25" t="e">
        <f>IF(L25=AB$3,MAX(AB$4:AB24)+1,"")</f>
        <v>#N/A</v>
      </c>
      <c r="AC25" t="e">
        <f>IF(M25=AC$3,MAX(AC$4:AC24)+1,"")</f>
        <v>#N/A</v>
      </c>
      <c r="AD25" t="e">
        <f>IF(N25=AD$3,MAX(AD$4:AD24)+1,"")</f>
        <v>#N/A</v>
      </c>
      <c r="AE25" t="e">
        <f>IF(H25=AE$3,MAX(AE$4:AE24)+1,"")</f>
        <v>#N/A</v>
      </c>
      <c r="AF25" t="e">
        <f>IF(I25=AF$3,MAX(AF$4:AF24)+1,"")</f>
        <v>#N/A</v>
      </c>
      <c r="AG25" t="e">
        <f>IF(J25=AG$3,MAX(AG$4:AG24)+1,"")</f>
        <v>#N/A</v>
      </c>
      <c r="AH25" t="e">
        <f>IF(K25=AH$3,MAX(AH$4:AH24)+1,"")</f>
        <v>#N/A</v>
      </c>
      <c r="AI25" t="e">
        <f>IF(L25=AI$3,MAX(AI$4:AI24)+1,"")</f>
        <v>#N/A</v>
      </c>
      <c r="AJ25" t="e">
        <f>IF(M25=AJ$3,MAX(AJ$4:AJ24)+1,"")</f>
        <v>#N/A</v>
      </c>
      <c r="AK25" t="e">
        <f>IF(N25=AK$3,MAX(AK$4:AK24)+1,"")</f>
        <v>#N/A</v>
      </c>
      <c r="AL25" t="e">
        <f>IF(H25=AL$3,MAX(AL$4:AL24)+1,"")</f>
        <v>#N/A</v>
      </c>
      <c r="AM25" t="e">
        <f>IF(I25=AM$3,MAX(AM$4:AM24)+1,"")</f>
        <v>#N/A</v>
      </c>
      <c r="AN25" t="e">
        <f>IF(J25=AN$3,MAX(AN$4:AN24)+1,"")</f>
        <v>#N/A</v>
      </c>
      <c r="AO25" t="e">
        <f>IF(K25=AO$3,MAX(AO$4:AO24)+1,"")</f>
        <v>#N/A</v>
      </c>
      <c r="AP25" t="e">
        <f>IF(L25=AP$3,MAX(AP$4:AP24)+1,"")</f>
        <v>#N/A</v>
      </c>
      <c r="AQ25" t="e">
        <f>IF(M25=AQ$3,MAX(AQ$4:AQ24)+1,"")</f>
        <v>#N/A</v>
      </c>
      <c r="AR25" t="e">
        <f>IF(N25=AR$3,MAX(AR$4:AR24)+1,"")</f>
        <v>#N/A</v>
      </c>
      <c r="AS25" t="e">
        <f>IF(H25=AS$3,MAX(AS$4:AS24)+1,"")</f>
        <v>#N/A</v>
      </c>
      <c r="AT25" t="e">
        <f>IF(I25=AT$3,MAX(AT$4:AT24)+1,"")</f>
        <v>#N/A</v>
      </c>
      <c r="AU25" t="e">
        <f>IF(J25=AU$3,MAX(AU$4:AU24)+1,"")</f>
        <v>#N/A</v>
      </c>
      <c r="AV25" t="e">
        <f>IF(K25=AV$3,MAX(AV$4:AV24)+1,"")</f>
        <v>#N/A</v>
      </c>
      <c r="AW25" t="e">
        <f>IF(L25=AW$3,MAX(AW$4:AW24)+1,"")</f>
        <v>#N/A</v>
      </c>
      <c r="AX25" t="e">
        <f>IF(M25=AX$3,MAX(AX$4:AX24)+1,"")</f>
        <v>#N/A</v>
      </c>
      <c r="AY25" t="e">
        <f>IF(N25=AY$3,MAX(AY$4:AY24)+1,"")</f>
        <v>#N/A</v>
      </c>
      <c r="AZ25" t="e">
        <f>IF(H25=AZ$3,MAX(AZ$4:AZ24)+1,"")</f>
        <v>#N/A</v>
      </c>
      <c r="BA25" t="e">
        <f>IF(I25=BA$3,MAX(BA$4:BA24)+1,"")</f>
        <v>#N/A</v>
      </c>
      <c r="BB25" t="e">
        <f>IF(J25=BB$3,MAX(BB$4:BB24)+1,"")</f>
        <v>#N/A</v>
      </c>
      <c r="BC25" t="e">
        <f>IF(K25=BC$3,MAX(BC$4:BC24)+1,"")</f>
        <v>#N/A</v>
      </c>
      <c r="BD25" t="e">
        <f>IF(L25=BD$3,MAX(BD$4:BD24)+1,"")</f>
        <v>#N/A</v>
      </c>
      <c r="BE25" t="e">
        <f>IF(M25=BE$3,MAX(BE$4:BE24)+1,"")</f>
        <v>#N/A</v>
      </c>
      <c r="BF25" t="e">
        <f>IF(N25=BF$3,MAX(BF$4:BF24)+1,"")</f>
        <v>#N/A</v>
      </c>
      <c r="BG25" t="e">
        <f>IF(H25=BG$3,MAX(BG$4:BG24)+1,"")</f>
        <v>#N/A</v>
      </c>
      <c r="BH25" t="e">
        <f>IF(I25=BH$3,MAX(BH$4:BH24)+1,"")</f>
        <v>#N/A</v>
      </c>
      <c r="BI25" t="e">
        <f>IF(J25=BI$3,MAX(BI$4:BI24)+1,"")</f>
        <v>#N/A</v>
      </c>
      <c r="BJ25" t="e">
        <f>IF(K25=BJ$3,MAX(BJ$4:BJ24)+1,"")</f>
        <v>#N/A</v>
      </c>
      <c r="BK25" t="e">
        <f>IF(L25=BK$3,MAX(BK$4:BK24)+1,"")</f>
        <v>#N/A</v>
      </c>
      <c r="BL25" t="e">
        <f>IF(M25=BL$3,MAX(BL$4:BL24)+1,"")</f>
        <v>#N/A</v>
      </c>
      <c r="BM25" t="e">
        <f>IF(N25=BM$3,MAX(BM$4:BM24)+1,"")</f>
        <v>#N/A</v>
      </c>
      <c r="BN25" t="e">
        <f>IF(H25=BN$3,MAX(BN$4:BN24)+1,"")</f>
        <v>#N/A</v>
      </c>
      <c r="BO25" t="e">
        <f>IF(I25=BO$3,MAX(BO$4:BO24)+1,"")</f>
        <v>#N/A</v>
      </c>
      <c r="BP25" t="e">
        <f>IF(J25=BP$3,MAX(BP$4:BP24)+1,"")</f>
        <v>#N/A</v>
      </c>
      <c r="BQ25" t="e">
        <f>IF(K25=BQ$3,MAX(BQ$4:BQ24)+1,"")</f>
        <v>#N/A</v>
      </c>
      <c r="BR25" t="e">
        <f>IF(L25=BR$3,MAX(BR$4:BR24)+1,"")</f>
        <v>#N/A</v>
      </c>
      <c r="BS25" t="e">
        <f>IF(M25=BS$3,MAX(BS$4:BS24)+1,"")</f>
        <v>#N/A</v>
      </c>
      <c r="BT25" t="e">
        <f>IF(N25=BT$3,MAX(BT$4:BT24)+1,"")</f>
        <v>#N/A</v>
      </c>
      <c r="BU25" t="e">
        <f>IF(H25=BU$3,MAX(BU$4:BU24)+1,"")</f>
        <v>#N/A</v>
      </c>
      <c r="BV25" t="e">
        <f>IF(I25=BV$3,MAX(BV$4:BV24)+1,"")</f>
        <v>#N/A</v>
      </c>
      <c r="BW25" t="e">
        <f>IF(J25=BW$3,MAX(BW$4:BW24)+1,"")</f>
        <v>#N/A</v>
      </c>
      <c r="BX25" t="e">
        <f>IF(K25=BX$3,MAX(BX$4:BX24)+1,"")</f>
        <v>#N/A</v>
      </c>
      <c r="BY25" t="e">
        <f>IF(L25=BY$3,MAX(BY$4:BY24)+1,"")</f>
        <v>#N/A</v>
      </c>
      <c r="BZ25" t="e">
        <f>IF(M25=BZ$3,MAX(BZ$4:BZ24)+1,"")</f>
        <v>#N/A</v>
      </c>
      <c r="CA25" t="e">
        <f>IF(N25=CA$3,MAX(CA$4:CA24)+1,"")</f>
        <v>#N/A</v>
      </c>
      <c r="CB25" t="e">
        <f>IF(H25=CB$3,MAX(CB$4:CB24)+1,"")</f>
        <v>#N/A</v>
      </c>
      <c r="CC25" t="e">
        <f>IF(I25=CC$3,MAX(CC$4:CC24)+1,"")</f>
        <v>#N/A</v>
      </c>
      <c r="CD25" t="e">
        <f>IF(J25=CD$3,MAX(CD$4:CD24)+1,"")</f>
        <v>#N/A</v>
      </c>
      <c r="CE25" t="e">
        <f>IF(K25=CE$3,MAX(CE$4:CE24)+1,"")</f>
        <v>#N/A</v>
      </c>
      <c r="CF25" t="e">
        <f>IF(L25=CF$3,MAX(CF$4:CF24)+1,"")</f>
        <v>#N/A</v>
      </c>
      <c r="CG25" t="e">
        <f>IF(M25=CG$3,MAX(CG$4:CG24)+1,"")</f>
        <v>#N/A</v>
      </c>
      <c r="CH25" t="e">
        <f>IF(N25=CH$3,MAX(CH$4:CH24)+1,"")</f>
        <v>#N/A</v>
      </c>
      <c r="CI25" t="e">
        <f>IF(H25=CI$3,MAX(CI$4:CI24)+1,"")</f>
        <v>#N/A</v>
      </c>
      <c r="CJ25" t="e">
        <f>IF(I25=CJ$3,MAX(CJ$4:CJ24)+1,"")</f>
        <v>#N/A</v>
      </c>
      <c r="CK25" t="e">
        <f>IF(J25=CK$3,MAX(CK$4:CK24)+1,"")</f>
        <v>#N/A</v>
      </c>
      <c r="CL25" t="e">
        <f>IF(K25=CL$3,MAX(CL$4:CL24)+1,"")</f>
        <v>#N/A</v>
      </c>
      <c r="CM25" t="e">
        <f>IF(L25=CM$3,MAX(CM$4:CM24)+1,"")</f>
        <v>#N/A</v>
      </c>
      <c r="CN25" t="e">
        <f>IF(M25=CN$3,MAX(CN$4:CN24)+1,"")</f>
        <v>#N/A</v>
      </c>
      <c r="CO25" t="e">
        <f>IF(N25=CO$3,MAX(CO$4:CO24)+1,"")</f>
        <v>#N/A</v>
      </c>
    </row>
    <row r="26" spans="1:93">
      <c r="A26" t="s">
        <v>15</v>
      </c>
      <c r="B26" t="s">
        <v>104</v>
      </c>
      <c r="C26" t="s">
        <v>115</v>
      </c>
      <c r="D26">
        <v>3</v>
      </c>
      <c r="E26" t="str">
        <f>INDEX('Rlt Global'!$A$4:$F$151,MATCH($C26,'Rlt Global'!$C$4:$C$151,0),5)</f>
        <v>OMC3</v>
      </c>
      <c r="F26">
        <f>INDEX('Rlt Global'!$A$4:$F$151,MATCH($C26,'Rlt Global'!$C$4:$C$151,0),6)</f>
        <v>3232</v>
      </c>
      <c r="G26" s="66" t="str">
        <f>INDEX('Rlt Global'!$A$4:$G$151,MATCH($C26,'Rlt Global'!$C$4:$C$151,0),7)</f>
        <v>xxx.xxx@google.com</v>
      </c>
      <c r="H26" t="e">
        <f>INDEX('Rlt Global'!$E$4:$BD$151,MATCH($E26,'Rlt Global'!$E$4:$E$151,0),MATCH(H$3,'Rlt Global'!$E$3:$BD$3,0))</f>
        <v>#N/A</v>
      </c>
      <c r="I26" t="e">
        <f>INDEX('Rlt Global'!$E$4:$BD$151,MATCH($E26,'Rlt Global'!$E$4:$E$151,0),MATCH(I$3,'Rlt Global'!$E$3:$BD$3,0))</f>
        <v>#N/A</v>
      </c>
      <c r="J26" t="e">
        <f>INDEX('Rlt Global'!$E$4:$BD$151,MATCH($E26,'Rlt Global'!$E$4:$E$151,0),MATCH(J$3,'Rlt Global'!$E$3:$BD$3,0))</f>
        <v>#N/A</v>
      </c>
      <c r="K26" t="e">
        <f>INDEX('Rlt Global'!$E$4:$BD$151,MATCH($E26,'Rlt Global'!$E$4:$E$151,0),MATCH(K$3,'Rlt Global'!$E$3:$BD$3,0))</f>
        <v>#N/A</v>
      </c>
      <c r="L26" t="e">
        <f>INDEX('Rlt Global'!$E$4:$BD$151,MATCH($E26,'Rlt Global'!$E$4:$E$151,0),MATCH(L$3,'Rlt Global'!$E$3:$BD$3,0))</f>
        <v>#N/A</v>
      </c>
      <c r="M26" t="e">
        <f>INDEX('Rlt Global'!$E$4:$BD$151,MATCH($E26,'Rlt Global'!$E$4:$E$151,0),MATCH(M$3,'Rlt Global'!$E$3:$BD$3,0))</f>
        <v>#N/A</v>
      </c>
      <c r="N26" t="e">
        <f>INDEX('Rlt Global'!$E$4:$BD$151,MATCH($E26,'Rlt Global'!$E$4:$E$151,0),MATCH(N$3,'Rlt Global'!$E$3:$BD$3,0))</f>
        <v>#N/A</v>
      </c>
      <c r="P26" t="e">
        <f t="shared" si="3"/>
        <v>#N/A</v>
      </c>
      <c r="Q26" t="e">
        <f t="shared" si="4"/>
        <v>#N/A</v>
      </c>
      <c r="R26" t="e">
        <f t="shared" si="5"/>
        <v>#N/A</v>
      </c>
      <c r="S26" t="e">
        <f t="shared" si="6"/>
        <v>#N/A</v>
      </c>
      <c r="T26" t="e">
        <f t="shared" si="7"/>
        <v>#N/A</v>
      </c>
      <c r="U26" t="e">
        <f t="shared" si="8"/>
        <v>#N/A</v>
      </c>
      <c r="V26" t="e">
        <f t="shared" si="9"/>
        <v>#N/A</v>
      </c>
      <c r="X26" t="e">
        <f>IF(H26=X$3,MAX(X$4:X25)+1,"")</f>
        <v>#N/A</v>
      </c>
      <c r="Y26" t="e">
        <f>IF(I26=Y$3,MAX(Y$4:Y25)+1,"")</f>
        <v>#N/A</v>
      </c>
      <c r="Z26" t="e">
        <f>IF(J26=Z$3,MAX(Z$4:Z25)+1,"")</f>
        <v>#N/A</v>
      </c>
      <c r="AA26" t="e">
        <f>IF(K26=AA$3,MAX(AA$4:AA25)+1,"")</f>
        <v>#N/A</v>
      </c>
      <c r="AB26" t="e">
        <f>IF(L26=AB$3,MAX(AB$4:AB25)+1,"")</f>
        <v>#N/A</v>
      </c>
      <c r="AC26" t="e">
        <f>IF(M26=AC$3,MAX(AC$4:AC25)+1,"")</f>
        <v>#N/A</v>
      </c>
      <c r="AD26" t="e">
        <f>IF(N26=AD$3,MAX(AD$4:AD25)+1,"")</f>
        <v>#N/A</v>
      </c>
      <c r="AE26" t="e">
        <f>IF(H26=AE$3,MAX(AE$4:AE25)+1,"")</f>
        <v>#N/A</v>
      </c>
      <c r="AF26" t="e">
        <f>IF(I26=AF$3,MAX(AF$4:AF25)+1,"")</f>
        <v>#N/A</v>
      </c>
      <c r="AG26" t="e">
        <f>IF(J26=AG$3,MAX(AG$4:AG25)+1,"")</f>
        <v>#N/A</v>
      </c>
      <c r="AH26" t="e">
        <f>IF(K26=AH$3,MAX(AH$4:AH25)+1,"")</f>
        <v>#N/A</v>
      </c>
      <c r="AI26" t="e">
        <f>IF(L26=AI$3,MAX(AI$4:AI25)+1,"")</f>
        <v>#N/A</v>
      </c>
      <c r="AJ26" t="e">
        <f>IF(M26=AJ$3,MAX(AJ$4:AJ25)+1,"")</f>
        <v>#N/A</v>
      </c>
      <c r="AK26" t="e">
        <f>IF(N26=AK$3,MAX(AK$4:AK25)+1,"")</f>
        <v>#N/A</v>
      </c>
      <c r="AL26" t="e">
        <f>IF(H26=AL$3,MAX(AL$4:AL25)+1,"")</f>
        <v>#N/A</v>
      </c>
      <c r="AM26" t="e">
        <f>IF(I26=AM$3,MAX(AM$4:AM25)+1,"")</f>
        <v>#N/A</v>
      </c>
      <c r="AN26" t="e">
        <f>IF(J26=AN$3,MAX(AN$4:AN25)+1,"")</f>
        <v>#N/A</v>
      </c>
      <c r="AO26" t="e">
        <f>IF(K26=AO$3,MAX(AO$4:AO25)+1,"")</f>
        <v>#N/A</v>
      </c>
      <c r="AP26" t="e">
        <f>IF(L26=AP$3,MAX(AP$4:AP25)+1,"")</f>
        <v>#N/A</v>
      </c>
      <c r="AQ26" t="e">
        <f>IF(M26=AQ$3,MAX(AQ$4:AQ25)+1,"")</f>
        <v>#N/A</v>
      </c>
      <c r="AR26" t="e">
        <f>IF(N26=AR$3,MAX(AR$4:AR25)+1,"")</f>
        <v>#N/A</v>
      </c>
      <c r="AS26" t="e">
        <f>IF(H26=AS$3,MAX(AS$4:AS25)+1,"")</f>
        <v>#N/A</v>
      </c>
      <c r="AT26" t="e">
        <f>IF(I26=AT$3,MAX(AT$4:AT25)+1,"")</f>
        <v>#N/A</v>
      </c>
      <c r="AU26" t="e">
        <f>IF(J26=AU$3,MAX(AU$4:AU25)+1,"")</f>
        <v>#N/A</v>
      </c>
      <c r="AV26" t="e">
        <f>IF(K26=AV$3,MAX(AV$4:AV25)+1,"")</f>
        <v>#N/A</v>
      </c>
      <c r="AW26" t="e">
        <f>IF(L26=AW$3,MAX(AW$4:AW25)+1,"")</f>
        <v>#N/A</v>
      </c>
      <c r="AX26" t="e">
        <f>IF(M26=AX$3,MAX(AX$4:AX25)+1,"")</f>
        <v>#N/A</v>
      </c>
      <c r="AY26" t="e">
        <f>IF(N26=AY$3,MAX(AY$4:AY25)+1,"")</f>
        <v>#N/A</v>
      </c>
      <c r="AZ26" t="e">
        <f>IF(H26=AZ$3,MAX(AZ$4:AZ25)+1,"")</f>
        <v>#N/A</v>
      </c>
      <c r="BA26" t="e">
        <f>IF(I26=BA$3,MAX(BA$4:BA25)+1,"")</f>
        <v>#N/A</v>
      </c>
      <c r="BB26" t="e">
        <f>IF(J26=BB$3,MAX(BB$4:BB25)+1,"")</f>
        <v>#N/A</v>
      </c>
      <c r="BC26" t="e">
        <f>IF(K26=BC$3,MAX(BC$4:BC25)+1,"")</f>
        <v>#N/A</v>
      </c>
      <c r="BD26" t="e">
        <f>IF(L26=BD$3,MAX(BD$4:BD25)+1,"")</f>
        <v>#N/A</v>
      </c>
      <c r="BE26" t="e">
        <f>IF(M26=BE$3,MAX(BE$4:BE25)+1,"")</f>
        <v>#N/A</v>
      </c>
      <c r="BF26" t="e">
        <f>IF(N26=BF$3,MAX(BF$4:BF25)+1,"")</f>
        <v>#N/A</v>
      </c>
      <c r="BG26" t="e">
        <f>IF(H26=BG$3,MAX(BG$4:BG25)+1,"")</f>
        <v>#N/A</v>
      </c>
      <c r="BH26" t="e">
        <f>IF(I26=BH$3,MAX(BH$4:BH25)+1,"")</f>
        <v>#N/A</v>
      </c>
      <c r="BI26" t="e">
        <f>IF(J26=BI$3,MAX(BI$4:BI25)+1,"")</f>
        <v>#N/A</v>
      </c>
      <c r="BJ26" t="e">
        <f>IF(K26=BJ$3,MAX(BJ$4:BJ25)+1,"")</f>
        <v>#N/A</v>
      </c>
      <c r="BK26" t="e">
        <f>IF(L26=BK$3,MAX(BK$4:BK25)+1,"")</f>
        <v>#N/A</v>
      </c>
      <c r="BL26" t="e">
        <f>IF(M26=BL$3,MAX(BL$4:BL25)+1,"")</f>
        <v>#N/A</v>
      </c>
      <c r="BM26" t="e">
        <f>IF(N26=BM$3,MAX(BM$4:BM25)+1,"")</f>
        <v>#N/A</v>
      </c>
      <c r="BN26" t="e">
        <f>IF(H26=BN$3,MAX(BN$4:BN25)+1,"")</f>
        <v>#N/A</v>
      </c>
      <c r="BO26" t="e">
        <f>IF(I26=BO$3,MAX(BO$4:BO25)+1,"")</f>
        <v>#N/A</v>
      </c>
      <c r="BP26" t="e">
        <f>IF(J26=BP$3,MAX(BP$4:BP25)+1,"")</f>
        <v>#N/A</v>
      </c>
      <c r="BQ26" t="e">
        <f>IF(K26=BQ$3,MAX(BQ$4:BQ25)+1,"")</f>
        <v>#N/A</v>
      </c>
      <c r="BR26" t="e">
        <f>IF(L26=BR$3,MAX(BR$4:BR25)+1,"")</f>
        <v>#N/A</v>
      </c>
      <c r="BS26" t="e">
        <f>IF(M26=BS$3,MAX(BS$4:BS25)+1,"")</f>
        <v>#N/A</v>
      </c>
      <c r="BT26" t="e">
        <f>IF(N26=BT$3,MAX(BT$4:BT25)+1,"")</f>
        <v>#N/A</v>
      </c>
      <c r="BU26" t="e">
        <f>IF(H26=BU$3,MAX(BU$4:BU25)+1,"")</f>
        <v>#N/A</v>
      </c>
      <c r="BV26" t="e">
        <f>IF(I26=BV$3,MAX(BV$4:BV25)+1,"")</f>
        <v>#N/A</v>
      </c>
      <c r="BW26" t="e">
        <f>IF(J26=BW$3,MAX(BW$4:BW25)+1,"")</f>
        <v>#N/A</v>
      </c>
      <c r="BX26" t="e">
        <f>IF(K26=BX$3,MAX(BX$4:BX25)+1,"")</f>
        <v>#N/A</v>
      </c>
      <c r="BY26" t="e">
        <f>IF(L26=BY$3,MAX(BY$4:BY25)+1,"")</f>
        <v>#N/A</v>
      </c>
      <c r="BZ26" t="e">
        <f>IF(M26=BZ$3,MAX(BZ$4:BZ25)+1,"")</f>
        <v>#N/A</v>
      </c>
      <c r="CA26" t="e">
        <f>IF(N26=CA$3,MAX(CA$4:CA25)+1,"")</f>
        <v>#N/A</v>
      </c>
      <c r="CB26" t="e">
        <f>IF(H26=CB$3,MAX(CB$4:CB25)+1,"")</f>
        <v>#N/A</v>
      </c>
      <c r="CC26" t="e">
        <f>IF(I26=CC$3,MAX(CC$4:CC25)+1,"")</f>
        <v>#N/A</v>
      </c>
      <c r="CD26" t="e">
        <f>IF(J26=CD$3,MAX(CD$4:CD25)+1,"")</f>
        <v>#N/A</v>
      </c>
      <c r="CE26" t="e">
        <f>IF(K26=CE$3,MAX(CE$4:CE25)+1,"")</f>
        <v>#N/A</v>
      </c>
      <c r="CF26" t="e">
        <f>IF(L26=CF$3,MAX(CF$4:CF25)+1,"")</f>
        <v>#N/A</v>
      </c>
      <c r="CG26" t="e">
        <f>IF(M26=CG$3,MAX(CG$4:CG25)+1,"")</f>
        <v>#N/A</v>
      </c>
      <c r="CH26" t="e">
        <f>IF(N26=CH$3,MAX(CH$4:CH25)+1,"")</f>
        <v>#N/A</v>
      </c>
      <c r="CI26" t="e">
        <f>IF(H26=CI$3,MAX(CI$4:CI25)+1,"")</f>
        <v>#N/A</v>
      </c>
      <c r="CJ26" t="e">
        <f>IF(I26=CJ$3,MAX(CJ$4:CJ25)+1,"")</f>
        <v>#N/A</v>
      </c>
      <c r="CK26" t="e">
        <f>IF(J26=CK$3,MAX(CK$4:CK25)+1,"")</f>
        <v>#N/A</v>
      </c>
      <c r="CL26" t="e">
        <f>IF(K26=CL$3,MAX(CL$4:CL25)+1,"")</f>
        <v>#N/A</v>
      </c>
      <c r="CM26" t="e">
        <f>IF(L26=CM$3,MAX(CM$4:CM25)+1,"")</f>
        <v>#N/A</v>
      </c>
      <c r="CN26" t="e">
        <f>IF(M26=CN$3,MAX(CN$4:CN25)+1,"")</f>
        <v>#N/A</v>
      </c>
      <c r="CO26" t="e">
        <f>IF(N26=CO$3,MAX(CO$4:CO25)+1,"")</f>
        <v>#N/A</v>
      </c>
    </row>
    <row r="27" spans="1:93">
      <c r="A27" t="s">
        <v>12</v>
      </c>
      <c r="B27" t="s">
        <v>104</v>
      </c>
      <c r="C27" t="s">
        <v>116</v>
      </c>
      <c r="D27">
        <v>1</v>
      </c>
      <c r="E27" t="str">
        <f>INDEX('Rlt Global'!$A$4:$F$151,MATCH($C27,'Rlt Global'!$C$4:$C$151,0),5)</f>
        <v>OMD1</v>
      </c>
      <c r="F27">
        <f>INDEX('Rlt Global'!$A$4:$F$151,MATCH($C27,'Rlt Global'!$C$4:$C$151,0),6)</f>
        <v>4251</v>
      </c>
      <c r="G27" s="66" t="str">
        <f>INDEX('Rlt Global'!$A$4:$G$151,MATCH($C27,'Rlt Global'!$C$4:$C$151,0),7)</f>
        <v>xxx.xxx@google.com</v>
      </c>
      <c r="H27" t="e">
        <f>INDEX('Rlt Global'!$E$4:$BD$151,MATCH($E27,'Rlt Global'!$E$4:$E$151,0),MATCH(H$3,'Rlt Global'!$E$3:$BD$3,0))</f>
        <v>#N/A</v>
      </c>
      <c r="I27" t="e">
        <f>INDEX('Rlt Global'!$E$4:$BD$151,MATCH($E27,'Rlt Global'!$E$4:$E$151,0),MATCH(I$3,'Rlt Global'!$E$3:$BD$3,0))</f>
        <v>#N/A</v>
      </c>
      <c r="J27" t="e">
        <f>INDEX('Rlt Global'!$E$4:$BD$151,MATCH($E27,'Rlt Global'!$E$4:$E$151,0),MATCH(J$3,'Rlt Global'!$E$3:$BD$3,0))</f>
        <v>#N/A</v>
      </c>
      <c r="K27" t="e">
        <f>INDEX('Rlt Global'!$E$4:$BD$151,MATCH($E27,'Rlt Global'!$E$4:$E$151,0),MATCH(K$3,'Rlt Global'!$E$3:$BD$3,0))</f>
        <v>#N/A</v>
      </c>
      <c r="L27" t="e">
        <f>INDEX('Rlt Global'!$E$4:$BD$151,MATCH($E27,'Rlt Global'!$E$4:$E$151,0),MATCH(L$3,'Rlt Global'!$E$3:$BD$3,0))</f>
        <v>#N/A</v>
      </c>
      <c r="M27" t="e">
        <f>INDEX('Rlt Global'!$E$4:$BD$151,MATCH($E27,'Rlt Global'!$E$4:$E$151,0),MATCH(M$3,'Rlt Global'!$E$3:$BD$3,0))</f>
        <v>#N/A</v>
      </c>
      <c r="N27" t="e">
        <f>INDEX('Rlt Global'!$E$4:$BD$151,MATCH($E27,'Rlt Global'!$E$4:$E$151,0),MATCH(N$3,'Rlt Global'!$E$3:$BD$3,0))</f>
        <v>#N/A</v>
      </c>
      <c r="P27" t="e">
        <f t="shared" si="3"/>
        <v>#N/A</v>
      </c>
      <c r="Q27" t="e">
        <f t="shared" si="4"/>
        <v>#N/A</v>
      </c>
      <c r="R27" t="e">
        <f t="shared" si="5"/>
        <v>#N/A</v>
      </c>
      <c r="S27" t="e">
        <f t="shared" si="6"/>
        <v>#N/A</v>
      </c>
      <c r="T27" t="e">
        <f t="shared" si="7"/>
        <v>#N/A</v>
      </c>
      <c r="U27" t="e">
        <f t="shared" si="8"/>
        <v>#N/A</v>
      </c>
      <c r="V27" t="e">
        <f t="shared" si="9"/>
        <v>#N/A</v>
      </c>
      <c r="X27" t="e">
        <f>IF(H27=X$3,MAX(X$4:X26)+1,"")</f>
        <v>#N/A</v>
      </c>
      <c r="Y27" t="e">
        <f>IF(I27=Y$3,MAX(Y$4:Y26)+1,"")</f>
        <v>#N/A</v>
      </c>
      <c r="Z27" t="e">
        <f>IF(J27=Z$3,MAX(Z$4:Z26)+1,"")</f>
        <v>#N/A</v>
      </c>
      <c r="AA27" t="e">
        <f>IF(K27=AA$3,MAX(AA$4:AA26)+1,"")</f>
        <v>#N/A</v>
      </c>
      <c r="AB27" t="e">
        <f>IF(L27=AB$3,MAX(AB$4:AB26)+1,"")</f>
        <v>#N/A</v>
      </c>
      <c r="AC27" t="e">
        <f>IF(M27=AC$3,MAX(AC$4:AC26)+1,"")</f>
        <v>#N/A</v>
      </c>
      <c r="AD27" t="e">
        <f>IF(N27=AD$3,MAX(AD$4:AD26)+1,"")</f>
        <v>#N/A</v>
      </c>
      <c r="AE27" t="e">
        <f>IF(H27=AE$3,MAX(AE$4:AE26)+1,"")</f>
        <v>#N/A</v>
      </c>
      <c r="AF27" t="e">
        <f>IF(I27=AF$3,MAX(AF$4:AF26)+1,"")</f>
        <v>#N/A</v>
      </c>
      <c r="AG27" t="e">
        <f>IF(J27=AG$3,MAX(AG$4:AG26)+1,"")</f>
        <v>#N/A</v>
      </c>
      <c r="AH27" t="e">
        <f>IF(K27=AH$3,MAX(AH$4:AH26)+1,"")</f>
        <v>#N/A</v>
      </c>
      <c r="AI27" t="e">
        <f>IF(L27=AI$3,MAX(AI$4:AI26)+1,"")</f>
        <v>#N/A</v>
      </c>
      <c r="AJ27" t="e">
        <f>IF(M27=AJ$3,MAX(AJ$4:AJ26)+1,"")</f>
        <v>#N/A</v>
      </c>
      <c r="AK27" t="e">
        <f>IF(N27=AK$3,MAX(AK$4:AK26)+1,"")</f>
        <v>#N/A</v>
      </c>
      <c r="AL27" t="e">
        <f>IF(H27=AL$3,MAX(AL$4:AL26)+1,"")</f>
        <v>#N/A</v>
      </c>
      <c r="AM27" t="e">
        <f>IF(I27=AM$3,MAX(AM$4:AM26)+1,"")</f>
        <v>#N/A</v>
      </c>
      <c r="AN27" t="e">
        <f>IF(J27=AN$3,MAX(AN$4:AN26)+1,"")</f>
        <v>#N/A</v>
      </c>
      <c r="AO27" t="e">
        <f>IF(K27=AO$3,MAX(AO$4:AO26)+1,"")</f>
        <v>#N/A</v>
      </c>
      <c r="AP27" t="e">
        <f>IF(L27=AP$3,MAX(AP$4:AP26)+1,"")</f>
        <v>#N/A</v>
      </c>
      <c r="AQ27" t="e">
        <f>IF(M27=AQ$3,MAX(AQ$4:AQ26)+1,"")</f>
        <v>#N/A</v>
      </c>
      <c r="AR27" t="e">
        <f>IF(N27=AR$3,MAX(AR$4:AR26)+1,"")</f>
        <v>#N/A</v>
      </c>
      <c r="AS27" t="e">
        <f>IF(H27=AS$3,MAX(AS$4:AS26)+1,"")</f>
        <v>#N/A</v>
      </c>
      <c r="AT27" t="e">
        <f>IF(I27=AT$3,MAX(AT$4:AT26)+1,"")</f>
        <v>#N/A</v>
      </c>
      <c r="AU27" t="e">
        <f>IF(J27=AU$3,MAX(AU$4:AU26)+1,"")</f>
        <v>#N/A</v>
      </c>
      <c r="AV27" t="e">
        <f>IF(K27=AV$3,MAX(AV$4:AV26)+1,"")</f>
        <v>#N/A</v>
      </c>
      <c r="AW27" t="e">
        <f>IF(L27=AW$3,MAX(AW$4:AW26)+1,"")</f>
        <v>#N/A</v>
      </c>
      <c r="AX27" t="e">
        <f>IF(M27=AX$3,MAX(AX$4:AX26)+1,"")</f>
        <v>#N/A</v>
      </c>
      <c r="AY27" t="e">
        <f>IF(N27=AY$3,MAX(AY$4:AY26)+1,"")</f>
        <v>#N/A</v>
      </c>
      <c r="AZ27" t="e">
        <f>IF(H27=AZ$3,MAX(AZ$4:AZ26)+1,"")</f>
        <v>#N/A</v>
      </c>
      <c r="BA27" t="e">
        <f>IF(I27=BA$3,MAX(BA$4:BA26)+1,"")</f>
        <v>#N/A</v>
      </c>
      <c r="BB27" t="e">
        <f>IF(J27=BB$3,MAX(BB$4:BB26)+1,"")</f>
        <v>#N/A</v>
      </c>
      <c r="BC27" t="e">
        <f>IF(K27=BC$3,MAX(BC$4:BC26)+1,"")</f>
        <v>#N/A</v>
      </c>
      <c r="BD27" t="e">
        <f>IF(L27=BD$3,MAX(BD$4:BD26)+1,"")</f>
        <v>#N/A</v>
      </c>
      <c r="BE27" t="e">
        <f>IF(M27=BE$3,MAX(BE$4:BE26)+1,"")</f>
        <v>#N/A</v>
      </c>
      <c r="BF27" t="e">
        <f>IF(N27=BF$3,MAX(BF$4:BF26)+1,"")</f>
        <v>#N/A</v>
      </c>
      <c r="BG27" t="e">
        <f>IF(H27=BG$3,MAX(BG$4:BG26)+1,"")</f>
        <v>#N/A</v>
      </c>
      <c r="BH27" t="e">
        <f>IF(I27=BH$3,MAX(BH$4:BH26)+1,"")</f>
        <v>#N/A</v>
      </c>
      <c r="BI27" t="e">
        <f>IF(J27=BI$3,MAX(BI$4:BI26)+1,"")</f>
        <v>#N/A</v>
      </c>
      <c r="BJ27" t="e">
        <f>IF(K27=BJ$3,MAX(BJ$4:BJ26)+1,"")</f>
        <v>#N/A</v>
      </c>
      <c r="BK27" t="e">
        <f>IF(L27=BK$3,MAX(BK$4:BK26)+1,"")</f>
        <v>#N/A</v>
      </c>
      <c r="BL27" t="e">
        <f>IF(M27=BL$3,MAX(BL$4:BL26)+1,"")</f>
        <v>#N/A</v>
      </c>
      <c r="BM27" t="e">
        <f>IF(N27=BM$3,MAX(BM$4:BM26)+1,"")</f>
        <v>#N/A</v>
      </c>
      <c r="BN27" t="e">
        <f>IF(H27=BN$3,MAX(BN$4:BN26)+1,"")</f>
        <v>#N/A</v>
      </c>
      <c r="BO27" t="e">
        <f>IF(I27=BO$3,MAX(BO$4:BO26)+1,"")</f>
        <v>#N/A</v>
      </c>
      <c r="BP27" t="e">
        <f>IF(J27=BP$3,MAX(BP$4:BP26)+1,"")</f>
        <v>#N/A</v>
      </c>
      <c r="BQ27" t="e">
        <f>IF(K27=BQ$3,MAX(BQ$4:BQ26)+1,"")</f>
        <v>#N/A</v>
      </c>
      <c r="BR27" t="e">
        <f>IF(L27=BR$3,MAX(BR$4:BR26)+1,"")</f>
        <v>#N/A</v>
      </c>
      <c r="BS27" t="e">
        <f>IF(M27=BS$3,MAX(BS$4:BS26)+1,"")</f>
        <v>#N/A</v>
      </c>
      <c r="BT27" t="e">
        <f>IF(N27=BT$3,MAX(BT$4:BT26)+1,"")</f>
        <v>#N/A</v>
      </c>
      <c r="BU27" t="e">
        <f>IF(H27=BU$3,MAX(BU$4:BU26)+1,"")</f>
        <v>#N/A</v>
      </c>
      <c r="BV27" t="e">
        <f>IF(I27=BV$3,MAX(BV$4:BV26)+1,"")</f>
        <v>#N/A</v>
      </c>
      <c r="BW27" t="e">
        <f>IF(J27=BW$3,MAX(BW$4:BW26)+1,"")</f>
        <v>#N/A</v>
      </c>
      <c r="BX27" t="e">
        <f>IF(K27=BX$3,MAX(BX$4:BX26)+1,"")</f>
        <v>#N/A</v>
      </c>
      <c r="BY27" t="e">
        <f>IF(L27=BY$3,MAX(BY$4:BY26)+1,"")</f>
        <v>#N/A</v>
      </c>
      <c r="BZ27" t="e">
        <f>IF(M27=BZ$3,MAX(BZ$4:BZ26)+1,"")</f>
        <v>#N/A</v>
      </c>
      <c r="CA27" t="e">
        <f>IF(N27=CA$3,MAX(CA$4:CA26)+1,"")</f>
        <v>#N/A</v>
      </c>
      <c r="CB27" t="e">
        <f>IF(H27=CB$3,MAX(CB$4:CB26)+1,"")</f>
        <v>#N/A</v>
      </c>
      <c r="CC27" t="e">
        <f>IF(I27=CC$3,MAX(CC$4:CC26)+1,"")</f>
        <v>#N/A</v>
      </c>
      <c r="CD27" t="e">
        <f>IF(J27=CD$3,MAX(CD$4:CD26)+1,"")</f>
        <v>#N/A</v>
      </c>
      <c r="CE27" t="e">
        <f>IF(K27=CE$3,MAX(CE$4:CE26)+1,"")</f>
        <v>#N/A</v>
      </c>
      <c r="CF27" t="e">
        <f>IF(L27=CF$3,MAX(CF$4:CF26)+1,"")</f>
        <v>#N/A</v>
      </c>
      <c r="CG27" t="e">
        <f>IF(M27=CG$3,MAX(CG$4:CG26)+1,"")</f>
        <v>#N/A</v>
      </c>
      <c r="CH27" t="e">
        <f>IF(N27=CH$3,MAX(CH$4:CH26)+1,"")</f>
        <v>#N/A</v>
      </c>
      <c r="CI27" t="e">
        <f>IF(H27=CI$3,MAX(CI$4:CI26)+1,"")</f>
        <v>#N/A</v>
      </c>
      <c r="CJ27" t="e">
        <f>IF(I27=CJ$3,MAX(CJ$4:CJ26)+1,"")</f>
        <v>#N/A</v>
      </c>
      <c r="CK27" t="e">
        <f>IF(J27=CK$3,MAX(CK$4:CK26)+1,"")</f>
        <v>#N/A</v>
      </c>
      <c r="CL27" t="e">
        <f>IF(K27=CL$3,MAX(CL$4:CL26)+1,"")</f>
        <v>#N/A</v>
      </c>
      <c r="CM27" t="e">
        <f>IF(L27=CM$3,MAX(CM$4:CM26)+1,"")</f>
        <v>#N/A</v>
      </c>
      <c r="CN27" t="e">
        <f>IF(M27=CN$3,MAX(CN$4:CN26)+1,"")</f>
        <v>#N/A</v>
      </c>
      <c r="CO27" t="e">
        <f>IF(N27=CO$3,MAX(CO$4:CO26)+1,"")</f>
        <v>#N/A</v>
      </c>
    </row>
    <row r="28" spans="1:93">
      <c r="A28" t="s">
        <v>12</v>
      </c>
      <c r="B28" t="s">
        <v>104</v>
      </c>
      <c r="C28" t="s">
        <v>117</v>
      </c>
      <c r="D28">
        <v>2</v>
      </c>
      <c r="E28" t="str">
        <f>INDEX('Rlt Global'!$A$4:$F$151,MATCH($C28,'Rlt Global'!$C$4:$C$151,0),5)</f>
        <v>OMD2</v>
      </c>
      <c r="F28">
        <f>INDEX('Rlt Global'!$A$4:$F$151,MATCH($C28,'Rlt Global'!$C$4:$C$151,0),6)</f>
        <v>2202</v>
      </c>
      <c r="G28" s="66" t="str">
        <f>INDEX('Rlt Global'!$A$4:$G$151,MATCH($C28,'Rlt Global'!$C$4:$C$151,0),7)</f>
        <v>xxx.xxx@google.com</v>
      </c>
      <c r="H28" t="e">
        <f>INDEX('Rlt Global'!$E$4:$BD$151,MATCH($E28,'Rlt Global'!$E$4:$E$151,0),MATCH(H$3,'Rlt Global'!$E$3:$BD$3,0))</f>
        <v>#N/A</v>
      </c>
      <c r="I28" t="e">
        <f>INDEX('Rlt Global'!$E$4:$BD$151,MATCH($E28,'Rlt Global'!$E$4:$E$151,0),MATCH(I$3,'Rlt Global'!$E$3:$BD$3,0))</f>
        <v>#N/A</v>
      </c>
      <c r="J28" t="e">
        <f>INDEX('Rlt Global'!$E$4:$BD$151,MATCH($E28,'Rlt Global'!$E$4:$E$151,0),MATCH(J$3,'Rlt Global'!$E$3:$BD$3,0))</f>
        <v>#N/A</v>
      </c>
      <c r="K28" t="e">
        <f>INDEX('Rlt Global'!$E$4:$BD$151,MATCH($E28,'Rlt Global'!$E$4:$E$151,0),MATCH(K$3,'Rlt Global'!$E$3:$BD$3,0))</f>
        <v>#N/A</v>
      </c>
      <c r="L28" t="e">
        <f>INDEX('Rlt Global'!$E$4:$BD$151,MATCH($E28,'Rlt Global'!$E$4:$E$151,0),MATCH(L$3,'Rlt Global'!$E$3:$BD$3,0))</f>
        <v>#N/A</v>
      </c>
      <c r="M28" t="e">
        <f>INDEX('Rlt Global'!$E$4:$BD$151,MATCH($E28,'Rlt Global'!$E$4:$E$151,0),MATCH(M$3,'Rlt Global'!$E$3:$BD$3,0))</f>
        <v>#N/A</v>
      </c>
      <c r="N28" t="e">
        <f>INDEX('Rlt Global'!$E$4:$BD$151,MATCH($E28,'Rlt Global'!$E$4:$E$151,0),MATCH(N$3,'Rlt Global'!$E$3:$BD$3,0))</f>
        <v>#N/A</v>
      </c>
      <c r="P28" t="e">
        <f t="shared" si="3"/>
        <v>#N/A</v>
      </c>
      <c r="Q28" t="e">
        <f t="shared" si="4"/>
        <v>#N/A</v>
      </c>
      <c r="R28" t="e">
        <f t="shared" si="5"/>
        <v>#N/A</v>
      </c>
      <c r="S28" t="e">
        <f t="shared" si="6"/>
        <v>#N/A</v>
      </c>
      <c r="T28" t="e">
        <f t="shared" si="7"/>
        <v>#N/A</v>
      </c>
      <c r="U28" t="e">
        <f t="shared" si="8"/>
        <v>#N/A</v>
      </c>
      <c r="V28" t="e">
        <f t="shared" si="9"/>
        <v>#N/A</v>
      </c>
      <c r="X28" t="e">
        <f>IF(H28=X$3,MAX(X$4:X27)+1,"")</f>
        <v>#N/A</v>
      </c>
      <c r="Y28" t="e">
        <f>IF(I28=Y$3,MAX(Y$4:Y27)+1,"")</f>
        <v>#N/A</v>
      </c>
      <c r="Z28" t="e">
        <f>IF(J28=Z$3,MAX(Z$4:Z27)+1,"")</f>
        <v>#N/A</v>
      </c>
      <c r="AA28" t="e">
        <f>IF(K28=AA$3,MAX(AA$4:AA27)+1,"")</f>
        <v>#N/A</v>
      </c>
      <c r="AB28" t="e">
        <f>IF(L28=AB$3,MAX(AB$4:AB27)+1,"")</f>
        <v>#N/A</v>
      </c>
      <c r="AC28" t="e">
        <f>IF(M28=AC$3,MAX(AC$4:AC27)+1,"")</f>
        <v>#N/A</v>
      </c>
      <c r="AD28" t="e">
        <f>IF(N28=AD$3,MAX(AD$4:AD27)+1,"")</f>
        <v>#N/A</v>
      </c>
      <c r="AE28" t="e">
        <f>IF(H28=AE$3,MAX(AE$4:AE27)+1,"")</f>
        <v>#N/A</v>
      </c>
      <c r="AF28" t="e">
        <f>IF(I28=AF$3,MAX(AF$4:AF27)+1,"")</f>
        <v>#N/A</v>
      </c>
      <c r="AG28" t="e">
        <f>IF(J28=AG$3,MAX(AG$4:AG27)+1,"")</f>
        <v>#N/A</v>
      </c>
      <c r="AH28" t="e">
        <f>IF(K28=AH$3,MAX(AH$4:AH27)+1,"")</f>
        <v>#N/A</v>
      </c>
      <c r="AI28" t="e">
        <f>IF(L28=AI$3,MAX(AI$4:AI27)+1,"")</f>
        <v>#N/A</v>
      </c>
      <c r="AJ28" t="e">
        <f>IF(M28=AJ$3,MAX(AJ$4:AJ27)+1,"")</f>
        <v>#N/A</v>
      </c>
      <c r="AK28" t="e">
        <f>IF(N28=AK$3,MAX(AK$4:AK27)+1,"")</f>
        <v>#N/A</v>
      </c>
      <c r="AL28" t="e">
        <f>IF(H28=AL$3,MAX(AL$4:AL27)+1,"")</f>
        <v>#N/A</v>
      </c>
      <c r="AM28" t="e">
        <f>IF(I28=AM$3,MAX(AM$4:AM27)+1,"")</f>
        <v>#N/A</v>
      </c>
      <c r="AN28" t="e">
        <f>IF(J28=AN$3,MAX(AN$4:AN27)+1,"")</f>
        <v>#N/A</v>
      </c>
      <c r="AO28" t="e">
        <f>IF(K28=AO$3,MAX(AO$4:AO27)+1,"")</f>
        <v>#N/A</v>
      </c>
      <c r="AP28" t="e">
        <f>IF(L28=AP$3,MAX(AP$4:AP27)+1,"")</f>
        <v>#N/A</v>
      </c>
      <c r="AQ28" t="e">
        <f>IF(M28=AQ$3,MAX(AQ$4:AQ27)+1,"")</f>
        <v>#N/A</v>
      </c>
      <c r="AR28" t="e">
        <f>IF(N28=AR$3,MAX(AR$4:AR27)+1,"")</f>
        <v>#N/A</v>
      </c>
      <c r="AS28" t="e">
        <f>IF(H28=AS$3,MAX(AS$4:AS27)+1,"")</f>
        <v>#N/A</v>
      </c>
      <c r="AT28" t="e">
        <f>IF(I28=AT$3,MAX(AT$4:AT27)+1,"")</f>
        <v>#N/A</v>
      </c>
      <c r="AU28" t="e">
        <f>IF(J28=AU$3,MAX(AU$4:AU27)+1,"")</f>
        <v>#N/A</v>
      </c>
      <c r="AV28" t="e">
        <f>IF(K28=AV$3,MAX(AV$4:AV27)+1,"")</f>
        <v>#N/A</v>
      </c>
      <c r="AW28" t="e">
        <f>IF(L28=AW$3,MAX(AW$4:AW27)+1,"")</f>
        <v>#N/A</v>
      </c>
      <c r="AX28" t="e">
        <f>IF(M28=AX$3,MAX(AX$4:AX27)+1,"")</f>
        <v>#N/A</v>
      </c>
      <c r="AY28" t="e">
        <f>IF(N28=AY$3,MAX(AY$4:AY27)+1,"")</f>
        <v>#N/A</v>
      </c>
      <c r="AZ28" t="e">
        <f>IF(H28=AZ$3,MAX(AZ$4:AZ27)+1,"")</f>
        <v>#N/A</v>
      </c>
      <c r="BA28" t="e">
        <f>IF(I28=BA$3,MAX(BA$4:BA27)+1,"")</f>
        <v>#N/A</v>
      </c>
      <c r="BB28" t="e">
        <f>IF(J28=BB$3,MAX(BB$4:BB27)+1,"")</f>
        <v>#N/A</v>
      </c>
      <c r="BC28" t="e">
        <f>IF(K28=BC$3,MAX(BC$4:BC27)+1,"")</f>
        <v>#N/A</v>
      </c>
      <c r="BD28" t="e">
        <f>IF(L28=BD$3,MAX(BD$4:BD27)+1,"")</f>
        <v>#N/A</v>
      </c>
      <c r="BE28" t="e">
        <f>IF(M28=BE$3,MAX(BE$4:BE27)+1,"")</f>
        <v>#N/A</v>
      </c>
      <c r="BF28" t="e">
        <f>IF(N28=BF$3,MAX(BF$4:BF27)+1,"")</f>
        <v>#N/A</v>
      </c>
      <c r="BG28" t="e">
        <f>IF(H28=BG$3,MAX(BG$4:BG27)+1,"")</f>
        <v>#N/A</v>
      </c>
      <c r="BH28" t="e">
        <f>IF(I28=BH$3,MAX(BH$4:BH27)+1,"")</f>
        <v>#N/A</v>
      </c>
      <c r="BI28" t="e">
        <f>IF(J28=BI$3,MAX(BI$4:BI27)+1,"")</f>
        <v>#N/A</v>
      </c>
      <c r="BJ28" t="e">
        <f>IF(K28=BJ$3,MAX(BJ$4:BJ27)+1,"")</f>
        <v>#N/A</v>
      </c>
      <c r="BK28" t="e">
        <f>IF(L28=BK$3,MAX(BK$4:BK27)+1,"")</f>
        <v>#N/A</v>
      </c>
      <c r="BL28" t="e">
        <f>IF(M28=BL$3,MAX(BL$4:BL27)+1,"")</f>
        <v>#N/A</v>
      </c>
      <c r="BM28" t="e">
        <f>IF(N28=BM$3,MAX(BM$4:BM27)+1,"")</f>
        <v>#N/A</v>
      </c>
      <c r="BN28" t="e">
        <f>IF(H28=BN$3,MAX(BN$4:BN27)+1,"")</f>
        <v>#N/A</v>
      </c>
      <c r="BO28" t="e">
        <f>IF(I28=BO$3,MAX(BO$4:BO27)+1,"")</f>
        <v>#N/A</v>
      </c>
      <c r="BP28" t="e">
        <f>IF(J28=BP$3,MAX(BP$4:BP27)+1,"")</f>
        <v>#N/A</v>
      </c>
      <c r="BQ28" t="e">
        <f>IF(K28=BQ$3,MAX(BQ$4:BQ27)+1,"")</f>
        <v>#N/A</v>
      </c>
      <c r="BR28" t="e">
        <f>IF(L28=BR$3,MAX(BR$4:BR27)+1,"")</f>
        <v>#N/A</v>
      </c>
      <c r="BS28" t="e">
        <f>IF(M28=BS$3,MAX(BS$4:BS27)+1,"")</f>
        <v>#N/A</v>
      </c>
      <c r="BT28" t="e">
        <f>IF(N28=BT$3,MAX(BT$4:BT27)+1,"")</f>
        <v>#N/A</v>
      </c>
      <c r="BU28" t="e">
        <f>IF(H28=BU$3,MAX(BU$4:BU27)+1,"")</f>
        <v>#N/A</v>
      </c>
      <c r="BV28" t="e">
        <f>IF(I28=BV$3,MAX(BV$4:BV27)+1,"")</f>
        <v>#N/A</v>
      </c>
      <c r="BW28" t="e">
        <f>IF(J28=BW$3,MAX(BW$4:BW27)+1,"")</f>
        <v>#N/A</v>
      </c>
      <c r="BX28" t="e">
        <f>IF(K28=BX$3,MAX(BX$4:BX27)+1,"")</f>
        <v>#N/A</v>
      </c>
      <c r="BY28" t="e">
        <f>IF(L28=BY$3,MAX(BY$4:BY27)+1,"")</f>
        <v>#N/A</v>
      </c>
      <c r="BZ28" t="e">
        <f>IF(M28=BZ$3,MAX(BZ$4:BZ27)+1,"")</f>
        <v>#N/A</v>
      </c>
      <c r="CA28" t="e">
        <f>IF(N28=CA$3,MAX(CA$4:CA27)+1,"")</f>
        <v>#N/A</v>
      </c>
      <c r="CB28" t="e">
        <f>IF(H28=CB$3,MAX(CB$4:CB27)+1,"")</f>
        <v>#N/A</v>
      </c>
      <c r="CC28" t="e">
        <f>IF(I28=CC$3,MAX(CC$4:CC27)+1,"")</f>
        <v>#N/A</v>
      </c>
      <c r="CD28" t="e">
        <f>IF(J28=CD$3,MAX(CD$4:CD27)+1,"")</f>
        <v>#N/A</v>
      </c>
      <c r="CE28" t="e">
        <f>IF(K28=CE$3,MAX(CE$4:CE27)+1,"")</f>
        <v>#N/A</v>
      </c>
      <c r="CF28" t="e">
        <f>IF(L28=CF$3,MAX(CF$4:CF27)+1,"")</f>
        <v>#N/A</v>
      </c>
      <c r="CG28" t="e">
        <f>IF(M28=CG$3,MAX(CG$4:CG27)+1,"")</f>
        <v>#N/A</v>
      </c>
      <c r="CH28" t="e">
        <f>IF(N28=CH$3,MAX(CH$4:CH27)+1,"")</f>
        <v>#N/A</v>
      </c>
      <c r="CI28" t="e">
        <f>IF(H28=CI$3,MAX(CI$4:CI27)+1,"")</f>
        <v>#N/A</v>
      </c>
      <c r="CJ28" t="e">
        <f>IF(I28=CJ$3,MAX(CJ$4:CJ27)+1,"")</f>
        <v>#N/A</v>
      </c>
      <c r="CK28" t="e">
        <f>IF(J28=CK$3,MAX(CK$4:CK27)+1,"")</f>
        <v>#N/A</v>
      </c>
      <c r="CL28" t="e">
        <f>IF(K28=CL$3,MAX(CL$4:CL27)+1,"")</f>
        <v>#N/A</v>
      </c>
      <c r="CM28" t="e">
        <f>IF(L28=CM$3,MAX(CM$4:CM27)+1,"")</f>
        <v>#N/A</v>
      </c>
      <c r="CN28" t="e">
        <f>IF(M28=CN$3,MAX(CN$4:CN27)+1,"")</f>
        <v>#N/A</v>
      </c>
      <c r="CO28" t="e">
        <f>IF(N28=CO$3,MAX(CO$4:CO27)+1,"")</f>
        <v>#N/A</v>
      </c>
    </row>
    <row r="29" spans="1:93">
      <c r="A29" t="s">
        <v>12</v>
      </c>
      <c r="B29" t="s">
        <v>104</v>
      </c>
      <c r="C29" t="s">
        <v>118</v>
      </c>
      <c r="D29">
        <v>3</v>
      </c>
      <c r="E29" t="str">
        <f>INDEX('Rlt Global'!$A$4:$F$151,MATCH($C29,'Rlt Global'!$C$4:$C$151,0),5)</f>
        <v>OMD3</v>
      </c>
      <c r="F29">
        <f>INDEX('Rlt Global'!$A$4:$F$151,MATCH($C29,'Rlt Global'!$C$4:$C$151,0),6)</f>
        <v>2590</v>
      </c>
      <c r="G29" s="66" t="str">
        <f>INDEX('Rlt Global'!$A$4:$G$151,MATCH($C29,'Rlt Global'!$C$4:$C$151,0),7)</f>
        <v>xxx.xxx@google.com</v>
      </c>
      <c r="H29" t="e">
        <f>INDEX('Rlt Global'!$E$4:$BD$151,MATCH($E29,'Rlt Global'!$E$4:$E$151,0),MATCH(H$3,'Rlt Global'!$E$3:$BD$3,0))</f>
        <v>#N/A</v>
      </c>
      <c r="I29" t="e">
        <f>INDEX('Rlt Global'!$E$4:$BD$151,MATCH($E29,'Rlt Global'!$E$4:$E$151,0),MATCH(I$3,'Rlt Global'!$E$3:$BD$3,0))</f>
        <v>#N/A</v>
      </c>
      <c r="J29" t="e">
        <f>INDEX('Rlt Global'!$E$4:$BD$151,MATCH($E29,'Rlt Global'!$E$4:$E$151,0),MATCH(J$3,'Rlt Global'!$E$3:$BD$3,0))</f>
        <v>#N/A</v>
      </c>
      <c r="K29" t="e">
        <f>INDEX('Rlt Global'!$E$4:$BD$151,MATCH($E29,'Rlt Global'!$E$4:$E$151,0),MATCH(K$3,'Rlt Global'!$E$3:$BD$3,0))</f>
        <v>#N/A</v>
      </c>
      <c r="L29" t="e">
        <f>INDEX('Rlt Global'!$E$4:$BD$151,MATCH($E29,'Rlt Global'!$E$4:$E$151,0),MATCH(L$3,'Rlt Global'!$E$3:$BD$3,0))</f>
        <v>#N/A</v>
      </c>
      <c r="M29" t="e">
        <f>INDEX('Rlt Global'!$E$4:$BD$151,MATCH($E29,'Rlt Global'!$E$4:$E$151,0),MATCH(M$3,'Rlt Global'!$E$3:$BD$3,0))</f>
        <v>#N/A</v>
      </c>
      <c r="N29" t="e">
        <f>INDEX('Rlt Global'!$E$4:$BD$151,MATCH($E29,'Rlt Global'!$E$4:$E$151,0),MATCH(N$3,'Rlt Global'!$E$3:$BD$3,0))</f>
        <v>#N/A</v>
      </c>
      <c r="P29" t="e">
        <f t="shared" si="3"/>
        <v>#N/A</v>
      </c>
      <c r="Q29" t="e">
        <f t="shared" si="4"/>
        <v>#N/A</v>
      </c>
      <c r="R29" t="e">
        <f t="shared" si="5"/>
        <v>#N/A</v>
      </c>
      <c r="S29" t="e">
        <f t="shared" si="6"/>
        <v>#N/A</v>
      </c>
      <c r="T29" t="e">
        <f t="shared" si="7"/>
        <v>#N/A</v>
      </c>
      <c r="U29" t="e">
        <f t="shared" si="8"/>
        <v>#N/A</v>
      </c>
      <c r="V29" t="e">
        <f t="shared" si="9"/>
        <v>#N/A</v>
      </c>
      <c r="X29" t="e">
        <f>IF(H29=X$3,MAX(X$4:X28)+1,"")</f>
        <v>#N/A</v>
      </c>
      <c r="Y29" t="e">
        <f>IF(I29=Y$3,MAX(Y$4:Y28)+1,"")</f>
        <v>#N/A</v>
      </c>
      <c r="Z29" t="e">
        <f>IF(J29=Z$3,MAX(Z$4:Z28)+1,"")</f>
        <v>#N/A</v>
      </c>
      <c r="AA29" t="e">
        <f>IF(K29=AA$3,MAX(AA$4:AA28)+1,"")</f>
        <v>#N/A</v>
      </c>
      <c r="AB29" t="e">
        <f>IF(L29=AB$3,MAX(AB$4:AB28)+1,"")</f>
        <v>#N/A</v>
      </c>
      <c r="AC29" t="e">
        <f>IF(M29=AC$3,MAX(AC$4:AC28)+1,"")</f>
        <v>#N/A</v>
      </c>
      <c r="AD29" t="e">
        <f>IF(N29=AD$3,MAX(AD$4:AD28)+1,"")</f>
        <v>#N/A</v>
      </c>
      <c r="AE29" t="e">
        <f>IF(H29=AE$3,MAX(AE$4:AE28)+1,"")</f>
        <v>#N/A</v>
      </c>
      <c r="AF29" t="e">
        <f>IF(I29=AF$3,MAX(AF$4:AF28)+1,"")</f>
        <v>#N/A</v>
      </c>
      <c r="AG29" t="e">
        <f>IF(J29=AG$3,MAX(AG$4:AG28)+1,"")</f>
        <v>#N/A</v>
      </c>
      <c r="AH29" t="e">
        <f>IF(K29=AH$3,MAX(AH$4:AH28)+1,"")</f>
        <v>#N/A</v>
      </c>
      <c r="AI29" t="e">
        <f>IF(L29=AI$3,MAX(AI$4:AI28)+1,"")</f>
        <v>#N/A</v>
      </c>
      <c r="AJ29" t="e">
        <f>IF(M29=AJ$3,MAX(AJ$4:AJ28)+1,"")</f>
        <v>#N/A</v>
      </c>
      <c r="AK29" t="e">
        <f>IF(N29=AK$3,MAX(AK$4:AK28)+1,"")</f>
        <v>#N/A</v>
      </c>
      <c r="AL29" t="e">
        <f>IF(H29=AL$3,MAX(AL$4:AL28)+1,"")</f>
        <v>#N/A</v>
      </c>
      <c r="AM29" t="e">
        <f>IF(I29=AM$3,MAX(AM$4:AM28)+1,"")</f>
        <v>#N/A</v>
      </c>
      <c r="AN29" t="e">
        <f>IF(J29=AN$3,MAX(AN$4:AN28)+1,"")</f>
        <v>#N/A</v>
      </c>
      <c r="AO29" t="e">
        <f>IF(K29=AO$3,MAX(AO$4:AO28)+1,"")</f>
        <v>#N/A</v>
      </c>
      <c r="AP29" t="e">
        <f>IF(L29=AP$3,MAX(AP$4:AP28)+1,"")</f>
        <v>#N/A</v>
      </c>
      <c r="AQ29" t="e">
        <f>IF(M29=AQ$3,MAX(AQ$4:AQ28)+1,"")</f>
        <v>#N/A</v>
      </c>
      <c r="AR29" t="e">
        <f>IF(N29=AR$3,MAX(AR$4:AR28)+1,"")</f>
        <v>#N/A</v>
      </c>
      <c r="AS29" t="e">
        <f>IF(H29=AS$3,MAX(AS$4:AS28)+1,"")</f>
        <v>#N/A</v>
      </c>
      <c r="AT29" t="e">
        <f>IF(I29=AT$3,MAX(AT$4:AT28)+1,"")</f>
        <v>#N/A</v>
      </c>
      <c r="AU29" t="e">
        <f>IF(J29=AU$3,MAX(AU$4:AU28)+1,"")</f>
        <v>#N/A</v>
      </c>
      <c r="AV29" t="e">
        <f>IF(K29=AV$3,MAX(AV$4:AV28)+1,"")</f>
        <v>#N/A</v>
      </c>
      <c r="AW29" t="e">
        <f>IF(L29=AW$3,MAX(AW$4:AW28)+1,"")</f>
        <v>#N/A</v>
      </c>
      <c r="AX29" t="e">
        <f>IF(M29=AX$3,MAX(AX$4:AX28)+1,"")</f>
        <v>#N/A</v>
      </c>
      <c r="AY29" t="e">
        <f>IF(N29=AY$3,MAX(AY$4:AY28)+1,"")</f>
        <v>#N/A</v>
      </c>
      <c r="AZ29" t="e">
        <f>IF(H29=AZ$3,MAX(AZ$4:AZ28)+1,"")</f>
        <v>#N/A</v>
      </c>
      <c r="BA29" t="e">
        <f>IF(I29=BA$3,MAX(BA$4:BA28)+1,"")</f>
        <v>#N/A</v>
      </c>
      <c r="BB29" t="e">
        <f>IF(J29=BB$3,MAX(BB$4:BB28)+1,"")</f>
        <v>#N/A</v>
      </c>
      <c r="BC29" t="e">
        <f>IF(K29=BC$3,MAX(BC$4:BC28)+1,"")</f>
        <v>#N/A</v>
      </c>
      <c r="BD29" t="e">
        <f>IF(L29=BD$3,MAX(BD$4:BD28)+1,"")</f>
        <v>#N/A</v>
      </c>
      <c r="BE29" t="e">
        <f>IF(M29=BE$3,MAX(BE$4:BE28)+1,"")</f>
        <v>#N/A</v>
      </c>
      <c r="BF29" t="e">
        <f>IF(N29=BF$3,MAX(BF$4:BF28)+1,"")</f>
        <v>#N/A</v>
      </c>
      <c r="BG29" t="e">
        <f>IF(H29=BG$3,MAX(BG$4:BG28)+1,"")</f>
        <v>#N/A</v>
      </c>
      <c r="BH29" t="e">
        <f>IF(I29=BH$3,MAX(BH$4:BH28)+1,"")</f>
        <v>#N/A</v>
      </c>
      <c r="BI29" t="e">
        <f>IF(J29=BI$3,MAX(BI$4:BI28)+1,"")</f>
        <v>#N/A</v>
      </c>
      <c r="BJ29" t="e">
        <f>IF(K29=BJ$3,MAX(BJ$4:BJ28)+1,"")</f>
        <v>#N/A</v>
      </c>
      <c r="BK29" t="e">
        <f>IF(L29=BK$3,MAX(BK$4:BK28)+1,"")</f>
        <v>#N/A</v>
      </c>
      <c r="BL29" t="e">
        <f>IF(M29=BL$3,MAX(BL$4:BL28)+1,"")</f>
        <v>#N/A</v>
      </c>
      <c r="BM29" t="e">
        <f>IF(N29=BM$3,MAX(BM$4:BM28)+1,"")</f>
        <v>#N/A</v>
      </c>
      <c r="BN29" t="e">
        <f>IF(H29=BN$3,MAX(BN$4:BN28)+1,"")</f>
        <v>#N/A</v>
      </c>
      <c r="BO29" t="e">
        <f>IF(I29=BO$3,MAX(BO$4:BO28)+1,"")</f>
        <v>#N/A</v>
      </c>
      <c r="BP29" t="e">
        <f>IF(J29=BP$3,MAX(BP$4:BP28)+1,"")</f>
        <v>#N/A</v>
      </c>
      <c r="BQ29" t="e">
        <f>IF(K29=BQ$3,MAX(BQ$4:BQ28)+1,"")</f>
        <v>#N/A</v>
      </c>
      <c r="BR29" t="e">
        <f>IF(L29=BR$3,MAX(BR$4:BR28)+1,"")</f>
        <v>#N/A</v>
      </c>
      <c r="BS29" t="e">
        <f>IF(M29=BS$3,MAX(BS$4:BS28)+1,"")</f>
        <v>#N/A</v>
      </c>
      <c r="BT29" t="e">
        <f>IF(N29=BT$3,MAX(BT$4:BT28)+1,"")</f>
        <v>#N/A</v>
      </c>
      <c r="BU29" t="e">
        <f>IF(H29=BU$3,MAX(BU$4:BU28)+1,"")</f>
        <v>#N/A</v>
      </c>
      <c r="BV29" t="e">
        <f>IF(I29=BV$3,MAX(BV$4:BV28)+1,"")</f>
        <v>#N/A</v>
      </c>
      <c r="BW29" t="e">
        <f>IF(J29=BW$3,MAX(BW$4:BW28)+1,"")</f>
        <v>#N/A</v>
      </c>
      <c r="BX29" t="e">
        <f>IF(K29=BX$3,MAX(BX$4:BX28)+1,"")</f>
        <v>#N/A</v>
      </c>
      <c r="BY29" t="e">
        <f>IF(L29=BY$3,MAX(BY$4:BY28)+1,"")</f>
        <v>#N/A</v>
      </c>
      <c r="BZ29" t="e">
        <f>IF(M29=BZ$3,MAX(BZ$4:BZ28)+1,"")</f>
        <v>#N/A</v>
      </c>
      <c r="CA29" t="e">
        <f>IF(N29=CA$3,MAX(CA$4:CA28)+1,"")</f>
        <v>#N/A</v>
      </c>
      <c r="CB29" t="e">
        <f>IF(H29=CB$3,MAX(CB$4:CB28)+1,"")</f>
        <v>#N/A</v>
      </c>
      <c r="CC29" t="e">
        <f>IF(I29=CC$3,MAX(CC$4:CC28)+1,"")</f>
        <v>#N/A</v>
      </c>
      <c r="CD29" t="e">
        <f>IF(J29=CD$3,MAX(CD$4:CD28)+1,"")</f>
        <v>#N/A</v>
      </c>
      <c r="CE29" t="e">
        <f>IF(K29=CE$3,MAX(CE$4:CE28)+1,"")</f>
        <v>#N/A</v>
      </c>
      <c r="CF29" t="e">
        <f>IF(L29=CF$3,MAX(CF$4:CF28)+1,"")</f>
        <v>#N/A</v>
      </c>
      <c r="CG29" t="e">
        <f>IF(M29=CG$3,MAX(CG$4:CG28)+1,"")</f>
        <v>#N/A</v>
      </c>
      <c r="CH29" t="e">
        <f>IF(N29=CH$3,MAX(CH$4:CH28)+1,"")</f>
        <v>#N/A</v>
      </c>
      <c r="CI29" t="e">
        <f>IF(H29=CI$3,MAX(CI$4:CI28)+1,"")</f>
        <v>#N/A</v>
      </c>
      <c r="CJ29" t="e">
        <f>IF(I29=CJ$3,MAX(CJ$4:CJ28)+1,"")</f>
        <v>#N/A</v>
      </c>
      <c r="CK29" t="e">
        <f>IF(J29=CK$3,MAX(CK$4:CK28)+1,"")</f>
        <v>#N/A</v>
      </c>
      <c r="CL29" t="e">
        <f>IF(K29=CL$3,MAX(CL$4:CL28)+1,"")</f>
        <v>#N/A</v>
      </c>
      <c r="CM29" t="e">
        <f>IF(L29=CM$3,MAX(CM$4:CM28)+1,"")</f>
        <v>#N/A</v>
      </c>
      <c r="CN29" t="e">
        <f>IF(M29=CN$3,MAX(CN$4:CN28)+1,"")</f>
        <v>#N/A</v>
      </c>
      <c r="CO29" t="e">
        <f>IF(N29=CO$3,MAX(CO$4:CO28)+1,"")</f>
        <v>#N/A</v>
      </c>
    </row>
    <row r="30" spans="1:93">
      <c r="A30" t="s">
        <v>16</v>
      </c>
      <c r="B30" t="s">
        <v>104</v>
      </c>
      <c r="C30" t="s">
        <v>119</v>
      </c>
      <c r="D30">
        <v>1</v>
      </c>
      <c r="E30" t="str">
        <f>INDEX('Rlt Global'!$A$4:$F$151,MATCH($C30,'Rlt Global'!$C$4:$C$151,0),5)</f>
        <v>OME1</v>
      </c>
      <c r="F30">
        <f>INDEX('Rlt Global'!$A$4:$F$151,MATCH($C30,'Rlt Global'!$C$4:$C$151,0),6)</f>
        <v>4415</v>
      </c>
      <c r="G30" s="66" t="str">
        <f>INDEX('Rlt Global'!$A$4:$G$151,MATCH($C30,'Rlt Global'!$C$4:$C$151,0),7)</f>
        <v>xxx.xxx@google.com</v>
      </c>
      <c r="H30" t="e">
        <f>INDEX('Rlt Global'!$E$4:$BD$151,MATCH($E30,'Rlt Global'!$E$4:$E$151,0),MATCH(H$3,'Rlt Global'!$E$3:$BD$3,0))</f>
        <v>#N/A</v>
      </c>
      <c r="I30" t="e">
        <f>INDEX('Rlt Global'!$E$4:$BD$151,MATCH($E30,'Rlt Global'!$E$4:$E$151,0),MATCH(I$3,'Rlt Global'!$E$3:$BD$3,0))</f>
        <v>#N/A</v>
      </c>
      <c r="J30" t="e">
        <f>INDEX('Rlt Global'!$E$4:$BD$151,MATCH($E30,'Rlt Global'!$E$4:$E$151,0),MATCH(J$3,'Rlt Global'!$E$3:$BD$3,0))</f>
        <v>#N/A</v>
      </c>
      <c r="K30" t="e">
        <f>INDEX('Rlt Global'!$E$4:$BD$151,MATCH($E30,'Rlt Global'!$E$4:$E$151,0),MATCH(K$3,'Rlt Global'!$E$3:$BD$3,0))</f>
        <v>#N/A</v>
      </c>
      <c r="L30" t="e">
        <f>INDEX('Rlt Global'!$E$4:$BD$151,MATCH($E30,'Rlt Global'!$E$4:$E$151,0),MATCH(L$3,'Rlt Global'!$E$3:$BD$3,0))</f>
        <v>#N/A</v>
      </c>
      <c r="M30" t="e">
        <f>INDEX('Rlt Global'!$E$4:$BD$151,MATCH($E30,'Rlt Global'!$E$4:$E$151,0),MATCH(M$3,'Rlt Global'!$E$3:$BD$3,0))</f>
        <v>#N/A</v>
      </c>
      <c r="N30" t="e">
        <f>INDEX('Rlt Global'!$E$4:$BD$151,MATCH($E30,'Rlt Global'!$E$4:$E$151,0),MATCH(N$3,'Rlt Global'!$E$3:$BD$3,0))</f>
        <v>#N/A</v>
      </c>
      <c r="P30" t="e">
        <f t="shared" si="3"/>
        <v>#N/A</v>
      </c>
      <c r="Q30" t="e">
        <f t="shared" si="4"/>
        <v>#N/A</v>
      </c>
      <c r="R30" t="e">
        <f t="shared" si="5"/>
        <v>#N/A</v>
      </c>
      <c r="S30" t="e">
        <f t="shared" si="6"/>
        <v>#N/A</v>
      </c>
      <c r="T30" t="e">
        <f t="shared" si="7"/>
        <v>#N/A</v>
      </c>
      <c r="U30" t="e">
        <f t="shared" si="8"/>
        <v>#N/A</v>
      </c>
      <c r="V30" t="e">
        <f t="shared" si="9"/>
        <v>#N/A</v>
      </c>
      <c r="X30" t="e">
        <f>IF(H30=X$3,MAX(X$4:X29)+1,"")</f>
        <v>#N/A</v>
      </c>
      <c r="Y30" t="e">
        <f>IF(I30=Y$3,MAX(Y$4:Y29)+1,"")</f>
        <v>#N/A</v>
      </c>
      <c r="Z30" t="e">
        <f>IF(J30=Z$3,MAX(Z$4:Z29)+1,"")</f>
        <v>#N/A</v>
      </c>
      <c r="AA30" t="e">
        <f>IF(K30=AA$3,MAX(AA$4:AA29)+1,"")</f>
        <v>#N/A</v>
      </c>
      <c r="AB30" t="e">
        <f>IF(L30=AB$3,MAX(AB$4:AB29)+1,"")</f>
        <v>#N/A</v>
      </c>
      <c r="AC30" t="e">
        <f>IF(M30=AC$3,MAX(AC$4:AC29)+1,"")</f>
        <v>#N/A</v>
      </c>
      <c r="AD30" t="e">
        <f>IF(N30=AD$3,MAX(AD$4:AD29)+1,"")</f>
        <v>#N/A</v>
      </c>
      <c r="AE30" t="e">
        <f>IF(H30=AE$3,MAX(AE$4:AE29)+1,"")</f>
        <v>#N/A</v>
      </c>
      <c r="AF30" t="e">
        <f>IF(I30=AF$3,MAX(AF$4:AF29)+1,"")</f>
        <v>#N/A</v>
      </c>
      <c r="AG30" t="e">
        <f>IF(J30=AG$3,MAX(AG$4:AG29)+1,"")</f>
        <v>#N/A</v>
      </c>
      <c r="AH30" t="e">
        <f>IF(K30=AH$3,MAX(AH$4:AH29)+1,"")</f>
        <v>#N/A</v>
      </c>
      <c r="AI30" t="e">
        <f>IF(L30=AI$3,MAX(AI$4:AI29)+1,"")</f>
        <v>#N/A</v>
      </c>
      <c r="AJ30" t="e">
        <f>IF(M30=AJ$3,MAX(AJ$4:AJ29)+1,"")</f>
        <v>#N/A</v>
      </c>
      <c r="AK30" t="e">
        <f>IF(N30=AK$3,MAX(AK$4:AK29)+1,"")</f>
        <v>#N/A</v>
      </c>
      <c r="AL30" t="e">
        <f>IF(H30=AL$3,MAX(AL$4:AL29)+1,"")</f>
        <v>#N/A</v>
      </c>
      <c r="AM30" t="e">
        <f>IF(I30=AM$3,MAX(AM$4:AM29)+1,"")</f>
        <v>#N/A</v>
      </c>
      <c r="AN30" t="e">
        <f>IF(J30=AN$3,MAX(AN$4:AN29)+1,"")</f>
        <v>#N/A</v>
      </c>
      <c r="AO30" t="e">
        <f>IF(K30=AO$3,MAX(AO$4:AO29)+1,"")</f>
        <v>#N/A</v>
      </c>
      <c r="AP30" t="e">
        <f>IF(L30=AP$3,MAX(AP$4:AP29)+1,"")</f>
        <v>#N/A</v>
      </c>
      <c r="AQ30" t="e">
        <f>IF(M30=AQ$3,MAX(AQ$4:AQ29)+1,"")</f>
        <v>#N/A</v>
      </c>
      <c r="AR30" t="e">
        <f>IF(N30=AR$3,MAX(AR$4:AR29)+1,"")</f>
        <v>#N/A</v>
      </c>
      <c r="AS30" t="e">
        <f>IF(H30=AS$3,MAX(AS$4:AS29)+1,"")</f>
        <v>#N/A</v>
      </c>
      <c r="AT30" t="e">
        <f>IF(I30=AT$3,MAX(AT$4:AT29)+1,"")</f>
        <v>#N/A</v>
      </c>
      <c r="AU30" t="e">
        <f>IF(J30=AU$3,MAX(AU$4:AU29)+1,"")</f>
        <v>#N/A</v>
      </c>
      <c r="AV30" t="e">
        <f>IF(K30=AV$3,MAX(AV$4:AV29)+1,"")</f>
        <v>#N/A</v>
      </c>
      <c r="AW30" t="e">
        <f>IF(L30=AW$3,MAX(AW$4:AW29)+1,"")</f>
        <v>#N/A</v>
      </c>
      <c r="AX30" t="e">
        <f>IF(M30=AX$3,MAX(AX$4:AX29)+1,"")</f>
        <v>#N/A</v>
      </c>
      <c r="AY30" t="e">
        <f>IF(N30=AY$3,MAX(AY$4:AY29)+1,"")</f>
        <v>#N/A</v>
      </c>
      <c r="AZ30" t="e">
        <f>IF(H30=AZ$3,MAX(AZ$4:AZ29)+1,"")</f>
        <v>#N/A</v>
      </c>
      <c r="BA30" t="e">
        <f>IF(I30=BA$3,MAX(BA$4:BA29)+1,"")</f>
        <v>#N/A</v>
      </c>
      <c r="BB30" t="e">
        <f>IF(J30=BB$3,MAX(BB$4:BB29)+1,"")</f>
        <v>#N/A</v>
      </c>
      <c r="BC30" t="e">
        <f>IF(K30=BC$3,MAX(BC$4:BC29)+1,"")</f>
        <v>#N/A</v>
      </c>
      <c r="BD30" t="e">
        <f>IF(L30=BD$3,MAX(BD$4:BD29)+1,"")</f>
        <v>#N/A</v>
      </c>
      <c r="BE30" t="e">
        <f>IF(M30=BE$3,MAX(BE$4:BE29)+1,"")</f>
        <v>#N/A</v>
      </c>
      <c r="BF30" t="e">
        <f>IF(N30=BF$3,MAX(BF$4:BF29)+1,"")</f>
        <v>#N/A</v>
      </c>
      <c r="BG30" t="e">
        <f>IF(H30=BG$3,MAX(BG$4:BG29)+1,"")</f>
        <v>#N/A</v>
      </c>
      <c r="BH30" t="e">
        <f>IF(I30=BH$3,MAX(BH$4:BH29)+1,"")</f>
        <v>#N/A</v>
      </c>
      <c r="BI30" t="e">
        <f>IF(J30=BI$3,MAX(BI$4:BI29)+1,"")</f>
        <v>#N/A</v>
      </c>
      <c r="BJ30" t="e">
        <f>IF(K30=BJ$3,MAX(BJ$4:BJ29)+1,"")</f>
        <v>#N/A</v>
      </c>
      <c r="BK30" t="e">
        <f>IF(L30=BK$3,MAX(BK$4:BK29)+1,"")</f>
        <v>#N/A</v>
      </c>
      <c r="BL30" t="e">
        <f>IF(M30=BL$3,MAX(BL$4:BL29)+1,"")</f>
        <v>#N/A</v>
      </c>
      <c r="BM30" t="e">
        <f>IF(N30=BM$3,MAX(BM$4:BM29)+1,"")</f>
        <v>#N/A</v>
      </c>
      <c r="BN30" t="e">
        <f>IF(H30=BN$3,MAX(BN$4:BN29)+1,"")</f>
        <v>#N/A</v>
      </c>
      <c r="BO30" t="e">
        <f>IF(I30=BO$3,MAX(BO$4:BO29)+1,"")</f>
        <v>#N/A</v>
      </c>
      <c r="BP30" t="e">
        <f>IF(J30=BP$3,MAX(BP$4:BP29)+1,"")</f>
        <v>#N/A</v>
      </c>
      <c r="BQ30" t="e">
        <f>IF(K30=BQ$3,MAX(BQ$4:BQ29)+1,"")</f>
        <v>#N/A</v>
      </c>
      <c r="BR30" t="e">
        <f>IF(L30=BR$3,MAX(BR$4:BR29)+1,"")</f>
        <v>#N/A</v>
      </c>
      <c r="BS30" t="e">
        <f>IF(M30=BS$3,MAX(BS$4:BS29)+1,"")</f>
        <v>#N/A</v>
      </c>
      <c r="BT30" t="e">
        <f>IF(N30=BT$3,MAX(BT$4:BT29)+1,"")</f>
        <v>#N/A</v>
      </c>
      <c r="BU30" t="e">
        <f>IF(H30=BU$3,MAX(BU$4:BU29)+1,"")</f>
        <v>#N/A</v>
      </c>
      <c r="BV30" t="e">
        <f>IF(I30=BV$3,MAX(BV$4:BV29)+1,"")</f>
        <v>#N/A</v>
      </c>
      <c r="BW30" t="e">
        <f>IF(J30=BW$3,MAX(BW$4:BW29)+1,"")</f>
        <v>#N/A</v>
      </c>
      <c r="BX30" t="e">
        <f>IF(K30=BX$3,MAX(BX$4:BX29)+1,"")</f>
        <v>#N/A</v>
      </c>
      <c r="BY30" t="e">
        <f>IF(L30=BY$3,MAX(BY$4:BY29)+1,"")</f>
        <v>#N/A</v>
      </c>
      <c r="BZ30" t="e">
        <f>IF(M30=BZ$3,MAX(BZ$4:BZ29)+1,"")</f>
        <v>#N/A</v>
      </c>
      <c r="CA30" t="e">
        <f>IF(N30=CA$3,MAX(CA$4:CA29)+1,"")</f>
        <v>#N/A</v>
      </c>
      <c r="CB30" t="e">
        <f>IF(H30=CB$3,MAX(CB$4:CB29)+1,"")</f>
        <v>#N/A</v>
      </c>
      <c r="CC30" t="e">
        <f>IF(I30=CC$3,MAX(CC$4:CC29)+1,"")</f>
        <v>#N/A</v>
      </c>
      <c r="CD30" t="e">
        <f>IF(J30=CD$3,MAX(CD$4:CD29)+1,"")</f>
        <v>#N/A</v>
      </c>
      <c r="CE30" t="e">
        <f>IF(K30=CE$3,MAX(CE$4:CE29)+1,"")</f>
        <v>#N/A</v>
      </c>
      <c r="CF30" t="e">
        <f>IF(L30=CF$3,MAX(CF$4:CF29)+1,"")</f>
        <v>#N/A</v>
      </c>
      <c r="CG30" t="e">
        <f>IF(M30=CG$3,MAX(CG$4:CG29)+1,"")</f>
        <v>#N/A</v>
      </c>
      <c r="CH30" t="e">
        <f>IF(N30=CH$3,MAX(CH$4:CH29)+1,"")</f>
        <v>#N/A</v>
      </c>
      <c r="CI30" t="e">
        <f>IF(H30=CI$3,MAX(CI$4:CI29)+1,"")</f>
        <v>#N/A</v>
      </c>
      <c r="CJ30" t="e">
        <f>IF(I30=CJ$3,MAX(CJ$4:CJ29)+1,"")</f>
        <v>#N/A</v>
      </c>
      <c r="CK30" t="e">
        <f>IF(J30=CK$3,MAX(CK$4:CK29)+1,"")</f>
        <v>#N/A</v>
      </c>
      <c r="CL30" t="e">
        <f>IF(K30=CL$3,MAX(CL$4:CL29)+1,"")</f>
        <v>#N/A</v>
      </c>
      <c r="CM30" t="e">
        <f>IF(L30=CM$3,MAX(CM$4:CM29)+1,"")</f>
        <v>#N/A</v>
      </c>
      <c r="CN30" t="e">
        <f>IF(M30=CN$3,MAX(CN$4:CN29)+1,"")</f>
        <v>#N/A</v>
      </c>
      <c r="CO30" t="e">
        <f>IF(N30=CO$3,MAX(CO$4:CO29)+1,"")</f>
        <v>#N/A</v>
      </c>
    </row>
    <row r="31" spans="1:93">
      <c r="A31" t="s">
        <v>16</v>
      </c>
      <c r="B31" t="s">
        <v>104</v>
      </c>
      <c r="C31" t="s">
        <v>120</v>
      </c>
      <c r="D31">
        <v>2</v>
      </c>
      <c r="E31" t="str">
        <f>INDEX('Rlt Global'!$A$4:$F$151,MATCH($C31,'Rlt Global'!$C$4:$C$151,0),5)</f>
        <v>OME2</v>
      </c>
      <c r="F31">
        <f>INDEX('Rlt Global'!$A$4:$F$151,MATCH($C31,'Rlt Global'!$C$4:$C$151,0),6)</f>
        <v>3403</v>
      </c>
      <c r="G31" s="66" t="str">
        <f>INDEX('Rlt Global'!$A$4:$G$151,MATCH($C31,'Rlt Global'!$C$4:$C$151,0),7)</f>
        <v>xxx.xxx@google.com</v>
      </c>
      <c r="H31" t="e">
        <f>INDEX('Rlt Global'!$E$4:$BD$151,MATCH($E31,'Rlt Global'!$E$4:$E$151,0),MATCH(H$3,'Rlt Global'!$E$3:$BD$3,0))</f>
        <v>#N/A</v>
      </c>
      <c r="I31" t="e">
        <f>INDEX('Rlt Global'!$E$4:$BD$151,MATCH($E31,'Rlt Global'!$E$4:$E$151,0),MATCH(I$3,'Rlt Global'!$E$3:$BD$3,0))</f>
        <v>#N/A</v>
      </c>
      <c r="J31" t="e">
        <f>INDEX('Rlt Global'!$E$4:$BD$151,MATCH($E31,'Rlt Global'!$E$4:$E$151,0),MATCH(J$3,'Rlt Global'!$E$3:$BD$3,0))</f>
        <v>#N/A</v>
      </c>
      <c r="K31" t="e">
        <f>INDEX('Rlt Global'!$E$4:$BD$151,MATCH($E31,'Rlt Global'!$E$4:$E$151,0),MATCH(K$3,'Rlt Global'!$E$3:$BD$3,0))</f>
        <v>#N/A</v>
      </c>
      <c r="L31" t="e">
        <f>INDEX('Rlt Global'!$E$4:$BD$151,MATCH($E31,'Rlt Global'!$E$4:$E$151,0),MATCH(L$3,'Rlt Global'!$E$3:$BD$3,0))</f>
        <v>#N/A</v>
      </c>
      <c r="M31" t="e">
        <f>INDEX('Rlt Global'!$E$4:$BD$151,MATCH($E31,'Rlt Global'!$E$4:$E$151,0),MATCH(M$3,'Rlt Global'!$E$3:$BD$3,0))</f>
        <v>#N/A</v>
      </c>
      <c r="N31" t="e">
        <f>INDEX('Rlt Global'!$E$4:$BD$151,MATCH($E31,'Rlt Global'!$E$4:$E$151,0),MATCH(N$3,'Rlt Global'!$E$3:$BD$3,0))</f>
        <v>#N/A</v>
      </c>
      <c r="P31" t="e">
        <f t="shared" si="3"/>
        <v>#N/A</v>
      </c>
      <c r="Q31" t="e">
        <f t="shared" si="4"/>
        <v>#N/A</v>
      </c>
      <c r="R31" t="e">
        <f t="shared" si="5"/>
        <v>#N/A</v>
      </c>
      <c r="S31" t="e">
        <f t="shared" si="6"/>
        <v>#N/A</v>
      </c>
      <c r="T31" t="e">
        <f t="shared" si="7"/>
        <v>#N/A</v>
      </c>
      <c r="U31" t="e">
        <f t="shared" si="8"/>
        <v>#N/A</v>
      </c>
      <c r="V31" t="e">
        <f t="shared" si="9"/>
        <v>#N/A</v>
      </c>
      <c r="X31" t="e">
        <f>IF(H31=X$3,MAX(X$4:X30)+1,"")</f>
        <v>#N/A</v>
      </c>
      <c r="Y31" t="e">
        <f>IF(I31=Y$3,MAX(Y$4:Y30)+1,"")</f>
        <v>#N/A</v>
      </c>
      <c r="Z31" t="e">
        <f>IF(J31=Z$3,MAX(Z$4:Z30)+1,"")</f>
        <v>#N/A</v>
      </c>
      <c r="AA31" t="e">
        <f>IF(K31=AA$3,MAX(AA$4:AA30)+1,"")</f>
        <v>#N/A</v>
      </c>
      <c r="AB31" t="e">
        <f>IF(L31=AB$3,MAX(AB$4:AB30)+1,"")</f>
        <v>#N/A</v>
      </c>
      <c r="AC31" t="e">
        <f>IF(M31=AC$3,MAX(AC$4:AC30)+1,"")</f>
        <v>#N/A</v>
      </c>
      <c r="AD31" t="e">
        <f>IF(N31=AD$3,MAX(AD$4:AD30)+1,"")</f>
        <v>#N/A</v>
      </c>
      <c r="AE31" t="e">
        <f>IF(H31=AE$3,MAX(AE$4:AE30)+1,"")</f>
        <v>#N/A</v>
      </c>
      <c r="AF31" t="e">
        <f>IF(I31=AF$3,MAX(AF$4:AF30)+1,"")</f>
        <v>#N/A</v>
      </c>
      <c r="AG31" t="e">
        <f>IF(J31=AG$3,MAX(AG$4:AG30)+1,"")</f>
        <v>#N/A</v>
      </c>
      <c r="AH31" t="e">
        <f>IF(K31=AH$3,MAX(AH$4:AH30)+1,"")</f>
        <v>#N/A</v>
      </c>
      <c r="AI31" t="e">
        <f>IF(L31=AI$3,MAX(AI$4:AI30)+1,"")</f>
        <v>#N/A</v>
      </c>
      <c r="AJ31" t="e">
        <f>IF(M31=AJ$3,MAX(AJ$4:AJ30)+1,"")</f>
        <v>#N/A</v>
      </c>
      <c r="AK31" t="e">
        <f>IF(N31=AK$3,MAX(AK$4:AK30)+1,"")</f>
        <v>#N/A</v>
      </c>
      <c r="AL31" t="e">
        <f>IF(H31=AL$3,MAX(AL$4:AL30)+1,"")</f>
        <v>#N/A</v>
      </c>
      <c r="AM31" t="e">
        <f>IF(I31=AM$3,MAX(AM$4:AM30)+1,"")</f>
        <v>#N/A</v>
      </c>
      <c r="AN31" t="e">
        <f>IF(J31=AN$3,MAX(AN$4:AN30)+1,"")</f>
        <v>#N/A</v>
      </c>
      <c r="AO31" t="e">
        <f>IF(K31=AO$3,MAX(AO$4:AO30)+1,"")</f>
        <v>#N/A</v>
      </c>
      <c r="AP31" t="e">
        <f>IF(L31=AP$3,MAX(AP$4:AP30)+1,"")</f>
        <v>#N/A</v>
      </c>
      <c r="AQ31" t="e">
        <f>IF(M31=AQ$3,MAX(AQ$4:AQ30)+1,"")</f>
        <v>#N/A</v>
      </c>
      <c r="AR31" t="e">
        <f>IF(N31=AR$3,MAX(AR$4:AR30)+1,"")</f>
        <v>#N/A</v>
      </c>
      <c r="AS31" t="e">
        <f>IF(H31=AS$3,MAX(AS$4:AS30)+1,"")</f>
        <v>#N/A</v>
      </c>
      <c r="AT31" t="e">
        <f>IF(I31=AT$3,MAX(AT$4:AT30)+1,"")</f>
        <v>#N/A</v>
      </c>
      <c r="AU31" t="e">
        <f>IF(J31=AU$3,MAX(AU$4:AU30)+1,"")</f>
        <v>#N/A</v>
      </c>
      <c r="AV31" t="e">
        <f>IF(K31=AV$3,MAX(AV$4:AV30)+1,"")</f>
        <v>#N/A</v>
      </c>
      <c r="AW31" t="e">
        <f>IF(L31=AW$3,MAX(AW$4:AW30)+1,"")</f>
        <v>#N/A</v>
      </c>
      <c r="AX31" t="e">
        <f>IF(M31=AX$3,MAX(AX$4:AX30)+1,"")</f>
        <v>#N/A</v>
      </c>
      <c r="AY31" t="e">
        <f>IF(N31=AY$3,MAX(AY$4:AY30)+1,"")</f>
        <v>#N/A</v>
      </c>
      <c r="AZ31" t="e">
        <f>IF(H31=AZ$3,MAX(AZ$4:AZ30)+1,"")</f>
        <v>#N/A</v>
      </c>
      <c r="BA31" t="e">
        <f>IF(I31=BA$3,MAX(BA$4:BA30)+1,"")</f>
        <v>#N/A</v>
      </c>
      <c r="BB31" t="e">
        <f>IF(J31=BB$3,MAX(BB$4:BB30)+1,"")</f>
        <v>#N/A</v>
      </c>
      <c r="BC31" t="e">
        <f>IF(K31=BC$3,MAX(BC$4:BC30)+1,"")</f>
        <v>#N/A</v>
      </c>
      <c r="BD31" t="e">
        <f>IF(L31=BD$3,MAX(BD$4:BD30)+1,"")</f>
        <v>#N/A</v>
      </c>
      <c r="BE31" t="e">
        <f>IF(M31=BE$3,MAX(BE$4:BE30)+1,"")</f>
        <v>#N/A</v>
      </c>
      <c r="BF31" t="e">
        <f>IF(N31=BF$3,MAX(BF$4:BF30)+1,"")</f>
        <v>#N/A</v>
      </c>
      <c r="BG31" t="e">
        <f>IF(H31=BG$3,MAX(BG$4:BG30)+1,"")</f>
        <v>#N/A</v>
      </c>
      <c r="BH31" t="e">
        <f>IF(I31=BH$3,MAX(BH$4:BH30)+1,"")</f>
        <v>#N/A</v>
      </c>
      <c r="BI31" t="e">
        <f>IF(J31=BI$3,MAX(BI$4:BI30)+1,"")</f>
        <v>#N/A</v>
      </c>
      <c r="BJ31" t="e">
        <f>IF(K31=BJ$3,MAX(BJ$4:BJ30)+1,"")</f>
        <v>#N/A</v>
      </c>
      <c r="BK31" t="e">
        <f>IF(L31=BK$3,MAX(BK$4:BK30)+1,"")</f>
        <v>#N/A</v>
      </c>
      <c r="BL31" t="e">
        <f>IF(M31=BL$3,MAX(BL$4:BL30)+1,"")</f>
        <v>#N/A</v>
      </c>
      <c r="BM31" t="e">
        <f>IF(N31=BM$3,MAX(BM$4:BM30)+1,"")</f>
        <v>#N/A</v>
      </c>
      <c r="BN31" t="e">
        <f>IF(H31=BN$3,MAX(BN$4:BN30)+1,"")</f>
        <v>#N/A</v>
      </c>
      <c r="BO31" t="e">
        <f>IF(I31=BO$3,MAX(BO$4:BO30)+1,"")</f>
        <v>#N/A</v>
      </c>
      <c r="BP31" t="e">
        <f>IF(J31=BP$3,MAX(BP$4:BP30)+1,"")</f>
        <v>#N/A</v>
      </c>
      <c r="BQ31" t="e">
        <f>IF(K31=BQ$3,MAX(BQ$4:BQ30)+1,"")</f>
        <v>#N/A</v>
      </c>
      <c r="BR31" t="e">
        <f>IF(L31=BR$3,MAX(BR$4:BR30)+1,"")</f>
        <v>#N/A</v>
      </c>
      <c r="BS31" t="e">
        <f>IF(M31=BS$3,MAX(BS$4:BS30)+1,"")</f>
        <v>#N/A</v>
      </c>
      <c r="BT31" t="e">
        <f>IF(N31=BT$3,MAX(BT$4:BT30)+1,"")</f>
        <v>#N/A</v>
      </c>
      <c r="BU31" t="e">
        <f>IF(H31=BU$3,MAX(BU$4:BU30)+1,"")</f>
        <v>#N/A</v>
      </c>
      <c r="BV31" t="e">
        <f>IF(I31=BV$3,MAX(BV$4:BV30)+1,"")</f>
        <v>#N/A</v>
      </c>
      <c r="BW31" t="e">
        <f>IF(J31=BW$3,MAX(BW$4:BW30)+1,"")</f>
        <v>#N/A</v>
      </c>
      <c r="BX31" t="e">
        <f>IF(K31=BX$3,MAX(BX$4:BX30)+1,"")</f>
        <v>#N/A</v>
      </c>
      <c r="BY31" t="e">
        <f>IF(L31=BY$3,MAX(BY$4:BY30)+1,"")</f>
        <v>#N/A</v>
      </c>
      <c r="BZ31" t="e">
        <f>IF(M31=BZ$3,MAX(BZ$4:BZ30)+1,"")</f>
        <v>#N/A</v>
      </c>
      <c r="CA31" t="e">
        <f>IF(N31=CA$3,MAX(CA$4:CA30)+1,"")</f>
        <v>#N/A</v>
      </c>
      <c r="CB31" t="e">
        <f>IF(H31=CB$3,MAX(CB$4:CB30)+1,"")</f>
        <v>#N/A</v>
      </c>
      <c r="CC31" t="e">
        <f>IF(I31=CC$3,MAX(CC$4:CC30)+1,"")</f>
        <v>#N/A</v>
      </c>
      <c r="CD31" t="e">
        <f>IF(J31=CD$3,MAX(CD$4:CD30)+1,"")</f>
        <v>#N/A</v>
      </c>
      <c r="CE31" t="e">
        <f>IF(K31=CE$3,MAX(CE$4:CE30)+1,"")</f>
        <v>#N/A</v>
      </c>
      <c r="CF31" t="e">
        <f>IF(L31=CF$3,MAX(CF$4:CF30)+1,"")</f>
        <v>#N/A</v>
      </c>
      <c r="CG31" t="e">
        <f>IF(M31=CG$3,MAX(CG$4:CG30)+1,"")</f>
        <v>#N/A</v>
      </c>
      <c r="CH31" t="e">
        <f>IF(N31=CH$3,MAX(CH$4:CH30)+1,"")</f>
        <v>#N/A</v>
      </c>
      <c r="CI31" t="e">
        <f>IF(H31=CI$3,MAX(CI$4:CI30)+1,"")</f>
        <v>#N/A</v>
      </c>
      <c r="CJ31" t="e">
        <f>IF(I31=CJ$3,MAX(CJ$4:CJ30)+1,"")</f>
        <v>#N/A</v>
      </c>
      <c r="CK31" t="e">
        <f>IF(J31=CK$3,MAX(CK$4:CK30)+1,"")</f>
        <v>#N/A</v>
      </c>
      <c r="CL31" t="e">
        <f>IF(K31=CL$3,MAX(CL$4:CL30)+1,"")</f>
        <v>#N/A</v>
      </c>
      <c r="CM31" t="e">
        <f>IF(L31=CM$3,MAX(CM$4:CM30)+1,"")</f>
        <v>#N/A</v>
      </c>
      <c r="CN31" t="e">
        <f>IF(M31=CN$3,MAX(CN$4:CN30)+1,"")</f>
        <v>#N/A</v>
      </c>
      <c r="CO31" t="e">
        <f>IF(N31=CO$3,MAX(CO$4:CO30)+1,"")</f>
        <v>#N/A</v>
      </c>
    </row>
    <row r="32" spans="1:93">
      <c r="A32" t="s">
        <v>16</v>
      </c>
      <c r="B32" t="s">
        <v>104</v>
      </c>
      <c r="C32" t="s">
        <v>121</v>
      </c>
      <c r="D32">
        <v>3</v>
      </c>
      <c r="E32" t="str">
        <f>INDEX('Rlt Global'!$A$4:$F$151,MATCH($C32,'Rlt Global'!$C$4:$C$151,0),5)</f>
        <v>OME3</v>
      </c>
      <c r="F32">
        <f>INDEX('Rlt Global'!$A$4:$F$151,MATCH($C32,'Rlt Global'!$C$4:$C$151,0),6)</f>
        <v>2032</v>
      </c>
      <c r="G32" s="66" t="str">
        <f>INDEX('Rlt Global'!$A$4:$G$151,MATCH($C32,'Rlt Global'!$C$4:$C$151,0),7)</f>
        <v>xxx.xxx@google.com</v>
      </c>
      <c r="H32" t="e">
        <f>INDEX('Rlt Global'!$E$4:$BD$151,MATCH($E32,'Rlt Global'!$E$4:$E$151,0),MATCH(H$3,'Rlt Global'!$E$3:$BD$3,0))</f>
        <v>#N/A</v>
      </c>
      <c r="I32" t="e">
        <f>INDEX('Rlt Global'!$E$4:$BD$151,MATCH($E32,'Rlt Global'!$E$4:$E$151,0),MATCH(I$3,'Rlt Global'!$E$3:$BD$3,0))</f>
        <v>#N/A</v>
      </c>
      <c r="J32" t="e">
        <f>INDEX('Rlt Global'!$E$4:$BD$151,MATCH($E32,'Rlt Global'!$E$4:$E$151,0),MATCH(J$3,'Rlt Global'!$E$3:$BD$3,0))</f>
        <v>#N/A</v>
      </c>
      <c r="K32" t="e">
        <f>INDEX('Rlt Global'!$E$4:$BD$151,MATCH($E32,'Rlt Global'!$E$4:$E$151,0),MATCH(K$3,'Rlt Global'!$E$3:$BD$3,0))</f>
        <v>#N/A</v>
      </c>
      <c r="L32" t="e">
        <f>INDEX('Rlt Global'!$E$4:$BD$151,MATCH($E32,'Rlt Global'!$E$4:$E$151,0),MATCH(L$3,'Rlt Global'!$E$3:$BD$3,0))</f>
        <v>#N/A</v>
      </c>
      <c r="M32" t="e">
        <f>INDEX('Rlt Global'!$E$4:$BD$151,MATCH($E32,'Rlt Global'!$E$4:$E$151,0),MATCH(M$3,'Rlt Global'!$E$3:$BD$3,0))</f>
        <v>#N/A</v>
      </c>
      <c r="N32" t="e">
        <f>INDEX('Rlt Global'!$E$4:$BD$151,MATCH($E32,'Rlt Global'!$E$4:$E$151,0),MATCH(N$3,'Rlt Global'!$E$3:$BD$3,0))</f>
        <v>#N/A</v>
      </c>
      <c r="P32" t="e">
        <f t="shared" si="3"/>
        <v>#N/A</v>
      </c>
      <c r="Q32" t="e">
        <f t="shared" si="4"/>
        <v>#N/A</v>
      </c>
      <c r="R32" t="e">
        <f t="shared" si="5"/>
        <v>#N/A</v>
      </c>
      <c r="S32" t="e">
        <f t="shared" si="6"/>
        <v>#N/A</v>
      </c>
      <c r="T32" t="e">
        <f t="shared" si="7"/>
        <v>#N/A</v>
      </c>
      <c r="U32" t="e">
        <f t="shared" si="8"/>
        <v>#N/A</v>
      </c>
      <c r="V32" t="e">
        <f t="shared" si="9"/>
        <v>#N/A</v>
      </c>
      <c r="X32" t="e">
        <f>IF(H32=X$3,MAX(X$4:X31)+1,"")</f>
        <v>#N/A</v>
      </c>
      <c r="Y32" t="e">
        <f>IF(I32=Y$3,MAX(Y$4:Y31)+1,"")</f>
        <v>#N/A</v>
      </c>
      <c r="Z32" t="e">
        <f>IF(J32=Z$3,MAX(Z$4:Z31)+1,"")</f>
        <v>#N/A</v>
      </c>
      <c r="AA32" t="e">
        <f>IF(K32=AA$3,MAX(AA$4:AA31)+1,"")</f>
        <v>#N/A</v>
      </c>
      <c r="AB32" t="e">
        <f>IF(L32=AB$3,MAX(AB$4:AB31)+1,"")</f>
        <v>#N/A</v>
      </c>
      <c r="AC32" t="e">
        <f>IF(M32=AC$3,MAX(AC$4:AC31)+1,"")</f>
        <v>#N/A</v>
      </c>
      <c r="AD32" t="e">
        <f>IF(N32=AD$3,MAX(AD$4:AD31)+1,"")</f>
        <v>#N/A</v>
      </c>
      <c r="AE32" t="e">
        <f>IF(H32=AE$3,MAX(AE$4:AE31)+1,"")</f>
        <v>#N/A</v>
      </c>
      <c r="AF32" t="e">
        <f>IF(I32=AF$3,MAX(AF$4:AF31)+1,"")</f>
        <v>#N/A</v>
      </c>
      <c r="AG32" t="e">
        <f>IF(J32=AG$3,MAX(AG$4:AG31)+1,"")</f>
        <v>#N/A</v>
      </c>
      <c r="AH32" t="e">
        <f>IF(K32=AH$3,MAX(AH$4:AH31)+1,"")</f>
        <v>#N/A</v>
      </c>
      <c r="AI32" t="e">
        <f>IF(L32=AI$3,MAX(AI$4:AI31)+1,"")</f>
        <v>#N/A</v>
      </c>
      <c r="AJ32" t="e">
        <f>IF(M32=AJ$3,MAX(AJ$4:AJ31)+1,"")</f>
        <v>#N/A</v>
      </c>
      <c r="AK32" t="e">
        <f>IF(N32=AK$3,MAX(AK$4:AK31)+1,"")</f>
        <v>#N/A</v>
      </c>
      <c r="AL32" t="e">
        <f>IF(H32=AL$3,MAX(AL$4:AL31)+1,"")</f>
        <v>#N/A</v>
      </c>
      <c r="AM32" t="e">
        <f>IF(I32=AM$3,MAX(AM$4:AM31)+1,"")</f>
        <v>#N/A</v>
      </c>
      <c r="AN32" t="e">
        <f>IF(J32=AN$3,MAX(AN$4:AN31)+1,"")</f>
        <v>#N/A</v>
      </c>
      <c r="AO32" t="e">
        <f>IF(K32=AO$3,MAX(AO$4:AO31)+1,"")</f>
        <v>#N/A</v>
      </c>
      <c r="AP32" t="e">
        <f>IF(L32=AP$3,MAX(AP$4:AP31)+1,"")</f>
        <v>#N/A</v>
      </c>
      <c r="AQ32" t="e">
        <f>IF(M32=AQ$3,MAX(AQ$4:AQ31)+1,"")</f>
        <v>#N/A</v>
      </c>
      <c r="AR32" t="e">
        <f>IF(N32=AR$3,MAX(AR$4:AR31)+1,"")</f>
        <v>#N/A</v>
      </c>
      <c r="AS32" t="e">
        <f>IF(H32=AS$3,MAX(AS$4:AS31)+1,"")</f>
        <v>#N/A</v>
      </c>
      <c r="AT32" t="e">
        <f>IF(I32=AT$3,MAX(AT$4:AT31)+1,"")</f>
        <v>#N/A</v>
      </c>
      <c r="AU32" t="e">
        <f>IF(J32=AU$3,MAX(AU$4:AU31)+1,"")</f>
        <v>#N/A</v>
      </c>
      <c r="AV32" t="e">
        <f>IF(K32=AV$3,MAX(AV$4:AV31)+1,"")</f>
        <v>#N/A</v>
      </c>
      <c r="AW32" t="e">
        <f>IF(L32=AW$3,MAX(AW$4:AW31)+1,"")</f>
        <v>#N/A</v>
      </c>
      <c r="AX32" t="e">
        <f>IF(M32=AX$3,MAX(AX$4:AX31)+1,"")</f>
        <v>#N/A</v>
      </c>
      <c r="AY32" t="e">
        <f>IF(N32=AY$3,MAX(AY$4:AY31)+1,"")</f>
        <v>#N/A</v>
      </c>
      <c r="AZ32" t="e">
        <f>IF(H32=AZ$3,MAX(AZ$4:AZ31)+1,"")</f>
        <v>#N/A</v>
      </c>
      <c r="BA32" t="e">
        <f>IF(I32=BA$3,MAX(BA$4:BA31)+1,"")</f>
        <v>#N/A</v>
      </c>
      <c r="BB32" t="e">
        <f>IF(J32=BB$3,MAX(BB$4:BB31)+1,"")</f>
        <v>#N/A</v>
      </c>
      <c r="BC32" t="e">
        <f>IF(K32=BC$3,MAX(BC$4:BC31)+1,"")</f>
        <v>#N/A</v>
      </c>
      <c r="BD32" t="e">
        <f>IF(L32=BD$3,MAX(BD$4:BD31)+1,"")</f>
        <v>#N/A</v>
      </c>
      <c r="BE32" t="e">
        <f>IF(M32=BE$3,MAX(BE$4:BE31)+1,"")</f>
        <v>#N/A</v>
      </c>
      <c r="BF32" t="e">
        <f>IF(N32=BF$3,MAX(BF$4:BF31)+1,"")</f>
        <v>#N/A</v>
      </c>
      <c r="BG32" t="e">
        <f>IF(H32=BG$3,MAX(BG$4:BG31)+1,"")</f>
        <v>#N/A</v>
      </c>
      <c r="BH32" t="e">
        <f>IF(I32=BH$3,MAX(BH$4:BH31)+1,"")</f>
        <v>#N/A</v>
      </c>
      <c r="BI32" t="e">
        <f>IF(J32=BI$3,MAX(BI$4:BI31)+1,"")</f>
        <v>#N/A</v>
      </c>
      <c r="BJ32" t="e">
        <f>IF(K32=BJ$3,MAX(BJ$4:BJ31)+1,"")</f>
        <v>#N/A</v>
      </c>
      <c r="BK32" t="e">
        <f>IF(L32=BK$3,MAX(BK$4:BK31)+1,"")</f>
        <v>#N/A</v>
      </c>
      <c r="BL32" t="e">
        <f>IF(M32=BL$3,MAX(BL$4:BL31)+1,"")</f>
        <v>#N/A</v>
      </c>
      <c r="BM32" t="e">
        <f>IF(N32=BM$3,MAX(BM$4:BM31)+1,"")</f>
        <v>#N/A</v>
      </c>
      <c r="BN32" t="e">
        <f>IF(H32=BN$3,MAX(BN$4:BN31)+1,"")</f>
        <v>#N/A</v>
      </c>
      <c r="BO32" t="e">
        <f>IF(I32=BO$3,MAX(BO$4:BO31)+1,"")</f>
        <v>#N/A</v>
      </c>
      <c r="BP32" t="e">
        <f>IF(J32=BP$3,MAX(BP$4:BP31)+1,"")</f>
        <v>#N/A</v>
      </c>
      <c r="BQ32" t="e">
        <f>IF(K32=BQ$3,MAX(BQ$4:BQ31)+1,"")</f>
        <v>#N/A</v>
      </c>
      <c r="BR32" t="e">
        <f>IF(L32=BR$3,MAX(BR$4:BR31)+1,"")</f>
        <v>#N/A</v>
      </c>
      <c r="BS32" t="e">
        <f>IF(M32=BS$3,MAX(BS$4:BS31)+1,"")</f>
        <v>#N/A</v>
      </c>
      <c r="BT32" t="e">
        <f>IF(N32=BT$3,MAX(BT$4:BT31)+1,"")</f>
        <v>#N/A</v>
      </c>
      <c r="BU32" t="e">
        <f>IF(H32=BU$3,MAX(BU$4:BU31)+1,"")</f>
        <v>#N/A</v>
      </c>
      <c r="BV32" t="e">
        <f>IF(I32=BV$3,MAX(BV$4:BV31)+1,"")</f>
        <v>#N/A</v>
      </c>
      <c r="BW32" t="e">
        <f>IF(J32=BW$3,MAX(BW$4:BW31)+1,"")</f>
        <v>#N/A</v>
      </c>
      <c r="BX32" t="e">
        <f>IF(K32=BX$3,MAX(BX$4:BX31)+1,"")</f>
        <v>#N/A</v>
      </c>
      <c r="BY32" t="e">
        <f>IF(L32=BY$3,MAX(BY$4:BY31)+1,"")</f>
        <v>#N/A</v>
      </c>
      <c r="BZ32" t="e">
        <f>IF(M32=BZ$3,MAX(BZ$4:BZ31)+1,"")</f>
        <v>#N/A</v>
      </c>
      <c r="CA32" t="e">
        <f>IF(N32=CA$3,MAX(CA$4:CA31)+1,"")</f>
        <v>#N/A</v>
      </c>
      <c r="CB32" t="e">
        <f>IF(H32=CB$3,MAX(CB$4:CB31)+1,"")</f>
        <v>#N/A</v>
      </c>
      <c r="CC32" t="e">
        <f>IF(I32=CC$3,MAX(CC$4:CC31)+1,"")</f>
        <v>#N/A</v>
      </c>
      <c r="CD32" t="e">
        <f>IF(J32=CD$3,MAX(CD$4:CD31)+1,"")</f>
        <v>#N/A</v>
      </c>
      <c r="CE32" t="e">
        <f>IF(K32=CE$3,MAX(CE$4:CE31)+1,"")</f>
        <v>#N/A</v>
      </c>
      <c r="CF32" t="e">
        <f>IF(L32=CF$3,MAX(CF$4:CF31)+1,"")</f>
        <v>#N/A</v>
      </c>
      <c r="CG32" t="e">
        <f>IF(M32=CG$3,MAX(CG$4:CG31)+1,"")</f>
        <v>#N/A</v>
      </c>
      <c r="CH32" t="e">
        <f>IF(N32=CH$3,MAX(CH$4:CH31)+1,"")</f>
        <v>#N/A</v>
      </c>
      <c r="CI32" t="e">
        <f>IF(H32=CI$3,MAX(CI$4:CI31)+1,"")</f>
        <v>#N/A</v>
      </c>
      <c r="CJ32" t="e">
        <f>IF(I32=CJ$3,MAX(CJ$4:CJ31)+1,"")</f>
        <v>#N/A</v>
      </c>
      <c r="CK32" t="e">
        <f>IF(J32=CK$3,MAX(CK$4:CK31)+1,"")</f>
        <v>#N/A</v>
      </c>
      <c r="CL32" t="e">
        <f>IF(K32=CL$3,MAX(CL$4:CL31)+1,"")</f>
        <v>#N/A</v>
      </c>
      <c r="CM32" t="e">
        <f>IF(L32=CM$3,MAX(CM$4:CM31)+1,"")</f>
        <v>#N/A</v>
      </c>
      <c r="CN32" t="e">
        <f>IF(M32=CN$3,MAX(CN$4:CN31)+1,"")</f>
        <v>#N/A</v>
      </c>
      <c r="CO32" t="e">
        <f>IF(N32=CO$3,MAX(CO$4:CO31)+1,"")</f>
        <v>#N/A</v>
      </c>
    </row>
    <row r="33" spans="1:93">
      <c r="A33" t="s">
        <v>17</v>
      </c>
      <c r="B33" t="s">
        <v>104</v>
      </c>
      <c r="C33" t="s">
        <v>122</v>
      </c>
      <c r="D33">
        <v>1</v>
      </c>
      <c r="E33" t="str">
        <f>INDEX('Rlt Global'!$A$4:$F$151,MATCH($C33,'Rlt Global'!$C$4:$C$151,0),5)</f>
        <v>OMF1</v>
      </c>
      <c r="F33">
        <f>INDEX('Rlt Global'!$A$4:$F$151,MATCH($C33,'Rlt Global'!$C$4:$C$151,0),6)</f>
        <v>1095</v>
      </c>
      <c r="G33" s="66" t="str">
        <f>INDEX('Rlt Global'!$A$4:$G$151,MATCH($C33,'Rlt Global'!$C$4:$C$151,0),7)</f>
        <v>xxx.xxx@google.com</v>
      </c>
      <c r="H33" t="e">
        <f>INDEX('Rlt Global'!$E$4:$BD$151,MATCH($E33,'Rlt Global'!$E$4:$E$151,0),MATCH(H$3,'Rlt Global'!$E$3:$BD$3,0))</f>
        <v>#N/A</v>
      </c>
      <c r="I33" t="e">
        <f>INDEX('Rlt Global'!$E$4:$BD$151,MATCH($E33,'Rlt Global'!$E$4:$E$151,0),MATCH(I$3,'Rlt Global'!$E$3:$BD$3,0))</f>
        <v>#N/A</v>
      </c>
      <c r="J33" t="e">
        <f>INDEX('Rlt Global'!$E$4:$BD$151,MATCH($E33,'Rlt Global'!$E$4:$E$151,0),MATCH(J$3,'Rlt Global'!$E$3:$BD$3,0))</f>
        <v>#N/A</v>
      </c>
      <c r="K33" t="e">
        <f>INDEX('Rlt Global'!$E$4:$BD$151,MATCH($E33,'Rlt Global'!$E$4:$E$151,0),MATCH(K$3,'Rlt Global'!$E$3:$BD$3,0))</f>
        <v>#N/A</v>
      </c>
      <c r="L33" t="e">
        <f>INDEX('Rlt Global'!$E$4:$BD$151,MATCH($E33,'Rlt Global'!$E$4:$E$151,0),MATCH(L$3,'Rlt Global'!$E$3:$BD$3,0))</f>
        <v>#N/A</v>
      </c>
      <c r="M33" t="e">
        <f>INDEX('Rlt Global'!$E$4:$BD$151,MATCH($E33,'Rlt Global'!$E$4:$E$151,0),MATCH(M$3,'Rlt Global'!$E$3:$BD$3,0))</f>
        <v>#N/A</v>
      </c>
      <c r="N33" t="e">
        <f>INDEX('Rlt Global'!$E$4:$BD$151,MATCH($E33,'Rlt Global'!$E$4:$E$151,0),MATCH(N$3,'Rlt Global'!$E$3:$BD$3,0))</f>
        <v>#N/A</v>
      </c>
      <c r="P33" t="e">
        <f t="shared" si="3"/>
        <v>#N/A</v>
      </c>
      <c r="Q33" t="e">
        <f t="shared" si="4"/>
        <v>#N/A</v>
      </c>
      <c r="R33" t="e">
        <f t="shared" si="5"/>
        <v>#N/A</v>
      </c>
      <c r="S33" t="e">
        <f t="shared" si="6"/>
        <v>#N/A</v>
      </c>
      <c r="T33" t="e">
        <f t="shared" si="7"/>
        <v>#N/A</v>
      </c>
      <c r="U33" t="e">
        <f t="shared" si="8"/>
        <v>#N/A</v>
      </c>
      <c r="V33" t="e">
        <f t="shared" si="9"/>
        <v>#N/A</v>
      </c>
      <c r="X33" t="e">
        <f>IF(H33=X$3,MAX(X$4:X32)+1,"")</f>
        <v>#N/A</v>
      </c>
      <c r="Y33" t="e">
        <f>IF(I33=Y$3,MAX(Y$4:Y32)+1,"")</f>
        <v>#N/A</v>
      </c>
      <c r="Z33" t="e">
        <f>IF(J33=Z$3,MAX(Z$4:Z32)+1,"")</f>
        <v>#N/A</v>
      </c>
      <c r="AA33" t="e">
        <f>IF(K33=AA$3,MAX(AA$4:AA32)+1,"")</f>
        <v>#N/A</v>
      </c>
      <c r="AB33" t="e">
        <f>IF(L33=AB$3,MAX(AB$4:AB32)+1,"")</f>
        <v>#N/A</v>
      </c>
      <c r="AC33" t="e">
        <f>IF(M33=AC$3,MAX(AC$4:AC32)+1,"")</f>
        <v>#N/A</v>
      </c>
      <c r="AD33" t="e">
        <f>IF(N33=AD$3,MAX(AD$4:AD32)+1,"")</f>
        <v>#N/A</v>
      </c>
      <c r="AE33" t="e">
        <f>IF(H33=AE$3,MAX(AE$4:AE32)+1,"")</f>
        <v>#N/A</v>
      </c>
      <c r="AF33" t="e">
        <f>IF(I33=AF$3,MAX(AF$4:AF32)+1,"")</f>
        <v>#N/A</v>
      </c>
      <c r="AG33" t="e">
        <f>IF(J33=AG$3,MAX(AG$4:AG32)+1,"")</f>
        <v>#N/A</v>
      </c>
      <c r="AH33" t="e">
        <f>IF(K33=AH$3,MAX(AH$4:AH32)+1,"")</f>
        <v>#N/A</v>
      </c>
      <c r="AI33" t="e">
        <f>IF(L33=AI$3,MAX(AI$4:AI32)+1,"")</f>
        <v>#N/A</v>
      </c>
      <c r="AJ33" t="e">
        <f>IF(M33=AJ$3,MAX(AJ$4:AJ32)+1,"")</f>
        <v>#N/A</v>
      </c>
      <c r="AK33" t="e">
        <f>IF(N33=AK$3,MAX(AK$4:AK32)+1,"")</f>
        <v>#N/A</v>
      </c>
      <c r="AL33" t="e">
        <f>IF(H33=AL$3,MAX(AL$4:AL32)+1,"")</f>
        <v>#N/A</v>
      </c>
      <c r="AM33" t="e">
        <f>IF(I33=AM$3,MAX(AM$4:AM32)+1,"")</f>
        <v>#N/A</v>
      </c>
      <c r="AN33" t="e">
        <f>IF(J33=AN$3,MAX(AN$4:AN32)+1,"")</f>
        <v>#N/A</v>
      </c>
      <c r="AO33" t="e">
        <f>IF(K33=AO$3,MAX(AO$4:AO32)+1,"")</f>
        <v>#N/A</v>
      </c>
      <c r="AP33" t="e">
        <f>IF(L33=AP$3,MAX(AP$4:AP32)+1,"")</f>
        <v>#N/A</v>
      </c>
      <c r="AQ33" t="e">
        <f>IF(M33=AQ$3,MAX(AQ$4:AQ32)+1,"")</f>
        <v>#N/A</v>
      </c>
      <c r="AR33" t="e">
        <f>IF(N33=AR$3,MAX(AR$4:AR32)+1,"")</f>
        <v>#N/A</v>
      </c>
      <c r="AS33" t="e">
        <f>IF(H33=AS$3,MAX(AS$4:AS32)+1,"")</f>
        <v>#N/A</v>
      </c>
      <c r="AT33" t="e">
        <f>IF(I33=AT$3,MAX(AT$4:AT32)+1,"")</f>
        <v>#N/A</v>
      </c>
      <c r="AU33" t="e">
        <f>IF(J33=AU$3,MAX(AU$4:AU32)+1,"")</f>
        <v>#N/A</v>
      </c>
      <c r="AV33" t="e">
        <f>IF(K33=AV$3,MAX(AV$4:AV32)+1,"")</f>
        <v>#N/A</v>
      </c>
      <c r="AW33" t="e">
        <f>IF(L33=AW$3,MAX(AW$4:AW32)+1,"")</f>
        <v>#N/A</v>
      </c>
      <c r="AX33" t="e">
        <f>IF(M33=AX$3,MAX(AX$4:AX32)+1,"")</f>
        <v>#N/A</v>
      </c>
      <c r="AY33" t="e">
        <f>IF(N33=AY$3,MAX(AY$4:AY32)+1,"")</f>
        <v>#N/A</v>
      </c>
      <c r="AZ33" t="e">
        <f>IF(H33=AZ$3,MAX(AZ$4:AZ32)+1,"")</f>
        <v>#N/A</v>
      </c>
      <c r="BA33" t="e">
        <f>IF(I33=BA$3,MAX(BA$4:BA32)+1,"")</f>
        <v>#N/A</v>
      </c>
      <c r="BB33" t="e">
        <f>IF(J33=BB$3,MAX(BB$4:BB32)+1,"")</f>
        <v>#N/A</v>
      </c>
      <c r="BC33" t="e">
        <f>IF(K33=BC$3,MAX(BC$4:BC32)+1,"")</f>
        <v>#N/A</v>
      </c>
      <c r="BD33" t="e">
        <f>IF(L33=BD$3,MAX(BD$4:BD32)+1,"")</f>
        <v>#N/A</v>
      </c>
      <c r="BE33" t="e">
        <f>IF(M33=BE$3,MAX(BE$4:BE32)+1,"")</f>
        <v>#N/A</v>
      </c>
      <c r="BF33" t="e">
        <f>IF(N33=BF$3,MAX(BF$4:BF32)+1,"")</f>
        <v>#N/A</v>
      </c>
      <c r="BG33" t="e">
        <f>IF(H33=BG$3,MAX(BG$4:BG32)+1,"")</f>
        <v>#N/A</v>
      </c>
      <c r="BH33" t="e">
        <f>IF(I33=BH$3,MAX(BH$4:BH32)+1,"")</f>
        <v>#N/A</v>
      </c>
      <c r="BI33" t="e">
        <f>IF(J33=BI$3,MAX(BI$4:BI32)+1,"")</f>
        <v>#N/A</v>
      </c>
      <c r="BJ33" t="e">
        <f>IF(K33=BJ$3,MAX(BJ$4:BJ32)+1,"")</f>
        <v>#N/A</v>
      </c>
      <c r="BK33" t="e">
        <f>IF(L33=BK$3,MAX(BK$4:BK32)+1,"")</f>
        <v>#N/A</v>
      </c>
      <c r="BL33" t="e">
        <f>IF(M33=BL$3,MAX(BL$4:BL32)+1,"")</f>
        <v>#N/A</v>
      </c>
      <c r="BM33" t="e">
        <f>IF(N33=BM$3,MAX(BM$4:BM32)+1,"")</f>
        <v>#N/A</v>
      </c>
      <c r="BN33" t="e">
        <f>IF(H33=BN$3,MAX(BN$4:BN32)+1,"")</f>
        <v>#N/A</v>
      </c>
      <c r="BO33" t="e">
        <f>IF(I33=BO$3,MAX(BO$4:BO32)+1,"")</f>
        <v>#N/A</v>
      </c>
      <c r="BP33" t="e">
        <f>IF(J33=BP$3,MAX(BP$4:BP32)+1,"")</f>
        <v>#N/A</v>
      </c>
      <c r="BQ33" t="e">
        <f>IF(K33=BQ$3,MAX(BQ$4:BQ32)+1,"")</f>
        <v>#N/A</v>
      </c>
      <c r="BR33" t="e">
        <f>IF(L33=BR$3,MAX(BR$4:BR32)+1,"")</f>
        <v>#N/A</v>
      </c>
      <c r="BS33" t="e">
        <f>IF(M33=BS$3,MAX(BS$4:BS32)+1,"")</f>
        <v>#N/A</v>
      </c>
      <c r="BT33" t="e">
        <f>IF(N33=BT$3,MAX(BT$4:BT32)+1,"")</f>
        <v>#N/A</v>
      </c>
      <c r="BU33" t="e">
        <f>IF(H33=BU$3,MAX(BU$4:BU32)+1,"")</f>
        <v>#N/A</v>
      </c>
      <c r="BV33" t="e">
        <f>IF(I33=BV$3,MAX(BV$4:BV32)+1,"")</f>
        <v>#N/A</v>
      </c>
      <c r="BW33" t="e">
        <f>IF(J33=BW$3,MAX(BW$4:BW32)+1,"")</f>
        <v>#N/A</v>
      </c>
      <c r="BX33" t="e">
        <f>IF(K33=BX$3,MAX(BX$4:BX32)+1,"")</f>
        <v>#N/A</v>
      </c>
      <c r="BY33" t="e">
        <f>IF(L33=BY$3,MAX(BY$4:BY32)+1,"")</f>
        <v>#N/A</v>
      </c>
      <c r="BZ33" t="e">
        <f>IF(M33=BZ$3,MAX(BZ$4:BZ32)+1,"")</f>
        <v>#N/A</v>
      </c>
      <c r="CA33" t="e">
        <f>IF(N33=CA$3,MAX(CA$4:CA32)+1,"")</f>
        <v>#N/A</v>
      </c>
      <c r="CB33" t="e">
        <f>IF(H33=CB$3,MAX(CB$4:CB32)+1,"")</f>
        <v>#N/A</v>
      </c>
      <c r="CC33" t="e">
        <f>IF(I33=CC$3,MAX(CC$4:CC32)+1,"")</f>
        <v>#N/A</v>
      </c>
      <c r="CD33" t="e">
        <f>IF(J33=CD$3,MAX(CD$4:CD32)+1,"")</f>
        <v>#N/A</v>
      </c>
      <c r="CE33" t="e">
        <f>IF(K33=CE$3,MAX(CE$4:CE32)+1,"")</f>
        <v>#N/A</v>
      </c>
      <c r="CF33" t="e">
        <f>IF(L33=CF$3,MAX(CF$4:CF32)+1,"")</f>
        <v>#N/A</v>
      </c>
      <c r="CG33" t="e">
        <f>IF(M33=CG$3,MAX(CG$4:CG32)+1,"")</f>
        <v>#N/A</v>
      </c>
      <c r="CH33" t="e">
        <f>IF(N33=CH$3,MAX(CH$4:CH32)+1,"")</f>
        <v>#N/A</v>
      </c>
      <c r="CI33" t="e">
        <f>IF(H33=CI$3,MAX(CI$4:CI32)+1,"")</f>
        <v>#N/A</v>
      </c>
      <c r="CJ33" t="e">
        <f>IF(I33=CJ$3,MAX(CJ$4:CJ32)+1,"")</f>
        <v>#N/A</v>
      </c>
      <c r="CK33" t="e">
        <f>IF(J33=CK$3,MAX(CK$4:CK32)+1,"")</f>
        <v>#N/A</v>
      </c>
      <c r="CL33" t="e">
        <f>IF(K33=CL$3,MAX(CL$4:CL32)+1,"")</f>
        <v>#N/A</v>
      </c>
      <c r="CM33" t="e">
        <f>IF(L33=CM$3,MAX(CM$4:CM32)+1,"")</f>
        <v>#N/A</v>
      </c>
      <c r="CN33" t="e">
        <f>IF(M33=CN$3,MAX(CN$4:CN32)+1,"")</f>
        <v>#N/A</v>
      </c>
      <c r="CO33" t="e">
        <f>IF(N33=CO$3,MAX(CO$4:CO32)+1,"")</f>
        <v>#N/A</v>
      </c>
    </row>
    <row r="34" spans="1:93">
      <c r="A34" t="s">
        <v>17</v>
      </c>
      <c r="B34" t="s">
        <v>104</v>
      </c>
      <c r="C34" t="s">
        <v>123</v>
      </c>
      <c r="D34">
        <v>2</v>
      </c>
      <c r="E34" t="str">
        <f>INDEX('Rlt Global'!$A$4:$F$151,MATCH($C34,'Rlt Global'!$C$4:$C$151,0),5)</f>
        <v>OMF2</v>
      </c>
      <c r="F34">
        <f>INDEX('Rlt Global'!$A$4:$F$151,MATCH($C34,'Rlt Global'!$C$4:$C$151,0),6)</f>
        <v>1968</v>
      </c>
      <c r="G34" s="66" t="str">
        <f>INDEX('Rlt Global'!$A$4:$G$151,MATCH($C34,'Rlt Global'!$C$4:$C$151,0),7)</f>
        <v>xxx.xxx@google.com</v>
      </c>
      <c r="H34" t="e">
        <f>INDEX('Rlt Global'!$E$4:$BD$151,MATCH($E34,'Rlt Global'!$E$4:$E$151,0),MATCH(H$3,'Rlt Global'!$E$3:$BD$3,0))</f>
        <v>#N/A</v>
      </c>
      <c r="I34" t="e">
        <f>INDEX('Rlt Global'!$E$4:$BD$151,MATCH($E34,'Rlt Global'!$E$4:$E$151,0),MATCH(I$3,'Rlt Global'!$E$3:$BD$3,0))</f>
        <v>#N/A</v>
      </c>
      <c r="J34" t="e">
        <f>INDEX('Rlt Global'!$E$4:$BD$151,MATCH($E34,'Rlt Global'!$E$4:$E$151,0),MATCH(J$3,'Rlt Global'!$E$3:$BD$3,0))</f>
        <v>#N/A</v>
      </c>
      <c r="K34" t="e">
        <f>INDEX('Rlt Global'!$E$4:$BD$151,MATCH($E34,'Rlt Global'!$E$4:$E$151,0),MATCH(K$3,'Rlt Global'!$E$3:$BD$3,0))</f>
        <v>#N/A</v>
      </c>
      <c r="L34" t="e">
        <f>INDEX('Rlt Global'!$E$4:$BD$151,MATCH($E34,'Rlt Global'!$E$4:$E$151,0),MATCH(L$3,'Rlt Global'!$E$3:$BD$3,0))</f>
        <v>#N/A</v>
      </c>
      <c r="M34" t="e">
        <f>INDEX('Rlt Global'!$E$4:$BD$151,MATCH($E34,'Rlt Global'!$E$4:$E$151,0),MATCH(M$3,'Rlt Global'!$E$3:$BD$3,0))</f>
        <v>#N/A</v>
      </c>
      <c r="N34" t="e">
        <f>INDEX('Rlt Global'!$E$4:$BD$151,MATCH($E34,'Rlt Global'!$E$4:$E$151,0),MATCH(N$3,'Rlt Global'!$E$3:$BD$3,0))</f>
        <v>#N/A</v>
      </c>
      <c r="P34" t="e">
        <f t="shared" si="3"/>
        <v>#N/A</v>
      </c>
      <c r="Q34" t="e">
        <f t="shared" si="4"/>
        <v>#N/A</v>
      </c>
      <c r="R34" t="e">
        <f t="shared" si="5"/>
        <v>#N/A</v>
      </c>
      <c r="S34" t="e">
        <f t="shared" si="6"/>
        <v>#N/A</v>
      </c>
      <c r="T34" t="e">
        <f t="shared" si="7"/>
        <v>#N/A</v>
      </c>
      <c r="U34" t="e">
        <f t="shared" si="8"/>
        <v>#N/A</v>
      </c>
      <c r="V34" t="e">
        <f t="shared" si="9"/>
        <v>#N/A</v>
      </c>
      <c r="X34" t="e">
        <f>IF(H34=X$3,MAX(X$4:X33)+1,"")</f>
        <v>#N/A</v>
      </c>
      <c r="Y34" t="e">
        <f>IF(I34=Y$3,MAX(Y$4:Y33)+1,"")</f>
        <v>#N/A</v>
      </c>
      <c r="Z34" t="e">
        <f>IF(J34=Z$3,MAX(Z$4:Z33)+1,"")</f>
        <v>#N/A</v>
      </c>
      <c r="AA34" t="e">
        <f>IF(K34=AA$3,MAX(AA$4:AA33)+1,"")</f>
        <v>#N/A</v>
      </c>
      <c r="AB34" t="e">
        <f>IF(L34=AB$3,MAX(AB$4:AB33)+1,"")</f>
        <v>#N/A</v>
      </c>
      <c r="AC34" t="e">
        <f>IF(M34=AC$3,MAX(AC$4:AC33)+1,"")</f>
        <v>#N/A</v>
      </c>
      <c r="AD34" t="e">
        <f>IF(N34=AD$3,MAX(AD$4:AD33)+1,"")</f>
        <v>#N/A</v>
      </c>
      <c r="AE34" t="e">
        <f>IF(H34=AE$3,MAX(AE$4:AE33)+1,"")</f>
        <v>#N/A</v>
      </c>
      <c r="AF34" t="e">
        <f>IF(I34=AF$3,MAX(AF$4:AF33)+1,"")</f>
        <v>#N/A</v>
      </c>
      <c r="AG34" t="e">
        <f>IF(J34=AG$3,MAX(AG$4:AG33)+1,"")</f>
        <v>#N/A</v>
      </c>
      <c r="AH34" t="e">
        <f>IF(K34=AH$3,MAX(AH$4:AH33)+1,"")</f>
        <v>#N/A</v>
      </c>
      <c r="AI34" t="e">
        <f>IF(L34=AI$3,MAX(AI$4:AI33)+1,"")</f>
        <v>#N/A</v>
      </c>
      <c r="AJ34" t="e">
        <f>IF(M34=AJ$3,MAX(AJ$4:AJ33)+1,"")</f>
        <v>#N/A</v>
      </c>
      <c r="AK34" t="e">
        <f>IF(N34=AK$3,MAX(AK$4:AK33)+1,"")</f>
        <v>#N/A</v>
      </c>
      <c r="AL34" t="e">
        <f>IF(H34=AL$3,MAX(AL$4:AL33)+1,"")</f>
        <v>#N/A</v>
      </c>
      <c r="AM34" t="e">
        <f>IF(I34=AM$3,MAX(AM$4:AM33)+1,"")</f>
        <v>#N/A</v>
      </c>
      <c r="AN34" t="e">
        <f>IF(J34=AN$3,MAX(AN$4:AN33)+1,"")</f>
        <v>#N/A</v>
      </c>
      <c r="AO34" t="e">
        <f>IF(K34=AO$3,MAX(AO$4:AO33)+1,"")</f>
        <v>#N/A</v>
      </c>
      <c r="AP34" t="e">
        <f>IF(L34=AP$3,MAX(AP$4:AP33)+1,"")</f>
        <v>#N/A</v>
      </c>
      <c r="AQ34" t="e">
        <f>IF(M34=AQ$3,MAX(AQ$4:AQ33)+1,"")</f>
        <v>#N/A</v>
      </c>
      <c r="AR34" t="e">
        <f>IF(N34=AR$3,MAX(AR$4:AR33)+1,"")</f>
        <v>#N/A</v>
      </c>
      <c r="AS34" t="e">
        <f>IF(H34=AS$3,MAX(AS$4:AS33)+1,"")</f>
        <v>#N/A</v>
      </c>
      <c r="AT34" t="e">
        <f>IF(I34=AT$3,MAX(AT$4:AT33)+1,"")</f>
        <v>#N/A</v>
      </c>
      <c r="AU34" t="e">
        <f>IF(J34=AU$3,MAX(AU$4:AU33)+1,"")</f>
        <v>#N/A</v>
      </c>
      <c r="AV34" t="e">
        <f>IF(K34=AV$3,MAX(AV$4:AV33)+1,"")</f>
        <v>#N/A</v>
      </c>
      <c r="AW34" t="e">
        <f>IF(L34=AW$3,MAX(AW$4:AW33)+1,"")</f>
        <v>#N/A</v>
      </c>
      <c r="AX34" t="e">
        <f>IF(M34=AX$3,MAX(AX$4:AX33)+1,"")</f>
        <v>#N/A</v>
      </c>
      <c r="AY34" t="e">
        <f>IF(N34=AY$3,MAX(AY$4:AY33)+1,"")</f>
        <v>#N/A</v>
      </c>
      <c r="AZ34" t="e">
        <f>IF(H34=AZ$3,MAX(AZ$4:AZ33)+1,"")</f>
        <v>#N/A</v>
      </c>
      <c r="BA34" t="e">
        <f>IF(I34=BA$3,MAX(BA$4:BA33)+1,"")</f>
        <v>#N/A</v>
      </c>
      <c r="BB34" t="e">
        <f>IF(J34=BB$3,MAX(BB$4:BB33)+1,"")</f>
        <v>#N/A</v>
      </c>
      <c r="BC34" t="e">
        <f>IF(K34=BC$3,MAX(BC$4:BC33)+1,"")</f>
        <v>#N/A</v>
      </c>
      <c r="BD34" t="e">
        <f>IF(L34=BD$3,MAX(BD$4:BD33)+1,"")</f>
        <v>#N/A</v>
      </c>
      <c r="BE34" t="e">
        <f>IF(M34=BE$3,MAX(BE$4:BE33)+1,"")</f>
        <v>#N/A</v>
      </c>
      <c r="BF34" t="e">
        <f>IF(N34=BF$3,MAX(BF$4:BF33)+1,"")</f>
        <v>#N/A</v>
      </c>
      <c r="BG34" t="e">
        <f>IF(H34=BG$3,MAX(BG$4:BG33)+1,"")</f>
        <v>#N/A</v>
      </c>
      <c r="BH34" t="e">
        <f>IF(I34=BH$3,MAX(BH$4:BH33)+1,"")</f>
        <v>#N/A</v>
      </c>
      <c r="BI34" t="e">
        <f>IF(J34=BI$3,MAX(BI$4:BI33)+1,"")</f>
        <v>#N/A</v>
      </c>
      <c r="BJ34" t="e">
        <f>IF(K34=BJ$3,MAX(BJ$4:BJ33)+1,"")</f>
        <v>#N/A</v>
      </c>
      <c r="BK34" t="e">
        <f>IF(L34=BK$3,MAX(BK$4:BK33)+1,"")</f>
        <v>#N/A</v>
      </c>
      <c r="BL34" t="e">
        <f>IF(M34=BL$3,MAX(BL$4:BL33)+1,"")</f>
        <v>#N/A</v>
      </c>
      <c r="BM34" t="e">
        <f>IF(N34=BM$3,MAX(BM$4:BM33)+1,"")</f>
        <v>#N/A</v>
      </c>
      <c r="BN34" t="e">
        <f>IF(H34=BN$3,MAX(BN$4:BN33)+1,"")</f>
        <v>#N/A</v>
      </c>
      <c r="BO34" t="e">
        <f>IF(I34=BO$3,MAX(BO$4:BO33)+1,"")</f>
        <v>#N/A</v>
      </c>
      <c r="BP34" t="e">
        <f>IF(J34=BP$3,MAX(BP$4:BP33)+1,"")</f>
        <v>#N/A</v>
      </c>
      <c r="BQ34" t="e">
        <f>IF(K34=BQ$3,MAX(BQ$4:BQ33)+1,"")</f>
        <v>#N/A</v>
      </c>
      <c r="BR34" t="e">
        <f>IF(L34=BR$3,MAX(BR$4:BR33)+1,"")</f>
        <v>#N/A</v>
      </c>
      <c r="BS34" t="e">
        <f>IF(M34=BS$3,MAX(BS$4:BS33)+1,"")</f>
        <v>#N/A</v>
      </c>
      <c r="BT34" t="e">
        <f>IF(N34=BT$3,MAX(BT$4:BT33)+1,"")</f>
        <v>#N/A</v>
      </c>
      <c r="BU34" t="e">
        <f>IF(H34=BU$3,MAX(BU$4:BU33)+1,"")</f>
        <v>#N/A</v>
      </c>
      <c r="BV34" t="e">
        <f>IF(I34=BV$3,MAX(BV$4:BV33)+1,"")</f>
        <v>#N/A</v>
      </c>
      <c r="BW34" t="e">
        <f>IF(J34=BW$3,MAX(BW$4:BW33)+1,"")</f>
        <v>#N/A</v>
      </c>
      <c r="BX34" t="e">
        <f>IF(K34=BX$3,MAX(BX$4:BX33)+1,"")</f>
        <v>#N/A</v>
      </c>
      <c r="BY34" t="e">
        <f>IF(L34=BY$3,MAX(BY$4:BY33)+1,"")</f>
        <v>#N/A</v>
      </c>
      <c r="BZ34" t="e">
        <f>IF(M34=BZ$3,MAX(BZ$4:BZ33)+1,"")</f>
        <v>#N/A</v>
      </c>
      <c r="CA34" t="e">
        <f>IF(N34=CA$3,MAX(CA$4:CA33)+1,"")</f>
        <v>#N/A</v>
      </c>
      <c r="CB34" t="e">
        <f>IF(H34=CB$3,MAX(CB$4:CB33)+1,"")</f>
        <v>#N/A</v>
      </c>
      <c r="CC34" t="e">
        <f>IF(I34=CC$3,MAX(CC$4:CC33)+1,"")</f>
        <v>#N/A</v>
      </c>
      <c r="CD34" t="e">
        <f>IF(J34=CD$3,MAX(CD$4:CD33)+1,"")</f>
        <v>#N/A</v>
      </c>
      <c r="CE34" t="e">
        <f>IF(K34=CE$3,MAX(CE$4:CE33)+1,"")</f>
        <v>#N/A</v>
      </c>
      <c r="CF34" t="e">
        <f>IF(L34=CF$3,MAX(CF$4:CF33)+1,"")</f>
        <v>#N/A</v>
      </c>
      <c r="CG34" t="e">
        <f>IF(M34=CG$3,MAX(CG$4:CG33)+1,"")</f>
        <v>#N/A</v>
      </c>
      <c r="CH34" t="e">
        <f>IF(N34=CH$3,MAX(CH$4:CH33)+1,"")</f>
        <v>#N/A</v>
      </c>
      <c r="CI34" t="e">
        <f>IF(H34=CI$3,MAX(CI$4:CI33)+1,"")</f>
        <v>#N/A</v>
      </c>
      <c r="CJ34" t="e">
        <f>IF(I34=CJ$3,MAX(CJ$4:CJ33)+1,"")</f>
        <v>#N/A</v>
      </c>
      <c r="CK34" t="e">
        <f>IF(J34=CK$3,MAX(CK$4:CK33)+1,"")</f>
        <v>#N/A</v>
      </c>
      <c r="CL34" t="e">
        <f>IF(K34=CL$3,MAX(CL$4:CL33)+1,"")</f>
        <v>#N/A</v>
      </c>
      <c r="CM34" t="e">
        <f>IF(L34=CM$3,MAX(CM$4:CM33)+1,"")</f>
        <v>#N/A</v>
      </c>
      <c r="CN34" t="e">
        <f>IF(M34=CN$3,MAX(CN$4:CN33)+1,"")</f>
        <v>#N/A</v>
      </c>
      <c r="CO34" t="e">
        <f>IF(N34=CO$3,MAX(CO$4:CO33)+1,"")</f>
        <v>#N/A</v>
      </c>
    </row>
    <row r="35" spans="1:93">
      <c r="A35" t="s">
        <v>17</v>
      </c>
      <c r="B35" t="s">
        <v>104</v>
      </c>
      <c r="C35" t="s">
        <v>124</v>
      </c>
      <c r="D35">
        <v>3</v>
      </c>
      <c r="E35" t="str">
        <f>INDEX('Rlt Global'!$A$4:$F$151,MATCH($C35,'Rlt Global'!$C$4:$C$151,0),5)</f>
        <v>OMF3</v>
      </c>
      <c r="F35">
        <f>INDEX('Rlt Global'!$A$4:$F$151,MATCH($C35,'Rlt Global'!$C$4:$C$151,0),6)</f>
        <v>2212</v>
      </c>
      <c r="G35" s="66" t="str">
        <f>INDEX('Rlt Global'!$A$4:$G$151,MATCH($C35,'Rlt Global'!$C$4:$C$151,0),7)</f>
        <v>xxx.xxx@google.com</v>
      </c>
      <c r="H35" t="e">
        <f>INDEX('Rlt Global'!$E$4:$BD$151,MATCH($E35,'Rlt Global'!$E$4:$E$151,0),MATCH(H$3,'Rlt Global'!$E$3:$BD$3,0))</f>
        <v>#N/A</v>
      </c>
      <c r="I35" t="e">
        <f>INDEX('Rlt Global'!$E$4:$BD$151,MATCH($E35,'Rlt Global'!$E$4:$E$151,0),MATCH(I$3,'Rlt Global'!$E$3:$BD$3,0))</f>
        <v>#N/A</v>
      </c>
      <c r="J35" t="e">
        <f>INDEX('Rlt Global'!$E$4:$BD$151,MATCH($E35,'Rlt Global'!$E$4:$E$151,0),MATCH(J$3,'Rlt Global'!$E$3:$BD$3,0))</f>
        <v>#N/A</v>
      </c>
      <c r="K35" t="e">
        <f>INDEX('Rlt Global'!$E$4:$BD$151,MATCH($E35,'Rlt Global'!$E$4:$E$151,0),MATCH(K$3,'Rlt Global'!$E$3:$BD$3,0))</f>
        <v>#N/A</v>
      </c>
      <c r="L35" t="e">
        <f>INDEX('Rlt Global'!$E$4:$BD$151,MATCH($E35,'Rlt Global'!$E$4:$E$151,0),MATCH(L$3,'Rlt Global'!$E$3:$BD$3,0))</f>
        <v>#N/A</v>
      </c>
      <c r="M35" t="e">
        <f>INDEX('Rlt Global'!$E$4:$BD$151,MATCH($E35,'Rlt Global'!$E$4:$E$151,0),MATCH(M$3,'Rlt Global'!$E$3:$BD$3,0))</f>
        <v>#N/A</v>
      </c>
      <c r="N35" t="e">
        <f>INDEX('Rlt Global'!$E$4:$BD$151,MATCH($E35,'Rlt Global'!$E$4:$E$151,0),MATCH(N$3,'Rlt Global'!$E$3:$BD$3,0))</f>
        <v>#N/A</v>
      </c>
      <c r="P35" t="e">
        <f t="shared" si="3"/>
        <v>#N/A</v>
      </c>
      <c r="Q35" t="e">
        <f t="shared" si="4"/>
        <v>#N/A</v>
      </c>
      <c r="R35" t="e">
        <f t="shared" si="5"/>
        <v>#N/A</v>
      </c>
      <c r="S35" t="e">
        <f t="shared" si="6"/>
        <v>#N/A</v>
      </c>
      <c r="T35" t="e">
        <f t="shared" si="7"/>
        <v>#N/A</v>
      </c>
      <c r="U35" t="e">
        <f t="shared" si="8"/>
        <v>#N/A</v>
      </c>
      <c r="V35" t="e">
        <f t="shared" si="9"/>
        <v>#N/A</v>
      </c>
      <c r="X35" t="e">
        <f>IF(H35=X$3,MAX(X$4:X34)+1,"")</f>
        <v>#N/A</v>
      </c>
      <c r="Y35" t="e">
        <f>IF(I35=Y$3,MAX(Y$4:Y34)+1,"")</f>
        <v>#N/A</v>
      </c>
      <c r="Z35" t="e">
        <f>IF(J35=Z$3,MAX(Z$4:Z34)+1,"")</f>
        <v>#N/A</v>
      </c>
      <c r="AA35" t="e">
        <f>IF(K35=AA$3,MAX(AA$4:AA34)+1,"")</f>
        <v>#N/A</v>
      </c>
      <c r="AB35" t="e">
        <f>IF(L35=AB$3,MAX(AB$4:AB34)+1,"")</f>
        <v>#N/A</v>
      </c>
      <c r="AC35" t="e">
        <f>IF(M35=AC$3,MAX(AC$4:AC34)+1,"")</f>
        <v>#N/A</v>
      </c>
      <c r="AD35" t="e">
        <f>IF(N35=AD$3,MAX(AD$4:AD34)+1,"")</f>
        <v>#N/A</v>
      </c>
      <c r="AE35" t="e">
        <f>IF(H35=AE$3,MAX(AE$4:AE34)+1,"")</f>
        <v>#N/A</v>
      </c>
      <c r="AF35" t="e">
        <f>IF(I35=AF$3,MAX(AF$4:AF34)+1,"")</f>
        <v>#N/A</v>
      </c>
      <c r="AG35" t="e">
        <f>IF(J35=AG$3,MAX(AG$4:AG34)+1,"")</f>
        <v>#N/A</v>
      </c>
      <c r="AH35" t="e">
        <f>IF(K35=AH$3,MAX(AH$4:AH34)+1,"")</f>
        <v>#N/A</v>
      </c>
      <c r="AI35" t="e">
        <f>IF(L35=AI$3,MAX(AI$4:AI34)+1,"")</f>
        <v>#N/A</v>
      </c>
      <c r="AJ35" t="e">
        <f>IF(M35=AJ$3,MAX(AJ$4:AJ34)+1,"")</f>
        <v>#N/A</v>
      </c>
      <c r="AK35" t="e">
        <f>IF(N35=AK$3,MAX(AK$4:AK34)+1,"")</f>
        <v>#N/A</v>
      </c>
      <c r="AL35" t="e">
        <f>IF(H35=AL$3,MAX(AL$4:AL34)+1,"")</f>
        <v>#N/A</v>
      </c>
      <c r="AM35" t="e">
        <f>IF(I35=AM$3,MAX(AM$4:AM34)+1,"")</f>
        <v>#N/A</v>
      </c>
      <c r="AN35" t="e">
        <f>IF(J35=AN$3,MAX(AN$4:AN34)+1,"")</f>
        <v>#N/A</v>
      </c>
      <c r="AO35" t="e">
        <f>IF(K35=AO$3,MAX(AO$4:AO34)+1,"")</f>
        <v>#N/A</v>
      </c>
      <c r="AP35" t="e">
        <f>IF(L35=AP$3,MAX(AP$4:AP34)+1,"")</f>
        <v>#N/A</v>
      </c>
      <c r="AQ35" t="e">
        <f>IF(M35=AQ$3,MAX(AQ$4:AQ34)+1,"")</f>
        <v>#N/A</v>
      </c>
      <c r="AR35" t="e">
        <f>IF(N35=AR$3,MAX(AR$4:AR34)+1,"")</f>
        <v>#N/A</v>
      </c>
      <c r="AS35" t="e">
        <f>IF(H35=AS$3,MAX(AS$4:AS34)+1,"")</f>
        <v>#N/A</v>
      </c>
      <c r="AT35" t="e">
        <f>IF(I35=AT$3,MAX(AT$4:AT34)+1,"")</f>
        <v>#N/A</v>
      </c>
      <c r="AU35" t="e">
        <f>IF(J35=AU$3,MAX(AU$4:AU34)+1,"")</f>
        <v>#N/A</v>
      </c>
      <c r="AV35" t="e">
        <f>IF(K35=AV$3,MAX(AV$4:AV34)+1,"")</f>
        <v>#N/A</v>
      </c>
      <c r="AW35" t="e">
        <f>IF(L35=AW$3,MAX(AW$4:AW34)+1,"")</f>
        <v>#N/A</v>
      </c>
      <c r="AX35" t="e">
        <f>IF(M35=AX$3,MAX(AX$4:AX34)+1,"")</f>
        <v>#N/A</v>
      </c>
      <c r="AY35" t="e">
        <f>IF(N35=AY$3,MAX(AY$4:AY34)+1,"")</f>
        <v>#N/A</v>
      </c>
      <c r="AZ35" t="e">
        <f>IF(H35=AZ$3,MAX(AZ$4:AZ34)+1,"")</f>
        <v>#N/A</v>
      </c>
      <c r="BA35" t="e">
        <f>IF(I35=BA$3,MAX(BA$4:BA34)+1,"")</f>
        <v>#N/A</v>
      </c>
      <c r="BB35" t="e">
        <f>IF(J35=BB$3,MAX(BB$4:BB34)+1,"")</f>
        <v>#N/A</v>
      </c>
      <c r="BC35" t="e">
        <f>IF(K35=BC$3,MAX(BC$4:BC34)+1,"")</f>
        <v>#N/A</v>
      </c>
      <c r="BD35" t="e">
        <f>IF(L35=BD$3,MAX(BD$4:BD34)+1,"")</f>
        <v>#N/A</v>
      </c>
      <c r="BE35" t="e">
        <f>IF(M35=BE$3,MAX(BE$4:BE34)+1,"")</f>
        <v>#N/A</v>
      </c>
      <c r="BF35" t="e">
        <f>IF(N35=BF$3,MAX(BF$4:BF34)+1,"")</f>
        <v>#N/A</v>
      </c>
      <c r="BG35" t="e">
        <f>IF(H35=BG$3,MAX(BG$4:BG34)+1,"")</f>
        <v>#N/A</v>
      </c>
      <c r="BH35" t="e">
        <f>IF(I35=BH$3,MAX(BH$4:BH34)+1,"")</f>
        <v>#N/A</v>
      </c>
      <c r="BI35" t="e">
        <f>IF(J35=BI$3,MAX(BI$4:BI34)+1,"")</f>
        <v>#N/A</v>
      </c>
      <c r="BJ35" t="e">
        <f>IF(K35=BJ$3,MAX(BJ$4:BJ34)+1,"")</f>
        <v>#N/A</v>
      </c>
      <c r="BK35" t="e">
        <f>IF(L35=BK$3,MAX(BK$4:BK34)+1,"")</f>
        <v>#N/A</v>
      </c>
      <c r="BL35" t="e">
        <f>IF(M35=BL$3,MAX(BL$4:BL34)+1,"")</f>
        <v>#N/A</v>
      </c>
      <c r="BM35" t="e">
        <f>IF(N35=BM$3,MAX(BM$4:BM34)+1,"")</f>
        <v>#N/A</v>
      </c>
      <c r="BN35" t="e">
        <f>IF(H35=BN$3,MAX(BN$4:BN34)+1,"")</f>
        <v>#N/A</v>
      </c>
      <c r="BO35" t="e">
        <f>IF(I35=BO$3,MAX(BO$4:BO34)+1,"")</f>
        <v>#N/A</v>
      </c>
      <c r="BP35" t="e">
        <f>IF(J35=BP$3,MAX(BP$4:BP34)+1,"")</f>
        <v>#N/A</v>
      </c>
      <c r="BQ35" t="e">
        <f>IF(K35=BQ$3,MAX(BQ$4:BQ34)+1,"")</f>
        <v>#N/A</v>
      </c>
      <c r="BR35" t="e">
        <f>IF(L35=BR$3,MAX(BR$4:BR34)+1,"")</f>
        <v>#N/A</v>
      </c>
      <c r="BS35" t="e">
        <f>IF(M35=BS$3,MAX(BS$4:BS34)+1,"")</f>
        <v>#N/A</v>
      </c>
      <c r="BT35" t="e">
        <f>IF(N35=BT$3,MAX(BT$4:BT34)+1,"")</f>
        <v>#N/A</v>
      </c>
      <c r="BU35" t="e">
        <f>IF(H35=BU$3,MAX(BU$4:BU34)+1,"")</f>
        <v>#N/A</v>
      </c>
      <c r="BV35" t="e">
        <f>IF(I35=BV$3,MAX(BV$4:BV34)+1,"")</f>
        <v>#N/A</v>
      </c>
      <c r="BW35" t="e">
        <f>IF(J35=BW$3,MAX(BW$4:BW34)+1,"")</f>
        <v>#N/A</v>
      </c>
      <c r="BX35" t="e">
        <f>IF(K35=BX$3,MAX(BX$4:BX34)+1,"")</f>
        <v>#N/A</v>
      </c>
      <c r="BY35" t="e">
        <f>IF(L35=BY$3,MAX(BY$4:BY34)+1,"")</f>
        <v>#N/A</v>
      </c>
      <c r="BZ35" t="e">
        <f>IF(M35=BZ$3,MAX(BZ$4:BZ34)+1,"")</f>
        <v>#N/A</v>
      </c>
      <c r="CA35" t="e">
        <f>IF(N35=CA$3,MAX(CA$4:CA34)+1,"")</f>
        <v>#N/A</v>
      </c>
      <c r="CB35" t="e">
        <f>IF(H35=CB$3,MAX(CB$4:CB34)+1,"")</f>
        <v>#N/A</v>
      </c>
      <c r="CC35" t="e">
        <f>IF(I35=CC$3,MAX(CC$4:CC34)+1,"")</f>
        <v>#N/A</v>
      </c>
      <c r="CD35" t="e">
        <f>IF(J35=CD$3,MAX(CD$4:CD34)+1,"")</f>
        <v>#N/A</v>
      </c>
      <c r="CE35" t="e">
        <f>IF(K35=CE$3,MAX(CE$4:CE34)+1,"")</f>
        <v>#N/A</v>
      </c>
      <c r="CF35" t="e">
        <f>IF(L35=CF$3,MAX(CF$4:CF34)+1,"")</f>
        <v>#N/A</v>
      </c>
      <c r="CG35" t="e">
        <f>IF(M35=CG$3,MAX(CG$4:CG34)+1,"")</f>
        <v>#N/A</v>
      </c>
      <c r="CH35" t="e">
        <f>IF(N35=CH$3,MAX(CH$4:CH34)+1,"")</f>
        <v>#N/A</v>
      </c>
      <c r="CI35" t="e">
        <f>IF(H35=CI$3,MAX(CI$4:CI34)+1,"")</f>
        <v>#N/A</v>
      </c>
      <c r="CJ35" t="e">
        <f>IF(I35=CJ$3,MAX(CJ$4:CJ34)+1,"")</f>
        <v>#N/A</v>
      </c>
      <c r="CK35" t="e">
        <f>IF(J35=CK$3,MAX(CK$4:CK34)+1,"")</f>
        <v>#N/A</v>
      </c>
      <c r="CL35" t="e">
        <f>IF(K35=CL$3,MAX(CL$4:CL34)+1,"")</f>
        <v>#N/A</v>
      </c>
      <c r="CM35" t="e">
        <f>IF(L35=CM$3,MAX(CM$4:CM34)+1,"")</f>
        <v>#N/A</v>
      </c>
      <c r="CN35" t="e">
        <f>IF(M35=CN$3,MAX(CN$4:CN34)+1,"")</f>
        <v>#N/A</v>
      </c>
      <c r="CO35" t="e">
        <f>IF(N35=CO$3,MAX(CO$4:CO34)+1,"")</f>
        <v>#N/A</v>
      </c>
    </row>
    <row r="36" spans="1:93">
      <c r="A36" t="s">
        <v>18</v>
      </c>
      <c r="B36" t="s">
        <v>104</v>
      </c>
      <c r="C36" t="s">
        <v>125</v>
      </c>
      <c r="D36">
        <v>1</v>
      </c>
      <c r="E36" t="str">
        <f>INDEX('Rlt Global'!$A$4:$F$151,MATCH($C36,'Rlt Global'!$C$4:$C$151,0),5)</f>
        <v>OMG1</v>
      </c>
      <c r="F36">
        <f>INDEX('Rlt Global'!$A$4:$F$151,MATCH($C36,'Rlt Global'!$C$4:$C$151,0),6)</f>
        <v>1185</v>
      </c>
      <c r="G36" s="66" t="str">
        <f>INDEX('Rlt Global'!$A$4:$G$151,MATCH($C36,'Rlt Global'!$C$4:$C$151,0),7)</f>
        <v>xxx.xxx@google.com</v>
      </c>
      <c r="H36" t="e">
        <f>INDEX('Rlt Global'!$E$4:$BD$151,MATCH($E36,'Rlt Global'!$E$4:$E$151,0),MATCH(H$3,'Rlt Global'!$E$3:$BD$3,0))</f>
        <v>#N/A</v>
      </c>
      <c r="I36" t="e">
        <f>INDEX('Rlt Global'!$E$4:$BD$151,MATCH($E36,'Rlt Global'!$E$4:$E$151,0),MATCH(I$3,'Rlt Global'!$E$3:$BD$3,0))</f>
        <v>#N/A</v>
      </c>
      <c r="J36" t="e">
        <f>INDEX('Rlt Global'!$E$4:$BD$151,MATCH($E36,'Rlt Global'!$E$4:$E$151,0),MATCH(J$3,'Rlt Global'!$E$3:$BD$3,0))</f>
        <v>#N/A</v>
      </c>
      <c r="K36" t="e">
        <f>INDEX('Rlt Global'!$E$4:$BD$151,MATCH($E36,'Rlt Global'!$E$4:$E$151,0),MATCH(K$3,'Rlt Global'!$E$3:$BD$3,0))</f>
        <v>#N/A</v>
      </c>
      <c r="L36" t="e">
        <f>INDEX('Rlt Global'!$E$4:$BD$151,MATCH($E36,'Rlt Global'!$E$4:$E$151,0),MATCH(L$3,'Rlt Global'!$E$3:$BD$3,0))</f>
        <v>#N/A</v>
      </c>
      <c r="M36" t="e">
        <f>INDEX('Rlt Global'!$E$4:$BD$151,MATCH($E36,'Rlt Global'!$E$4:$E$151,0),MATCH(M$3,'Rlt Global'!$E$3:$BD$3,0))</f>
        <v>#N/A</v>
      </c>
      <c r="N36" t="e">
        <f>INDEX('Rlt Global'!$E$4:$BD$151,MATCH($E36,'Rlt Global'!$E$4:$E$151,0),MATCH(N$3,'Rlt Global'!$E$3:$BD$3,0))</f>
        <v>#N/A</v>
      </c>
      <c r="P36" t="e">
        <f t="shared" si="3"/>
        <v>#N/A</v>
      </c>
      <c r="Q36" t="e">
        <f t="shared" si="4"/>
        <v>#N/A</v>
      </c>
      <c r="R36" t="e">
        <f t="shared" si="5"/>
        <v>#N/A</v>
      </c>
      <c r="S36" t="e">
        <f t="shared" si="6"/>
        <v>#N/A</v>
      </c>
      <c r="T36" t="e">
        <f t="shared" si="7"/>
        <v>#N/A</v>
      </c>
      <c r="U36" t="e">
        <f t="shared" si="8"/>
        <v>#N/A</v>
      </c>
      <c r="V36" t="e">
        <f t="shared" si="9"/>
        <v>#N/A</v>
      </c>
      <c r="X36" t="e">
        <f>IF(H36=X$3,MAX(X$4:X35)+1,"")</f>
        <v>#N/A</v>
      </c>
      <c r="Y36" t="e">
        <f>IF(I36=Y$3,MAX(Y$4:Y35)+1,"")</f>
        <v>#N/A</v>
      </c>
      <c r="Z36" t="e">
        <f>IF(J36=Z$3,MAX(Z$4:Z35)+1,"")</f>
        <v>#N/A</v>
      </c>
      <c r="AA36" t="e">
        <f>IF(K36=AA$3,MAX(AA$4:AA35)+1,"")</f>
        <v>#N/A</v>
      </c>
      <c r="AB36" t="e">
        <f>IF(L36=AB$3,MAX(AB$4:AB35)+1,"")</f>
        <v>#N/A</v>
      </c>
      <c r="AC36" t="e">
        <f>IF(M36=AC$3,MAX(AC$4:AC35)+1,"")</f>
        <v>#N/A</v>
      </c>
      <c r="AD36" t="e">
        <f>IF(N36=AD$3,MAX(AD$4:AD35)+1,"")</f>
        <v>#N/A</v>
      </c>
      <c r="AE36" t="e">
        <f>IF(H36=AE$3,MAX(AE$4:AE35)+1,"")</f>
        <v>#N/A</v>
      </c>
      <c r="AF36" t="e">
        <f>IF(I36=AF$3,MAX(AF$4:AF35)+1,"")</f>
        <v>#N/A</v>
      </c>
      <c r="AG36" t="e">
        <f>IF(J36=AG$3,MAX(AG$4:AG35)+1,"")</f>
        <v>#N/A</v>
      </c>
      <c r="AH36" t="e">
        <f>IF(K36=AH$3,MAX(AH$4:AH35)+1,"")</f>
        <v>#N/A</v>
      </c>
      <c r="AI36" t="e">
        <f>IF(L36=AI$3,MAX(AI$4:AI35)+1,"")</f>
        <v>#N/A</v>
      </c>
      <c r="AJ36" t="e">
        <f>IF(M36=AJ$3,MAX(AJ$4:AJ35)+1,"")</f>
        <v>#N/A</v>
      </c>
      <c r="AK36" t="e">
        <f>IF(N36=AK$3,MAX(AK$4:AK35)+1,"")</f>
        <v>#N/A</v>
      </c>
      <c r="AL36" t="e">
        <f>IF(H36=AL$3,MAX(AL$4:AL35)+1,"")</f>
        <v>#N/A</v>
      </c>
      <c r="AM36" t="e">
        <f>IF(I36=AM$3,MAX(AM$4:AM35)+1,"")</f>
        <v>#N/A</v>
      </c>
      <c r="AN36" t="e">
        <f>IF(J36=AN$3,MAX(AN$4:AN35)+1,"")</f>
        <v>#N/A</v>
      </c>
      <c r="AO36" t="e">
        <f>IF(K36=AO$3,MAX(AO$4:AO35)+1,"")</f>
        <v>#N/A</v>
      </c>
      <c r="AP36" t="e">
        <f>IF(L36=AP$3,MAX(AP$4:AP35)+1,"")</f>
        <v>#N/A</v>
      </c>
      <c r="AQ36" t="e">
        <f>IF(M36=AQ$3,MAX(AQ$4:AQ35)+1,"")</f>
        <v>#N/A</v>
      </c>
      <c r="AR36" t="e">
        <f>IF(N36=AR$3,MAX(AR$4:AR35)+1,"")</f>
        <v>#N/A</v>
      </c>
      <c r="AS36" t="e">
        <f>IF(H36=AS$3,MAX(AS$4:AS35)+1,"")</f>
        <v>#N/A</v>
      </c>
      <c r="AT36" t="e">
        <f>IF(I36=AT$3,MAX(AT$4:AT35)+1,"")</f>
        <v>#N/A</v>
      </c>
      <c r="AU36" t="e">
        <f>IF(J36=AU$3,MAX(AU$4:AU35)+1,"")</f>
        <v>#N/A</v>
      </c>
      <c r="AV36" t="e">
        <f>IF(K36=AV$3,MAX(AV$4:AV35)+1,"")</f>
        <v>#N/A</v>
      </c>
      <c r="AW36" t="e">
        <f>IF(L36=AW$3,MAX(AW$4:AW35)+1,"")</f>
        <v>#N/A</v>
      </c>
      <c r="AX36" t="e">
        <f>IF(M36=AX$3,MAX(AX$4:AX35)+1,"")</f>
        <v>#N/A</v>
      </c>
      <c r="AY36" t="e">
        <f>IF(N36=AY$3,MAX(AY$4:AY35)+1,"")</f>
        <v>#N/A</v>
      </c>
      <c r="AZ36" t="e">
        <f>IF(H36=AZ$3,MAX(AZ$4:AZ35)+1,"")</f>
        <v>#N/A</v>
      </c>
      <c r="BA36" t="e">
        <f>IF(I36=BA$3,MAX(BA$4:BA35)+1,"")</f>
        <v>#N/A</v>
      </c>
      <c r="BB36" t="e">
        <f>IF(J36=BB$3,MAX(BB$4:BB35)+1,"")</f>
        <v>#N/A</v>
      </c>
      <c r="BC36" t="e">
        <f>IF(K36=BC$3,MAX(BC$4:BC35)+1,"")</f>
        <v>#N/A</v>
      </c>
      <c r="BD36" t="e">
        <f>IF(L36=BD$3,MAX(BD$4:BD35)+1,"")</f>
        <v>#N/A</v>
      </c>
      <c r="BE36" t="e">
        <f>IF(M36=BE$3,MAX(BE$4:BE35)+1,"")</f>
        <v>#N/A</v>
      </c>
      <c r="BF36" t="e">
        <f>IF(N36=BF$3,MAX(BF$4:BF35)+1,"")</f>
        <v>#N/A</v>
      </c>
      <c r="BG36" t="e">
        <f>IF(H36=BG$3,MAX(BG$4:BG35)+1,"")</f>
        <v>#N/A</v>
      </c>
      <c r="BH36" t="e">
        <f>IF(I36=BH$3,MAX(BH$4:BH35)+1,"")</f>
        <v>#N/A</v>
      </c>
      <c r="BI36" t="e">
        <f>IF(J36=BI$3,MAX(BI$4:BI35)+1,"")</f>
        <v>#N/A</v>
      </c>
      <c r="BJ36" t="e">
        <f>IF(K36=BJ$3,MAX(BJ$4:BJ35)+1,"")</f>
        <v>#N/A</v>
      </c>
      <c r="BK36" t="e">
        <f>IF(L36=BK$3,MAX(BK$4:BK35)+1,"")</f>
        <v>#N/A</v>
      </c>
      <c r="BL36" t="e">
        <f>IF(M36=BL$3,MAX(BL$4:BL35)+1,"")</f>
        <v>#N/A</v>
      </c>
      <c r="BM36" t="e">
        <f>IF(N36=BM$3,MAX(BM$4:BM35)+1,"")</f>
        <v>#N/A</v>
      </c>
      <c r="BN36" t="e">
        <f>IF(H36=BN$3,MAX(BN$4:BN35)+1,"")</f>
        <v>#N/A</v>
      </c>
      <c r="BO36" t="e">
        <f>IF(I36=BO$3,MAX(BO$4:BO35)+1,"")</f>
        <v>#N/A</v>
      </c>
      <c r="BP36" t="e">
        <f>IF(J36=BP$3,MAX(BP$4:BP35)+1,"")</f>
        <v>#N/A</v>
      </c>
      <c r="BQ36" t="e">
        <f>IF(K36=BQ$3,MAX(BQ$4:BQ35)+1,"")</f>
        <v>#N/A</v>
      </c>
      <c r="BR36" t="e">
        <f>IF(L36=BR$3,MAX(BR$4:BR35)+1,"")</f>
        <v>#N/A</v>
      </c>
      <c r="BS36" t="e">
        <f>IF(M36=BS$3,MAX(BS$4:BS35)+1,"")</f>
        <v>#N/A</v>
      </c>
      <c r="BT36" t="e">
        <f>IF(N36=BT$3,MAX(BT$4:BT35)+1,"")</f>
        <v>#N/A</v>
      </c>
      <c r="BU36" t="e">
        <f>IF(H36=BU$3,MAX(BU$4:BU35)+1,"")</f>
        <v>#N/A</v>
      </c>
      <c r="BV36" t="e">
        <f>IF(I36=BV$3,MAX(BV$4:BV35)+1,"")</f>
        <v>#N/A</v>
      </c>
      <c r="BW36" t="e">
        <f>IF(J36=BW$3,MAX(BW$4:BW35)+1,"")</f>
        <v>#N/A</v>
      </c>
      <c r="BX36" t="e">
        <f>IF(K36=BX$3,MAX(BX$4:BX35)+1,"")</f>
        <v>#N/A</v>
      </c>
      <c r="BY36" t="e">
        <f>IF(L36=BY$3,MAX(BY$4:BY35)+1,"")</f>
        <v>#N/A</v>
      </c>
      <c r="BZ36" t="e">
        <f>IF(M36=BZ$3,MAX(BZ$4:BZ35)+1,"")</f>
        <v>#N/A</v>
      </c>
      <c r="CA36" t="e">
        <f>IF(N36=CA$3,MAX(CA$4:CA35)+1,"")</f>
        <v>#N/A</v>
      </c>
      <c r="CB36" t="e">
        <f>IF(H36=CB$3,MAX(CB$4:CB35)+1,"")</f>
        <v>#N/A</v>
      </c>
      <c r="CC36" t="e">
        <f>IF(I36=CC$3,MAX(CC$4:CC35)+1,"")</f>
        <v>#N/A</v>
      </c>
      <c r="CD36" t="e">
        <f>IF(J36=CD$3,MAX(CD$4:CD35)+1,"")</f>
        <v>#N/A</v>
      </c>
      <c r="CE36" t="e">
        <f>IF(K36=CE$3,MAX(CE$4:CE35)+1,"")</f>
        <v>#N/A</v>
      </c>
      <c r="CF36" t="e">
        <f>IF(L36=CF$3,MAX(CF$4:CF35)+1,"")</f>
        <v>#N/A</v>
      </c>
      <c r="CG36" t="e">
        <f>IF(M36=CG$3,MAX(CG$4:CG35)+1,"")</f>
        <v>#N/A</v>
      </c>
      <c r="CH36" t="e">
        <f>IF(N36=CH$3,MAX(CH$4:CH35)+1,"")</f>
        <v>#N/A</v>
      </c>
      <c r="CI36" t="e">
        <f>IF(H36=CI$3,MAX(CI$4:CI35)+1,"")</f>
        <v>#N/A</v>
      </c>
      <c r="CJ36" t="e">
        <f>IF(I36=CJ$3,MAX(CJ$4:CJ35)+1,"")</f>
        <v>#N/A</v>
      </c>
      <c r="CK36" t="e">
        <f>IF(J36=CK$3,MAX(CK$4:CK35)+1,"")</f>
        <v>#N/A</v>
      </c>
      <c r="CL36" t="e">
        <f>IF(K36=CL$3,MAX(CL$4:CL35)+1,"")</f>
        <v>#N/A</v>
      </c>
      <c r="CM36" t="e">
        <f>IF(L36=CM$3,MAX(CM$4:CM35)+1,"")</f>
        <v>#N/A</v>
      </c>
      <c r="CN36" t="e">
        <f>IF(M36=CN$3,MAX(CN$4:CN35)+1,"")</f>
        <v>#N/A</v>
      </c>
      <c r="CO36" t="e">
        <f>IF(N36=CO$3,MAX(CO$4:CO35)+1,"")</f>
        <v>#N/A</v>
      </c>
    </row>
    <row r="37" spans="1:93">
      <c r="A37" t="s">
        <v>18</v>
      </c>
      <c r="B37" t="s">
        <v>104</v>
      </c>
      <c r="C37" t="s">
        <v>126</v>
      </c>
      <c r="D37">
        <v>2</v>
      </c>
      <c r="E37" t="str">
        <f>INDEX('Rlt Global'!$A$4:$F$151,MATCH($C37,'Rlt Global'!$C$4:$C$151,0),5)</f>
        <v>OMG2</v>
      </c>
      <c r="F37">
        <f>INDEX('Rlt Global'!$A$4:$F$151,MATCH($C37,'Rlt Global'!$C$4:$C$151,0),6)</f>
        <v>2953</v>
      </c>
      <c r="G37" s="66" t="str">
        <f>INDEX('Rlt Global'!$A$4:$G$151,MATCH($C37,'Rlt Global'!$C$4:$C$151,0),7)</f>
        <v>xxx.xxx@google.com</v>
      </c>
      <c r="H37" t="e">
        <f>INDEX('Rlt Global'!$E$4:$BD$151,MATCH($E37,'Rlt Global'!$E$4:$E$151,0),MATCH(H$3,'Rlt Global'!$E$3:$BD$3,0))</f>
        <v>#N/A</v>
      </c>
      <c r="I37" t="e">
        <f>INDEX('Rlt Global'!$E$4:$BD$151,MATCH($E37,'Rlt Global'!$E$4:$E$151,0),MATCH(I$3,'Rlt Global'!$E$3:$BD$3,0))</f>
        <v>#N/A</v>
      </c>
      <c r="J37" t="e">
        <f>INDEX('Rlt Global'!$E$4:$BD$151,MATCH($E37,'Rlt Global'!$E$4:$E$151,0),MATCH(J$3,'Rlt Global'!$E$3:$BD$3,0))</f>
        <v>#N/A</v>
      </c>
      <c r="K37" t="e">
        <f>INDEX('Rlt Global'!$E$4:$BD$151,MATCH($E37,'Rlt Global'!$E$4:$E$151,0),MATCH(K$3,'Rlt Global'!$E$3:$BD$3,0))</f>
        <v>#N/A</v>
      </c>
      <c r="L37" t="e">
        <f>INDEX('Rlt Global'!$E$4:$BD$151,MATCH($E37,'Rlt Global'!$E$4:$E$151,0),MATCH(L$3,'Rlt Global'!$E$3:$BD$3,0))</f>
        <v>#N/A</v>
      </c>
      <c r="M37" t="e">
        <f>INDEX('Rlt Global'!$E$4:$BD$151,MATCH($E37,'Rlt Global'!$E$4:$E$151,0),MATCH(M$3,'Rlt Global'!$E$3:$BD$3,0))</f>
        <v>#N/A</v>
      </c>
      <c r="N37" t="e">
        <f>INDEX('Rlt Global'!$E$4:$BD$151,MATCH($E37,'Rlt Global'!$E$4:$E$151,0),MATCH(N$3,'Rlt Global'!$E$3:$BD$3,0))</f>
        <v>#N/A</v>
      </c>
      <c r="P37" t="e">
        <f t="shared" si="3"/>
        <v>#N/A</v>
      </c>
      <c r="Q37" t="e">
        <f t="shared" si="4"/>
        <v>#N/A</v>
      </c>
      <c r="R37" t="e">
        <f t="shared" si="5"/>
        <v>#N/A</v>
      </c>
      <c r="S37" t="e">
        <f t="shared" si="6"/>
        <v>#N/A</v>
      </c>
      <c r="T37" t="e">
        <f t="shared" si="7"/>
        <v>#N/A</v>
      </c>
      <c r="U37" t="e">
        <f t="shared" si="8"/>
        <v>#N/A</v>
      </c>
      <c r="V37" t="e">
        <f t="shared" si="9"/>
        <v>#N/A</v>
      </c>
      <c r="X37" t="e">
        <f>IF(H37=X$3,MAX(X$4:X36)+1,"")</f>
        <v>#N/A</v>
      </c>
      <c r="Y37" t="e">
        <f>IF(I37=Y$3,MAX(Y$4:Y36)+1,"")</f>
        <v>#N/A</v>
      </c>
      <c r="Z37" t="e">
        <f>IF(J37=Z$3,MAX(Z$4:Z36)+1,"")</f>
        <v>#N/A</v>
      </c>
      <c r="AA37" t="e">
        <f>IF(K37=AA$3,MAX(AA$4:AA36)+1,"")</f>
        <v>#N/A</v>
      </c>
      <c r="AB37" t="e">
        <f>IF(L37=AB$3,MAX(AB$4:AB36)+1,"")</f>
        <v>#N/A</v>
      </c>
      <c r="AC37" t="e">
        <f>IF(M37=AC$3,MAX(AC$4:AC36)+1,"")</f>
        <v>#N/A</v>
      </c>
      <c r="AD37" t="e">
        <f>IF(N37=AD$3,MAX(AD$4:AD36)+1,"")</f>
        <v>#N/A</v>
      </c>
      <c r="AE37" t="e">
        <f>IF(H37=AE$3,MAX(AE$4:AE36)+1,"")</f>
        <v>#N/A</v>
      </c>
      <c r="AF37" t="e">
        <f>IF(I37=AF$3,MAX(AF$4:AF36)+1,"")</f>
        <v>#N/A</v>
      </c>
      <c r="AG37" t="e">
        <f>IF(J37=AG$3,MAX(AG$4:AG36)+1,"")</f>
        <v>#N/A</v>
      </c>
      <c r="AH37" t="e">
        <f>IF(K37=AH$3,MAX(AH$4:AH36)+1,"")</f>
        <v>#N/A</v>
      </c>
      <c r="AI37" t="e">
        <f>IF(L37=AI$3,MAX(AI$4:AI36)+1,"")</f>
        <v>#N/A</v>
      </c>
      <c r="AJ37" t="e">
        <f>IF(M37=AJ$3,MAX(AJ$4:AJ36)+1,"")</f>
        <v>#N/A</v>
      </c>
      <c r="AK37" t="e">
        <f>IF(N37=AK$3,MAX(AK$4:AK36)+1,"")</f>
        <v>#N/A</v>
      </c>
      <c r="AL37" t="e">
        <f>IF(H37=AL$3,MAX(AL$4:AL36)+1,"")</f>
        <v>#N/A</v>
      </c>
      <c r="AM37" t="e">
        <f>IF(I37=AM$3,MAX(AM$4:AM36)+1,"")</f>
        <v>#N/A</v>
      </c>
      <c r="AN37" t="e">
        <f>IF(J37=AN$3,MAX(AN$4:AN36)+1,"")</f>
        <v>#N/A</v>
      </c>
      <c r="AO37" t="e">
        <f>IF(K37=AO$3,MAX(AO$4:AO36)+1,"")</f>
        <v>#N/A</v>
      </c>
      <c r="AP37" t="e">
        <f>IF(L37=AP$3,MAX(AP$4:AP36)+1,"")</f>
        <v>#N/A</v>
      </c>
      <c r="AQ37" t="e">
        <f>IF(M37=AQ$3,MAX(AQ$4:AQ36)+1,"")</f>
        <v>#N/A</v>
      </c>
      <c r="AR37" t="e">
        <f>IF(N37=AR$3,MAX(AR$4:AR36)+1,"")</f>
        <v>#N/A</v>
      </c>
      <c r="AS37" t="e">
        <f>IF(H37=AS$3,MAX(AS$4:AS36)+1,"")</f>
        <v>#N/A</v>
      </c>
      <c r="AT37" t="e">
        <f>IF(I37=AT$3,MAX(AT$4:AT36)+1,"")</f>
        <v>#N/A</v>
      </c>
      <c r="AU37" t="e">
        <f>IF(J37=AU$3,MAX(AU$4:AU36)+1,"")</f>
        <v>#N/A</v>
      </c>
      <c r="AV37" t="e">
        <f>IF(K37=AV$3,MAX(AV$4:AV36)+1,"")</f>
        <v>#N/A</v>
      </c>
      <c r="AW37" t="e">
        <f>IF(L37=AW$3,MAX(AW$4:AW36)+1,"")</f>
        <v>#N/A</v>
      </c>
      <c r="AX37" t="e">
        <f>IF(M37=AX$3,MAX(AX$4:AX36)+1,"")</f>
        <v>#N/A</v>
      </c>
      <c r="AY37" t="e">
        <f>IF(N37=AY$3,MAX(AY$4:AY36)+1,"")</f>
        <v>#N/A</v>
      </c>
      <c r="AZ37" t="e">
        <f>IF(H37=AZ$3,MAX(AZ$4:AZ36)+1,"")</f>
        <v>#N/A</v>
      </c>
      <c r="BA37" t="e">
        <f>IF(I37=BA$3,MAX(BA$4:BA36)+1,"")</f>
        <v>#N/A</v>
      </c>
      <c r="BB37" t="e">
        <f>IF(J37=BB$3,MAX(BB$4:BB36)+1,"")</f>
        <v>#N/A</v>
      </c>
      <c r="BC37" t="e">
        <f>IF(K37=BC$3,MAX(BC$4:BC36)+1,"")</f>
        <v>#N/A</v>
      </c>
      <c r="BD37" t="e">
        <f>IF(L37=BD$3,MAX(BD$4:BD36)+1,"")</f>
        <v>#N/A</v>
      </c>
      <c r="BE37" t="e">
        <f>IF(M37=BE$3,MAX(BE$4:BE36)+1,"")</f>
        <v>#N/A</v>
      </c>
      <c r="BF37" t="e">
        <f>IF(N37=BF$3,MAX(BF$4:BF36)+1,"")</f>
        <v>#N/A</v>
      </c>
      <c r="BG37" t="e">
        <f>IF(H37=BG$3,MAX(BG$4:BG36)+1,"")</f>
        <v>#N/A</v>
      </c>
      <c r="BH37" t="e">
        <f>IF(I37=BH$3,MAX(BH$4:BH36)+1,"")</f>
        <v>#N/A</v>
      </c>
      <c r="BI37" t="e">
        <f>IF(J37=BI$3,MAX(BI$4:BI36)+1,"")</f>
        <v>#N/A</v>
      </c>
      <c r="BJ37" t="e">
        <f>IF(K37=BJ$3,MAX(BJ$4:BJ36)+1,"")</f>
        <v>#N/A</v>
      </c>
      <c r="BK37" t="e">
        <f>IF(L37=BK$3,MAX(BK$4:BK36)+1,"")</f>
        <v>#N/A</v>
      </c>
      <c r="BL37" t="e">
        <f>IF(M37=BL$3,MAX(BL$4:BL36)+1,"")</f>
        <v>#N/A</v>
      </c>
      <c r="BM37" t="e">
        <f>IF(N37=BM$3,MAX(BM$4:BM36)+1,"")</f>
        <v>#N/A</v>
      </c>
      <c r="BN37" t="e">
        <f>IF(H37=BN$3,MAX(BN$4:BN36)+1,"")</f>
        <v>#N/A</v>
      </c>
      <c r="BO37" t="e">
        <f>IF(I37=BO$3,MAX(BO$4:BO36)+1,"")</f>
        <v>#N/A</v>
      </c>
      <c r="BP37" t="e">
        <f>IF(J37=BP$3,MAX(BP$4:BP36)+1,"")</f>
        <v>#N/A</v>
      </c>
      <c r="BQ37" t="e">
        <f>IF(K37=BQ$3,MAX(BQ$4:BQ36)+1,"")</f>
        <v>#N/A</v>
      </c>
      <c r="BR37" t="e">
        <f>IF(L37=BR$3,MAX(BR$4:BR36)+1,"")</f>
        <v>#N/A</v>
      </c>
      <c r="BS37" t="e">
        <f>IF(M37=BS$3,MAX(BS$4:BS36)+1,"")</f>
        <v>#N/A</v>
      </c>
      <c r="BT37" t="e">
        <f>IF(N37=BT$3,MAX(BT$4:BT36)+1,"")</f>
        <v>#N/A</v>
      </c>
      <c r="BU37" t="e">
        <f>IF(H37=BU$3,MAX(BU$4:BU36)+1,"")</f>
        <v>#N/A</v>
      </c>
      <c r="BV37" t="e">
        <f>IF(I37=BV$3,MAX(BV$4:BV36)+1,"")</f>
        <v>#N/A</v>
      </c>
      <c r="BW37" t="e">
        <f>IF(J37=BW$3,MAX(BW$4:BW36)+1,"")</f>
        <v>#N/A</v>
      </c>
      <c r="BX37" t="e">
        <f>IF(K37=BX$3,MAX(BX$4:BX36)+1,"")</f>
        <v>#N/A</v>
      </c>
      <c r="BY37" t="e">
        <f>IF(L37=BY$3,MAX(BY$4:BY36)+1,"")</f>
        <v>#N/A</v>
      </c>
      <c r="BZ37" t="e">
        <f>IF(M37=BZ$3,MAX(BZ$4:BZ36)+1,"")</f>
        <v>#N/A</v>
      </c>
      <c r="CA37" t="e">
        <f>IF(N37=CA$3,MAX(CA$4:CA36)+1,"")</f>
        <v>#N/A</v>
      </c>
      <c r="CB37" t="e">
        <f>IF(H37=CB$3,MAX(CB$4:CB36)+1,"")</f>
        <v>#N/A</v>
      </c>
      <c r="CC37" t="e">
        <f>IF(I37=CC$3,MAX(CC$4:CC36)+1,"")</f>
        <v>#N/A</v>
      </c>
      <c r="CD37" t="e">
        <f>IF(J37=CD$3,MAX(CD$4:CD36)+1,"")</f>
        <v>#N/A</v>
      </c>
      <c r="CE37" t="e">
        <f>IF(K37=CE$3,MAX(CE$4:CE36)+1,"")</f>
        <v>#N/A</v>
      </c>
      <c r="CF37" t="e">
        <f>IF(L37=CF$3,MAX(CF$4:CF36)+1,"")</f>
        <v>#N/A</v>
      </c>
      <c r="CG37" t="e">
        <f>IF(M37=CG$3,MAX(CG$4:CG36)+1,"")</f>
        <v>#N/A</v>
      </c>
      <c r="CH37" t="e">
        <f>IF(N37=CH$3,MAX(CH$4:CH36)+1,"")</f>
        <v>#N/A</v>
      </c>
      <c r="CI37" t="e">
        <f>IF(H37=CI$3,MAX(CI$4:CI36)+1,"")</f>
        <v>#N/A</v>
      </c>
      <c r="CJ37" t="e">
        <f>IF(I37=CJ$3,MAX(CJ$4:CJ36)+1,"")</f>
        <v>#N/A</v>
      </c>
      <c r="CK37" t="e">
        <f>IF(J37=CK$3,MAX(CK$4:CK36)+1,"")</f>
        <v>#N/A</v>
      </c>
      <c r="CL37" t="e">
        <f>IF(K37=CL$3,MAX(CL$4:CL36)+1,"")</f>
        <v>#N/A</v>
      </c>
      <c r="CM37" t="e">
        <f>IF(L37=CM$3,MAX(CM$4:CM36)+1,"")</f>
        <v>#N/A</v>
      </c>
      <c r="CN37" t="e">
        <f>IF(M37=CN$3,MAX(CN$4:CN36)+1,"")</f>
        <v>#N/A</v>
      </c>
      <c r="CO37" t="e">
        <f>IF(N37=CO$3,MAX(CO$4:CO36)+1,"")</f>
        <v>#N/A</v>
      </c>
    </row>
    <row r="38" spans="1:93">
      <c r="A38" t="s">
        <v>18</v>
      </c>
      <c r="B38" t="s">
        <v>104</v>
      </c>
      <c r="C38" t="s">
        <v>127</v>
      </c>
      <c r="D38">
        <v>3</v>
      </c>
      <c r="E38" t="str">
        <f>INDEX('Rlt Global'!$A$4:$F$151,MATCH($C38,'Rlt Global'!$C$4:$C$151,0),5)</f>
        <v>OMG3</v>
      </c>
      <c r="F38">
        <f>INDEX('Rlt Global'!$A$4:$F$151,MATCH($C38,'Rlt Global'!$C$4:$C$151,0),6)</f>
        <v>1547</v>
      </c>
      <c r="G38" s="66" t="str">
        <f>INDEX('Rlt Global'!$A$4:$G$151,MATCH($C38,'Rlt Global'!$C$4:$C$151,0),7)</f>
        <v>xxx.xxx@google.com</v>
      </c>
      <c r="H38" t="e">
        <f>INDEX('Rlt Global'!$E$4:$BD$151,MATCH($E38,'Rlt Global'!$E$4:$E$151,0),MATCH(H$3,'Rlt Global'!$E$3:$BD$3,0))</f>
        <v>#N/A</v>
      </c>
      <c r="I38" t="e">
        <f>INDEX('Rlt Global'!$E$4:$BD$151,MATCH($E38,'Rlt Global'!$E$4:$E$151,0),MATCH(I$3,'Rlt Global'!$E$3:$BD$3,0))</f>
        <v>#N/A</v>
      </c>
      <c r="J38" t="e">
        <f>INDEX('Rlt Global'!$E$4:$BD$151,MATCH($E38,'Rlt Global'!$E$4:$E$151,0),MATCH(J$3,'Rlt Global'!$E$3:$BD$3,0))</f>
        <v>#N/A</v>
      </c>
      <c r="K38" t="e">
        <f>INDEX('Rlt Global'!$E$4:$BD$151,MATCH($E38,'Rlt Global'!$E$4:$E$151,0),MATCH(K$3,'Rlt Global'!$E$3:$BD$3,0))</f>
        <v>#N/A</v>
      </c>
      <c r="L38" t="e">
        <f>INDEX('Rlt Global'!$E$4:$BD$151,MATCH($E38,'Rlt Global'!$E$4:$E$151,0),MATCH(L$3,'Rlt Global'!$E$3:$BD$3,0))</f>
        <v>#N/A</v>
      </c>
      <c r="M38" t="e">
        <f>INDEX('Rlt Global'!$E$4:$BD$151,MATCH($E38,'Rlt Global'!$E$4:$E$151,0),MATCH(M$3,'Rlt Global'!$E$3:$BD$3,0))</f>
        <v>#N/A</v>
      </c>
      <c r="N38" t="e">
        <f>INDEX('Rlt Global'!$E$4:$BD$151,MATCH($E38,'Rlt Global'!$E$4:$E$151,0),MATCH(N$3,'Rlt Global'!$E$3:$BD$3,0))</f>
        <v>#N/A</v>
      </c>
      <c r="P38" t="e">
        <f t="shared" si="3"/>
        <v>#N/A</v>
      </c>
      <c r="Q38" t="e">
        <f t="shared" si="4"/>
        <v>#N/A</v>
      </c>
      <c r="R38" t="e">
        <f t="shared" si="5"/>
        <v>#N/A</v>
      </c>
      <c r="S38" t="e">
        <f t="shared" si="6"/>
        <v>#N/A</v>
      </c>
      <c r="T38" t="e">
        <f t="shared" si="7"/>
        <v>#N/A</v>
      </c>
      <c r="U38" t="e">
        <f t="shared" si="8"/>
        <v>#N/A</v>
      </c>
      <c r="V38" t="e">
        <f t="shared" si="9"/>
        <v>#N/A</v>
      </c>
      <c r="X38" t="e">
        <f>IF(H38=X$3,MAX(X$4:X37)+1,"")</f>
        <v>#N/A</v>
      </c>
      <c r="Y38" t="e">
        <f>IF(I38=Y$3,MAX(Y$4:Y37)+1,"")</f>
        <v>#N/A</v>
      </c>
      <c r="Z38" t="e">
        <f>IF(J38=Z$3,MAX(Z$4:Z37)+1,"")</f>
        <v>#N/A</v>
      </c>
      <c r="AA38" t="e">
        <f>IF(K38=AA$3,MAX(AA$4:AA37)+1,"")</f>
        <v>#N/A</v>
      </c>
      <c r="AB38" t="e">
        <f>IF(L38=AB$3,MAX(AB$4:AB37)+1,"")</f>
        <v>#N/A</v>
      </c>
      <c r="AC38" t="e">
        <f>IF(M38=AC$3,MAX(AC$4:AC37)+1,"")</f>
        <v>#N/A</v>
      </c>
      <c r="AD38" t="e">
        <f>IF(N38=AD$3,MAX(AD$4:AD37)+1,"")</f>
        <v>#N/A</v>
      </c>
      <c r="AE38" t="e">
        <f>IF(H38=AE$3,MAX(AE$4:AE37)+1,"")</f>
        <v>#N/A</v>
      </c>
      <c r="AF38" t="e">
        <f>IF(I38=AF$3,MAX(AF$4:AF37)+1,"")</f>
        <v>#N/A</v>
      </c>
      <c r="AG38" t="e">
        <f>IF(J38=AG$3,MAX(AG$4:AG37)+1,"")</f>
        <v>#N/A</v>
      </c>
      <c r="AH38" t="e">
        <f>IF(K38=AH$3,MAX(AH$4:AH37)+1,"")</f>
        <v>#N/A</v>
      </c>
      <c r="AI38" t="e">
        <f>IF(L38=AI$3,MAX(AI$4:AI37)+1,"")</f>
        <v>#N/A</v>
      </c>
      <c r="AJ38" t="e">
        <f>IF(M38=AJ$3,MAX(AJ$4:AJ37)+1,"")</f>
        <v>#N/A</v>
      </c>
      <c r="AK38" t="e">
        <f>IF(N38=AK$3,MAX(AK$4:AK37)+1,"")</f>
        <v>#N/A</v>
      </c>
      <c r="AL38" t="e">
        <f>IF(H38=AL$3,MAX(AL$4:AL37)+1,"")</f>
        <v>#N/A</v>
      </c>
      <c r="AM38" t="e">
        <f>IF(I38=AM$3,MAX(AM$4:AM37)+1,"")</f>
        <v>#N/A</v>
      </c>
      <c r="AN38" t="e">
        <f>IF(J38=AN$3,MAX(AN$4:AN37)+1,"")</f>
        <v>#N/A</v>
      </c>
      <c r="AO38" t="e">
        <f>IF(K38=AO$3,MAX(AO$4:AO37)+1,"")</f>
        <v>#N/A</v>
      </c>
      <c r="AP38" t="e">
        <f>IF(L38=AP$3,MAX(AP$4:AP37)+1,"")</f>
        <v>#N/A</v>
      </c>
      <c r="AQ38" t="e">
        <f>IF(M38=AQ$3,MAX(AQ$4:AQ37)+1,"")</f>
        <v>#N/A</v>
      </c>
      <c r="AR38" t="e">
        <f>IF(N38=AR$3,MAX(AR$4:AR37)+1,"")</f>
        <v>#N/A</v>
      </c>
      <c r="AS38" t="e">
        <f>IF(H38=AS$3,MAX(AS$4:AS37)+1,"")</f>
        <v>#N/A</v>
      </c>
      <c r="AT38" t="e">
        <f>IF(I38=AT$3,MAX(AT$4:AT37)+1,"")</f>
        <v>#N/A</v>
      </c>
      <c r="AU38" t="e">
        <f>IF(J38=AU$3,MAX(AU$4:AU37)+1,"")</f>
        <v>#N/A</v>
      </c>
      <c r="AV38" t="e">
        <f>IF(K38=AV$3,MAX(AV$4:AV37)+1,"")</f>
        <v>#N/A</v>
      </c>
      <c r="AW38" t="e">
        <f>IF(L38=AW$3,MAX(AW$4:AW37)+1,"")</f>
        <v>#N/A</v>
      </c>
      <c r="AX38" t="e">
        <f>IF(M38=AX$3,MAX(AX$4:AX37)+1,"")</f>
        <v>#N/A</v>
      </c>
      <c r="AY38" t="e">
        <f>IF(N38=AY$3,MAX(AY$4:AY37)+1,"")</f>
        <v>#N/A</v>
      </c>
      <c r="AZ38" t="e">
        <f>IF(H38=AZ$3,MAX(AZ$4:AZ37)+1,"")</f>
        <v>#N/A</v>
      </c>
      <c r="BA38" t="e">
        <f>IF(I38=BA$3,MAX(BA$4:BA37)+1,"")</f>
        <v>#N/A</v>
      </c>
      <c r="BB38" t="e">
        <f>IF(J38=BB$3,MAX(BB$4:BB37)+1,"")</f>
        <v>#N/A</v>
      </c>
      <c r="BC38" t="e">
        <f>IF(K38=BC$3,MAX(BC$4:BC37)+1,"")</f>
        <v>#N/A</v>
      </c>
      <c r="BD38" t="e">
        <f>IF(L38=BD$3,MAX(BD$4:BD37)+1,"")</f>
        <v>#N/A</v>
      </c>
      <c r="BE38" t="e">
        <f>IF(M38=BE$3,MAX(BE$4:BE37)+1,"")</f>
        <v>#N/A</v>
      </c>
      <c r="BF38" t="e">
        <f>IF(N38=BF$3,MAX(BF$4:BF37)+1,"")</f>
        <v>#N/A</v>
      </c>
      <c r="BG38" t="e">
        <f>IF(H38=BG$3,MAX(BG$4:BG37)+1,"")</f>
        <v>#N/A</v>
      </c>
      <c r="BH38" t="e">
        <f>IF(I38=BH$3,MAX(BH$4:BH37)+1,"")</f>
        <v>#N/A</v>
      </c>
      <c r="BI38" t="e">
        <f>IF(J38=BI$3,MAX(BI$4:BI37)+1,"")</f>
        <v>#N/A</v>
      </c>
      <c r="BJ38" t="e">
        <f>IF(K38=BJ$3,MAX(BJ$4:BJ37)+1,"")</f>
        <v>#N/A</v>
      </c>
      <c r="BK38" t="e">
        <f>IF(L38=BK$3,MAX(BK$4:BK37)+1,"")</f>
        <v>#N/A</v>
      </c>
      <c r="BL38" t="e">
        <f>IF(M38=BL$3,MAX(BL$4:BL37)+1,"")</f>
        <v>#N/A</v>
      </c>
      <c r="BM38" t="e">
        <f>IF(N38=BM$3,MAX(BM$4:BM37)+1,"")</f>
        <v>#N/A</v>
      </c>
      <c r="BN38" t="e">
        <f>IF(H38=BN$3,MAX(BN$4:BN37)+1,"")</f>
        <v>#N/A</v>
      </c>
      <c r="BO38" t="e">
        <f>IF(I38=BO$3,MAX(BO$4:BO37)+1,"")</f>
        <v>#N/A</v>
      </c>
      <c r="BP38" t="e">
        <f>IF(J38=BP$3,MAX(BP$4:BP37)+1,"")</f>
        <v>#N/A</v>
      </c>
      <c r="BQ38" t="e">
        <f>IF(K38=BQ$3,MAX(BQ$4:BQ37)+1,"")</f>
        <v>#N/A</v>
      </c>
      <c r="BR38" t="e">
        <f>IF(L38=BR$3,MAX(BR$4:BR37)+1,"")</f>
        <v>#N/A</v>
      </c>
      <c r="BS38" t="e">
        <f>IF(M38=BS$3,MAX(BS$4:BS37)+1,"")</f>
        <v>#N/A</v>
      </c>
      <c r="BT38" t="e">
        <f>IF(N38=BT$3,MAX(BT$4:BT37)+1,"")</f>
        <v>#N/A</v>
      </c>
      <c r="BU38" t="e">
        <f>IF(H38=BU$3,MAX(BU$4:BU37)+1,"")</f>
        <v>#N/A</v>
      </c>
      <c r="BV38" t="e">
        <f>IF(I38=BV$3,MAX(BV$4:BV37)+1,"")</f>
        <v>#N/A</v>
      </c>
      <c r="BW38" t="e">
        <f>IF(J38=BW$3,MAX(BW$4:BW37)+1,"")</f>
        <v>#N/A</v>
      </c>
      <c r="BX38" t="e">
        <f>IF(K38=BX$3,MAX(BX$4:BX37)+1,"")</f>
        <v>#N/A</v>
      </c>
      <c r="BY38" t="e">
        <f>IF(L38=BY$3,MAX(BY$4:BY37)+1,"")</f>
        <v>#N/A</v>
      </c>
      <c r="BZ38" t="e">
        <f>IF(M38=BZ$3,MAX(BZ$4:BZ37)+1,"")</f>
        <v>#N/A</v>
      </c>
      <c r="CA38" t="e">
        <f>IF(N38=CA$3,MAX(CA$4:CA37)+1,"")</f>
        <v>#N/A</v>
      </c>
      <c r="CB38" t="e">
        <f>IF(H38=CB$3,MAX(CB$4:CB37)+1,"")</f>
        <v>#N/A</v>
      </c>
      <c r="CC38" t="e">
        <f>IF(I38=CC$3,MAX(CC$4:CC37)+1,"")</f>
        <v>#N/A</v>
      </c>
      <c r="CD38" t="e">
        <f>IF(J38=CD$3,MAX(CD$4:CD37)+1,"")</f>
        <v>#N/A</v>
      </c>
      <c r="CE38" t="e">
        <f>IF(K38=CE$3,MAX(CE$4:CE37)+1,"")</f>
        <v>#N/A</v>
      </c>
      <c r="CF38" t="e">
        <f>IF(L38=CF$3,MAX(CF$4:CF37)+1,"")</f>
        <v>#N/A</v>
      </c>
      <c r="CG38" t="e">
        <f>IF(M38=CG$3,MAX(CG$4:CG37)+1,"")</f>
        <v>#N/A</v>
      </c>
      <c r="CH38" t="e">
        <f>IF(N38=CH$3,MAX(CH$4:CH37)+1,"")</f>
        <v>#N/A</v>
      </c>
      <c r="CI38" t="e">
        <f>IF(H38=CI$3,MAX(CI$4:CI37)+1,"")</f>
        <v>#N/A</v>
      </c>
      <c r="CJ38" t="e">
        <f>IF(I38=CJ$3,MAX(CJ$4:CJ37)+1,"")</f>
        <v>#N/A</v>
      </c>
      <c r="CK38" t="e">
        <f>IF(J38=CK$3,MAX(CK$4:CK37)+1,"")</f>
        <v>#N/A</v>
      </c>
      <c r="CL38" t="e">
        <f>IF(K38=CL$3,MAX(CL$4:CL37)+1,"")</f>
        <v>#N/A</v>
      </c>
      <c r="CM38" t="e">
        <f>IF(L38=CM$3,MAX(CM$4:CM37)+1,"")</f>
        <v>#N/A</v>
      </c>
      <c r="CN38" t="e">
        <f>IF(M38=CN$3,MAX(CN$4:CN37)+1,"")</f>
        <v>#N/A</v>
      </c>
      <c r="CO38" t="e">
        <f>IF(N38=CO$3,MAX(CO$4:CO37)+1,"")</f>
        <v>#N/A</v>
      </c>
    </row>
    <row r="39" spans="1:93">
      <c r="B39" t="s">
        <v>128</v>
      </c>
      <c r="C39" t="s">
        <v>129</v>
      </c>
      <c r="D39">
        <v>1</v>
      </c>
      <c r="E39" t="str">
        <f>INDEX('Rlt Global'!$A$4:$F$151,MATCH($C39,'Rlt Global'!$C$4:$C$151,0),5)</f>
        <v>COTM1</v>
      </c>
      <c r="F39">
        <f>INDEX('Rlt Global'!$A$4:$F$151,MATCH($C39,'Rlt Global'!$C$4:$C$151,0),6)</f>
        <v>2174</v>
      </c>
      <c r="G39" s="66" t="str">
        <f>INDEX('Rlt Global'!$A$4:$G$151,MATCH($C39,'Rlt Global'!$C$4:$C$151,0),7)</f>
        <v>xxx.xxx@google.com</v>
      </c>
      <c r="H39" t="e">
        <f>INDEX('Rlt Global'!$E$4:$BD$151,MATCH($E39,'Rlt Global'!$E$4:$E$151,0),MATCH(H$3,'Rlt Global'!$E$3:$BD$3,0))</f>
        <v>#N/A</v>
      </c>
      <c r="I39" t="e">
        <f>INDEX('Rlt Global'!$E$4:$BD$151,MATCH($E39,'Rlt Global'!$E$4:$E$151,0),MATCH(I$3,'Rlt Global'!$E$3:$BD$3,0))</f>
        <v>#N/A</v>
      </c>
      <c r="J39" t="e">
        <f>INDEX('Rlt Global'!$E$4:$BD$151,MATCH($E39,'Rlt Global'!$E$4:$E$151,0),MATCH(J$3,'Rlt Global'!$E$3:$BD$3,0))</f>
        <v>#N/A</v>
      </c>
      <c r="K39" t="e">
        <f>INDEX('Rlt Global'!$E$4:$BD$151,MATCH($E39,'Rlt Global'!$E$4:$E$151,0),MATCH(K$3,'Rlt Global'!$E$3:$BD$3,0))</f>
        <v>#N/A</v>
      </c>
      <c r="L39" t="e">
        <f>INDEX('Rlt Global'!$E$4:$BD$151,MATCH($E39,'Rlt Global'!$E$4:$E$151,0),MATCH(L$3,'Rlt Global'!$E$3:$BD$3,0))</f>
        <v>#N/A</v>
      </c>
      <c r="M39" t="e">
        <f>INDEX('Rlt Global'!$E$4:$BD$151,MATCH($E39,'Rlt Global'!$E$4:$E$151,0),MATCH(M$3,'Rlt Global'!$E$3:$BD$3,0))</f>
        <v>#N/A</v>
      </c>
      <c r="N39" t="e">
        <f>INDEX('Rlt Global'!$E$4:$BD$151,MATCH($E39,'Rlt Global'!$E$4:$E$151,0),MATCH(N$3,'Rlt Global'!$E$3:$BD$3,0))</f>
        <v>#N/A</v>
      </c>
      <c r="P39" t="e">
        <f t="shared" si="3"/>
        <v>#N/A</v>
      </c>
      <c r="Q39" t="e">
        <f t="shared" si="4"/>
        <v>#N/A</v>
      </c>
      <c r="R39" t="e">
        <f t="shared" si="5"/>
        <v>#N/A</v>
      </c>
      <c r="S39" t="e">
        <f t="shared" si="6"/>
        <v>#N/A</v>
      </c>
      <c r="T39" t="e">
        <f t="shared" si="7"/>
        <v>#N/A</v>
      </c>
      <c r="U39" t="e">
        <f t="shared" si="8"/>
        <v>#N/A</v>
      </c>
      <c r="V39" t="e">
        <f t="shared" si="9"/>
        <v>#N/A</v>
      </c>
      <c r="X39" t="e">
        <f>IF(H39=X$3,MAX(X$4:X38)+1,"")</f>
        <v>#N/A</v>
      </c>
      <c r="Y39" t="e">
        <f>IF(I39=Y$3,MAX(Y$4:Y38)+1,"")</f>
        <v>#N/A</v>
      </c>
      <c r="Z39" t="e">
        <f>IF(J39=Z$3,MAX(Z$4:Z38)+1,"")</f>
        <v>#N/A</v>
      </c>
      <c r="AA39" t="e">
        <f>IF(K39=AA$3,MAX(AA$4:AA38)+1,"")</f>
        <v>#N/A</v>
      </c>
      <c r="AB39" t="e">
        <f>IF(L39=AB$3,MAX(AB$4:AB38)+1,"")</f>
        <v>#N/A</v>
      </c>
      <c r="AC39" t="e">
        <f>IF(M39=AC$3,MAX(AC$4:AC38)+1,"")</f>
        <v>#N/A</v>
      </c>
      <c r="AD39" t="e">
        <f>IF(N39=AD$3,MAX(AD$4:AD38)+1,"")</f>
        <v>#N/A</v>
      </c>
      <c r="AE39" t="e">
        <f>IF(H39=AE$3,MAX(AE$4:AE38)+1,"")</f>
        <v>#N/A</v>
      </c>
      <c r="AF39" t="e">
        <f>IF(I39=AF$3,MAX(AF$4:AF38)+1,"")</f>
        <v>#N/A</v>
      </c>
      <c r="AG39" t="e">
        <f>IF(J39=AG$3,MAX(AG$4:AG38)+1,"")</f>
        <v>#N/A</v>
      </c>
      <c r="AH39" t="e">
        <f>IF(K39=AH$3,MAX(AH$4:AH38)+1,"")</f>
        <v>#N/A</v>
      </c>
      <c r="AI39" t="e">
        <f>IF(L39=AI$3,MAX(AI$4:AI38)+1,"")</f>
        <v>#N/A</v>
      </c>
      <c r="AJ39" t="e">
        <f>IF(M39=AJ$3,MAX(AJ$4:AJ38)+1,"")</f>
        <v>#N/A</v>
      </c>
      <c r="AK39" t="e">
        <f>IF(N39=AK$3,MAX(AK$4:AK38)+1,"")</f>
        <v>#N/A</v>
      </c>
      <c r="AL39" t="e">
        <f>IF(H39=AL$3,MAX(AL$4:AL38)+1,"")</f>
        <v>#N/A</v>
      </c>
      <c r="AM39" t="e">
        <f>IF(I39=AM$3,MAX(AM$4:AM38)+1,"")</f>
        <v>#N/A</v>
      </c>
      <c r="AN39" t="e">
        <f>IF(J39=AN$3,MAX(AN$4:AN38)+1,"")</f>
        <v>#N/A</v>
      </c>
      <c r="AO39" t="e">
        <f>IF(K39=AO$3,MAX(AO$4:AO38)+1,"")</f>
        <v>#N/A</v>
      </c>
      <c r="AP39" t="e">
        <f>IF(L39=AP$3,MAX(AP$4:AP38)+1,"")</f>
        <v>#N/A</v>
      </c>
      <c r="AQ39" t="e">
        <f>IF(M39=AQ$3,MAX(AQ$4:AQ38)+1,"")</f>
        <v>#N/A</v>
      </c>
      <c r="AR39" t="e">
        <f>IF(N39=AR$3,MAX(AR$4:AR38)+1,"")</f>
        <v>#N/A</v>
      </c>
      <c r="AS39" t="e">
        <f>IF(H39=AS$3,MAX(AS$4:AS38)+1,"")</f>
        <v>#N/A</v>
      </c>
      <c r="AT39" t="e">
        <f>IF(I39=AT$3,MAX(AT$4:AT38)+1,"")</f>
        <v>#N/A</v>
      </c>
      <c r="AU39" t="e">
        <f>IF(J39=AU$3,MAX(AU$4:AU38)+1,"")</f>
        <v>#N/A</v>
      </c>
      <c r="AV39" t="e">
        <f>IF(K39=AV$3,MAX(AV$4:AV38)+1,"")</f>
        <v>#N/A</v>
      </c>
      <c r="AW39" t="e">
        <f>IF(L39=AW$3,MAX(AW$4:AW38)+1,"")</f>
        <v>#N/A</v>
      </c>
      <c r="AX39" t="e">
        <f>IF(M39=AX$3,MAX(AX$4:AX38)+1,"")</f>
        <v>#N/A</v>
      </c>
      <c r="AY39" t="e">
        <f>IF(N39=AY$3,MAX(AY$4:AY38)+1,"")</f>
        <v>#N/A</v>
      </c>
      <c r="AZ39" t="e">
        <f>IF(H39=AZ$3,MAX(AZ$4:AZ38)+1,"")</f>
        <v>#N/A</v>
      </c>
      <c r="BA39" t="e">
        <f>IF(I39=BA$3,MAX(BA$4:BA38)+1,"")</f>
        <v>#N/A</v>
      </c>
      <c r="BB39" t="e">
        <f>IF(J39=BB$3,MAX(BB$4:BB38)+1,"")</f>
        <v>#N/A</v>
      </c>
      <c r="BC39" t="e">
        <f>IF(K39=BC$3,MAX(BC$4:BC38)+1,"")</f>
        <v>#N/A</v>
      </c>
      <c r="BD39" t="e">
        <f>IF(L39=BD$3,MAX(BD$4:BD38)+1,"")</f>
        <v>#N/A</v>
      </c>
      <c r="BE39" t="e">
        <f>IF(M39=BE$3,MAX(BE$4:BE38)+1,"")</f>
        <v>#N/A</v>
      </c>
      <c r="BF39" t="e">
        <f>IF(N39=BF$3,MAX(BF$4:BF38)+1,"")</f>
        <v>#N/A</v>
      </c>
      <c r="BG39" t="e">
        <f>IF(H39=BG$3,MAX(BG$4:BG38)+1,"")</f>
        <v>#N/A</v>
      </c>
      <c r="BH39" t="e">
        <f>IF(I39=BH$3,MAX(BH$4:BH38)+1,"")</f>
        <v>#N/A</v>
      </c>
      <c r="BI39" t="e">
        <f>IF(J39=BI$3,MAX(BI$4:BI38)+1,"")</f>
        <v>#N/A</v>
      </c>
      <c r="BJ39" t="e">
        <f>IF(K39=BJ$3,MAX(BJ$4:BJ38)+1,"")</f>
        <v>#N/A</v>
      </c>
      <c r="BK39" t="e">
        <f>IF(L39=BK$3,MAX(BK$4:BK38)+1,"")</f>
        <v>#N/A</v>
      </c>
      <c r="BL39" t="e">
        <f>IF(M39=BL$3,MAX(BL$4:BL38)+1,"")</f>
        <v>#N/A</v>
      </c>
      <c r="BM39" t="e">
        <f>IF(N39=BM$3,MAX(BM$4:BM38)+1,"")</f>
        <v>#N/A</v>
      </c>
      <c r="BN39" t="e">
        <f>IF(H39=BN$3,MAX(BN$4:BN38)+1,"")</f>
        <v>#N/A</v>
      </c>
      <c r="BO39" t="e">
        <f>IF(I39=BO$3,MAX(BO$4:BO38)+1,"")</f>
        <v>#N/A</v>
      </c>
      <c r="BP39" t="e">
        <f>IF(J39=BP$3,MAX(BP$4:BP38)+1,"")</f>
        <v>#N/A</v>
      </c>
      <c r="BQ39" t="e">
        <f>IF(K39=BQ$3,MAX(BQ$4:BQ38)+1,"")</f>
        <v>#N/A</v>
      </c>
      <c r="BR39" t="e">
        <f>IF(L39=BR$3,MAX(BR$4:BR38)+1,"")</f>
        <v>#N/A</v>
      </c>
      <c r="BS39" t="e">
        <f>IF(M39=BS$3,MAX(BS$4:BS38)+1,"")</f>
        <v>#N/A</v>
      </c>
      <c r="BT39" t="e">
        <f>IF(N39=BT$3,MAX(BT$4:BT38)+1,"")</f>
        <v>#N/A</v>
      </c>
      <c r="BU39" t="e">
        <f>IF(H39=BU$3,MAX(BU$4:BU38)+1,"")</f>
        <v>#N/A</v>
      </c>
      <c r="BV39" t="e">
        <f>IF(I39=BV$3,MAX(BV$4:BV38)+1,"")</f>
        <v>#N/A</v>
      </c>
      <c r="BW39" t="e">
        <f>IF(J39=BW$3,MAX(BW$4:BW38)+1,"")</f>
        <v>#N/A</v>
      </c>
      <c r="BX39" t="e">
        <f>IF(K39=BX$3,MAX(BX$4:BX38)+1,"")</f>
        <v>#N/A</v>
      </c>
      <c r="BY39" t="e">
        <f>IF(L39=BY$3,MAX(BY$4:BY38)+1,"")</f>
        <v>#N/A</v>
      </c>
      <c r="BZ39" t="e">
        <f>IF(M39=BZ$3,MAX(BZ$4:BZ38)+1,"")</f>
        <v>#N/A</v>
      </c>
      <c r="CA39" t="e">
        <f>IF(N39=CA$3,MAX(CA$4:CA38)+1,"")</f>
        <v>#N/A</v>
      </c>
      <c r="CB39" t="e">
        <f>IF(H39=CB$3,MAX(CB$4:CB38)+1,"")</f>
        <v>#N/A</v>
      </c>
      <c r="CC39" t="e">
        <f>IF(I39=CC$3,MAX(CC$4:CC38)+1,"")</f>
        <v>#N/A</v>
      </c>
      <c r="CD39" t="e">
        <f>IF(J39=CD$3,MAX(CD$4:CD38)+1,"")</f>
        <v>#N/A</v>
      </c>
      <c r="CE39" t="e">
        <f>IF(K39=CE$3,MAX(CE$4:CE38)+1,"")</f>
        <v>#N/A</v>
      </c>
      <c r="CF39" t="e">
        <f>IF(L39=CF$3,MAX(CF$4:CF38)+1,"")</f>
        <v>#N/A</v>
      </c>
      <c r="CG39" t="e">
        <f>IF(M39=CG$3,MAX(CG$4:CG38)+1,"")</f>
        <v>#N/A</v>
      </c>
      <c r="CH39" t="e">
        <f>IF(N39=CH$3,MAX(CH$4:CH38)+1,"")</f>
        <v>#N/A</v>
      </c>
      <c r="CI39" t="e">
        <f>IF(H39=CI$3,MAX(CI$4:CI38)+1,"")</f>
        <v>#N/A</v>
      </c>
      <c r="CJ39" t="e">
        <f>IF(I39=CJ$3,MAX(CJ$4:CJ38)+1,"")</f>
        <v>#N/A</v>
      </c>
      <c r="CK39" t="e">
        <f>IF(J39=CK$3,MAX(CK$4:CK38)+1,"")</f>
        <v>#N/A</v>
      </c>
      <c r="CL39" t="e">
        <f>IF(K39=CL$3,MAX(CL$4:CL38)+1,"")</f>
        <v>#N/A</v>
      </c>
      <c r="CM39" t="e">
        <f>IF(L39=CM$3,MAX(CM$4:CM38)+1,"")</f>
        <v>#N/A</v>
      </c>
      <c r="CN39" t="e">
        <f>IF(M39=CN$3,MAX(CN$4:CN38)+1,"")</f>
        <v>#N/A</v>
      </c>
      <c r="CO39" t="e">
        <f>IF(N39=CO$3,MAX(CO$4:CO38)+1,"")</f>
        <v>#N/A</v>
      </c>
    </row>
    <row r="40" spans="1:93">
      <c r="B40" t="s">
        <v>130</v>
      </c>
      <c r="C40" t="s">
        <v>131</v>
      </c>
      <c r="D40">
        <v>1</v>
      </c>
      <c r="E40" t="str">
        <f>INDEX('Rlt Global'!$A$4:$F$151,MATCH($C40,'Rlt Global'!$C$4:$C$151,0),5)</f>
        <v>CSA1</v>
      </c>
      <c r="F40">
        <f>INDEX('Rlt Global'!$A$4:$F$151,MATCH($C40,'Rlt Global'!$C$4:$C$151,0),6)</f>
        <v>3441</v>
      </c>
      <c r="G40" s="66" t="str">
        <f>INDEX('Rlt Global'!$A$4:$G$151,MATCH($C40,'Rlt Global'!$C$4:$C$151,0),7)</f>
        <v>xxx.xxx@google.com</v>
      </c>
      <c r="H40" t="e">
        <f>INDEX('Rlt Global'!$E$4:$BD$151,MATCH($E40,'Rlt Global'!$E$4:$E$151,0),MATCH(H$3,'Rlt Global'!$E$3:$BD$3,0))</f>
        <v>#N/A</v>
      </c>
      <c r="I40" t="e">
        <f>INDEX('Rlt Global'!$E$4:$BD$151,MATCH($E40,'Rlt Global'!$E$4:$E$151,0),MATCH(I$3,'Rlt Global'!$E$3:$BD$3,0))</f>
        <v>#N/A</v>
      </c>
      <c r="J40" t="e">
        <f>INDEX('Rlt Global'!$E$4:$BD$151,MATCH($E40,'Rlt Global'!$E$4:$E$151,0),MATCH(J$3,'Rlt Global'!$E$3:$BD$3,0))</f>
        <v>#N/A</v>
      </c>
      <c r="K40" t="e">
        <f>INDEX('Rlt Global'!$E$4:$BD$151,MATCH($E40,'Rlt Global'!$E$4:$E$151,0),MATCH(K$3,'Rlt Global'!$E$3:$BD$3,0))</f>
        <v>#N/A</v>
      </c>
      <c r="L40" t="e">
        <f>INDEX('Rlt Global'!$E$4:$BD$151,MATCH($E40,'Rlt Global'!$E$4:$E$151,0),MATCH(L$3,'Rlt Global'!$E$3:$BD$3,0))</f>
        <v>#N/A</v>
      </c>
      <c r="M40" t="e">
        <f>INDEX('Rlt Global'!$E$4:$BD$151,MATCH($E40,'Rlt Global'!$E$4:$E$151,0),MATCH(M$3,'Rlt Global'!$E$3:$BD$3,0))</f>
        <v>#N/A</v>
      </c>
      <c r="N40" t="e">
        <f>INDEX('Rlt Global'!$E$4:$BD$151,MATCH($E40,'Rlt Global'!$E$4:$E$151,0),MATCH(N$3,'Rlt Global'!$E$3:$BD$3,0))</f>
        <v>#N/A</v>
      </c>
      <c r="P40" t="e">
        <f t="shared" si="3"/>
        <v>#N/A</v>
      </c>
      <c r="Q40" t="e">
        <f t="shared" si="4"/>
        <v>#N/A</v>
      </c>
      <c r="R40" t="e">
        <f t="shared" si="5"/>
        <v>#N/A</v>
      </c>
      <c r="S40" t="e">
        <f t="shared" si="6"/>
        <v>#N/A</v>
      </c>
      <c r="T40" t="e">
        <f t="shared" si="7"/>
        <v>#N/A</v>
      </c>
      <c r="U40" t="e">
        <f t="shared" si="8"/>
        <v>#N/A</v>
      </c>
      <c r="V40" t="e">
        <f t="shared" si="9"/>
        <v>#N/A</v>
      </c>
      <c r="X40" t="e">
        <f>IF(H40=X$3,MAX(X$4:X39)+1,"")</f>
        <v>#N/A</v>
      </c>
      <c r="Y40" t="e">
        <f>IF(I40=Y$3,MAX(Y$4:Y39)+1,"")</f>
        <v>#N/A</v>
      </c>
      <c r="Z40" t="e">
        <f>IF(J40=Z$3,MAX(Z$4:Z39)+1,"")</f>
        <v>#N/A</v>
      </c>
      <c r="AA40" t="e">
        <f>IF(K40=AA$3,MAX(AA$4:AA39)+1,"")</f>
        <v>#N/A</v>
      </c>
      <c r="AB40" t="e">
        <f>IF(L40=AB$3,MAX(AB$4:AB39)+1,"")</f>
        <v>#N/A</v>
      </c>
      <c r="AC40" t="e">
        <f>IF(M40=AC$3,MAX(AC$4:AC39)+1,"")</f>
        <v>#N/A</v>
      </c>
      <c r="AD40" t="e">
        <f>IF(N40=AD$3,MAX(AD$4:AD39)+1,"")</f>
        <v>#N/A</v>
      </c>
      <c r="AE40" t="e">
        <f>IF(H40=AE$3,MAX(AE$4:AE39)+1,"")</f>
        <v>#N/A</v>
      </c>
      <c r="AF40" t="e">
        <f>IF(I40=AF$3,MAX(AF$4:AF39)+1,"")</f>
        <v>#N/A</v>
      </c>
      <c r="AG40" t="e">
        <f>IF(J40=AG$3,MAX(AG$4:AG39)+1,"")</f>
        <v>#N/A</v>
      </c>
      <c r="AH40" t="e">
        <f>IF(K40=AH$3,MAX(AH$4:AH39)+1,"")</f>
        <v>#N/A</v>
      </c>
      <c r="AI40" t="e">
        <f>IF(L40=AI$3,MAX(AI$4:AI39)+1,"")</f>
        <v>#N/A</v>
      </c>
      <c r="AJ40" t="e">
        <f>IF(M40=AJ$3,MAX(AJ$4:AJ39)+1,"")</f>
        <v>#N/A</v>
      </c>
      <c r="AK40" t="e">
        <f>IF(N40=AK$3,MAX(AK$4:AK39)+1,"")</f>
        <v>#N/A</v>
      </c>
      <c r="AL40" t="e">
        <f>IF(H40=AL$3,MAX(AL$4:AL39)+1,"")</f>
        <v>#N/A</v>
      </c>
      <c r="AM40" t="e">
        <f>IF(I40=AM$3,MAX(AM$4:AM39)+1,"")</f>
        <v>#N/A</v>
      </c>
      <c r="AN40" t="e">
        <f>IF(J40=AN$3,MAX(AN$4:AN39)+1,"")</f>
        <v>#N/A</v>
      </c>
      <c r="AO40" t="e">
        <f>IF(K40=AO$3,MAX(AO$4:AO39)+1,"")</f>
        <v>#N/A</v>
      </c>
      <c r="AP40" t="e">
        <f>IF(L40=AP$3,MAX(AP$4:AP39)+1,"")</f>
        <v>#N/A</v>
      </c>
      <c r="AQ40" t="e">
        <f>IF(M40=AQ$3,MAX(AQ$4:AQ39)+1,"")</f>
        <v>#N/A</v>
      </c>
      <c r="AR40" t="e">
        <f>IF(N40=AR$3,MAX(AR$4:AR39)+1,"")</f>
        <v>#N/A</v>
      </c>
      <c r="AS40" t="e">
        <f>IF(H40=AS$3,MAX(AS$4:AS39)+1,"")</f>
        <v>#N/A</v>
      </c>
      <c r="AT40" t="e">
        <f>IF(I40=AT$3,MAX(AT$4:AT39)+1,"")</f>
        <v>#N/A</v>
      </c>
      <c r="AU40" t="e">
        <f>IF(J40=AU$3,MAX(AU$4:AU39)+1,"")</f>
        <v>#N/A</v>
      </c>
      <c r="AV40" t="e">
        <f>IF(K40=AV$3,MAX(AV$4:AV39)+1,"")</f>
        <v>#N/A</v>
      </c>
      <c r="AW40" t="e">
        <f>IF(L40=AW$3,MAX(AW$4:AW39)+1,"")</f>
        <v>#N/A</v>
      </c>
      <c r="AX40" t="e">
        <f>IF(M40=AX$3,MAX(AX$4:AX39)+1,"")</f>
        <v>#N/A</v>
      </c>
      <c r="AY40" t="e">
        <f>IF(N40=AY$3,MAX(AY$4:AY39)+1,"")</f>
        <v>#N/A</v>
      </c>
      <c r="AZ40" t="e">
        <f>IF(H40=AZ$3,MAX(AZ$4:AZ39)+1,"")</f>
        <v>#N/A</v>
      </c>
      <c r="BA40" t="e">
        <f>IF(I40=BA$3,MAX(BA$4:BA39)+1,"")</f>
        <v>#N/A</v>
      </c>
      <c r="BB40" t="e">
        <f>IF(J40=BB$3,MAX(BB$4:BB39)+1,"")</f>
        <v>#N/A</v>
      </c>
      <c r="BC40" t="e">
        <f>IF(K40=BC$3,MAX(BC$4:BC39)+1,"")</f>
        <v>#N/A</v>
      </c>
      <c r="BD40" t="e">
        <f>IF(L40=BD$3,MAX(BD$4:BD39)+1,"")</f>
        <v>#N/A</v>
      </c>
      <c r="BE40" t="e">
        <f>IF(M40=BE$3,MAX(BE$4:BE39)+1,"")</f>
        <v>#N/A</v>
      </c>
      <c r="BF40" t="e">
        <f>IF(N40=BF$3,MAX(BF$4:BF39)+1,"")</f>
        <v>#N/A</v>
      </c>
      <c r="BG40" t="e">
        <f>IF(H40=BG$3,MAX(BG$4:BG39)+1,"")</f>
        <v>#N/A</v>
      </c>
      <c r="BH40" t="e">
        <f>IF(I40=BH$3,MAX(BH$4:BH39)+1,"")</f>
        <v>#N/A</v>
      </c>
      <c r="BI40" t="e">
        <f>IF(J40=BI$3,MAX(BI$4:BI39)+1,"")</f>
        <v>#N/A</v>
      </c>
      <c r="BJ40" t="e">
        <f>IF(K40=BJ$3,MAX(BJ$4:BJ39)+1,"")</f>
        <v>#N/A</v>
      </c>
      <c r="BK40" t="e">
        <f>IF(L40=BK$3,MAX(BK$4:BK39)+1,"")</f>
        <v>#N/A</v>
      </c>
      <c r="BL40" t="e">
        <f>IF(M40=BL$3,MAX(BL$4:BL39)+1,"")</f>
        <v>#N/A</v>
      </c>
      <c r="BM40" t="e">
        <f>IF(N40=BM$3,MAX(BM$4:BM39)+1,"")</f>
        <v>#N/A</v>
      </c>
      <c r="BN40" t="e">
        <f>IF(H40=BN$3,MAX(BN$4:BN39)+1,"")</f>
        <v>#N/A</v>
      </c>
      <c r="BO40" t="e">
        <f>IF(I40=BO$3,MAX(BO$4:BO39)+1,"")</f>
        <v>#N/A</v>
      </c>
      <c r="BP40" t="e">
        <f>IF(J40=BP$3,MAX(BP$4:BP39)+1,"")</f>
        <v>#N/A</v>
      </c>
      <c r="BQ40" t="e">
        <f>IF(K40=BQ$3,MAX(BQ$4:BQ39)+1,"")</f>
        <v>#N/A</v>
      </c>
      <c r="BR40" t="e">
        <f>IF(L40=BR$3,MAX(BR$4:BR39)+1,"")</f>
        <v>#N/A</v>
      </c>
      <c r="BS40" t="e">
        <f>IF(M40=BS$3,MAX(BS$4:BS39)+1,"")</f>
        <v>#N/A</v>
      </c>
      <c r="BT40" t="e">
        <f>IF(N40=BT$3,MAX(BT$4:BT39)+1,"")</f>
        <v>#N/A</v>
      </c>
      <c r="BU40" t="e">
        <f>IF(H40=BU$3,MAX(BU$4:BU39)+1,"")</f>
        <v>#N/A</v>
      </c>
      <c r="BV40" t="e">
        <f>IF(I40=BV$3,MAX(BV$4:BV39)+1,"")</f>
        <v>#N/A</v>
      </c>
      <c r="BW40" t="e">
        <f>IF(J40=BW$3,MAX(BW$4:BW39)+1,"")</f>
        <v>#N/A</v>
      </c>
      <c r="BX40" t="e">
        <f>IF(K40=BX$3,MAX(BX$4:BX39)+1,"")</f>
        <v>#N/A</v>
      </c>
      <c r="BY40" t="e">
        <f>IF(L40=BY$3,MAX(BY$4:BY39)+1,"")</f>
        <v>#N/A</v>
      </c>
      <c r="BZ40" t="e">
        <f>IF(M40=BZ$3,MAX(BZ$4:BZ39)+1,"")</f>
        <v>#N/A</v>
      </c>
      <c r="CA40" t="e">
        <f>IF(N40=CA$3,MAX(CA$4:CA39)+1,"")</f>
        <v>#N/A</v>
      </c>
      <c r="CB40" t="e">
        <f>IF(H40=CB$3,MAX(CB$4:CB39)+1,"")</f>
        <v>#N/A</v>
      </c>
      <c r="CC40" t="e">
        <f>IF(I40=CC$3,MAX(CC$4:CC39)+1,"")</f>
        <v>#N/A</v>
      </c>
      <c r="CD40" t="e">
        <f>IF(J40=CD$3,MAX(CD$4:CD39)+1,"")</f>
        <v>#N/A</v>
      </c>
      <c r="CE40" t="e">
        <f>IF(K40=CE$3,MAX(CE$4:CE39)+1,"")</f>
        <v>#N/A</v>
      </c>
      <c r="CF40" t="e">
        <f>IF(L40=CF$3,MAX(CF$4:CF39)+1,"")</f>
        <v>#N/A</v>
      </c>
      <c r="CG40" t="e">
        <f>IF(M40=CG$3,MAX(CG$4:CG39)+1,"")</f>
        <v>#N/A</v>
      </c>
      <c r="CH40" t="e">
        <f>IF(N40=CH$3,MAX(CH$4:CH39)+1,"")</f>
        <v>#N/A</v>
      </c>
      <c r="CI40" t="e">
        <f>IF(H40=CI$3,MAX(CI$4:CI39)+1,"")</f>
        <v>#N/A</v>
      </c>
      <c r="CJ40" t="e">
        <f>IF(I40=CJ$3,MAX(CJ$4:CJ39)+1,"")</f>
        <v>#N/A</v>
      </c>
      <c r="CK40" t="e">
        <f>IF(J40=CK$3,MAX(CK$4:CK39)+1,"")</f>
        <v>#N/A</v>
      </c>
      <c r="CL40" t="e">
        <f>IF(K40=CL$3,MAX(CL$4:CL39)+1,"")</f>
        <v>#N/A</v>
      </c>
      <c r="CM40" t="e">
        <f>IF(L40=CM$3,MAX(CM$4:CM39)+1,"")</f>
        <v>#N/A</v>
      </c>
      <c r="CN40" t="e">
        <f>IF(M40=CN$3,MAX(CN$4:CN39)+1,"")</f>
        <v>#N/A</v>
      </c>
      <c r="CO40" t="e">
        <f>IF(N40=CO$3,MAX(CO$4:CO39)+1,"")</f>
        <v>#N/A</v>
      </c>
    </row>
    <row r="41" spans="1:93">
      <c r="B41" t="s">
        <v>132</v>
      </c>
      <c r="C41" t="s">
        <v>133</v>
      </c>
      <c r="D41">
        <v>1</v>
      </c>
      <c r="E41" t="str">
        <f>INDEX('Rlt Global'!$A$4:$F$151,MATCH($C41,'Rlt Global'!$C$4:$C$151,0),5)</f>
        <v>OMR1</v>
      </c>
      <c r="F41">
        <f>INDEX('Rlt Global'!$A$4:$F$151,MATCH($C41,'Rlt Global'!$C$4:$C$151,0),6)</f>
        <v>1452</v>
      </c>
      <c r="G41" s="66" t="str">
        <f>INDEX('Rlt Global'!$A$4:$G$151,MATCH($C41,'Rlt Global'!$C$4:$C$151,0),7)</f>
        <v>xxx.xxx@google.com</v>
      </c>
      <c r="H41" t="e">
        <f>INDEX('Rlt Global'!$E$4:$BD$151,MATCH($E41,'Rlt Global'!$E$4:$E$151,0),MATCH(H$3,'Rlt Global'!$E$3:$BD$3,0))</f>
        <v>#N/A</v>
      </c>
      <c r="I41" t="e">
        <f>INDEX('Rlt Global'!$E$4:$BD$151,MATCH($E41,'Rlt Global'!$E$4:$E$151,0),MATCH(I$3,'Rlt Global'!$E$3:$BD$3,0))</f>
        <v>#N/A</v>
      </c>
      <c r="J41" t="e">
        <f>INDEX('Rlt Global'!$E$4:$BD$151,MATCH($E41,'Rlt Global'!$E$4:$E$151,0),MATCH(J$3,'Rlt Global'!$E$3:$BD$3,0))</f>
        <v>#N/A</v>
      </c>
      <c r="K41" t="e">
        <f>INDEX('Rlt Global'!$E$4:$BD$151,MATCH($E41,'Rlt Global'!$E$4:$E$151,0),MATCH(K$3,'Rlt Global'!$E$3:$BD$3,0))</f>
        <v>#N/A</v>
      </c>
      <c r="L41" t="e">
        <f>INDEX('Rlt Global'!$E$4:$BD$151,MATCH($E41,'Rlt Global'!$E$4:$E$151,0),MATCH(L$3,'Rlt Global'!$E$3:$BD$3,0))</f>
        <v>#N/A</v>
      </c>
      <c r="M41" t="e">
        <f>INDEX('Rlt Global'!$E$4:$BD$151,MATCH($E41,'Rlt Global'!$E$4:$E$151,0),MATCH(M$3,'Rlt Global'!$E$3:$BD$3,0))</f>
        <v>#N/A</v>
      </c>
      <c r="N41" t="e">
        <f>INDEX('Rlt Global'!$E$4:$BD$151,MATCH($E41,'Rlt Global'!$E$4:$E$151,0),MATCH(N$3,'Rlt Global'!$E$3:$BD$3,0))</f>
        <v>#N/A</v>
      </c>
      <c r="P41" t="e">
        <f t="shared" si="3"/>
        <v>#N/A</v>
      </c>
      <c r="Q41" t="e">
        <f t="shared" si="4"/>
        <v>#N/A</v>
      </c>
      <c r="R41" t="e">
        <f t="shared" si="5"/>
        <v>#N/A</v>
      </c>
      <c r="S41" t="e">
        <f t="shared" si="6"/>
        <v>#N/A</v>
      </c>
      <c r="T41" t="e">
        <f t="shared" si="7"/>
        <v>#N/A</v>
      </c>
      <c r="U41" t="e">
        <f t="shared" si="8"/>
        <v>#N/A</v>
      </c>
      <c r="V41" t="e">
        <f t="shared" si="9"/>
        <v>#N/A</v>
      </c>
      <c r="X41" t="e">
        <f>IF(H41=X$3,MAX(X$4:X40)+1,"")</f>
        <v>#N/A</v>
      </c>
      <c r="Y41" t="e">
        <f>IF(I41=Y$3,MAX(Y$4:Y40)+1,"")</f>
        <v>#N/A</v>
      </c>
      <c r="Z41" t="e">
        <f>IF(J41=Z$3,MAX(Z$4:Z40)+1,"")</f>
        <v>#N/A</v>
      </c>
      <c r="AA41" t="e">
        <f>IF(K41=AA$3,MAX(AA$4:AA40)+1,"")</f>
        <v>#N/A</v>
      </c>
      <c r="AB41" t="e">
        <f>IF(L41=AB$3,MAX(AB$4:AB40)+1,"")</f>
        <v>#N/A</v>
      </c>
      <c r="AC41" t="e">
        <f>IF(M41=AC$3,MAX(AC$4:AC40)+1,"")</f>
        <v>#N/A</v>
      </c>
      <c r="AD41" t="e">
        <f>IF(N41=AD$3,MAX(AD$4:AD40)+1,"")</f>
        <v>#N/A</v>
      </c>
      <c r="AE41" t="e">
        <f>IF(H41=AE$3,MAX(AE$4:AE40)+1,"")</f>
        <v>#N/A</v>
      </c>
      <c r="AF41" t="e">
        <f>IF(I41=AF$3,MAX(AF$4:AF40)+1,"")</f>
        <v>#N/A</v>
      </c>
      <c r="AG41" t="e">
        <f>IF(J41=AG$3,MAX(AG$4:AG40)+1,"")</f>
        <v>#N/A</v>
      </c>
      <c r="AH41" t="e">
        <f>IF(K41=AH$3,MAX(AH$4:AH40)+1,"")</f>
        <v>#N/A</v>
      </c>
      <c r="AI41" t="e">
        <f>IF(L41=AI$3,MAX(AI$4:AI40)+1,"")</f>
        <v>#N/A</v>
      </c>
      <c r="AJ41" t="e">
        <f>IF(M41=AJ$3,MAX(AJ$4:AJ40)+1,"")</f>
        <v>#N/A</v>
      </c>
      <c r="AK41" t="e">
        <f>IF(N41=AK$3,MAX(AK$4:AK40)+1,"")</f>
        <v>#N/A</v>
      </c>
      <c r="AL41" t="e">
        <f>IF(H41=AL$3,MAX(AL$4:AL40)+1,"")</f>
        <v>#N/A</v>
      </c>
      <c r="AM41" t="e">
        <f>IF(I41=AM$3,MAX(AM$4:AM40)+1,"")</f>
        <v>#N/A</v>
      </c>
      <c r="AN41" t="e">
        <f>IF(J41=AN$3,MAX(AN$4:AN40)+1,"")</f>
        <v>#N/A</v>
      </c>
      <c r="AO41" t="e">
        <f>IF(K41=AO$3,MAX(AO$4:AO40)+1,"")</f>
        <v>#N/A</v>
      </c>
      <c r="AP41" t="e">
        <f>IF(L41=AP$3,MAX(AP$4:AP40)+1,"")</f>
        <v>#N/A</v>
      </c>
      <c r="AQ41" t="e">
        <f>IF(M41=AQ$3,MAX(AQ$4:AQ40)+1,"")</f>
        <v>#N/A</v>
      </c>
      <c r="AR41" t="e">
        <f>IF(N41=AR$3,MAX(AR$4:AR40)+1,"")</f>
        <v>#N/A</v>
      </c>
      <c r="AS41" t="e">
        <f>IF(H41=AS$3,MAX(AS$4:AS40)+1,"")</f>
        <v>#N/A</v>
      </c>
      <c r="AT41" t="e">
        <f>IF(I41=AT$3,MAX(AT$4:AT40)+1,"")</f>
        <v>#N/A</v>
      </c>
      <c r="AU41" t="e">
        <f>IF(J41=AU$3,MAX(AU$4:AU40)+1,"")</f>
        <v>#N/A</v>
      </c>
      <c r="AV41" t="e">
        <f>IF(K41=AV$3,MAX(AV$4:AV40)+1,"")</f>
        <v>#N/A</v>
      </c>
      <c r="AW41" t="e">
        <f>IF(L41=AW$3,MAX(AW$4:AW40)+1,"")</f>
        <v>#N/A</v>
      </c>
      <c r="AX41" t="e">
        <f>IF(M41=AX$3,MAX(AX$4:AX40)+1,"")</f>
        <v>#N/A</v>
      </c>
      <c r="AY41" t="e">
        <f>IF(N41=AY$3,MAX(AY$4:AY40)+1,"")</f>
        <v>#N/A</v>
      </c>
      <c r="AZ41" t="e">
        <f>IF(H41=AZ$3,MAX(AZ$4:AZ40)+1,"")</f>
        <v>#N/A</v>
      </c>
      <c r="BA41" t="e">
        <f>IF(I41=BA$3,MAX(BA$4:BA40)+1,"")</f>
        <v>#N/A</v>
      </c>
      <c r="BB41" t="e">
        <f>IF(J41=BB$3,MAX(BB$4:BB40)+1,"")</f>
        <v>#N/A</v>
      </c>
      <c r="BC41" t="e">
        <f>IF(K41=BC$3,MAX(BC$4:BC40)+1,"")</f>
        <v>#N/A</v>
      </c>
      <c r="BD41" t="e">
        <f>IF(L41=BD$3,MAX(BD$4:BD40)+1,"")</f>
        <v>#N/A</v>
      </c>
      <c r="BE41" t="e">
        <f>IF(M41=BE$3,MAX(BE$4:BE40)+1,"")</f>
        <v>#N/A</v>
      </c>
      <c r="BF41" t="e">
        <f>IF(N41=BF$3,MAX(BF$4:BF40)+1,"")</f>
        <v>#N/A</v>
      </c>
      <c r="BG41" t="e">
        <f>IF(H41=BG$3,MAX(BG$4:BG40)+1,"")</f>
        <v>#N/A</v>
      </c>
      <c r="BH41" t="e">
        <f>IF(I41=BH$3,MAX(BH$4:BH40)+1,"")</f>
        <v>#N/A</v>
      </c>
      <c r="BI41" t="e">
        <f>IF(J41=BI$3,MAX(BI$4:BI40)+1,"")</f>
        <v>#N/A</v>
      </c>
      <c r="BJ41" t="e">
        <f>IF(K41=BJ$3,MAX(BJ$4:BJ40)+1,"")</f>
        <v>#N/A</v>
      </c>
      <c r="BK41" t="e">
        <f>IF(L41=BK$3,MAX(BK$4:BK40)+1,"")</f>
        <v>#N/A</v>
      </c>
      <c r="BL41" t="e">
        <f>IF(M41=BL$3,MAX(BL$4:BL40)+1,"")</f>
        <v>#N/A</v>
      </c>
      <c r="BM41" t="e">
        <f>IF(N41=BM$3,MAX(BM$4:BM40)+1,"")</f>
        <v>#N/A</v>
      </c>
      <c r="BN41" t="e">
        <f>IF(H41=BN$3,MAX(BN$4:BN40)+1,"")</f>
        <v>#N/A</v>
      </c>
      <c r="BO41" t="e">
        <f>IF(I41=BO$3,MAX(BO$4:BO40)+1,"")</f>
        <v>#N/A</v>
      </c>
      <c r="BP41" t="e">
        <f>IF(J41=BP$3,MAX(BP$4:BP40)+1,"")</f>
        <v>#N/A</v>
      </c>
      <c r="BQ41" t="e">
        <f>IF(K41=BQ$3,MAX(BQ$4:BQ40)+1,"")</f>
        <v>#N/A</v>
      </c>
      <c r="BR41" t="e">
        <f>IF(L41=BR$3,MAX(BR$4:BR40)+1,"")</f>
        <v>#N/A</v>
      </c>
      <c r="BS41" t="e">
        <f>IF(M41=BS$3,MAX(BS$4:BS40)+1,"")</f>
        <v>#N/A</v>
      </c>
      <c r="BT41" t="e">
        <f>IF(N41=BT$3,MAX(BT$4:BT40)+1,"")</f>
        <v>#N/A</v>
      </c>
      <c r="BU41" t="e">
        <f>IF(H41=BU$3,MAX(BU$4:BU40)+1,"")</f>
        <v>#N/A</v>
      </c>
      <c r="BV41" t="e">
        <f>IF(I41=BV$3,MAX(BV$4:BV40)+1,"")</f>
        <v>#N/A</v>
      </c>
      <c r="BW41" t="e">
        <f>IF(J41=BW$3,MAX(BW$4:BW40)+1,"")</f>
        <v>#N/A</v>
      </c>
      <c r="BX41" t="e">
        <f>IF(K41=BX$3,MAX(BX$4:BX40)+1,"")</f>
        <v>#N/A</v>
      </c>
      <c r="BY41" t="e">
        <f>IF(L41=BY$3,MAX(BY$4:BY40)+1,"")</f>
        <v>#N/A</v>
      </c>
      <c r="BZ41" t="e">
        <f>IF(M41=BZ$3,MAX(BZ$4:BZ40)+1,"")</f>
        <v>#N/A</v>
      </c>
      <c r="CA41" t="e">
        <f>IF(N41=CA$3,MAX(CA$4:CA40)+1,"")</f>
        <v>#N/A</v>
      </c>
      <c r="CB41" t="e">
        <f>IF(H41=CB$3,MAX(CB$4:CB40)+1,"")</f>
        <v>#N/A</v>
      </c>
      <c r="CC41" t="e">
        <f>IF(I41=CC$3,MAX(CC$4:CC40)+1,"")</f>
        <v>#N/A</v>
      </c>
      <c r="CD41" t="e">
        <f>IF(J41=CD$3,MAX(CD$4:CD40)+1,"")</f>
        <v>#N/A</v>
      </c>
      <c r="CE41" t="e">
        <f>IF(K41=CE$3,MAX(CE$4:CE40)+1,"")</f>
        <v>#N/A</v>
      </c>
      <c r="CF41" t="e">
        <f>IF(L41=CF$3,MAX(CF$4:CF40)+1,"")</f>
        <v>#N/A</v>
      </c>
      <c r="CG41" t="e">
        <f>IF(M41=CG$3,MAX(CG$4:CG40)+1,"")</f>
        <v>#N/A</v>
      </c>
      <c r="CH41" t="e">
        <f>IF(N41=CH$3,MAX(CH$4:CH40)+1,"")</f>
        <v>#N/A</v>
      </c>
      <c r="CI41" t="e">
        <f>IF(H41=CI$3,MAX(CI$4:CI40)+1,"")</f>
        <v>#N/A</v>
      </c>
      <c r="CJ41" t="e">
        <f>IF(I41=CJ$3,MAX(CJ$4:CJ40)+1,"")</f>
        <v>#N/A</v>
      </c>
      <c r="CK41" t="e">
        <f>IF(J41=CK$3,MAX(CK$4:CK40)+1,"")</f>
        <v>#N/A</v>
      </c>
      <c r="CL41" t="e">
        <f>IF(K41=CL$3,MAX(CL$4:CL40)+1,"")</f>
        <v>#N/A</v>
      </c>
      <c r="CM41" t="e">
        <f>IF(L41=CM$3,MAX(CM$4:CM40)+1,"")</f>
        <v>#N/A</v>
      </c>
      <c r="CN41" t="e">
        <f>IF(M41=CN$3,MAX(CN$4:CN40)+1,"")</f>
        <v>#N/A</v>
      </c>
      <c r="CO41" t="e">
        <f>IF(N41=CO$3,MAX(CO$4:CO40)+1,"")</f>
        <v>#N/A</v>
      </c>
    </row>
    <row r="42" spans="1:93">
      <c r="B42" t="s">
        <v>132</v>
      </c>
      <c r="C42" t="s">
        <v>134</v>
      </c>
      <c r="D42">
        <v>2</v>
      </c>
      <c r="E42" t="str">
        <f>INDEX('Rlt Global'!$A$4:$F$151,MATCH($C42,'Rlt Global'!$C$4:$C$151,0),5)</f>
        <v>OMR2</v>
      </c>
      <c r="F42">
        <f>INDEX('Rlt Global'!$A$4:$F$151,MATCH($C42,'Rlt Global'!$C$4:$C$151,0),6)</f>
        <v>2160</v>
      </c>
      <c r="G42" s="66" t="str">
        <f>INDEX('Rlt Global'!$A$4:$G$151,MATCH($C42,'Rlt Global'!$C$4:$C$151,0),7)</f>
        <v>xxx.xxx@google.com</v>
      </c>
      <c r="H42" t="e">
        <f>INDEX('Rlt Global'!$E$4:$BD$151,MATCH($E42,'Rlt Global'!$E$4:$E$151,0),MATCH(H$3,'Rlt Global'!$E$3:$BD$3,0))</f>
        <v>#N/A</v>
      </c>
      <c r="I42" t="e">
        <f>INDEX('Rlt Global'!$E$4:$BD$151,MATCH($E42,'Rlt Global'!$E$4:$E$151,0),MATCH(I$3,'Rlt Global'!$E$3:$BD$3,0))</f>
        <v>#N/A</v>
      </c>
      <c r="J42" t="e">
        <f>INDEX('Rlt Global'!$E$4:$BD$151,MATCH($E42,'Rlt Global'!$E$4:$E$151,0),MATCH(J$3,'Rlt Global'!$E$3:$BD$3,0))</f>
        <v>#N/A</v>
      </c>
      <c r="K42" t="e">
        <f>INDEX('Rlt Global'!$E$4:$BD$151,MATCH($E42,'Rlt Global'!$E$4:$E$151,0),MATCH(K$3,'Rlt Global'!$E$3:$BD$3,0))</f>
        <v>#N/A</v>
      </c>
      <c r="L42" t="e">
        <f>INDEX('Rlt Global'!$E$4:$BD$151,MATCH($E42,'Rlt Global'!$E$4:$E$151,0),MATCH(L$3,'Rlt Global'!$E$3:$BD$3,0))</f>
        <v>#N/A</v>
      </c>
      <c r="M42" t="e">
        <f>INDEX('Rlt Global'!$E$4:$BD$151,MATCH($E42,'Rlt Global'!$E$4:$E$151,0),MATCH(M$3,'Rlt Global'!$E$3:$BD$3,0))</f>
        <v>#N/A</v>
      </c>
      <c r="N42" t="e">
        <f>INDEX('Rlt Global'!$E$4:$BD$151,MATCH($E42,'Rlt Global'!$E$4:$E$151,0),MATCH(N$3,'Rlt Global'!$E$3:$BD$3,0))</f>
        <v>#N/A</v>
      </c>
      <c r="P42" t="e">
        <f t="shared" si="3"/>
        <v>#N/A</v>
      </c>
      <c r="Q42" t="e">
        <f t="shared" si="4"/>
        <v>#N/A</v>
      </c>
      <c r="R42" t="e">
        <f t="shared" si="5"/>
        <v>#N/A</v>
      </c>
      <c r="S42" t="e">
        <f t="shared" si="6"/>
        <v>#N/A</v>
      </c>
      <c r="T42" t="e">
        <f t="shared" si="7"/>
        <v>#N/A</v>
      </c>
      <c r="U42" t="e">
        <f t="shared" si="8"/>
        <v>#N/A</v>
      </c>
      <c r="V42" t="e">
        <f t="shared" si="9"/>
        <v>#N/A</v>
      </c>
      <c r="X42" t="e">
        <f>IF(H42=X$3,MAX(X$4:X41)+1,"")</f>
        <v>#N/A</v>
      </c>
      <c r="Y42" t="e">
        <f>IF(I42=Y$3,MAX(Y$4:Y41)+1,"")</f>
        <v>#N/A</v>
      </c>
      <c r="Z42" t="e">
        <f>IF(J42=Z$3,MAX(Z$4:Z41)+1,"")</f>
        <v>#N/A</v>
      </c>
      <c r="AA42" t="e">
        <f>IF(K42=AA$3,MAX(AA$4:AA41)+1,"")</f>
        <v>#N/A</v>
      </c>
      <c r="AB42" t="e">
        <f>IF(L42=AB$3,MAX(AB$4:AB41)+1,"")</f>
        <v>#N/A</v>
      </c>
      <c r="AC42" t="e">
        <f>IF(M42=AC$3,MAX(AC$4:AC41)+1,"")</f>
        <v>#N/A</v>
      </c>
      <c r="AD42" t="e">
        <f>IF(N42=AD$3,MAX(AD$4:AD41)+1,"")</f>
        <v>#N/A</v>
      </c>
      <c r="AE42" t="e">
        <f>IF(H42=AE$3,MAX(AE$4:AE41)+1,"")</f>
        <v>#N/A</v>
      </c>
      <c r="AF42" t="e">
        <f>IF(I42=AF$3,MAX(AF$4:AF41)+1,"")</f>
        <v>#N/A</v>
      </c>
      <c r="AG42" t="e">
        <f>IF(J42=AG$3,MAX(AG$4:AG41)+1,"")</f>
        <v>#N/A</v>
      </c>
      <c r="AH42" t="e">
        <f>IF(K42=AH$3,MAX(AH$4:AH41)+1,"")</f>
        <v>#N/A</v>
      </c>
      <c r="AI42" t="e">
        <f>IF(L42=AI$3,MAX(AI$4:AI41)+1,"")</f>
        <v>#N/A</v>
      </c>
      <c r="AJ42" t="e">
        <f>IF(M42=AJ$3,MAX(AJ$4:AJ41)+1,"")</f>
        <v>#N/A</v>
      </c>
      <c r="AK42" t="e">
        <f>IF(N42=AK$3,MAX(AK$4:AK41)+1,"")</f>
        <v>#N/A</v>
      </c>
      <c r="AL42" t="e">
        <f>IF(H42=AL$3,MAX(AL$4:AL41)+1,"")</f>
        <v>#N/A</v>
      </c>
      <c r="AM42" t="e">
        <f>IF(I42=AM$3,MAX(AM$4:AM41)+1,"")</f>
        <v>#N/A</v>
      </c>
      <c r="AN42" t="e">
        <f>IF(J42=AN$3,MAX(AN$4:AN41)+1,"")</f>
        <v>#N/A</v>
      </c>
      <c r="AO42" t="e">
        <f>IF(K42=AO$3,MAX(AO$4:AO41)+1,"")</f>
        <v>#N/A</v>
      </c>
      <c r="AP42" t="e">
        <f>IF(L42=AP$3,MAX(AP$4:AP41)+1,"")</f>
        <v>#N/A</v>
      </c>
      <c r="AQ42" t="e">
        <f>IF(M42=AQ$3,MAX(AQ$4:AQ41)+1,"")</f>
        <v>#N/A</v>
      </c>
      <c r="AR42" t="e">
        <f>IF(N42=AR$3,MAX(AR$4:AR41)+1,"")</f>
        <v>#N/A</v>
      </c>
      <c r="AS42" t="e">
        <f>IF(H42=AS$3,MAX(AS$4:AS41)+1,"")</f>
        <v>#N/A</v>
      </c>
      <c r="AT42" t="e">
        <f>IF(I42=AT$3,MAX(AT$4:AT41)+1,"")</f>
        <v>#N/A</v>
      </c>
      <c r="AU42" t="e">
        <f>IF(J42=AU$3,MAX(AU$4:AU41)+1,"")</f>
        <v>#N/A</v>
      </c>
      <c r="AV42" t="e">
        <f>IF(K42=AV$3,MAX(AV$4:AV41)+1,"")</f>
        <v>#N/A</v>
      </c>
      <c r="AW42" t="e">
        <f>IF(L42=AW$3,MAX(AW$4:AW41)+1,"")</f>
        <v>#N/A</v>
      </c>
      <c r="AX42" t="e">
        <f>IF(M42=AX$3,MAX(AX$4:AX41)+1,"")</f>
        <v>#N/A</v>
      </c>
      <c r="AY42" t="e">
        <f>IF(N42=AY$3,MAX(AY$4:AY41)+1,"")</f>
        <v>#N/A</v>
      </c>
      <c r="AZ42" t="e">
        <f>IF(H42=AZ$3,MAX(AZ$4:AZ41)+1,"")</f>
        <v>#N/A</v>
      </c>
      <c r="BA42" t="e">
        <f>IF(I42=BA$3,MAX(BA$4:BA41)+1,"")</f>
        <v>#N/A</v>
      </c>
      <c r="BB42" t="e">
        <f>IF(J42=BB$3,MAX(BB$4:BB41)+1,"")</f>
        <v>#N/A</v>
      </c>
      <c r="BC42" t="e">
        <f>IF(K42=BC$3,MAX(BC$4:BC41)+1,"")</f>
        <v>#N/A</v>
      </c>
      <c r="BD42" t="e">
        <f>IF(L42=BD$3,MAX(BD$4:BD41)+1,"")</f>
        <v>#N/A</v>
      </c>
      <c r="BE42" t="e">
        <f>IF(M42=BE$3,MAX(BE$4:BE41)+1,"")</f>
        <v>#N/A</v>
      </c>
      <c r="BF42" t="e">
        <f>IF(N42=BF$3,MAX(BF$4:BF41)+1,"")</f>
        <v>#N/A</v>
      </c>
      <c r="BG42" t="e">
        <f>IF(H42=BG$3,MAX(BG$4:BG41)+1,"")</f>
        <v>#N/A</v>
      </c>
      <c r="BH42" t="e">
        <f>IF(I42=BH$3,MAX(BH$4:BH41)+1,"")</f>
        <v>#N/A</v>
      </c>
      <c r="BI42" t="e">
        <f>IF(J42=BI$3,MAX(BI$4:BI41)+1,"")</f>
        <v>#N/A</v>
      </c>
      <c r="BJ42" t="e">
        <f>IF(K42=BJ$3,MAX(BJ$4:BJ41)+1,"")</f>
        <v>#N/A</v>
      </c>
      <c r="BK42" t="e">
        <f>IF(L42=BK$3,MAX(BK$4:BK41)+1,"")</f>
        <v>#N/A</v>
      </c>
      <c r="BL42" t="e">
        <f>IF(M42=BL$3,MAX(BL$4:BL41)+1,"")</f>
        <v>#N/A</v>
      </c>
      <c r="BM42" t="e">
        <f>IF(N42=BM$3,MAX(BM$4:BM41)+1,"")</f>
        <v>#N/A</v>
      </c>
      <c r="BN42" t="e">
        <f>IF(H42=BN$3,MAX(BN$4:BN41)+1,"")</f>
        <v>#N/A</v>
      </c>
      <c r="BO42" t="e">
        <f>IF(I42=BO$3,MAX(BO$4:BO41)+1,"")</f>
        <v>#N/A</v>
      </c>
      <c r="BP42" t="e">
        <f>IF(J42=BP$3,MAX(BP$4:BP41)+1,"")</f>
        <v>#N/A</v>
      </c>
      <c r="BQ42" t="e">
        <f>IF(K42=BQ$3,MAX(BQ$4:BQ41)+1,"")</f>
        <v>#N/A</v>
      </c>
      <c r="BR42" t="e">
        <f>IF(L42=BR$3,MAX(BR$4:BR41)+1,"")</f>
        <v>#N/A</v>
      </c>
      <c r="BS42" t="e">
        <f>IF(M42=BS$3,MAX(BS$4:BS41)+1,"")</f>
        <v>#N/A</v>
      </c>
      <c r="BT42" t="e">
        <f>IF(N42=BT$3,MAX(BT$4:BT41)+1,"")</f>
        <v>#N/A</v>
      </c>
      <c r="BU42" t="e">
        <f>IF(H42=BU$3,MAX(BU$4:BU41)+1,"")</f>
        <v>#N/A</v>
      </c>
      <c r="BV42" t="e">
        <f>IF(I42=BV$3,MAX(BV$4:BV41)+1,"")</f>
        <v>#N/A</v>
      </c>
      <c r="BW42" t="e">
        <f>IF(J42=BW$3,MAX(BW$4:BW41)+1,"")</f>
        <v>#N/A</v>
      </c>
      <c r="BX42" t="e">
        <f>IF(K42=BX$3,MAX(BX$4:BX41)+1,"")</f>
        <v>#N/A</v>
      </c>
      <c r="BY42" t="e">
        <f>IF(L42=BY$3,MAX(BY$4:BY41)+1,"")</f>
        <v>#N/A</v>
      </c>
      <c r="BZ42" t="e">
        <f>IF(M42=BZ$3,MAX(BZ$4:BZ41)+1,"")</f>
        <v>#N/A</v>
      </c>
      <c r="CA42" t="e">
        <f>IF(N42=CA$3,MAX(CA$4:CA41)+1,"")</f>
        <v>#N/A</v>
      </c>
      <c r="CB42" t="e">
        <f>IF(H42=CB$3,MAX(CB$4:CB41)+1,"")</f>
        <v>#N/A</v>
      </c>
      <c r="CC42" t="e">
        <f>IF(I42=CC$3,MAX(CC$4:CC41)+1,"")</f>
        <v>#N/A</v>
      </c>
      <c r="CD42" t="e">
        <f>IF(J42=CD$3,MAX(CD$4:CD41)+1,"")</f>
        <v>#N/A</v>
      </c>
      <c r="CE42" t="e">
        <f>IF(K42=CE$3,MAX(CE$4:CE41)+1,"")</f>
        <v>#N/A</v>
      </c>
      <c r="CF42" t="e">
        <f>IF(L42=CF$3,MAX(CF$4:CF41)+1,"")</f>
        <v>#N/A</v>
      </c>
      <c r="CG42" t="e">
        <f>IF(M42=CG$3,MAX(CG$4:CG41)+1,"")</f>
        <v>#N/A</v>
      </c>
      <c r="CH42" t="e">
        <f>IF(N42=CH$3,MAX(CH$4:CH41)+1,"")</f>
        <v>#N/A</v>
      </c>
      <c r="CI42" t="e">
        <f>IF(H42=CI$3,MAX(CI$4:CI41)+1,"")</f>
        <v>#N/A</v>
      </c>
      <c r="CJ42" t="e">
        <f>IF(I42=CJ$3,MAX(CJ$4:CJ41)+1,"")</f>
        <v>#N/A</v>
      </c>
      <c r="CK42" t="e">
        <f>IF(J42=CK$3,MAX(CK$4:CK41)+1,"")</f>
        <v>#N/A</v>
      </c>
      <c r="CL42" t="e">
        <f>IF(K42=CL$3,MAX(CL$4:CL41)+1,"")</f>
        <v>#N/A</v>
      </c>
      <c r="CM42" t="e">
        <f>IF(L42=CM$3,MAX(CM$4:CM41)+1,"")</f>
        <v>#N/A</v>
      </c>
      <c r="CN42" t="e">
        <f>IF(M42=CN$3,MAX(CN$4:CN41)+1,"")</f>
        <v>#N/A</v>
      </c>
      <c r="CO42" t="e">
        <f>IF(N42=CO$3,MAX(CO$4:CO41)+1,"")</f>
        <v>#N/A</v>
      </c>
    </row>
    <row r="43" spans="1:93">
      <c r="A43" t="s">
        <v>10</v>
      </c>
      <c r="B43" t="s">
        <v>135</v>
      </c>
      <c r="C43" t="s">
        <v>136</v>
      </c>
      <c r="D43">
        <v>1</v>
      </c>
      <c r="E43" t="str">
        <f>INDEX('Rlt Global'!$A$4:$F$151,MATCH($C43,'Rlt Global'!$C$4:$C$151,0),5)</f>
        <v>OTCM/OMRA1</v>
      </c>
      <c r="F43">
        <f>INDEX('Rlt Global'!$A$4:$F$151,MATCH($C43,'Rlt Global'!$C$4:$C$151,0),6)</f>
        <v>2170</v>
      </c>
      <c r="G43" s="66" t="str">
        <f>INDEX('Rlt Global'!$A$4:$G$151,MATCH($C43,'Rlt Global'!$C$4:$C$151,0),7)</f>
        <v>xxx.xxx@google.com</v>
      </c>
      <c r="H43" t="e">
        <f>INDEX('Rlt Global'!$E$4:$BD$151,MATCH($E43,'Rlt Global'!$E$4:$E$151,0),MATCH(H$3,'Rlt Global'!$E$3:$BD$3,0))</f>
        <v>#N/A</v>
      </c>
      <c r="I43" t="e">
        <f>INDEX('Rlt Global'!$E$4:$BD$151,MATCH($E43,'Rlt Global'!$E$4:$E$151,0),MATCH(I$3,'Rlt Global'!$E$3:$BD$3,0))</f>
        <v>#N/A</v>
      </c>
      <c r="J43" t="e">
        <f>INDEX('Rlt Global'!$E$4:$BD$151,MATCH($E43,'Rlt Global'!$E$4:$E$151,0),MATCH(J$3,'Rlt Global'!$E$3:$BD$3,0))</f>
        <v>#N/A</v>
      </c>
      <c r="K43" t="e">
        <f>INDEX('Rlt Global'!$E$4:$BD$151,MATCH($E43,'Rlt Global'!$E$4:$E$151,0),MATCH(K$3,'Rlt Global'!$E$3:$BD$3,0))</f>
        <v>#N/A</v>
      </c>
      <c r="L43" t="e">
        <f>INDEX('Rlt Global'!$E$4:$BD$151,MATCH($E43,'Rlt Global'!$E$4:$E$151,0),MATCH(L$3,'Rlt Global'!$E$3:$BD$3,0))</f>
        <v>#N/A</v>
      </c>
      <c r="M43" t="e">
        <f>INDEX('Rlt Global'!$E$4:$BD$151,MATCH($E43,'Rlt Global'!$E$4:$E$151,0),MATCH(M$3,'Rlt Global'!$E$3:$BD$3,0))</f>
        <v>#N/A</v>
      </c>
      <c r="N43" t="e">
        <f>INDEX('Rlt Global'!$E$4:$BD$151,MATCH($E43,'Rlt Global'!$E$4:$E$151,0),MATCH(N$3,'Rlt Global'!$E$3:$BD$3,0))</f>
        <v>#N/A</v>
      </c>
      <c r="P43" t="e">
        <f t="shared" si="3"/>
        <v>#N/A</v>
      </c>
      <c r="Q43" t="e">
        <f t="shared" si="4"/>
        <v>#N/A</v>
      </c>
      <c r="R43" t="e">
        <f t="shared" si="5"/>
        <v>#N/A</v>
      </c>
      <c r="S43" t="e">
        <f t="shared" si="6"/>
        <v>#N/A</v>
      </c>
      <c r="T43" t="e">
        <f t="shared" si="7"/>
        <v>#N/A</v>
      </c>
      <c r="U43" t="e">
        <f t="shared" si="8"/>
        <v>#N/A</v>
      </c>
      <c r="V43" t="e">
        <f t="shared" si="9"/>
        <v>#N/A</v>
      </c>
      <c r="X43" t="e">
        <f>IF(H43=X$3,MAX(X$4:X42)+1,"")</f>
        <v>#N/A</v>
      </c>
      <c r="Y43" t="e">
        <f>IF(I43=Y$3,MAX(Y$4:Y42)+1,"")</f>
        <v>#N/A</v>
      </c>
      <c r="Z43" t="e">
        <f>IF(J43=Z$3,MAX(Z$4:Z42)+1,"")</f>
        <v>#N/A</v>
      </c>
      <c r="AA43" t="e">
        <f>IF(K43=AA$3,MAX(AA$4:AA42)+1,"")</f>
        <v>#N/A</v>
      </c>
      <c r="AB43" t="e">
        <f>IF(L43=AB$3,MAX(AB$4:AB42)+1,"")</f>
        <v>#N/A</v>
      </c>
      <c r="AC43" t="e">
        <f>IF(M43=AC$3,MAX(AC$4:AC42)+1,"")</f>
        <v>#N/A</v>
      </c>
      <c r="AD43" t="e">
        <f>IF(N43=AD$3,MAX(AD$4:AD42)+1,"")</f>
        <v>#N/A</v>
      </c>
      <c r="AE43" t="e">
        <f>IF(H43=AE$3,MAX(AE$4:AE42)+1,"")</f>
        <v>#N/A</v>
      </c>
      <c r="AF43" t="e">
        <f>IF(I43=AF$3,MAX(AF$4:AF42)+1,"")</f>
        <v>#N/A</v>
      </c>
      <c r="AG43" t="e">
        <f>IF(J43=AG$3,MAX(AG$4:AG42)+1,"")</f>
        <v>#N/A</v>
      </c>
      <c r="AH43" t="e">
        <f>IF(K43=AH$3,MAX(AH$4:AH42)+1,"")</f>
        <v>#N/A</v>
      </c>
      <c r="AI43" t="e">
        <f>IF(L43=AI$3,MAX(AI$4:AI42)+1,"")</f>
        <v>#N/A</v>
      </c>
      <c r="AJ43" t="e">
        <f>IF(M43=AJ$3,MAX(AJ$4:AJ42)+1,"")</f>
        <v>#N/A</v>
      </c>
      <c r="AK43" t="e">
        <f>IF(N43=AK$3,MAX(AK$4:AK42)+1,"")</f>
        <v>#N/A</v>
      </c>
      <c r="AL43" t="e">
        <f>IF(H43=AL$3,MAX(AL$4:AL42)+1,"")</f>
        <v>#N/A</v>
      </c>
      <c r="AM43" t="e">
        <f>IF(I43=AM$3,MAX(AM$4:AM42)+1,"")</f>
        <v>#N/A</v>
      </c>
      <c r="AN43" t="e">
        <f>IF(J43=AN$3,MAX(AN$4:AN42)+1,"")</f>
        <v>#N/A</v>
      </c>
      <c r="AO43" t="e">
        <f>IF(K43=AO$3,MAX(AO$4:AO42)+1,"")</f>
        <v>#N/A</v>
      </c>
      <c r="AP43" t="e">
        <f>IF(L43=AP$3,MAX(AP$4:AP42)+1,"")</f>
        <v>#N/A</v>
      </c>
      <c r="AQ43" t="e">
        <f>IF(M43=AQ$3,MAX(AQ$4:AQ42)+1,"")</f>
        <v>#N/A</v>
      </c>
      <c r="AR43" t="e">
        <f>IF(N43=AR$3,MAX(AR$4:AR42)+1,"")</f>
        <v>#N/A</v>
      </c>
      <c r="AS43" t="e">
        <f>IF(H43=AS$3,MAX(AS$4:AS42)+1,"")</f>
        <v>#N/A</v>
      </c>
      <c r="AT43" t="e">
        <f>IF(I43=AT$3,MAX(AT$4:AT42)+1,"")</f>
        <v>#N/A</v>
      </c>
      <c r="AU43" t="e">
        <f>IF(J43=AU$3,MAX(AU$4:AU42)+1,"")</f>
        <v>#N/A</v>
      </c>
      <c r="AV43" t="e">
        <f>IF(K43=AV$3,MAX(AV$4:AV42)+1,"")</f>
        <v>#N/A</v>
      </c>
      <c r="AW43" t="e">
        <f>IF(L43=AW$3,MAX(AW$4:AW42)+1,"")</f>
        <v>#N/A</v>
      </c>
      <c r="AX43" t="e">
        <f>IF(M43=AX$3,MAX(AX$4:AX42)+1,"")</f>
        <v>#N/A</v>
      </c>
      <c r="AY43" t="e">
        <f>IF(N43=AY$3,MAX(AY$4:AY42)+1,"")</f>
        <v>#N/A</v>
      </c>
      <c r="AZ43" t="e">
        <f>IF(H43=AZ$3,MAX(AZ$4:AZ42)+1,"")</f>
        <v>#N/A</v>
      </c>
      <c r="BA43" t="e">
        <f>IF(I43=BA$3,MAX(BA$4:BA42)+1,"")</f>
        <v>#N/A</v>
      </c>
      <c r="BB43" t="e">
        <f>IF(J43=BB$3,MAX(BB$4:BB42)+1,"")</f>
        <v>#N/A</v>
      </c>
      <c r="BC43" t="e">
        <f>IF(K43=BC$3,MAX(BC$4:BC42)+1,"")</f>
        <v>#N/A</v>
      </c>
      <c r="BD43" t="e">
        <f>IF(L43=BD$3,MAX(BD$4:BD42)+1,"")</f>
        <v>#N/A</v>
      </c>
      <c r="BE43" t="e">
        <f>IF(M43=BE$3,MAX(BE$4:BE42)+1,"")</f>
        <v>#N/A</v>
      </c>
      <c r="BF43" t="e">
        <f>IF(N43=BF$3,MAX(BF$4:BF42)+1,"")</f>
        <v>#N/A</v>
      </c>
      <c r="BG43" t="e">
        <f>IF(H43=BG$3,MAX(BG$4:BG42)+1,"")</f>
        <v>#N/A</v>
      </c>
      <c r="BH43" t="e">
        <f>IF(I43=BH$3,MAX(BH$4:BH42)+1,"")</f>
        <v>#N/A</v>
      </c>
      <c r="BI43" t="e">
        <f>IF(J43=BI$3,MAX(BI$4:BI42)+1,"")</f>
        <v>#N/A</v>
      </c>
      <c r="BJ43" t="e">
        <f>IF(K43=BJ$3,MAX(BJ$4:BJ42)+1,"")</f>
        <v>#N/A</v>
      </c>
      <c r="BK43" t="e">
        <f>IF(L43=BK$3,MAX(BK$4:BK42)+1,"")</f>
        <v>#N/A</v>
      </c>
      <c r="BL43" t="e">
        <f>IF(M43=BL$3,MAX(BL$4:BL42)+1,"")</f>
        <v>#N/A</v>
      </c>
      <c r="BM43" t="e">
        <f>IF(N43=BM$3,MAX(BM$4:BM42)+1,"")</f>
        <v>#N/A</v>
      </c>
      <c r="BN43" t="e">
        <f>IF(H43=BN$3,MAX(BN$4:BN42)+1,"")</f>
        <v>#N/A</v>
      </c>
      <c r="BO43" t="e">
        <f>IF(I43=BO$3,MAX(BO$4:BO42)+1,"")</f>
        <v>#N/A</v>
      </c>
      <c r="BP43" t="e">
        <f>IF(J43=BP$3,MAX(BP$4:BP42)+1,"")</f>
        <v>#N/A</v>
      </c>
      <c r="BQ43" t="e">
        <f>IF(K43=BQ$3,MAX(BQ$4:BQ42)+1,"")</f>
        <v>#N/A</v>
      </c>
      <c r="BR43" t="e">
        <f>IF(L43=BR$3,MAX(BR$4:BR42)+1,"")</f>
        <v>#N/A</v>
      </c>
      <c r="BS43" t="e">
        <f>IF(M43=BS$3,MAX(BS$4:BS42)+1,"")</f>
        <v>#N/A</v>
      </c>
      <c r="BT43" t="e">
        <f>IF(N43=BT$3,MAX(BT$4:BT42)+1,"")</f>
        <v>#N/A</v>
      </c>
      <c r="BU43" t="e">
        <f>IF(H43=BU$3,MAX(BU$4:BU42)+1,"")</f>
        <v>#N/A</v>
      </c>
      <c r="BV43" t="e">
        <f>IF(I43=BV$3,MAX(BV$4:BV42)+1,"")</f>
        <v>#N/A</v>
      </c>
      <c r="BW43" t="e">
        <f>IF(J43=BW$3,MAX(BW$4:BW42)+1,"")</f>
        <v>#N/A</v>
      </c>
      <c r="BX43" t="e">
        <f>IF(K43=BX$3,MAX(BX$4:BX42)+1,"")</f>
        <v>#N/A</v>
      </c>
      <c r="BY43" t="e">
        <f>IF(L43=BY$3,MAX(BY$4:BY42)+1,"")</f>
        <v>#N/A</v>
      </c>
      <c r="BZ43" t="e">
        <f>IF(M43=BZ$3,MAX(BZ$4:BZ42)+1,"")</f>
        <v>#N/A</v>
      </c>
      <c r="CA43" t="e">
        <f>IF(N43=CA$3,MAX(CA$4:CA42)+1,"")</f>
        <v>#N/A</v>
      </c>
      <c r="CB43" t="e">
        <f>IF(H43=CB$3,MAX(CB$4:CB42)+1,"")</f>
        <v>#N/A</v>
      </c>
      <c r="CC43" t="e">
        <f>IF(I43=CC$3,MAX(CC$4:CC42)+1,"")</f>
        <v>#N/A</v>
      </c>
      <c r="CD43" t="e">
        <f>IF(J43=CD$3,MAX(CD$4:CD42)+1,"")</f>
        <v>#N/A</v>
      </c>
      <c r="CE43" t="e">
        <f>IF(K43=CE$3,MAX(CE$4:CE42)+1,"")</f>
        <v>#N/A</v>
      </c>
      <c r="CF43" t="e">
        <f>IF(L43=CF$3,MAX(CF$4:CF42)+1,"")</f>
        <v>#N/A</v>
      </c>
      <c r="CG43" t="e">
        <f>IF(M43=CG$3,MAX(CG$4:CG42)+1,"")</f>
        <v>#N/A</v>
      </c>
      <c r="CH43" t="e">
        <f>IF(N43=CH$3,MAX(CH$4:CH42)+1,"")</f>
        <v>#N/A</v>
      </c>
      <c r="CI43" t="e">
        <f>IF(H43=CI$3,MAX(CI$4:CI42)+1,"")</f>
        <v>#N/A</v>
      </c>
      <c r="CJ43" t="e">
        <f>IF(I43=CJ$3,MAX(CJ$4:CJ42)+1,"")</f>
        <v>#N/A</v>
      </c>
      <c r="CK43" t="e">
        <f>IF(J43=CK$3,MAX(CK$4:CK42)+1,"")</f>
        <v>#N/A</v>
      </c>
      <c r="CL43" t="e">
        <f>IF(K43=CL$3,MAX(CL$4:CL42)+1,"")</f>
        <v>#N/A</v>
      </c>
      <c r="CM43" t="e">
        <f>IF(L43=CM$3,MAX(CM$4:CM42)+1,"")</f>
        <v>#N/A</v>
      </c>
      <c r="CN43" t="e">
        <f>IF(M43=CN$3,MAX(CN$4:CN42)+1,"")</f>
        <v>#N/A</v>
      </c>
      <c r="CO43" t="e">
        <f>IF(N43=CO$3,MAX(CO$4:CO42)+1,"")</f>
        <v>#N/A</v>
      </c>
    </row>
    <row r="44" spans="1:93">
      <c r="A44" t="s">
        <v>10</v>
      </c>
      <c r="B44" t="s">
        <v>135</v>
      </c>
      <c r="C44" t="s">
        <v>137</v>
      </c>
      <c r="D44">
        <v>2</v>
      </c>
      <c r="E44" t="str">
        <f>INDEX('Rlt Global'!$A$4:$F$151,MATCH($C44,'Rlt Global'!$C$4:$C$151,0),5)</f>
        <v>OTCM/OMRA2</v>
      </c>
      <c r="F44">
        <f>INDEX('Rlt Global'!$A$4:$F$151,MATCH($C44,'Rlt Global'!$C$4:$C$151,0),6)</f>
        <v>3057</v>
      </c>
      <c r="G44" s="66" t="str">
        <f>INDEX('Rlt Global'!$A$4:$G$151,MATCH($C44,'Rlt Global'!$C$4:$C$151,0),7)</f>
        <v>xxx.xxx@google.com</v>
      </c>
      <c r="H44" t="e">
        <f>INDEX('Rlt Global'!$E$4:$BD$151,MATCH($E44,'Rlt Global'!$E$4:$E$151,0),MATCH(H$3,'Rlt Global'!$E$3:$BD$3,0))</f>
        <v>#N/A</v>
      </c>
      <c r="I44" t="e">
        <f>INDEX('Rlt Global'!$E$4:$BD$151,MATCH($E44,'Rlt Global'!$E$4:$E$151,0),MATCH(I$3,'Rlt Global'!$E$3:$BD$3,0))</f>
        <v>#N/A</v>
      </c>
      <c r="J44" t="e">
        <f>INDEX('Rlt Global'!$E$4:$BD$151,MATCH($E44,'Rlt Global'!$E$4:$E$151,0),MATCH(J$3,'Rlt Global'!$E$3:$BD$3,0))</f>
        <v>#N/A</v>
      </c>
      <c r="K44" t="e">
        <f>INDEX('Rlt Global'!$E$4:$BD$151,MATCH($E44,'Rlt Global'!$E$4:$E$151,0),MATCH(K$3,'Rlt Global'!$E$3:$BD$3,0))</f>
        <v>#N/A</v>
      </c>
      <c r="L44" t="e">
        <f>INDEX('Rlt Global'!$E$4:$BD$151,MATCH($E44,'Rlt Global'!$E$4:$E$151,0),MATCH(L$3,'Rlt Global'!$E$3:$BD$3,0))</f>
        <v>#N/A</v>
      </c>
      <c r="M44" t="e">
        <f>INDEX('Rlt Global'!$E$4:$BD$151,MATCH($E44,'Rlt Global'!$E$4:$E$151,0),MATCH(M$3,'Rlt Global'!$E$3:$BD$3,0))</f>
        <v>#N/A</v>
      </c>
      <c r="N44" t="e">
        <f>INDEX('Rlt Global'!$E$4:$BD$151,MATCH($E44,'Rlt Global'!$E$4:$E$151,0),MATCH(N$3,'Rlt Global'!$E$3:$BD$3,0))</f>
        <v>#N/A</v>
      </c>
      <c r="P44" t="e">
        <f t="shared" si="3"/>
        <v>#N/A</v>
      </c>
      <c r="Q44" t="e">
        <f t="shared" si="4"/>
        <v>#N/A</v>
      </c>
      <c r="R44" t="e">
        <f t="shared" si="5"/>
        <v>#N/A</v>
      </c>
      <c r="S44" t="e">
        <f t="shared" si="6"/>
        <v>#N/A</v>
      </c>
      <c r="T44" t="e">
        <f t="shared" si="7"/>
        <v>#N/A</v>
      </c>
      <c r="U44" t="e">
        <f t="shared" si="8"/>
        <v>#N/A</v>
      </c>
      <c r="V44" t="e">
        <f t="shared" si="9"/>
        <v>#N/A</v>
      </c>
      <c r="X44" t="e">
        <f>IF(H44=X$3,MAX(X$4:X43)+1,"")</f>
        <v>#N/A</v>
      </c>
      <c r="Y44" t="e">
        <f>IF(I44=Y$3,MAX(Y$4:Y43)+1,"")</f>
        <v>#N/A</v>
      </c>
      <c r="Z44" t="e">
        <f>IF(J44=Z$3,MAX(Z$4:Z43)+1,"")</f>
        <v>#N/A</v>
      </c>
      <c r="AA44" t="e">
        <f>IF(K44=AA$3,MAX(AA$4:AA43)+1,"")</f>
        <v>#N/A</v>
      </c>
      <c r="AB44" t="e">
        <f>IF(L44=AB$3,MAX(AB$4:AB43)+1,"")</f>
        <v>#N/A</v>
      </c>
      <c r="AC44" t="e">
        <f>IF(M44=AC$3,MAX(AC$4:AC43)+1,"")</f>
        <v>#N/A</v>
      </c>
      <c r="AD44" t="e">
        <f>IF(N44=AD$3,MAX(AD$4:AD43)+1,"")</f>
        <v>#N/A</v>
      </c>
      <c r="AE44" t="e">
        <f>IF(H44=AE$3,MAX(AE$4:AE43)+1,"")</f>
        <v>#N/A</v>
      </c>
      <c r="AF44" t="e">
        <f>IF(I44=AF$3,MAX(AF$4:AF43)+1,"")</f>
        <v>#N/A</v>
      </c>
      <c r="AG44" t="e">
        <f>IF(J44=AG$3,MAX(AG$4:AG43)+1,"")</f>
        <v>#N/A</v>
      </c>
      <c r="AH44" t="e">
        <f>IF(K44=AH$3,MAX(AH$4:AH43)+1,"")</f>
        <v>#N/A</v>
      </c>
      <c r="AI44" t="e">
        <f>IF(L44=AI$3,MAX(AI$4:AI43)+1,"")</f>
        <v>#N/A</v>
      </c>
      <c r="AJ44" t="e">
        <f>IF(M44=AJ$3,MAX(AJ$4:AJ43)+1,"")</f>
        <v>#N/A</v>
      </c>
      <c r="AK44" t="e">
        <f>IF(N44=AK$3,MAX(AK$4:AK43)+1,"")</f>
        <v>#N/A</v>
      </c>
      <c r="AL44" t="e">
        <f>IF(H44=AL$3,MAX(AL$4:AL43)+1,"")</f>
        <v>#N/A</v>
      </c>
      <c r="AM44" t="e">
        <f>IF(I44=AM$3,MAX(AM$4:AM43)+1,"")</f>
        <v>#N/A</v>
      </c>
      <c r="AN44" t="e">
        <f>IF(J44=AN$3,MAX(AN$4:AN43)+1,"")</f>
        <v>#N/A</v>
      </c>
      <c r="AO44" t="e">
        <f>IF(K44=AO$3,MAX(AO$4:AO43)+1,"")</f>
        <v>#N/A</v>
      </c>
      <c r="AP44" t="e">
        <f>IF(L44=AP$3,MAX(AP$4:AP43)+1,"")</f>
        <v>#N/A</v>
      </c>
      <c r="AQ44" t="e">
        <f>IF(M44=AQ$3,MAX(AQ$4:AQ43)+1,"")</f>
        <v>#N/A</v>
      </c>
      <c r="AR44" t="e">
        <f>IF(N44=AR$3,MAX(AR$4:AR43)+1,"")</f>
        <v>#N/A</v>
      </c>
      <c r="AS44" t="e">
        <f>IF(H44=AS$3,MAX(AS$4:AS43)+1,"")</f>
        <v>#N/A</v>
      </c>
      <c r="AT44" t="e">
        <f>IF(I44=AT$3,MAX(AT$4:AT43)+1,"")</f>
        <v>#N/A</v>
      </c>
      <c r="AU44" t="e">
        <f>IF(J44=AU$3,MAX(AU$4:AU43)+1,"")</f>
        <v>#N/A</v>
      </c>
      <c r="AV44" t="e">
        <f>IF(K44=AV$3,MAX(AV$4:AV43)+1,"")</f>
        <v>#N/A</v>
      </c>
      <c r="AW44" t="e">
        <f>IF(L44=AW$3,MAX(AW$4:AW43)+1,"")</f>
        <v>#N/A</v>
      </c>
      <c r="AX44" t="e">
        <f>IF(M44=AX$3,MAX(AX$4:AX43)+1,"")</f>
        <v>#N/A</v>
      </c>
      <c r="AY44" t="e">
        <f>IF(N44=AY$3,MAX(AY$4:AY43)+1,"")</f>
        <v>#N/A</v>
      </c>
      <c r="AZ44" t="e">
        <f>IF(H44=AZ$3,MAX(AZ$4:AZ43)+1,"")</f>
        <v>#N/A</v>
      </c>
      <c r="BA44" t="e">
        <f>IF(I44=BA$3,MAX(BA$4:BA43)+1,"")</f>
        <v>#N/A</v>
      </c>
      <c r="BB44" t="e">
        <f>IF(J44=BB$3,MAX(BB$4:BB43)+1,"")</f>
        <v>#N/A</v>
      </c>
      <c r="BC44" t="e">
        <f>IF(K44=BC$3,MAX(BC$4:BC43)+1,"")</f>
        <v>#N/A</v>
      </c>
      <c r="BD44" t="e">
        <f>IF(L44=BD$3,MAX(BD$4:BD43)+1,"")</f>
        <v>#N/A</v>
      </c>
      <c r="BE44" t="e">
        <f>IF(M44=BE$3,MAX(BE$4:BE43)+1,"")</f>
        <v>#N/A</v>
      </c>
      <c r="BF44" t="e">
        <f>IF(N44=BF$3,MAX(BF$4:BF43)+1,"")</f>
        <v>#N/A</v>
      </c>
      <c r="BG44" t="e">
        <f>IF(H44=BG$3,MAX(BG$4:BG43)+1,"")</f>
        <v>#N/A</v>
      </c>
      <c r="BH44" t="e">
        <f>IF(I44=BH$3,MAX(BH$4:BH43)+1,"")</f>
        <v>#N/A</v>
      </c>
      <c r="BI44" t="e">
        <f>IF(J44=BI$3,MAX(BI$4:BI43)+1,"")</f>
        <v>#N/A</v>
      </c>
      <c r="BJ44" t="e">
        <f>IF(K44=BJ$3,MAX(BJ$4:BJ43)+1,"")</f>
        <v>#N/A</v>
      </c>
      <c r="BK44" t="e">
        <f>IF(L44=BK$3,MAX(BK$4:BK43)+1,"")</f>
        <v>#N/A</v>
      </c>
      <c r="BL44" t="e">
        <f>IF(M44=BL$3,MAX(BL$4:BL43)+1,"")</f>
        <v>#N/A</v>
      </c>
      <c r="BM44" t="e">
        <f>IF(N44=BM$3,MAX(BM$4:BM43)+1,"")</f>
        <v>#N/A</v>
      </c>
      <c r="BN44" t="e">
        <f>IF(H44=BN$3,MAX(BN$4:BN43)+1,"")</f>
        <v>#N/A</v>
      </c>
      <c r="BO44" t="e">
        <f>IF(I44=BO$3,MAX(BO$4:BO43)+1,"")</f>
        <v>#N/A</v>
      </c>
      <c r="BP44" t="e">
        <f>IF(J44=BP$3,MAX(BP$4:BP43)+1,"")</f>
        <v>#N/A</v>
      </c>
      <c r="BQ44" t="e">
        <f>IF(K44=BQ$3,MAX(BQ$4:BQ43)+1,"")</f>
        <v>#N/A</v>
      </c>
      <c r="BR44" t="e">
        <f>IF(L44=BR$3,MAX(BR$4:BR43)+1,"")</f>
        <v>#N/A</v>
      </c>
      <c r="BS44" t="e">
        <f>IF(M44=BS$3,MAX(BS$4:BS43)+1,"")</f>
        <v>#N/A</v>
      </c>
      <c r="BT44" t="e">
        <f>IF(N44=BT$3,MAX(BT$4:BT43)+1,"")</f>
        <v>#N/A</v>
      </c>
      <c r="BU44" t="e">
        <f>IF(H44=BU$3,MAX(BU$4:BU43)+1,"")</f>
        <v>#N/A</v>
      </c>
      <c r="BV44" t="e">
        <f>IF(I44=BV$3,MAX(BV$4:BV43)+1,"")</f>
        <v>#N/A</v>
      </c>
      <c r="BW44" t="e">
        <f>IF(J44=BW$3,MAX(BW$4:BW43)+1,"")</f>
        <v>#N/A</v>
      </c>
      <c r="BX44" t="e">
        <f>IF(K44=BX$3,MAX(BX$4:BX43)+1,"")</f>
        <v>#N/A</v>
      </c>
      <c r="BY44" t="e">
        <f>IF(L44=BY$3,MAX(BY$4:BY43)+1,"")</f>
        <v>#N/A</v>
      </c>
      <c r="BZ44" t="e">
        <f>IF(M44=BZ$3,MAX(BZ$4:BZ43)+1,"")</f>
        <v>#N/A</v>
      </c>
      <c r="CA44" t="e">
        <f>IF(N44=CA$3,MAX(CA$4:CA43)+1,"")</f>
        <v>#N/A</v>
      </c>
      <c r="CB44" t="e">
        <f>IF(H44=CB$3,MAX(CB$4:CB43)+1,"")</f>
        <v>#N/A</v>
      </c>
      <c r="CC44" t="e">
        <f>IF(I44=CC$3,MAX(CC$4:CC43)+1,"")</f>
        <v>#N/A</v>
      </c>
      <c r="CD44" t="e">
        <f>IF(J44=CD$3,MAX(CD$4:CD43)+1,"")</f>
        <v>#N/A</v>
      </c>
      <c r="CE44" t="e">
        <f>IF(K44=CE$3,MAX(CE$4:CE43)+1,"")</f>
        <v>#N/A</v>
      </c>
      <c r="CF44" t="e">
        <f>IF(L44=CF$3,MAX(CF$4:CF43)+1,"")</f>
        <v>#N/A</v>
      </c>
      <c r="CG44" t="e">
        <f>IF(M44=CG$3,MAX(CG$4:CG43)+1,"")</f>
        <v>#N/A</v>
      </c>
      <c r="CH44" t="e">
        <f>IF(N44=CH$3,MAX(CH$4:CH43)+1,"")</f>
        <v>#N/A</v>
      </c>
      <c r="CI44" t="e">
        <f>IF(H44=CI$3,MAX(CI$4:CI43)+1,"")</f>
        <v>#N/A</v>
      </c>
      <c r="CJ44" t="e">
        <f>IF(I44=CJ$3,MAX(CJ$4:CJ43)+1,"")</f>
        <v>#N/A</v>
      </c>
      <c r="CK44" t="e">
        <f>IF(J44=CK$3,MAX(CK$4:CK43)+1,"")</f>
        <v>#N/A</v>
      </c>
      <c r="CL44" t="e">
        <f>IF(K44=CL$3,MAX(CL$4:CL43)+1,"")</f>
        <v>#N/A</v>
      </c>
      <c r="CM44" t="e">
        <f>IF(L44=CM$3,MAX(CM$4:CM43)+1,"")</f>
        <v>#N/A</v>
      </c>
      <c r="CN44" t="e">
        <f>IF(M44=CN$3,MAX(CN$4:CN43)+1,"")</f>
        <v>#N/A</v>
      </c>
      <c r="CO44" t="e">
        <f>IF(N44=CO$3,MAX(CO$4:CO43)+1,"")</f>
        <v>#N/A</v>
      </c>
    </row>
    <row r="45" spans="1:93">
      <c r="A45" t="s">
        <v>14</v>
      </c>
      <c r="B45" t="s">
        <v>135</v>
      </c>
      <c r="C45" t="s">
        <v>138</v>
      </c>
      <c r="D45">
        <v>1</v>
      </c>
      <c r="E45" t="str">
        <f>INDEX('Rlt Global'!$A$4:$F$151,MATCH($C45,'Rlt Global'!$C$4:$C$151,0),5)</f>
        <v>OTCM/OMRB1</v>
      </c>
      <c r="F45">
        <f>INDEX('Rlt Global'!$A$4:$F$151,MATCH($C45,'Rlt Global'!$C$4:$C$151,0),6)</f>
        <v>2749</v>
      </c>
      <c r="G45" s="66" t="str">
        <f>INDEX('Rlt Global'!$A$4:$G$151,MATCH($C45,'Rlt Global'!$C$4:$C$151,0),7)</f>
        <v>xxx.xxx@google.com</v>
      </c>
      <c r="H45" t="e">
        <f>INDEX('Rlt Global'!$E$4:$BD$151,MATCH($E45,'Rlt Global'!$E$4:$E$151,0),MATCH(H$3,'Rlt Global'!$E$3:$BD$3,0))</f>
        <v>#N/A</v>
      </c>
      <c r="I45" t="e">
        <f>INDEX('Rlt Global'!$E$4:$BD$151,MATCH($E45,'Rlt Global'!$E$4:$E$151,0),MATCH(I$3,'Rlt Global'!$E$3:$BD$3,0))</f>
        <v>#N/A</v>
      </c>
      <c r="J45" t="e">
        <f>INDEX('Rlt Global'!$E$4:$BD$151,MATCH($E45,'Rlt Global'!$E$4:$E$151,0),MATCH(J$3,'Rlt Global'!$E$3:$BD$3,0))</f>
        <v>#N/A</v>
      </c>
      <c r="K45" t="e">
        <f>INDEX('Rlt Global'!$E$4:$BD$151,MATCH($E45,'Rlt Global'!$E$4:$E$151,0),MATCH(K$3,'Rlt Global'!$E$3:$BD$3,0))</f>
        <v>#N/A</v>
      </c>
      <c r="L45" t="e">
        <f>INDEX('Rlt Global'!$E$4:$BD$151,MATCH($E45,'Rlt Global'!$E$4:$E$151,0),MATCH(L$3,'Rlt Global'!$E$3:$BD$3,0))</f>
        <v>#N/A</v>
      </c>
      <c r="M45" t="e">
        <f>INDEX('Rlt Global'!$E$4:$BD$151,MATCH($E45,'Rlt Global'!$E$4:$E$151,0),MATCH(M$3,'Rlt Global'!$E$3:$BD$3,0))</f>
        <v>#N/A</v>
      </c>
      <c r="N45" t="e">
        <f>INDEX('Rlt Global'!$E$4:$BD$151,MATCH($E45,'Rlt Global'!$E$4:$E$151,0),MATCH(N$3,'Rlt Global'!$E$3:$BD$3,0))</f>
        <v>#N/A</v>
      </c>
      <c r="P45" t="e">
        <f t="shared" si="3"/>
        <v>#N/A</v>
      </c>
      <c r="Q45" t="e">
        <f t="shared" si="4"/>
        <v>#N/A</v>
      </c>
      <c r="R45" t="e">
        <f t="shared" si="5"/>
        <v>#N/A</v>
      </c>
      <c r="S45" t="e">
        <f t="shared" si="6"/>
        <v>#N/A</v>
      </c>
      <c r="T45" t="e">
        <f t="shared" si="7"/>
        <v>#N/A</v>
      </c>
      <c r="U45" t="e">
        <f t="shared" si="8"/>
        <v>#N/A</v>
      </c>
      <c r="V45" t="e">
        <f t="shared" si="9"/>
        <v>#N/A</v>
      </c>
      <c r="X45" t="e">
        <f>IF(H45=X$3,MAX(X$4:X44)+1,"")</f>
        <v>#N/A</v>
      </c>
      <c r="Y45" t="e">
        <f>IF(I45=Y$3,MAX(Y$4:Y44)+1,"")</f>
        <v>#N/A</v>
      </c>
      <c r="Z45" t="e">
        <f>IF(J45=Z$3,MAX(Z$4:Z44)+1,"")</f>
        <v>#N/A</v>
      </c>
      <c r="AA45" t="e">
        <f>IF(K45=AA$3,MAX(AA$4:AA44)+1,"")</f>
        <v>#N/A</v>
      </c>
      <c r="AB45" t="e">
        <f>IF(L45=AB$3,MAX(AB$4:AB44)+1,"")</f>
        <v>#N/A</v>
      </c>
      <c r="AC45" t="e">
        <f>IF(M45=AC$3,MAX(AC$4:AC44)+1,"")</f>
        <v>#N/A</v>
      </c>
      <c r="AD45" t="e">
        <f>IF(N45=AD$3,MAX(AD$4:AD44)+1,"")</f>
        <v>#N/A</v>
      </c>
      <c r="AE45" t="e">
        <f>IF(H45=AE$3,MAX(AE$4:AE44)+1,"")</f>
        <v>#N/A</v>
      </c>
      <c r="AF45" t="e">
        <f>IF(I45=AF$3,MAX(AF$4:AF44)+1,"")</f>
        <v>#N/A</v>
      </c>
      <c r="AG45" t="e">
        <f>IF(J45=AG$3,MAX(AG$4:AG44)+1,"")</f>
        <v>#N/A</v>
      </c>
      <c r="AH45" t="e">
        <f>IF(K45=AH$3,MAX(AH$4:AH44)+1,"")</f>
        <v>#N/A</v>
      </c>
      <c r="AI45" t="e">
        <f>IF(L45=AI$3,MAX(AI$4:AI44)+1,"")</f>
        <v>#N/A</v>
      </c>
      <c r="AJ45" t="e">
        <f>IF(M45=AJ$3,MAX(AJ$4:AJ44)+1,"")</f>
        <v>#N/A</v>
      </c>
      <c r="AK45" t="e">
        <f>IF(N45=AK$3,MAX(AK$4:AK44)+1,"")</f>
        <v>#N/A</v>
      </c>
      <c r="AL45" t="e">
        <f>IF(H45=AL$3,MAX(AL$4:AL44)+1,"")</f>
        <v>#N/A</v>
      </c>
      <c r="AM45" t="e">
        <f>IF(I45=AM$3,MAX(AM$4:AM44)+1,"")</f>
        <v>#N/A</v>
      </c>
      <c r="AN45" t="e">
        <f>IF(J45=AN$3,MAX(AN$4:AN44)+1,"")</f>
        <v>#N/A</v>
      </c>
      <c r="AO45" t="e">
        <f>IF(K45=AO$3,MAX(AO$4:AO44)+1,"")</f>
        <v>#N/A</v>
      </c>
      <c r="AP45" t="e">
        <f>IF(L45=AP$3,MAX(AP$4:AP44)+1,"")</f>
        <v>#N/A</v>
      </c>
      <c r="AQ45" t="e">
        <f>IF(M45=AQ$3,MAX(AQ$4:AQ44)+1,"")</f>
        <v>#N/A</v>
      </c>
      <c r="AR45" t="e">
        <f>IF(N45=AR$3,MAX(AR$4:AR44)+1,"")</f>
        <v>#N/A</v>
      </c>
      <c r="AS45" t="e">
        <f>IF(H45=AS$3,MAX(AS$4:AS44)+1,"")</f>
        <v>#N/A</v>
      </c>
      <c r="AT45" t="e">
        <f>IF(I45=AT$3,MAX(AT$4:AT44)+1,"")</f>
        <v>#N/A</v>
      </c>
      <c r="AU45" t="e">
        <f>IF(J45=AU$3,MAX(AU$4:AU44)+1,"")</f>
        <v>#N/A</v>
      </c>
      <c r="AV45" t="e">
        <f>IF(K45=AV$3,MAX(AV$4:AV44)+1,"")</f>
        <v>#N/A</v>
      </c>
      <c r="AW45" t="e">
        <f>IF(L45=AW$3,MAX(AW$4:AW44)+1,"")</f>
        <v>#N/A</v>
      </c>
      <c r="AX45" t="e">
        <f>IF(M45=AX$3,MAX(AX$4:AX44)+1,"")</f>
        <v>#N/A</v>
      </c>
      <c r="AY45" t="e">
        <f>IF(N45=AY$3,MAX(AY$4:AY44)+1,"")</f>
        <v>#N/A</v>
      </c>
      <c r="AZ45" t="e">
        <f>IF(H45=AZ$3,MAX(AZ$4:AZ44)+1,"")</f>
        <v>#N/A</v>
      </c>
      <c r="BA45" t="e">
        <f>IF(I45=BA$3,MAX(BA$4:BA44)+1,"")</f>
        <v>#N/A</v>
      </c>
      <c r="BB45" t="e">
        <f>IF(J45=BB$3,MAX(BB$4:BB44)+1,"")</f>
        <v>#N/A</v>
      </c>
      <c r="BC45" t="e">
        <f>IF(K45=BC$3,MAX(BC$4:BC44)+1,"")</f>
        <v>#N/A</v>
      </c>
      <c r="BD45" t="e">
        <f>IF(L45=BD$3,MAX(BD$4:BD44)+1,"")</f>
        <v>#N/A</v>
      </c>
      <c r="BE45" t="e">
        <f>IF(M45=BE$3,MAX(BE$4:BE44)+1,"")</f>
        <v>#N/A</v>
      </c>
      <c r="BF45" t="e">
        <f>IF(N45=BF$3,MAX(BF$4:BF44)+1,"")</f>
        <v>#N/A</v>
      </c>
      <c r="BG45" t="e">
        <f>IF(H45=BG$3,MAX(BG$4:BG44)+1,"")</f>
        <v>#N/A</v>
      </c>
      <c r="BH45" t="e">
        <f>IF(I45=BH$3,MAX(BH$4:BH44)+1,"")</f>
        <v>#N/A</v>
      </c>
      <c r="BI45" t="e">
        <f>IF(J45=BI$3,MAX(BI$4:BI44)+1,"")</f>
        <v>#N/A</v>
      </c>
      <c r="BJ45" t="e">
        <f>IF(K45=BJ$3,MAX(BJ$4:BJ44)+1,"")</f>
        <v>#N/A</v>
      </c>
      <c r="BK45" t="e">
        <f>IF(L45=BK$3,MAX(BK$4:BK44)+1,"")</f>
        <v>#N/A</v>
      </c>
      <c r="BL45" t="e">
        <f>IF(M45=BL$3,MAX(BL$4:BL44)+1,"")</f>
        <v>#N/A</v>
      </c>
      <c r="BM45" t="e">
        <f>IF(N45=BM$3,MAX(BM$4:BM44)+1,"")</f>
        <v>#N/A</v>
      </c>
      <c r="BN45" t="e">
        <f>IF(H45=BN$3,MAX(BN$4:BN44)+1,"")</f>
        <v>#N/A</v>
      </c>
      <c r="BO45" t="e">
        <f>IF(I45=BO$3,MAX(BO$4:BO44)+1,"")</f>
        <v>#N/A</v>
      </c>
      <c r="BP45" t="e">
        <f>IF(J45=BP$3,MAX(BP$4:BP44)+1,"")</f>
        <v>#N/A</v>
      </c>
      <c r="BQ45" t="e">
        <f>IF(K45=BQ$3,MAX(BQ$4:BQ44)+1,"")</f>
        <v>#N/A</v>
      </c>
      <c r="BR45" t="e">
        <f>IF(L45=BR$3,MAX(BR$4:BR44)+1,"")</f>
        <v>#N/A</v>
      </c>
      <c r="BS45" t="e">
        <f>IF(M45=BS$3,MAX(BS$4:BS44)+1,"")</f>
        <v>#N/A</v>
      </c>
      <c r="BT45" t="e">
        <f>IF(N45=BT$3,MAX(BT$4:BT44)+1,"")</f>
        <v>#N/A</v>
      </c>
      <c r="BU45" t="e">
        <f>IF(H45=BU$3,MAX(BU$4:BU44)+1,"")</f>
        <v>#N/A</v>
      </c>
      <c r="BV45" t="e">
        <f>IF(I45=BV$3,MAX(BV$4:BV44)+1,"")</f>
        <v>#N/A</v>
      </c>
      <c r="BW45" t="e">
        <f>IF(J45=BW$3,MAX(BW$4:BW44)+1,"")</f>
        <v>#N/A</v>
      </c>
      <c r="BX45" t="e">
        <f>IF(K45=BX$3,MAX(BX$4:BX44)+1,"")</f>
        <v>#N/A</v>
      </c>
      <c r="BY45" t="e">
        <f>IF(L45=BY$3,MAX(BY$4:BY44)+1,"")</f>
        <v>#N/A</v>
      </c>
      <c r="BZ45" t="e">
        <f>IF(M45=BZ$3,MAX(BZ$4:BZ44)+1,"")</f>
        <v>#N/A</v>
      </c>
      <c r="CA45" t="e">
        <f>IF(N45=CA$3,MAX(CA$4:CA44)+1,"")</f>
        <v>#N/A</v>
      </c>
      <c r="CB45" t="e">
        <f>IF(H45=CB$3,MAX(CB$4:CB44)+1,"")</f>
        <v>#N/A</v>
      </c>
      <c r="CC45" t="e">
        <f>IF(I45=CC$3,MAX(CC$4:CC44)+1,"")</f>
        <v>#N/A</v>
      </c>
      <c r="CD45" t="e">
        <f>IF(J45=CD$3,MAX(CD$4:CD44)+1,"")</f>
        <v>#N/A</v>
      </c>
      <c r="CE45" t="e">
        <f>IF(K45=CE$3,MAX(CE$4:CE44)+1,"")</f>
        <v>#N/A</v>
      </c>
      <c r="CF45" t="e">
        <f>IF(L45=CF$3,MAX(CF$4:CF44)+1,"")</f>
        <v>#N/A</v>
      </c>
      <c r="CG45" t="e">
        <f>IF(M45=CG$3,MAX(CG$4:CG44)+1,"")</f>
        <v>#N/A</v>
      </c>
      <c r="CH45" t="e">
        <f>IF(N45=CH$3,MAX(CH$4:CH44)+1,"")</f>
        <v>#N/A</v>
      </c>
      <c r="CI45" t="e">
        <f>IF(H45=CI$3,MAX(CI$4:CI44)+1,"")</f>
        <v>#N/A</v>
      </c>
      <c r="CJ45" t="e">
        <f>IF(I45=CJ$3,MAX(CJ$4:CJ44)+1,"")</f>
        <v>#N/A</v>
      </c>
      <c r="CK45" t="e">
        <f>IF(J45=CK$3,MAX(CK$4:CK44)+1,"")</f>
        <v>#N/A</v>
      </c>
      <c r="CL45" t="e">
        <f>IF(K45=CL$3,MAX(CL$4:CL44)+1,"")</f>
        <v>#N/A</v>
      </c>
      <c r="CM45" t="e">
        <f>IF(L45=CM$3,MAX(CM$4:CM44)+1,"")</f>
        <v>#N/A</v>
      </c>
      <c r="CN45" t="e">
        <f>IF(M45=CN$3,MAX(CN$4:CN44)+1,"")</f>
        <v>#N/A</v>
      </c>
      <c r="CO45" t="e">
        <f>IF(N45=CO$3,MAX(CO$4:CO44)+1,"")</f>
        <v>#N/A</v>
      </c>
    </row>
    <row r="46" spans="1:93">
      <c r="A46" t="s">
        <v>14</v>
      </c>
      <c r="B46" t="s">
        <v>135</v>
      </c>
      <c r="C46" t="s">
        <v>139</v>
      </c>
      <c r="D46">
        <v>2</v>
      </c>
      <c r="E46" t="str">
        <f>INDEX('Rlt Global'!$A$4:$F$151,MATCH($C46,'Rlt Global'!$C$4:$C$151,0),5)</f>
        <v>OTCM/OMRB2</v>
      </c>
      <c r="F46">
        <f>INDEX('Rlt Global'!$A$4:$F$151,MATCH($C46,'Rlt Global'!$C$4:$C$151,0),6)</f>
        <v>2108</v>
      </c>
      <c r="G46" s="66" t="str">
        <f>INDEX('Rlt Global'!$A$4:$G$151,MATCH($C46,'Rlt Global'!$C$4:$C$151,0),7)</f>
        <v>xxx.xxx@google.com</v>
      </c>
      <c r="H46" t="e">
        <f>INDEX('Rlt Global'!$E$4:$BD$151,MATCH($E46,'Rlt Global'!$E$4:$E$151,0),MATCH(H$3,'Rlt Global'!$E$3:$BD$3,0))</f>
        <v>#N/A</v>
      </c>
      <c r="I46" t="e">
        <f>INDEX('Rlt Global'!$E$4:$BD$151,MATCH($E46,'Rlt Global'!$E$4:$E$151,0),MATCH(I$3,'Rlt Global'!$E$3:$BD$3,0))</f>
        <v>#N/A</v>
      </c>
      <c r="J46" t="e">
        <f>INDEX('Rlt Global'!$E$4:$BD$151,MATCH($E46,'Rlt Global'!$E$4:$E$151,0),MATCH(J$3,'Rlt Global'!$E$3:$BD$3,0))</f>
        <v>#N/A</v>
      </c>
      <c r="K46" t="e">
        <f>INDEX('Rlt Global'!$E$4:$BD$151,MATCH($E46,'Rlt Global'!$E$4:$E$151,0),MATCH(K$3,'Rlt Global'!$E$3:$BD$3,0))</f>
        <v>#N/A</v>
      </c>
      <c r="L46" t="e">
        <f>INDEX('Rlt Global'!$E$4:$BD$151,MATCH($E46,'Rlt Global'!$E$4:$E$151,0),MATCH(L$3,'Rlt Global'!$E$3:$BD$3,0))</f>
        <v>#N/A</v>
      </c>
      <c r="M46" t="e">
        <f>INDEX('Rlt Global'!$E$4:$BD$151,MATCH($E46,'Rlt Global'!$E$4:$E$151,0),MATCH(M$3,'Rlt Global'!$E$3:$BD$3,0))</f>
        <v>#N/A</v>
      </c>
      <c r="N46" t="e">
        <f>INDEX('Rlt Global'!$E$4:$BD$151,MATCH($E46,'Rlt Global'!$E$4:$E$151,0),MATCH(N$3,'Rlt Global'!$E$3:$BD$3,0))</f>
        <v>#N/A</v>
      </c>
      <c r="P46" t="e">
        <f t="shared" si="3"/>
        <v>#N/A</v>
      </c>
      <c r="Q46" t="e">
        <f t="shared" si="4"/>
        <v>#N/A</v>
      </c>
      <c r="R46" t="e">
        <f t="shared" si="5"/>
        <v>#N/A</v>
      </c>
      <c r="S46" t="e">
        <f t="shared" si="6"/>
        <v>#N/A</v>
      </c>
      <c r="T46" t="e">
        <f t="shared" si="7"/>
        <v>#N/A</v>
      </c>
      <c r="U46" t="e">
        <f t="shared" si="8"/>
        <v>#N/A</v>
      </c>
      <c r="V46" t="e">
        <f t="shared" si="9"/>
        <v>#N/A</v>
      </c>
      <c r="X46" t="e">
        <f>IF(H46=X$3,MAX(X$4:X45)+1,"")</f>
        <v>#N/A</v>
      </c>
      <c r="Y46" t="e">
        <f>IF(I46=Y$3,MAX(Y$4:Y45)+1,"")</f>
        <v>#N/A</v>
      </c>
      <c r="Z46" t="e">
        <f>IF(J46=Z$3,MAX(Z$4:Z45)+1,"")</f>
        <v>#N/A</v>
      </c>
      <c r="AA46" t="e">
        <f>IF(K46=AA$3,MAX(AA$4:AA45)+1,"")</f>
        <v>#N/A</v>
      </c>
      <c r="AB46" t="e">
        <f>IF(L46=AB$3,MAX(AB$4:AB45)+1,"")</f>
        <v>#N/A</v>
      </c>
      <c r="AC46" t="e">
        <f>IF(M46=AC$3,MAX(AC$4:AC45)+1,"")</f>
        <v>#N/A</v>
      </c>
      <c r="AD46" t="e">
        <f>IF(N46=AD$3,MAX(AD$4:AD45)+1,"")</f>
        <v>#N/A</v>
      </c>
      <c r="AE46" t="e">
        <f>IF(H46=AE$3,MAX(AE$4:AE45)+1,"")</f>
        <v>#N/A</v>
      </c>
      <c r="AF46" t="e">
        <f>IF(I46=AF$3,MAX(AF$4:AF45)+1,"")</f>
        <v>#N/A</v>
      </c>
      <c r="AG46" t="e">
        <f>IF(J46=AG$3,MAX(AG$4:AG45)+1,"")</f>
        <v>#N/A</v>
      </c>
      <c r="AH46" t="e">
        <f>IF(K46=AH$3,MAX(AH$4:AH45)+1,"")</f>
        <v>#N/A</v>
      </c>
      <c r="AI46" t="e">
        <f>IF(L46=AI$3,MAX(AI$4:AI45)+1,"")</f>
        <v>#N/A</v>
      </c>
      <c r="AJ46" t="e">
        <f>IF(M46=AJ$3,MAX(AJ$4:AJ45)+1,"")</f>
        <v>#N/A</v>
      </c>
      <c r="AK46" t="e">
        <f>IF(N46=AK$3,MAX(AK$4:AK45)+1,"")</f>
        <v>#N/A</v>
      </c>
      <c r="AL46" t="e">
        <f>IF(H46=AL$3,MAX(AL$4:AL45)+1,"")</f>
        <v>#N/A</v>
      </c>
      <c r="AM46" t="e">
        <f>IF(I46=AM$3,MAX(AM$4:AM45)+1,"")</f>
        <v>#N/A</v>
      </c>
      <c r="AN46" t="e">
        <f>IF(J46=AN$3,MAX(AN$4:AN45)+1,"")</f>
        <v>#N/A</v>
      </c>
      <c r="AO46" t="e">
        <f>IF(K46=AO$3,MAX(AO$4:AO45)+1,"")</f>
        <v>#N/A</v>
      </c>
      <c r="AP46" t="e">
        <f>IF(L46=AP$3,MAX(AP$4:AP45)+1,"")</f>
        <v>#N/A</v>
      </c>
      <c r="AQ46" t="e">
        <f>IF(M46=AQ$3,MAX(AQ$4:AQ45)+1,"")</f>
        <v>#N/A</v>
      </c>
      <c r="AR46" t="e">
        <f>IF(N46=AR$3,MAX(AR$4:AR45)+1,"")</f>
        <v>#N/A</v>
      </c>
      <c r="AS46" t="e">
        <f>IF(H46=AS$3,MAX(AS$4:AS45)+1,"")</f>
        <v>#N/A</v>
      </c>
      <c r="AT46" t="e">
        <f>IF(I46=AT$3,MAX(AT$4:AT45)+1,"")</f>
        <v>#N/A</v>
      </c>
      <c r="AU46" t="e">
        <f>IF(J46=AU$3,MAX(AU$4:AU45)+1,"")</f>
        <v>#N/A</v>
      </c>
      <c r="AV46" t="e">
        <f>IF(K46=AV$3,MAX(AV$4:AV45)+1,"")</f>
        <v>#N/A</v>
      </c>
      <c r="AW46" t="e">
        <f>IF(L46=AW$3,MAX(AW$4:AW45)+1,"")</f>
        <v>#N/A</v>
      </c>
      <c r="AX46" t="e">
        <f>IF(M46=AX$3,MAX(AX$4:AX45)+1,"")</f>
        <v>#N/A</v>
      </c>
      <c r="AY46" t="e">
        <f>IF(N46=AY$3,MAX(AY$4:AY45)+1,"")</f>
        <v>#N/A</v>
      </c>
      <c r="AZ46" t="e">
        <f>IF(H46=AZ$3,MAX(AZ$4:AZ45)+1,"")</f>
        <v>#N/A</v>
      </c>
      <c r="BA46" t="e">
        <f>IF(I46=BA$3,MAX(BA$4:BA45)+1,"")</f>
        <v>#N/A</v>
      </c>
      <c r="BB46" t="e">
        <f>IF(J46=BB$3,MAX(BB$4:BB45)+1,"")</f>
        <v>#N/A</v>
      </c>
      <c r="BC46" t="e">
        <f>IF(K46=BC$3,MAX(BC$4:BC45)+1,"")</f>
        <v>#N/A</v>
      </c>
      <c r="BD46" t="e">
        <f>IF(L46=BD$3,MAX(BD$4:BD45)+1,"")</f>
        <v>#N/A</v>
      </c>
      <c r="BE46" t="e">
        <f>IF(M46=BE$3,MAX(BE$4:BE45)+1,"")</f>
        <v>#N/A</v>
      </c>
      <c r="BF46" t="e">
        <f>IF(N46=BF$3,MAX(BF$4:BF45)+1,"")</f>
        <v>#N/A</v>
      </c>
      <c r="BG46" t="e">
        <f>IF(H46=BG$3,MAX(BG$4:BG45)+1,"")</f>
        <v>#N/A</v>
      </c>
      <c r="BH46" t="e">
        <f>IF(I46=BH$3,MAX(BH$4:BH45)+1,"")</f>
        <v>#N/A</v>
      </c>
      <c r="BI46" t="e">
        <f>IF(J46=BI$3,MAX(BI$4:BI45)+1,"")</f>
        <v>#N/A</v>
      </c>
      <c r="BJ46" t="e">
        <f>IF(K46=BJ$3,MAX(BJ$4:BJ45)+1,"")</f>
        <v>#N/A</v>
      </c>
      <c r="BK46" t="e">
        <f>IF(L46=BK$3,MAX(BK$4:BK45)+1,"")</f>
        <v>#N/A</v>
      </c>
      <c r="BL46" t="e">
        <f>IF(M46=BL$3,MAX(BL$4:BL45)+1,"")</f>
        <v>#N/A</v>
      </c>
      <c r="BM46" t="e">
        <f>IF(N46=BM$3,MAX(BM$4:BM45)+1,"")</f>
        <v>#N/A</v>
      </c>
      <c r="BN46" t="e">
        <f>IF(H46=BN$3,MAX(BN$4:BN45)+1,"")</f>
        <v>#N/A</v>
      </c>
      <c r="BO46" t="e">
        <f>IF(I46=BO$3,MAX(BO$4:BO45)+1,"")</f>
        <v>#N/A</v>
      </c>
      <c r="BP46" t="e">
        <f>IF(J46=BP$3,MAX(BP$4:BP45)+1,"")</f>
        <v>#N/A</v>
      </c>
      <c r="BQ46" t="e">
        <f>IF(K46=BQ$3,MAX(BQ$4:BQ45)+1,"")</f>
        <v>#N/A</v>
      </c>
      <c r="BR46" t="e">
        <f>IF(L46=BR$3,MAX(BR$4:BR45)+1,"")</f>
        <v>#N/A</v>
      </c>
      <c r="BS46" t="e">
        <f>IF(M46=BS$3,MAX(BS$4:BS45)+1,"")</f>
        <v>#N/A</v>
      </c>
      <c r="BT46" t="e">
        <f>IF(N46=BT$3,MAX(BT$4:BT45)+1,"")</f>
        <v>#N/A</v>
      </c>
      <c r="BU46" t="e">
        <f>IF(H46=BU$3,MAX(BU$4:BU45)+1,"")</f>
        <v>#N/A</v>
      </c>
      <c r="BV46" t="e">
        <f>IF(I46=BV$3,MAX(BV$4:BV45)+1,"")</f>
        <v>#N/A</v>
      </c>
      <c r="BW46" t="e">
        <f>IF(J46=BW$3,MAX(BW$4:BW45)+1,"")</f>
        <v>#N/A</v>
      </c>
      <c r="BX46" t="e">
        <f>IF(K46=BX$3,MAX(BX$4:BX45)+1,"")</f>
        <v>#N/A</v>
      </c>
      <c r="BY46" t="e">
        <f>IF(L46=BY$3,MAX(BY$4:BY45)+1,"")</f>
        <v>#N/A</v>
      </c>
      <c r="BZ46" t="e">
        <f>IF(M46=BZ$3,MAX(BZ$4:BZ45)+1,"")</f>
        <v>#N/A</v>
      </c>
      <c r="CA46" t="e">
        <f>IF(N46=CA$3,MAX(CA$4:CA45)+1,"")</f>
        <v>#N/A</v>
      </c>
      <c r="CB46" t="e">
        <f>IF(H46=CB$3,MAX(CB$4:CB45)+1,"")</f>
        <v>#N/A</v>
      </c>
      <c r="CC46" t="e">
        <f>IF(I46=CC$3,MAX(CC$4:CC45)+1,"")</f>
        <v>#N/A</v>
      </c>
      <c r="CD46" t="e">
        <f>IF(J46=CD$3,MAX(CD$4:CD45)+1,"")</f>
        <v>#N/A</v>
      </c>
      <c r="CE46" t="e">
        <f>IF(K46=CE$3,MAX(CE$4:CE45)+1,"")</f>
        <v>#N/A</v>
      </c>
      <c r="CF46" t="e">
        <f>IF(L46=CF$3,MAX(CF$4:CF45)+1,"")</f>
        <v>#N/A</v>
      </c>
      <c r="CG46" t="e">
        <f>IF(M46=CG$3,MAX(CG$4:CG45)+1,"")</f>
        <v>#N/A</v>
      </c>
      <c r="CH46" t="e">
        <f>IF(N46=CH$3,MAX(CH$4:CH45)+1,"")</f>
        <v>#N/A</v>
      </c>
      <c r="CI46" t="e">
        <f>IF(H46=CI$3,MAX(CI$4:CI45)+1,"")</f>
        <v>#N/A</v>
      </c>
      <c r="CJ46" t="e">
        <f>IF(I46=CJ$3,MAX(CJ$4:CJ45)+1,"")</f>
        <v>#N/A</v>
      </c>
      <c r="CK46" t="e">
        <f>IF(J46=CK$3,MAX(CK$4:CK45)+1,"")</f>
        <v>#N/A</v>
      </c>
      <c r="CL46" t="e">
        <f>IF(K46=CL$3,MAX(CL$4:CL45)+1,"")</f>
        <v>#N/A</v>
      </c>
      <c r="CM46" t="e">
        <f>IF(L46=CM$3,MAX(CM$4:CM45)+1,"")</f>
        <v>#N/A</v>
      </c>
      <c r="CN46" t="e">
        <f>IF(M46=CN$3,MAX(CN$4:CN45)+1,"")</f>
        <v>#N/A</v>
      </c>
      <c r="CO46" t="e">
        <f>IF(N46=CO$3,MAX(CO$4:CO45)+1,"")</f>
        <v>#N/A</v>
      </c>
    </row>
    <row r="47" spans="1:93">
      <c r="A47" t="s">
        <v>15</v>
      </c>
      <c r="B47" t="s">
        <v>135</v>
      </c>
      <c r="C47" t="s">
        <v>140</v>
      </c>
      <c r="D47">
        <v>1</v>
      </c>
      <c r="E47" t="str">
        <f>INDEX('Rlt Global'!$A$4:$F$151,MATCH($C47,'Rlt Global'!$C$4:$C$151,0),5)</f>
        <v>OTCM/OMRC1</v>
      </c>
      <c r="F47">
        <f>INDEX('Rlt Global'!$A$4:$F$151,MATCH($C47,'Rlt Global'!$C$4:$C$151,0),6)</f>
        <v>2095</v>
      </c>
      <c r="G47" s="66" t="str">
        <f>INDEX('Rlt Global'!$A$4:$G$151,MATCH($C47,'Rlt Global'!$C$4:$C$151,0),7)</f>
        <v>xxx.xxx@google.com</v>
      </c>
      <c r="H47" t="e">
        <f>INDEX('Rlt Global'!$E$4:$BD$151,MATCH($E47,'Rlt Global'!$E$4:$E$151,0),MATCH(H$3,'Rlt Global'!$E$3:$BD$3,0))</f>
        <v>#N/A</v>
      </c>
      <c r="I47" t="e">
        <f>INDEX('Rlt Global'!$E$4:$BD$151,MATCH($E47,'Rlt Global'!$E$4:$E$151,0),MATCH(I$3,'Rlt Global'!$E$3:$BD$3,0))</f>
        <v>#N/A</v>
      </c>
      <c r="J47" t="e">
        <f>INDEX('Rlt Global'!$E$4:$BD$151,MATCH($E47,'Rlt Global'!$E$4:$E$151,0),MATCH(J$3,'Rlt Global'!$E$3:$BD$3,0))</f>
        <v>#N/A</v>
      </c>
      <c r="K47" t="e">
        <f>INDEX('Rlt Global'!$E$4:$BD$151,MATCH($E47,'Rlt Global'!$E$4:$E$151,0),MATCH(K$3,'Rlt Global'!$E$3:$BD$3,0))</f>
        <v>#N/A</v>
      </c>
      <c r="L47" t="e">
        <f>INDEX('Rlt Global'!$E$4:$BD$151,MATCH($E47,'Rlt Global'!$E$4:$E$151,0),MATCH(L$3,'Rlt Global'!$E$3:$BD$3,0))</f>
        <v>#N/A</v>
      </c>
      <c r="M47" t="e">
        <f>INDEX('Rlt Global'!$E$4:$BD$151,MATCH($E47,'Rlt Global'!$E$4:$E$151,0),MATCH(M$3,'Rlt Global'!$E$3:$BD$3,0))</f>
        <v>#N/A</v>
      </c>
      <c r="N47" t="e">
        <f>INDEX('Rlt Global'!$E$4:$BD$151,MATCH($E47,'Rlt Global'!$E$4:$E$151,0),MATCH(N$3,'Rlt Global'!$E$3:$BD$3,0))</f>
        <v>#N/A</v>
      </c>
      <c r="P47" t="e">
        <f t="shared" si="3"/>
        <v>#N/A</v>
      </c>
      <c r="Q47" t="e">
        <f t="shared" si="4"/>
        <v>#N/A</v>
      </c>
      <c r="R47" t="e">
        <f t="shared" si="5"/>
        <v>#N/A</v>
      </c>
      <c r="S47" t="e">
        <f t="shared" si="6"/>
        <v>#N/A</v>
      </c>
      <c r="T47" t="e">
        <f t="shared" si="7"/>
        <v>#N/A</v>
      </c>
      <c r="U47" t="e">
        <f t="shared" si="8"/>
        <v>#N/A</v>
      </c>
      <c r="V47" t="e">
        <f t="shared" si="9"/>
        <v>#N/A</v>
      </c>
      <c r="X47" t="e">
        <f>IF(H47=X$3,MAX(X$4:X46)+1,"")</f>
        <v>#N/A</v>
      </c>
      <c r="Y47" t="e">
        <f>IF(I47=Y$3,MAX(Y$4:Y46)+1,"")</f>
        <v>#N/A</v>
      </c>
      <c r="Z47" t="e">
        <f>IF(J47=Z$3,MAX(Z$4:Z46)+1,"")</f>
        <v>#N/A</v>
      </c>
      <c r="AA47" t="e">
        <f>IF(K47=AA$3,MAX(AA$4:AA46)+1,"")</f>
        <v>#N/A</v>
      </c>
      <c r="AB47" t="e">
        <f>IF(L47=AB$3,MAX(AB$4:AB46)+1,"")</f>
        <v>#N/A</v>
      </c>
      <c r="AC47" t="e">
        <f>IF(M47=AC$3,MAX(AC$4:AC46)+1,"")</f>
        <v>#N/A</v>
      </c>
      <c r="AD47" t="e">
        <f>IF(N47=AD$3,MAX(AD$4:AD46)+1,"")</f>
        <v>#N/A</v>
      </c>
      <c r="AE47" t="e">
        <f>IF(H47=AE$3,MAX(AE$4:AE46)+1,"")</f>
        <v>#N/A</v>
      </c>
      <c r="AF47" t="e">
        <f>IF(I47=AF$3,MAX(AF$4:AF46)+1,"")</f>
        <v>#N/A</v>
      </c>
      <c r="AG47" t="e">
        <f>IF(J47=AG$3,MAX(AG$4:AG46)+1,"")</f>
        <v>#N/A</v>
      </c>
      <c r="AH47" t="e">
        <f>IF(K47=AH$3,MAX(AH$4:AH46)+1,"")</f>
        <v>#N/A</v>
      </c>
      <c r="AI47" t="e">
        <f>IF(L47=AI$3,MAX(AI$4:AI46)+1,"")</f>
        <v>#N/A</v>
      </c>
      <c r="AJ47" t="e">
        <f>IF(M47=AJ$3,MAX(AJ$4:AJ46)+1,"")</f>
        <v>#N/A</v>
      </c>
      <c r="AK47" t="e">
        <f>IF(N47=AK$3,MAX(AK$4:AK46)+1,"")</f>
        <v>#N/A</v>
      </c>
      <c r="AL47" t="e">
        <f>IF(H47=AL$3,MAX(AL$4:AL46)+1,"")</f>
        <v>#N/A</v>
      </c>
      <c r="AM47" t="e">
        <f>IF(I47=AM$3,MAX(AM$4:AM46)+1,"")</f>
        <v>#N/A</v>
      </c>
      <c r="AN47" t="e">
        <f>IF(J47=AN$3,MAX(AN$4:AN46)+1,"")</f>
        <v>#N/A</v>
      </c>
      <c r="AO47" t="e">
        <f>IF(K47=AO$3,MAX(AO$4:AO46)+1,"")</f>
        <v>#N/A</v>
      </c>
      <c r="AP47" t="e">
        <f>IF(L47=AP$3,MAX(AP$4:AP46)+1,"")</f>
        <v>#N/A</v>
      </c>
      <c r="AQ47" t="e">
        <f>IF(M47=AQ$3,MAX(AQ$4:AQ46)+1,"")</f>
        <v>#N/A</v>
      </c>
      <c r="AR47" t="e">
        <f>IF(N47=AR$3,MAX(AR$4:AR46)+1,"")</f>
        <v>#N/A</v>
      </c>
      <c r="AS47" t="e">
        <f>IF(H47=AS$3,MAX(AS$4:AS46)+1,"")</f>
        <v>#N/A</v>
      </c>
      <c r="AT47" t="e">
        <f>IF(I47=AT$3,MAX(AT$4:AT46)+1,"")</f>
        <v>#N/A</v>
      </c>
      <c r="AU47" t="e">
        <f>IF(J47=AU$3,MAX(AU$4:AU46)+1,"")</f>
        <v>#N/A</v>
      </c>
      <c r="AV47" t="e">
        <f>IF(K47=AV$3,MAX(AV$4:AV46)+1,"")</f>
        <v>#N/A</v>
      </c>
      <c r="AW47" t="e">
        <f>IF(L47=AW$3,MAX(AW$4:AW46)+1,"")</f>
        <v>#N/A</v>
      </c>
      <c r="AX47" t="e">
        <f>IF(M47=AX$3,MAX(AX$4:AX46)+1,"")</f>
        <v>#N/A</v>
      </c>
      <c r="AY47" t="e">
        <f>IF(N47=AY$3,MAX(AY$4:AY46)+1,"")</f>
        <v>#N/A</v>
      </c>
      <c r="AZ47" t="e">
        <f>IF(H47=AZ$3,MAX(AZ$4:AZ46)+1,"")</f>
        <v>#N/A</v>
      </c>
      <c r="BA47" t="e">
        <f>IF(I47=BA$3,MAX(BA$4:BA46)+1,"")</f>
        <v>#N/A</v>
      </c>
      <c r="BB47" t="e">
        <f>IF(J47=BB$3,MAX(BB$4:BB46)+1,"")</f>
        <v>#N/A</v>
      </c>
      <c r="BC47" t="e">
        <f>IF(K47=BC$3,MAX(BC$4:BC46)+1,"")</f>
        <v>#N/A</v>
      </c>
      <c r="BD47" t="e">
        <f>IF(L47=BD$3,MAX(BD$4:BD46)+1,"")</f>
        <v>#N/A</v>
      </c>
      <c r="BE47" t="e">
        <f>IF(M47=BE$3,MAX(BE$4:BE46)+1,"")</f>
        <v>#N/A</v>
      </c>
      <c r="BF47" t="e">
        <f>IF(N47=BF$3,MAX(BF$4:BF46)+1,"")</f>
        <v>#N/A</v>
      </c>
      <c r="BG47" t="e">
        <f>IF(H47=BG$3,MAX(BG$4:BG46)+1,"")</f>
        <v>#N/A</v>
      </c>
      <c r="BH47" t="e">
        <f>IF(I47=BH$3,MAX(BH$4:BH46)+1,"")</f>
        <v>#N/A</v>
      </c>
      <c r="BI47" t="e">
        <f>IF(J47=BI$3,MAX(BI$4:BI46)+1,"")</f>
        <v>#N/A</v>
      </c>
      <c r="BJ47" t="e">
        <f>IF(K47=BJ$3,MAX(BJ$4:BJ46)+1,"")</f>
        <v>#N/A</v>
      </c>
      <c r="BK47" t="e">
        <f>IF(L47=BK$3,MAX(BK$4:BK46)+1,"")</f>
        <v>#N/A</v>
      </c>
      <c r="BL47" t="e">
        <f>IF(M47=BL$3,MAX(BL$4:BL46)+1,"")</f>
        <v>#N/A</v>
      </c>
      <c r="BM47" t="e">
        <f>IF(N47=BM$3,MAX(BM$4:BM46)+1,"")</f>
        <v>#N/A</v>
      </c>
      <c r="BN47" t="e">
        <f>IF(H47=BN$3,MAX(BN$4:BN46)+1,"")</f>
        <v>#N/A</v>
      </c>
      <c r="BO47" t="e">
        <f>IF(I47=BO$3,MAX(BO$4:BO46)+1,"")</f>
        <v>#N/A</v>
      </c>
      <c r="BP47" t="e">
        <f>IF(J47=BP$3,MAX(BP$4:BP46)+1,"")</f>
        <v>#N/A</v>
      </c>
      <c r="BQ47" t="e">
        <f>IF(K47=BQ$3,MAX(BQ$4:BQ46)+1,"")</f>
        <v>#N/A</v>
      </c>
      <c r="BR47" t="e">
        <f>IF(L47=BR$3,MAX(BR$4:BR46)+1,"")</f>
        <v>#N/A</v>
      </c>
      <c r="BS47" t="e">
        <f>IF(M47=BS$3,MAX(BS$4:BS46)+1,"")</f>
        <v>#N/A</v>
      </c>
      <c r="BT47" t="e">
        <f>IF(N47=BT$3,MAX(BT$4:BT46)+1,"")</f>
        <v>#N/A</v>
      </c>
      <c r="BU47" t="e">
        <f>IF(H47=BU$3,MAX(BU$4:BU46)+1,"")</f>
        <v>#N/A</v>
      </c>
      <c r="BV47" t="e">
        <f>IF(I47=BV$3,MAX(BV$4:BV46)+1,"")</f>
        <v>#N/A</v>
      </c>
      <c r="BW47" t="e">
        <f>IF(J47=BW$3,MAX(BW$4:BW46)+1,"")</f>
        <v>#N/A</v>
      </c>
      <c r="BX47" t="e">
        <f>IF(K47=BX$3,MAX(BX$4:BX46)+1,"")</f>
        <v>#N/A</v>
      </c>
      <c r="BY47" t="e">
        <f>IF(L47=BY$3,MAX(BY$4:BY46)+1,"")</f>
        <v>#N/A</v>
      </c>
      <c r="BZ47" t="e">
        <f>IF(M47=BZ$3,MAX(BZ$4:BZ46)+1,"")</f>
        <v>#N/A</v>
      </c>
      <c r="CA47" t="e">
        <f>IF(N47=CA$3,MAX(CA$4:CA46)+1,"")</f>
        <v>#N/A</v>
      </c>
      <c r="CB47" t="e">
        <f>IF(H47=CB$3,MAX(CB$4:CB46)+1,"")</f>
        <v>#N/A</v>
      </c>
      <c r="CC47" t="e">
        <f>IF(I47=CC$3,MAX(CC$4:CC46)+1,"")</f>
        <v>#N/A</v>
      </c>
      <c r="CD47" t="e">
        <f>IF(J47=CD$3,MAX(CD$4:CD46)+1,"")</f>
        <v>#N/A</v>
      </c>
      <c r="CE47" t="e">
        <f>IF(K47=CE$3,MAX(CE$4:CE46)+1,"")</f>
        <v>#N/A</v>
      </c>
      <c r="CF47" t="e">
        <f>IF(L47=CF$3,MAX(CF$4:CF46)+1,"")</f>
        <v>#N/A</v>
      </c>
      <c r="CG47" t="e">
        <f>IF(M47=CG$3,MAX(CG$4:CG46)+1,"")</f>
        <v>#N/A</v>
      </c>
      <c r="CH47" t="e">
        <f>IF(N47=CH$3,MAX(CH$4:CH46)+1,"")</f>
        <v>#N/A</v>
      </c>
      <c r="CI47" t="e">
        <f>IF(H47=CI$3,MAX(CI$4:CI46)+1,"")</f>
        <v>#N/A</v>
      </c>
      <c r="CJ47" t="e">
        <f>IF(I47=CJ$3,MAX(CJ$4:CJ46)+1,"")</f>
        <v>#N/A</v>
      </c>
      <c r="CK47" t="e">
        <f>IF(J47=CK$3,MAX(CK$4:CK46)+1,"")</f>
        <v>#N/A</v>
      </c>
      <c r="CL47" t="e">
        <f>IF(K47=CL$3,MAX(CL$4:CL46)+1,"")</f>
        <v>#N/A</v>
      </c>
      <c r="CM47" t="e">
        <f>IF(L47=CM$3,MAX(CM$4:CM46)+1,"")</f>
        <v>#N/A</v>
      </c>
      <c r="CN47" t="e">
        <f>IF(M47=CN$3,MAX(CN$4:CN46)+1,"")</f>
        <v>#N/A</v>
      </c>
      <c r="CO47" t="e">
        <f>IF(N47=CO$3,MAX(CO$4:CO46)+1,"")</f>
        <v>#N/A</v>
      </c>
    </row>
    <row r="48" spans="1:93">
      <c r="A48" t="s">
        <v>15</v>
      </c>
      <c r="B48" t="s">
        <v>135</v>
      </c>
      <c r="C48" t="s">
        <v>141</v>
      </c>
      <c r="D48">
        <v>2</v>
      </c>
      <c r="E48" t="str">
        <f>INDEX('Rlt Global'!$A$4:$F$151,MATCH($C48,'Rlt Global'!$C$4:$C$151,0),5)</f>
        <v>OTCM/OMRC2</v>
      </c>
      <c r="F48">
        <f>INDEX('Rlt Global'!$A$4:$F$151,MATCH($C48,'Rlt Global'!$C$4:$C$151,0),6)</f>
        <v>2335</v>
      </c>
      <c r="G48" s="66" t="str">
        <f>INDEX('Rlt Global'!$A$4:$G$151,MATCH($C48,'Rlt Global'!$C$4:$C$151,0),7)</f>
        <v>xxx.xxx@google.com</v>
      </c>
      <c r="H48" t="e">
        <f>INDEX('Rlt Global'!$E$4:$BD$151,MATCH($E48,'Rlt Global'!$E$4:$E$151,0),MATCH(H$3,'Rlt Global'!$E$3:$BD$3,0))</f>
        <v>#N/A</v>
      </c>
      <c r="I48" t="e">
        <f>INDEX('Rlt Global'!$E$4:$BD$151,MATCH($E48,'Rlt Global'!$E$4:$E$151,0),MATCH(I$3,'Rlt Global'!$E$3:$BD$3,0))</f>
        <v>#N/A</v>
      </c>
      <c r="J48" t="e">
        <f>INDEX('Rlt Global'!$E$4:$BD$151,MATCH($E48,'Rlt Global'!$E$4:$E$151,0),MATCH(J$3,'Rlt Global'!$E$3:$BD$3,0))</f>
        <v>#N/A</v>
      </c>
      <c r="K48" t="e">
        <f>INDEX('Rlt Global'!$E$4:$BD$151,MATCH($E48,'Rlt Global'!$E$4:$E$151,0),MATCH(K$3,'Rlt Global'!$E$3:$BD$3,0))</f>
        <v>#N/A</v>
      </c>
      <c r="L48" t="e">
        <f>INDEX('Rlt Global'!$E$4:$BD$151,MATCH($E48,'Rlt Global'!$E$4:$E$151,0),MATCH(L$3,'Rlt Global'!$E$3:$BD$3,0))</f>
        <v>#N/A</v>
      </c>
      <c r="M48" t="e">
        <f>INDEX('Rlt Global'!$E$4:$BD$151,MATCH($E48,'Rlt Global'!$E$4:$E$151,0),MATCH(M$3,'Rlt Global'!$E$3:$BD$3,0))</f>
        <v>#N/A</v>
      </c>
      <c r="N48" t="e">
        <f>INDEX('Rlt Global'!$E$4:$BD$151,MATCH($E48,'Rlt Global'!$E$4:$E$151,0),MATCH(N$3,'Rlt Global'!$E$3:$BD$3,0))</f>
        <v>#N/A</v>
      </c>
      <c r="P48" t="e">
        <f t="shared" si="3"/>
        <v>#N/A</v>
      </c>
      <c r="Q48" t="e">
        <f t="shared" si="4"/>
        <v>#N/A</v>
      </c>
      <c r="R48" t="e">
        <f t="shared" si="5"/>
        <v>#N/A</v>
      </c>
      <c r="S48" t="e">
        <f t="shared" si="6"/>
        <v>#N/A</v>
      </c>
      <c r="T48" t="e">
        <f t="shared" si="7"/>
        <v>#N/A</v>
      </c>
      <c r="U48" t="e">
        <f t="shared" si="8"/>
        <v>#N/A</v>
      </c>
      <c r="V48" t="e">
        <f t="shared" si="9"/>
        <v>#N/A</v>
      </c>
      <c r="X48" t="e">
        <f>IF(H48=X$3,MAX(X$4:X47)+1,"")</f>
        <v>#N/A</v>
      </c>
      <c r="Y48" t="e">
        <f>IF(I48=Y$3,MAX(Y$4:Y47)+1,"")</f>
        <v>#N/A</v>
      </c>
      <c r="Z48" t="e">
        <f>IF(J48=Z$3,MAX(Z$4:Z47)+1,"")</f>
        <v>#N/A</v>
      </c>
      <c r="AA48" t="e">
        <f>IF(K48=AA$3,MAX(AA$4:AA47)+1,"")</f>
        <v>#N/A</v>
      </c>
      <c r="AB48" t="e">
        <f>IF(L48=AB$3,MAX(AB$4:AB47)+1,"")</f>
        <v>#N/A</v>
      </c>
      <c r="AC48" t="e">
        <f>IF(M48=AC$3,MAX(AC$4:AC47)+1,"")</f>
        <v>#N/A</v>
      </c>
      <c r="AD48" t="e">
        <f>IF(N48=AD$3,MAX(AD$4:AD47)+1,"")</f>
        <v>#N/A</v>
      </c>
      <c r="AE48" t="e">
        <f>IF(H48=AE$3,MAX(AE$4:AE47)+1,"")</f>
        <v>#N/A</v>
      </c>
      <c r="AF48" t="e">
        <f>IF(I48=AF$3,MAX(AF$4:AF47)+1,"")</f>
        <v>#N/A</v>
      </c>
      <c r="AG48" t="e">
        <f>IF(J48=AG$3,MAX(AG$4:AG47)+1,"")</f>
        <v>#N/A</v>
      </c>
      <c r="AH48" t="e">
        <f>IF(K48=AH$3,MAX(AH$4:AH47)+1,"")</f>
        <v>#N/A</v>
      </c>
      <c r="AI48" t="e">
        <f>IF(L48=AI$3,MAX(AI$4:AI47)+1,"")</f>
        <v>#N/A</v>
      </c>
      <c r="AJ48" t="e">
        <f>IF(M48=AJ$3,MAX(AJ$4:AJ47)+1,"")</f>
        <v>#N/A</v>
      </c>
      <c r="AK48" t="e">
        <f>IF(N48=AK$3,MAX(AK$4:AK47)+1,"")</f>
        <v>#N/A</v>
      </c>
      <c r="AL48" t="e">
        <f>IF(H48=AL$3,MAX(AL$4:AL47)+1,"")</f>
        <v>#N/A</v>
      </c>
      <c r="AM48" t="e">
        <f>IF(I48=AM$3,MAX(AM$4:AM47)+1,"")</f>
        <v>#N/A</v>
      </c>
      <c r="AN48" t="e">
        <f>IF(J48=AN$3,MAX(AN$4:AN47)+1,"")</f>
        <v>#N/A</v>
      </c>
      <c r="AO48" t="e">
        <f>IF(K48=AO$3,MAX(AO$4:AO47)+1,"")</f>
        <v>#N/A</v>
      </c>
      <c r="AP48" t="e">
        <f>IF(L48=AP$3,MAX(AP$4:AP47)+1,"")</f>
        <v>#N/A</v>
      </c>
      <c r="AQ48" t="e">
        <f>IF(M48=AQ$3,MAX(AQ$4:AQ47)+1,"")</f>
        <v>#N/A</v>
      </c>
      <c r="AR48" t="e">
        <f>IF(N48=AR$3,MAX(AR$4:AR47)+1,"")</f>
        <v>#N/A</v>
      </c>
      <c r="AS48" t="e">
        <f>IF(H48=AS$3,MAX(AS$4:AS47)+1,"")</f>
        <v>#N/A</v>
      </c>
      <c r="AT48" t="e">
        <f>IF(I48=AT$3,MAX(AT$4:AT47)+1,"")</f>
        <v>#N/A</v>
      </c>
      <c r="AU48" t="e">
        <f>IF(J48=AU$3,MAX(AU$4:AU47)+1,"")</f>
        <v>#N/A</v>
      </c>
      <c r="AV48" t="e">
        <f>IF(K48=AV$3,MAX(AV$4:AV47)+1,"")</f>
        <v>#N/A</v>
      </c>
      <c r="AW48" t="e">
        <f>IF(L48=AW$3,MAX(AW$4:AW47)+1,"")</f>
        <v>#N/A</v>
      </c>
      <c r="AX48" t="e">
        <f>IF(M48=AX$3,MAX(AX$4:AX47)+1,"")</f>
        <v>#N/A</v>
      </c>
      <c r="AY48" t="e">
        <f>IF(N48=AY$3,MAX(AY$4:AY47)+1,"")</f>
        <v>#N/A</v>
      </c>
      <c r="AZ48" t="e">
        <f>IF(H48=AZ$3,MAX(AZ$4:AZ47)+1,"")</f>
        <v>#N/A</v>
      </c>
      <c r="BA48" t="e">
        <f>IF(I48=BA$3,MAX(BA$4:BA47)+1,"")</f>
        <v>#N/A</v>
      </c>
      <c r="BB48" t="e">
        <f>IF(J48=BB$3,MAX(BB$4:BB47)+1,"")</f>
        <v>#N/A</v>
      </c>
      <c r="BC48" t="e">
        <f>IF(K48=BC$3,MAX(BC$4:BC47)+1,"")</f>
        <v>#N/A</v>
      </c>
      <c r="BD48" t="e">
        <f>IF(L48=BD$3,MAX(BD$4:BD47)+1,"")</f>
        <v>#N/A</v>
      </c>
      <c r="BE48" t="e">
        <f>IF(M48=BE$3,MAX(BE$4:BE47)+1,"")</f>
        <v>#N/A</v>
      </c>
      <c r="BF48" t="e">
        <f>IF(N48=BF$3,MAX(BF$4:BF47)+1,"")</f>
        <v>#N/A</v>
      </c>
      <c r="BG48" t="e">
        <f>IF(H48=BG$3,MAX(BG$4:BG47)+1,"")</f>
        <v>#N/A</v>
      </c>
      <c r="BH48" t="e">
        <f>IF(I48=BH$3,MAX(BH$4:BH47)+1,"")</f>
        <v>#N/A</v>
      </c>
      <c r="BI48" t="e">
        <f>IF(J48=BI$3,MAX(BI$4:BI47)+1,"")</f>
        <v>#N/A</v>
      </c>
      <c r="BJ48" t="e">
        <f>IF(K48=BJ$3,MAX(BJ$4:BJ47)+1,"")</f>
        <v>#N/A</v>
      </c>
      <c r="BK48" t="e">
        <f>IF(L48=BK$3,MAX(BK$4:BK47)+1,"")</f>
        <v>#N/A</v>
      </c>
      <c r="BL48" t="e">
        <f>IF(M48=BL$3,MAX(BL$4:BL47)+1,"")</f>
        <v>#N/A</v>
      </c>
      <c r="BM48" t="e">
        <f>IF(N48=BM$3,MAX(BM$4:BM47)+1,"")</f>
        <v>#N/A</v>
      </c>
      <c r="BN48" t="e">
        <f>IF(H48=BN$3,MAX(BN$4:BN47)+1,"")</f>
        <v>#N/A</v>
      </c>
      <c r="BO48" t="e">
        <f>IF(I48=BO$3,MAX(BO$4:BO47)+1,"")</f>
        <v>#N/A</v>
      </c>
      <c r="BP48" t="e">
        <f>IF(J48=BP$3,MAX(BP$4:BP47)+1,"")</f>
        <v>#N/A</v>
      </c>
      <c r="BQ48" t="e">
        <f>IF(K48=BQ$3,MAX(BQ$4:BQ47)+1,"")</f>
        <v>#N/A</v>
      </c>
      <c r="BR48" t="e">
        <f>IF(L48=BR$3,MAX(BR$4:BR47)+1,"")</f>
        <v>#N/A</v>
      </c>
      <c r="BS48" t="e">
        <f>IF(M48=BS$3,MAX(BS$4:BS47)+1,"")</f>
        <v>#N/A</v>
      </c>
      <c r="BT48" t="e">
        <f>IF(N48=BT$3,MAX(BT$4:BT47)+1,"")</f>
        <v>#N/A</v>
      </c>
      <c r="BU48" t="e">
        <f>IF(H48=BU$3,MAX(BU$4:BU47)+1,"")</f>
        <v>#N/A</v>
      </c>
      <c r="BV48" t="e">
        <f>IF(I48=BV$3,MAX(BV$4:BV47)+1,"")</f>
        <v>#N/A</v>
      </c>
      <c r="BW48" t="e">
        <f>IF(J48=BW$3,MAX(BW$4:BW47)+1,"")</f>
        <v>#N/A</v>
      </c>
      <c r="BX48" t="e">
        <f>IF(K48=BX$3,MAX(BX$4:BX47)+1,"")</f>
        <v>#N/A</v>
      </c>
      <c r="BY48" t="e">
        <f>IF(L48=BY$3,MAX(BY$4:BY47)+1,"")</f>
        <v>#N/A</v>
      </c>
      <c r="BZ48" t="e">
        <f>IF(M48=BZ$3,MAX(BZ$4:BZ47)+1,"")</f>
        <v>#N/A</v>
      </c>
      <c r="CA48" t="e">
        <f>IF(N48=CA$3,MAX(CA$4:CA47)+1,"")</f>
        <v>#N/A</v>
      </c>
      <c r="CB48" t="e">
        <f>IF(H48=CB$3,MAX(CB$4:CB47)+1,"")</f>
        <v>#N/A</v>
      </c>
      <c r="CC48" t="e">
        <f>IF(I48=CC$3,MAX(CC$4:CC47)+1,"")</f>
        <v>#N/A</v>
      </c>
      <c r="CD48" t="e">
        <f>IF(J48=CD$3,MAX(CD$4:CD47)+1,"")</f>
        <v>#N/A</v>
      </c>
      <c r="CE48" t="e">
        <f>IF(K48=CE$3,MAX(CE$4:CE47)+1,"")</f>
        <v>#N/A</v>
      </c>
      <c r="CF48" t="e">
        <f>IF(L48=CF$3,MAX(CF$4:CF47)+1,"")</f>
        <v>#N/A</v>
      </c>
      <c r="CG48" t="e">
        <f>IF(M48=CG$3,MAX(CG$4:CG47)+1,"")</f>
        <v>#N/A</v>
      </c>
      <c r="CH48" t="e">
        <f>IF(N48=CH$3,MAX(CH$4:CH47)+1,"")</f>
        <v>#N/A</v>
      </c>
      <c r="CI48" t="e">
        <f>IF(H48=CI$3,MAX(CI$4:CI47)+1,"")</f>
        <v>#N/A</v>
      </c>
      <c r="CJ48" t="e">
        <f>IF(I48=CJ$3,MAX(CJ$4:CJ47)+1,"")</f>
        <v>#N/A</v>
      </c>
      <c r="CK48" t="e">
        <f>IF(J48=CK$3,MAX(CK$4:CK47)+1,"")</f>
        <v>#N/A</v>
      </c>
      <c r="CL48" t="e">
        <f>IF(K48=CL$3,MAX(CL$4:CL47)+1,"")</f>
        <v>#N/A</v>
      </c>
      <c r="CM48" t="e">
        <f>IF(L48=CM$3,MAX(CM$4:CM47)+1,"")</f>
        <v>#N/A</v>
      </c>
      <c r="CN48" t="e">
        <f>IF(M48=CN$3,MAX(CN$4:CN47)+1,"")</f>
        <v>#N/A</v>
      </c>
      <c r="CO48" t="e">
        <f>IF(N48=CO$3,MAX(CO$4:CO47)+1,"")</f>
        <v>#N/A</v>
      </c>
    </row>
    <row r="49" spans="1:93">
      <c r="A49" t="s">
        <v>12</v>
      </c>
      <c r="B49" t="s">
        <v>135</v>
      </c>
      <c r="C49" t="s">
        <v>142</v>
      </c>
      <c r="D49">
        <v>1</v>
      </c>
      <c r="E49" t="str">
        <f>INDEX('Rlt Global'!$A$4:$F$151,MATCH($C49,'Rlt Global'!$C$4:$C$151,0),5)</f>
        <v>OTCM/OMRD1</v>
      </c>
      <c r="F49">
        <f>INDEX('Rlt Global'!$A$4:$F$151,MATCH($C49,'Rlt Global'!$C$4:$C$151,0),6)</f>
        <v>2105</v>
      </c>
      <c r="G49" s="66" t="str">
        <f>INDEX('Rlt Global'!$A$4:$G$151,MATCH($C49,'Rlt Global'!$C$4:$C$151,0),7)</f>
        <v>xxx.xxx@google.com</v>
      </c>
      <c r="H49" t="e">
        <f>INDEX('Rlt Global'!$E$4:$BD$151,MATCH($E49,'Rlt Global'!$E$4:$E$151,0),MATCH(H$3,'Rlt Global'!$E$3:$BD$3,0))</f>
        <v>#N/A</v>
      </c>
      <c r="I49" t="e">
        <f>INDEX('Rlt Global'!$E$4:$BD$151,MATCH($E49,'Rlt Global'!$E$4:$E$151,0),MATCH(I$3,'Rlt Global'!$E$3:$BD$3,0))</f>
        <v>#N/A</v>
      </c>
      <c r="J49" t="e">
        <f>INDEX('Rlt Global'!$E$4:$BD$151,MATCH($E49,'Rlt Global'!$E$4:$E$151,0),MATCH(J$3,'Rlt Global'!$E$3:$BD$3,0))</f>
        <v>#N/A</v>
      </c>
      <c r="K49" t="e">
        <f>INDEX('Rlt Global'!$E$4:$BD$151,MATCH($E49,'Rlt Global'!$E$4:$E$151,0),MATCH(K$3,'Rlt Global'!$E$3:$BD$3,0))</f>
        <v>#N/A</v>
      </c>
      <c r="L49" t="e">
        <f>INDEX('Rlt Global'!$E$4:$BD$151,MATCH($E49,'Rlt Global'!$E$4:$E$151,0),MATCH(L$3,'Rlt Global'!$E$3:$BD$3,0))</f>
        <v>#N/A</v>
      </c>
      <c r="M49" t="e">
        <f>INDEX('Rlt Global'!$E$4:$BD$151,MATCH($E49,'Rlt Global'!$E$4:$E$151,0),MATCH(M$3,'Rlt Global'!$E$3:$BD$3,0))</f>
        <v>#N/A</v>
      </c>
      <c r="N49" t="e">
        <f>INDEX('Rlt Global'!$E$4:$BD$151,MATCH($E49,'Rlt Global'!$E$4:$E$151,0),MATCH(N$3,'Rlt Global'!$E$3:$BD$3,0))</f>
        <v>#N/A</v>
      </c>
      <c r="P49" t="e">
        <f t="shared" si="3"/>
        <v>#N/A</v>
      </c>
      <c r="Q49" t="e">
        <f t="shared" si="4"/>
        <v>#N/A</v>
      </c>
      <c r="R49" t="e">
        <f t="shared" si="5"/>
        <v>#N/A</v>
      </c>
      <c r="S49" t="e">
        <f t="shared" si="6"/>
        <v>#N/A</v>
      </c>
      <c r="T49" t="e">
        <f t="shared" si="7"/>
        <v>#N/A</v>
      </c>
      <c r="U49" t="e">
        <f t="shared" si="8"/>
        <v>#N/A</v>
      </c>
      <c r="V49" t="e">
        <f t="shared" si="9"/>
        <v>#N/A</v>
      </c>
      <c r="X49" t="e">
        <f>IF(H49=X$3,MAX(X$4:X48)+1,"")</f>
        <v>#N/A</v>
      </c>
      <c r="Y49" t="e">
        <f>IF(I49=Y$3,MAX(Y$4:Y48)+1,"")</f>
        <v>#N/A</v>
      </c>
      <c r="Z49" t="e">
        <f>IF(J49=Z$3,MAX(Z$4:Z48)+1,"")</f>
        <v>#N/A</v>
      </c>
      <c r="AA49" t="e">
        <f>IF(K49=AA$3,MAX(AA$4:AA48)+1,"")</f>
        <v>#N/A</v>
      </c>
      <c r="AB49" t="e">
        <f>IF(L49=AB$3,MAX(AB$4:AB48)+1,"")</f>
        <v>#N/A</v>
      </c>
      <c r="AC49" t="e">
        <f>IF(M49=AC$3,MAX(AC$4:AC48)+1,"")</f>
        <v>#N/A</v>
      </c>
      <c r="AD49" t="e">
        <f>IF(N49=AD$3,MAX(AD$4:AD48)+1,"")</f>
        <v>#N/A</v>
      </c>
      <c r="AE49" t="e">
        <f>IF(H49=AE$3,MAX(AE$4:AE48)+1,"")</f>
        <v>#N/A</v>
      </c>
      <c r="AF49" t="e">
        <f>IF(I49=AF$3,MAX(AF$4:AF48)+1,"")</f>
        <v>#N/A</v>
      </c>
      <c r="AG49" t="e">
        <f>IF(J49=AG$3,MAX(AG$4:AG48)+1,"")</f>
        <v>#N/A</v>
      </c>
      <c r="AH49" t="e">
        <f>IF(K49=AH$3,MAX(AH$4:AH48)+1,"")</f>
        <v>#N/A</v>
      </c>
      <c r="AI49" t="e">
        <f>IF(L49=AI$3,MAX(AI$4:AI48)+1,"")</f>
        <v>#N/A</v>
      </c>
      <c r="AJ49" t="e">
        <f>IF(M49=AJ$3,MAX(AJ$4:AJ48)+1,"")</f>
        <v>#N/A</v>
      </c>
      <c r="AK49" t="e">
        <f>IF(N49=AK$3,MAX(AK$4:AK48)+1,"")</f>
        <v>#N/A</v>
      </c>
      <c r="AL49" t="e">
        <f>IF(H49=AL$3,MAX(AL$4:AL48)+1,"")</f>
        <v>#N/A</v>
      </c>
      <c r="AM49" t="e">
        <f>IF(I49=AM$3,MAX(AM$4:AM48)+1,"")</f>
        <v>#N/A</v>
      </c>
      <c r="AN49" t="e">
        <f>IF(J49=AN$3,MAX(AN$4:AN48)+1,"")</f>
        <v>#N/A</v>
      </c>
      <c r="AO49" t="e">
        <f>IF(K49=AO$3,MAX(AO$4:AO48)+1,"")</f>
        <v>#N/A</v>
      </c>
      <c r="AP49" t="e">
        <f>IF(L49=AP$3,MAX(AP$4:AP48)+1,"")</f>
        <v>#N/A</v>
      </c>
      <c r="AQ49" t="e">
        <f>IF(M49=AQ$3,MAX(AQ$4:AQ48)+1,"")</f>
        <v>#N/A</v>
      </c>
      <c r="AR49" t="e">
        <f>IF(N49=AR$3,MAX(AR$4:AR48)+1,"")</f>
        <v>#N/A</v>
      </c>
      <c r="AS49" t="e">
        <f>IF(H49=AS$3,MAX(AS$4:AS48)+1,"")</f>
        <v>#N/A</v>
      </c>
      <c r="AT49" t="e">
        <f>IF(I49=AT$3,MAX(AT$4:AT48)+1,"")</f>
        <v>#N/A</v>
      </c>
      <c r="AU49" t="e">
        <f>IF(J49=AU$3,MAX(AU$4:AU48)+1,"")</f>
        <v>#N/A</v>
      </c>
      <c r="AV49" t="e">
        <f>IF(K49=AV$3,MAX(AV$4:AV48)+1,"")</f>
        <v>#N/A</v>
      </c>
      <c r="AW49" t="e">
        <f>IF(L49=AW$3,MAX(AW$4:AW48)+1,"")</f>
        <v>#N/A</v>
      </c>
      <c r="AX49" t="e">
        <f>IF(M49=AX$3,MAX(AX$4:AX48)+1,"")</f>
        <v>#N/A</v>
      </c>
      <c r="AY49" t="e">
        <f>IF(N49=AY$3,MAX(AY$4:AY48)+1,"")</f>
        <v>#N/A</v>
      </c>
      <c r="AZ49" t="e">
        <f>IF(H49=AZ$3,MAX(AZ$4:AZ48)+1,"")</f>
        <v>#N/A</v>
      </c>
      <c r="BA49" t="e">
        <f>IF(I49=BA$3,MAX(BA$4:BA48)+1,"")</f>
        <v>#N/A</v>
      </c>
      <c r="BB49" t="e">
        <f>IF(J49=BB$3,MAX(BB$4:BB48)+1,"")</f>
        <v>#N/A</v>
      </c>
      <c r="BC49" t="e">
        <f>IF(K49=BC$3,MAX(BC$4:BC48)+1,"")</f>
        <v>#N/A</v>
      </c>
      <c r="BD49" t="e">
        <f>IF(L49=BD$3,MAX(BD$4:BD48)+1,"")</f>
        <v>#N/A</v>
      </c>
      <c r="BE49" t="e">
        <f>IF(M49=BE$3,MAX(BE$4:BE48)+1,"")</f>
        <v>#N/A</v>
      </c>
      <c r="BF49" t="e">
        <f>IF(N49=BF$3,MAX(BF$4:BF48)+1,"")</f>
        <v>#N/A</v>
      </c>
      <c r="BG49" t="e">
        <f>IF(H49=BG$3,MAX(BG$4:BG48)+1,"")</f>
        <v>#N/A</v>
      </c>
      <c r="BH49" t="e">
        <f>IF(I49=BH$3,MAX(BH$4:BH48)+1,"")</f>
        <v>#N/A</v>
      </c>
      <c r="BI49" t="e">
        <f>IF(J49=BI$3,MAX(BI$4:BI48)+1,"")</f>
        <v>#N/A</v>
      </c>
      <c r="BJ49" t="e">
        <f>IF(K49=BJ$3,MAX(BJ$4:BJ48)+1,"")</f>
        <v>#N/A</v>
      </c>
      <c r="BK49" t="e">
        <f>IF(L49=BK$3,MAX(BK$4:BK48)+1,"")</f>
        <v>#N/A</v>
      </c>
      <c r="BL49" t="e">
        <f>IF(M49=BL$3,MAX(BL$4:BL48)+1,"")</f>
        <v>#N/A</v>
      </c>
      <c r="BM49" t="e">
        <f>IF(N49=BM$3,MAX(BM$4:BM48)+1,"")</f>
        <v>#N/A</v>
      </c>
      <c r="BN49" t="e">
        <f>IF(H49=BN$3,MAX(BN$4:BN48)+1,"")</f>
        <v>#N/A</v>
      </c>
      <c r="BO49" t="e">
        <f>IF(I49=BO$3,MAX(BO$4:BO48)+1,"")</f>
        <v>#N/A</v>
      </c>
      <c r="BP49" t="e">
        <f>IF(J49=BP$3,MAX(BP$4:BP48)+1,"")</f>
        <v>#N/A</v>
      </c>
      <c r="BQ49" t="e">
        <f>IF(K49=BQ$3,MAX(BQ$4:BQ48)+1,"")</f>
        <v>#N/A</v>
      </c>
      <c r="BR49" t="e">
        <f>IF(L49=BR$3,MAX(BR$4:BR48)+1,"")</f>
        <v>#N/A</v>
      </c>
      <c r="BS49" t="e">
        <f>IF(M49=BS$3,MAX(BS$4:BS48)+1,"")</f>
        <v>#N/A</v>
      </c>
      <c r="BT49" t="e">
        <f>IF(N49=BT$3,MAX(BT$4:BT48)+1,"")</f>
        <v>#N/A</v>
      </c>
      <c r="BU49" t="e">
        <f>IF(H49=BU$3,MAX(BU$4:BU48)+1,"")</f>
        <v>#N/A</v>
      </c>
      <c r="BV49" t="e">
        <f>IF(I49=BV$3,MAX(BV$4:BV48)+1,"")</f>
        <v>#N/A</v>
      </c>
      <c r="BW49" t="e">
        <f>IF(J49=BW$3,MAX(BW$4:BW48)+1,"")</f>
        <v>#N/A</v>
      </c>
      <c r="BX49" t="e">
        <f>IF(K49=BX$3,MAX(BX$4:BX48)+1,"")</f>
        <v>#N/A</v>
      </c>
      <c r="BY49" t="e">
        <f>IF(L49=BY$3,MAX(BY$4:BY48)+1,"")</f>
        <v>#N/A</v>
      </c>
      <c r="BZ49" t="e">
        <f>IF(M49=BZ$3,MAX(BZ$4:BZ48)+1,"")</f>
        <v>#N/A</v>
      </c>
      <c r="CA49" t="e">
        <f>IF(N49=CA$3,MAX(CA$4:CA48)+1,"")</f>
        <v>#N/A</v>
      </c>
      <c r="CB49" t="e">
        <f>IF(H49=CB$3,MAX(CB$4:CB48)+1,"")</f>
        <v>#N/A</v>
      </c>
      <c r="CC49" t="e">
        <f>IF(I49=CC$3,MAX(CC$4:CC48)+1,"")</f>
        <v>#N/A</v>
      </c>
      <c r="CD49" t="e">
        <f>IF(J49=CD$3,MAX(CD$4:CD48)+1,"")</f>
        <v>#N/A</v>
      </c>
      <c r="CE49" t="e">
        <f>IF(K49=CE$3,MAX(CE$4:CE48)+1,"")</f>
        <v>#N/A</v>
      </c>
      <c r="CF49" t="e">
        <f>IF(L49=CF$3,MAX(CF$4:CF48)+1,"")</f>
        <v>#N/A</v>
      </c>
      <c r="CG49" t="e">
        <f>IF(M49=CG$3,MAX(CG$4:CG48)+1,"")</f>
        <v>#N/A</v>
      </c>
      <c r="CH49" t="e">
        <f>IF(N49=CH$3,MAX(CH$4:CH48)+1,"")</f>
        <v>#N/A</v>
      </c>
      <c r="CI49" t="e">
        <f>IF(H49=CI$3,MAX(CI$4:CI48)+1,"")</f>
        <v>#N/A</v>
      </c>
      <c r="CJ49" t="e">
        <f>IF(I49=CJ$3,MAX(CJ$4:CJ48)+1,"")</f>
        <v>#N/A</v>
      </c>
      <c r="CK49" t="e">
        <f>IF(J49=CK$3,MAX(CK$4:CK48)+1,"")</f>
        <v>#N/A</v>
      </c>
      <c r="CL49" t="e">
        <f>IF(K49=CL$3,MAX(CL$4:CL48)+1,"")</f>
        <v>#N/A</v>
      </c>
      <c r="CM49" t="e">
        <f>IF(L49=CM$3,MAX(CM$4:CM48)+1,"")</f>
        <v>#N/A</v>
      </c>
      <c r="CN49" t="e">
        <f>IF(M49=CN$3,MAX(CN$4:CN48)+1,"")</f>
        <v>#N/A</v>
      </c>
      <c r="CO49" t="e">
        <f>IF(N49=CO$3,MAX(CO$4:CO48)+1,"")</f>
        <v>#N/A</v>
      </c>
    </row>
    <row r="50" spans="1:93">
      <c r="A50" t="s">
        <v>12</v>
      </c>
      <c r="B50" t="s">
        <v>135</v>
      </c>
      <c r="C50" t="s">
        <v>143</v>
      </c>
      <c r="D50">
        <v>2</v>
      </c>
      <c r="E50" t="str">
        <f>INDEX('Rlt Global'!$A$4:$F$151,MATCH($C50,'Rlt Global'!$C$4:$C$151,0),5)</f>
        <v>OTCM/OMRD2</v>
      </c>
      <c r="F50">
        <f>INDEX('Rlt Global'!$A$4:$F$151,MATCH($C50,'Rlt Global'!$C$4:$C$151,0),6)</f>
        <v>2735</v>
      </c>
      <c r="G50" s="66" t="str">
        <f>INDEX('Rlt Global'!$A$4:$G$151,MATCH($C50,'Rlt Global'!$C$4:$C$151,0),7)</f>
        <v>xxx.xxx@google.com</v>
      </c>
      <c r="H50" t="e">
        <f>INDEX('Rlt Global'!$E$4:$BD$151,MATCH($E50,'Rlt Global'!$E$4:$E$151,0),MATCH(H$3,'Rlt Global'!$E$3:$BD$3,0))</f>
        <v>#N/A</v>
      </c>
      <c r="I50" t="e">
        <f>INDEX('Rlt Global'!$E$4:$BD$151,MATCH($E50,'Rlt Global'!$E$4:$E$151,0),MATCH(I$3,'Rlt Global'!$E$3:$BD$3,0))</f>
        <v>#N/A</v>
      </c>
      <c r="J50" t="e">
        <f>INDEX('Rlt Global'!$E$4:$BD$151,MATCH($E50,'Rlt Global'!$E$4:$E$151,0),MATCH(J$3,'Rlt Global'!$E$3:$BD$3,0))</f>
        <v>#N/A</v>
      </c>
      <c r="K50" t="e">
        <f>INDEX('Rlt Global'!$E$4:$BD$151,MATCH($E50,'Rlt Global'!$E$4:$E$151,0),MATCH(K$3,'Rlt Global'!$E$3:$BD$3,0))</f>
        <v>#N/A</v>
      </c>
      <c r="L50" t="e">
        <f>INDEX('Rlt Global'!$E$4:$BD$151,MATCH($E50,'Rlt Global'!$E$4:$E$151,0),MATCH(L$3,'Rlt Global'!$E$3:$BD$3,0))</f>
        <v>#N/A</v>
      </c>
      <c r="M50" t="e">
        <f>INDEX('Rlt Global'!$E$4:$BD$151,MATCH($E50,'Rlt Global'!$E$4:$E$151,0),MATCH(M$3,'Rlt Global'!$E$3:$BD$3,0))</f>
        <v>#N/A</v>
      </c>
      <c r="N50" t="e">
        <f>INDEX('Rlt Global'!$E$4:$BD$151,MATCH($E50,'Rlt Global'!$E$4:$E$151,0),MATCH(N$3,'Rlt Global'!$E$3:$BD$3,0))</f>
        <v>#N/A</v>
      </c>
      <c r="P50" t="e">
        <f t="shared" si="3"/>
        <v>#N/A</v>
      </c>
      <c r="Q50" t="e">
        <f t="shared" si="4"/>
        <v>#N/A</v>
      </c>
      <c r="R50" t="e">
        <f t="shared" si="5"/>
        <v>#N/A</v>
      </c>
      <c r="S50" t="e">
        <f t="shared" si="6"/>
        <v>#N/A</v>
      </c>
      <c r="T50" t="e">
        <f t="shared" si="7"/>
        <v>#N/A</v>
      </c>
      <c r="U50" t="e">
        <f t="shared" si="8"/>
        <v>#N/A</v>
      </c>
      <c r="V50" t="e">
        <f t="shared" si="9"/>
        <v>#N/A</v>
      </c>
      <c r="X50" t="e">
        <f>IF(H50=X$3,MAX(X$4:X49)+1,"")</f>
        <v>#N/A</v>
      </c>
      <c r="Y50" t="e">
        <f>IF(I50=Y$3,MAX(Y$4:Y49)+1,"")</f>
        <v>#N/A</v>
      </c>
      <c r="Z50" t="e">
        <f>IF(J50=Z$3,MAX(Z$4:Z49)+1,"")</f>
        <v>#N/A</v>
      </c>
      <c r="AA50" t="e">
        <f>IF(K50=AA$3,MAX(AA$4:AA49)+1,"")</f>
        <v>#N/A</v>
      </c>
      <c r="AB50" t="e">
        <f>IF(L50=AB$3,MAX(AB$4:AB49)+1,"")</f>
        <v>#N/A</v>
      </c>
      <c r="AC50" t="e">
        <f>IF(M50=AC$3,MAX(AC$4:AC49)+1,"")</f>
        <v>#N/A</v>
      </c>
      <c r="AD50" t="e">
        <f>IF(N50=AD$3,MAX(AD$4:AD49)+1,"")</f>
        <v>#N/A</v>
      </c>
      <c r="AE50" t="e">
        <f>IF(H50=AE$3,MAX(AE$4:AE49)+1,"")</f>
        <v>#N/A</v>
      </c>
      <c r="AF50" t="e">
        <f>IF(I50=AF$3,MAX(AF$4:AF49)+1,"")</f>
        <v>#N/A</v>
      </c>
      <c r="AG50" t="e">
        <f>IF(J50=AG$3,MAX(AG$4:AG49)+1,"")</f>
        <v>#N/A</v>
      </c>
      <c r="AH50" t="e">
        <f>IF(K50=AH$3,MAX(AH$4:AH49)+1,"")</f>
        <v>#N/A</v>
      </c>
      <c r="AI50" t="e">
        <f>IF(L50=AI$3,MAX(AI$4:AI49)+1,"")</f>
        <v>#N/A</v>
      </c>
      <c r="AJ50" t="e">
        <f>IF(M50=AJ$3,MAX(AJ$4:AJ49)+1,"")</f>
        <v>#N/A</v>
      </c>
      <c r="AK50" t="e">
        <f>IF(N50=AK$3,MAX(AK$4:AK49)+1,"")</f>
        <v>#N/A</v>
      </c>
      <c r="AL50" t="e">
        <f>IF(H50=AL$3,MAX(AL$4:AL49)+1,"")</f>
        <v>#N/A</v>
      </c>
      <c r="AM50" t="e">
        <f>IF(I50=AM$3,MAX(AM$4:AM49)+1,"")</f>
        <v>#N/A</v>
      </c>
      <c r="AN50" t="e">
        <f>IF(J50=AN$3,MAX(AN$4:AN49)+1,"")</f>
        <v>#N/A</v>
      </c>
      <c r="AO50" t="e">
        <f>IF(K50=AO$3,MAX(AO$4:AO49)+1,"")</f>
        <v>#N/A</v>
      </c>
      <c r="AP50" t="e">
        <f>IF(L50=AP$3,MAX(AP$4:AP49)+1,"")</f>
        <v>#N/A</v>
      </c>
      <c r="AQ50" t="e">
        <f>IF(M50=AQ$3,MAX(AQ$4:AQ49)+1,"")</f>
        <v>#N/A</v>
      </c>
      <c r="AR50" t="e">
        <f>IF(N50=AR$3,MAX(AR$4:AR49)+1,"")</f>
        <v>#N/A</v>
      </c>
      <c r="AS50" t="e">
        <f>IF(H50=AS$3,MAX(AS$4:AS49)+1,"")</f>
        <v>#N/A</v>
      </c>
      <c r="AT50" t="e">
        <f>IF(I50=AT$3,MAX(AT$4:AT49)+1,"")</f>
        <v>#N/A</v>
      </c>
      <c r="AU50" t="e">
        <f>IF(J50=AU$3,MAX(AU$4:AU49)+1,"")</f>
        <v>#N/A</v>
      </c>
      <c r="AV50" t="e">
        <f>IF(K50=AV$3,MAX(AV$4:AV49)+1,"")</f>
        <v>#N/A</v>
      </c>
      <c r="AW50" t="e">
        <f>IF(L50=AW$3,MAX(AW$4:AW49)+1,"")</f>
        <v>#N/A</v>
      </c>
      <c r="AX50" t="e">
        <f>IF(M50=AX$3,MAX(AX$4:AX49)+1,"")</f>
        <v>#N/A</v>
      </c>
      <c r="AY50" t="e">
        <f>IF(N50=AY$3,MAX(AY$4:AY49)+1,"")</f>
        <v>#N/A</v>
      </c>
      <c r="AZ50" t="e">
        <f>IF(H50=AZ$3,MAX(AZ$4:AZ49)+1,"")</f>
        <v>#N/A</v>
      </c>
      <c r="BA50" t="e">
        <f>IF(I50=BA$3,MAX(BA$4:BA49)+1,"")</f>
        <v>#N/A</v>
      </c>
      <c r="BB50" t="e">
        <f>IF(J50=BB$3,MAX(BB$4:BB49)+1,"")</f>
        <v>#N/A</v>
      </c>
      <c r="BC50" t="e">
        <f>IF(K50=BC$3,MAX(BC$4:BC49)+1,"")</f>
        <v>#N/A</v>
      </c>
      <c r="BD50" t="e">
        <f>IF(L50=BD$3,MAX(BD$4:BD49)+1,"")</f>
        <v>#N/A</v>
      </c>
      <c r="BE50" t="e">
        <f>IF(M50=BE$3,MAX(BE$4:BE49)+1,"")</f>
        <v>#N/A</v>
      </c>
      <c r="BF50" t="e">
        <f>IF(N50=BF$3,MAX(BF$4:BF49)+1,"")</f>
        <v>#N/A</v>
      </c>
      <c r="BG50" t="e">
        <f>IF(H50=BG$3,MAX(BG$4:BG49)+1,"")</f>
        <v>#N/A</v>
      </c>
      <c r="BH50" t="e">
        <f>IF(I50=BH$3,MAX(BH$4:BH49)+1,"")</f>
        <v>#N/A</v>
      </c>
      <c r="BI50" t="e">
        <f>IF(J50=BI$3,MAX(BI$4:BI49)+1,"")</f>
        <v>#N/A</v>
      </c>
      <c r="BJ50" t="e">
        <f>IF(K50=BJ$3,MAX(BJ$4:BJ49)+1,"")</f>
        <v>#N/A</v>
      </c>
      <c r="BK50" t="e">
        <f>IF(L50=BK$3,MAX(BK$4:BK49)+1,"")</f>
        <v>#N/A</v>
      </c>
      <c r="BL50" t="e">
        <f>IF(M50=BL$3,MAX(BL$4:BL49)+1,"")</f>
        <v>#N/A</v>
      </c>
      <c r="BM50" t="e">
        <f>IF(N50=BM$3,MAX(BM$4:BM49)+1,"")</f>
        <v>#N/A</v>
      </c>
      <c r="BN50" t="e">
        <f>IF(H50=BN$3,MAX(BN$4:BN49)+1,"")</f>
        <v>#N/A</v>
      </c>
      <c r="BO50" t="e">
        <f>IF(I50=BO$3,MAX(BO$4:BO49)+1,"")</f>
        <v>#N/A</v>
      </c>
      <c r="BP50" t="e">
        <f>IF(J50=BP$3,MAX(BP$4:BP49)+1,"")</f>
        <v>#N/A</v>
      </c>
      <c r="BQ50" t="e">
        <f>IF(K50=BQ$3,MAX(BQ$4:BQ49)+1,"")</f>
        <v>#N/A</v>
      </c>
      <c r="BR50" t="e">
        <f>IF(L50=BR$3,MAX(BR$4:BR49)+1,"")</f>
        <v>#N/A</v>
      </c>
      <c r="BS50" t="e">
        <f>IF(M50=BS$3,MAX(BS$4:BS49)+1,"")</f>
        <v>#N/A</v>
      </c>
      <c r="BT50" t="e">
        <f>IF(N50=BT$3,MAX(BT$4:BT49)+1,"")</f>
        <v>#N/A</v>
      </c>
      <c r="BU50" t="e">
        <f>IF(H50=BU$3,MAX(BU$4:BU49)+1,"")</f>
        <v>#N/A</v>
      </c>
      <c r="BV50" t="e">
        <f>IF(I50=BV$3,MAX(BV$4:BV49)+1,"")</f>
        <v>#N/A</v>
      </c>
      <c r="BW50" t="e">
        <f>IF(J50=BW$3,MAX(BW$4:BW49)+1,"")</f>
        <v>#N/A</v>
      </c>
      <c r="BX50" t="e">
        <f>IF(K50=BX$3,MAX(BX$4:BX49)+1,"")</f>
        <v>#N/A</v>
      </c>
      <c r="BY50" t="e">
        <f>IF(L50=BY$3,MAX(BY$4:BY49)+1,"")</f>
        <v>#N/A</v>
      </c>
      <c r="BZ50" t="e">
        <f>IF(M50=BZ$3,MAX(BZ$4:BZ49)+1,"")</f>
        <v>#N/A</v>
      </c>
      <c r="CA50" t="e">
        <f>IF(N50=CA$3,MAX(CA$4:CA49)+1,"")</f>
        <v>#N/A</v>
      </c>
      <c r="CB50" t="e">
        <f>IF(H50=CB$3,MAX(CB$4:CB49)+1,"")</f>
        <v>#N/A</v>
      </c>
      <c r="CC50" t="e">
        <f>IF(I50=CC$3,MAX(CC$4:CC49)+1,"")</f>
        <v>#N/A</v>
      </c>
      <c r="CD50" t="e">
        <f>IF(J50=CD$3,MAX(CD$4:CD49)+1,"")</f>
        <v>#N/A</v>
      </c>
      <c r="CE50" t="e">
        <f>IF(K50=CE$3,MAX(CE$4:CE49)+1,"")</f>
        <v>#N/A</v>
      </c>
      <c r="CF50" t="e">
        <f>IF(L50=CF$3,MAX(CF$4:CF49)+1,"")</f>
        <v>#N/A</v>
      </c>
      <c r="CG50" t="e">
        <f>IF(M50=CG$3,MAX(CG$4:CG49)+1,"")</f>
        <v>#N/A</v>
      </c>
      <c r="CH50" t="e">
        <f>IF(N50=CH$3,MAX(CH$4:CH49)+1,"")</f>
        <v>#N/A</v>
      </c>
      <c r="CI50" t="e">
        <f>IF(H50=CI$3,MAX(CI$4:CI49)+1,"")</f>
        <v>#N/A</v>
      </c>
      <c r="CJ50" t="e">
        <f>IF(I50=CJ$3,MAX(CJ$4:CJ49)+1,"")</f>
        <v>#N/A</v>
      </c>
      <c r="CK50" t="e">
        <f>IF(J50=CK$3,MAX(CK$4:CK49)+1,"")</f>
        <v>#N/A</v>
      </c>
      <c r="CL50" t="e">
        <f>IF(K50=CL$3,MAX(CL$4:CL49)+1,"")</f>
        <v>#N/A</v>
      </c>
      <c r="CM50" t="e">
        <f>IF(L50=CM$3,MAX(CM$4:CM49)+1,"")</f>
        <v>#N/A</v>
      </c>
      <c r="CN50" t="e">
        <f>IF(M50=CN$3,MAX(CN$4:CN49)+1,"")</f>
        <v>#N/A</v>
      </c>
      <c r="CO50" t="e">
        <f>IF(N50=CO$3,MAX(CO$4:CO49)+1,"")</f>
        <v>#N/A</v>
      </c>
    </row>
    <row r="51" spans="1:93">
      <c r="A51" t="s">
        <v>16</v>
      </c>
      <c r="B51" t="s">
        <v>135</v>
      </c>
      <c r="C51" t="s">
        <v>144</v>
      </c>
      <c r="D51">
        <v>1</v>
      </c>
      <c r="E51" t="str">
        <f>INDEX('Rlt Global'!$A$4:$F$151,MATCH($C51,'Rlt Global'!$C$4:$C$151,0),5)</f>
        <v>OTCM/OMRE1</v>
      </c>
      <c r="F51">
        <f>INDEX('Rlt Global'!$A$4:$F$151,MATCH($C51,'Rlt Global'!$C$4:$C$151,0),6)</f>
        <v>2551</v>
      </c>
      <c r="G51" s="66" t="str">
        <f>INDEX('Rlt Global'!$A$4:$G$151,MATCH($C51,'Rlt Global'!$C$4:$C$151,0),7)</f>
        <v>xxx.xxx@google.com</v>
      </c>
      <c r="H51" t="e">
        <f>INDEX('Rlt Global'!$E$4:$BD$151,MATCH($E51,'Rlt Global'!$E$4:$E$151,0),MATCH(H$3,'Rlt Global'!$E$3:$BD$3,0))</f>
        <v>#N/A</v>
      </c>
      <c r="I51" t="e">
        <f>INDEX('Rlt Global'!$E$4:$BD$151,MATCH($E51,'Rlt Global'!$E$4:$E$151,0),MATCH(I$3,'Rlt Global'!$E$3:$BD$3,0))</f>
        <v>#N/A</v>
      </c>
      <c r="J51" t="e">
        <f>INDEX('Rlt Global'!$E$4:$BD$151,MATCH($E51,'Rlt Global'!$E$4:$E$151,0),MATCH(J$3,'Rlt Global'!$E$3:$BD$3,0))</f>
        <v>#N/A</v>
      </c>
      <c r="K51" t="e">
        <f>INDEX('Rlt Global'!$E$4:$BD$151,MATCH($E51,'Rlt Global'!$E$4:$E$151,0),MATCH(K$3,'Rlt Global'!$E$3:$BD$3,0))</f>
        <v>#N/A</v>
      </c>
      <c r="L51" t="e">
        <f>INDEX('Rlt Global'!$E$4:$BD$151,MATCH($E51,'Rlt Global'!$E$4:$E$151,0),MATCH(L$3,'Rlt Global'!$E$3:$BD$3,0))</f>
        <v>#N/A</v>
      </c>
      <c r="M51" t="e">
        <f>INDEX('Rlt Global'!$E$4:$BD$151,MATCH($E51,'Rlt Global'!$E$4:$E$151,0),MATCH(M$3,'Rlt Global'!$E$3:$BD$3,0))</f>
        <v>#N/A</v>
      </c>
      <c r="N51" t="e">
        <f>INDEX('Rlt Global'!$E$4:$BD$151,MATCH($E51,'Rlt Global'!$E$4:$E$151,0),MATCH(N$3,'Rlt Global'!$E$3:$BD$3,0))</f>
        <v>#N/A</v>
      </c>
      <c r="P51" t="e">
        <f t="shared" si="3"/>
        <v>#N/A</v>
      </c>
      <c r="Q51" t="e">
        <f t="shared" si="4"/>
        <v>#N/A</v>
      </c>
      <c r="R51" t="e">
        <f t="shared" si="5"/>
        <v>#N/A</v>
      </c>
      <c r="S51" t="e">
        <f t="shared" si="6"/>
        <v>#N/A</v>
      </c>
      <c r="T51" t="e">
        <f t="shared" si="7"/>
        <v>#N/A</v>
      </c>
      <c r="U51" t="e">
        <f t="shared" si="8"/>
        <v>#N/A</v>
      </c>
      <c r="V51" t="e">
        <f t="shared" si="9"/>
        <v>#N/A</v>
      </c>
      <c r="X51" t="e">
        <f>IF(H51=X$3,MAX(X$4:X50)+1,"")</f>
        <v>#N/A</v>
      </c>
      <c r="Y51" t="e">
        <f>IF(I51=Y$3,MAX(Y$4:Y50)+1,"")</f>
        <v>#N/A</v>
      </c>
      <c r="Z51" t="e">
        <f>IF(J51=Z$3,MAX(Z$4:Z50)+1,"")</f>
        <v>#N/A</v>
      </c>
      <c r="AA51" t="e">
        <f>IF(K51=AA$3,MAX(AA$4:AA50)+1,"")</f>
        <v>#N/A</v>
      </c>
      <c r="AB51" t="e">
        <f>IF(L51=AB$3,MAX(AB$4:AB50)+1,"")</f>
        <v>#N/A</v>
      </c>
      <c r="AC51" t="e">
        <f>IF(M51=AC$3,MAX(AC$4:AC50)+1,"")</f>
        <v>#N/A</v>
      </c>
      <c r="AD51" t="e">
        <f>IF(N51=AD$3,MAX(AD$4:AD50)+1,"")</f>
        <v>#N/A</v>
      </c>
      <c r="AE51" t="e">
        <f>IF(H51=AE$3,MAX(AE$4:AE50)+1,"")</f>
        <v>#N/A</v>
      </c>
      <c r="AF51" t="e">
        <f>IF(I51=AF$3,MAX(AF$4:AF50)+1,"")</f>
        <v>#N/A</v>
      </c>
      <c r="AG51" t="e">
        <f>IF(J51=AG$3,MAX(AG$4:AG50)+1,"")</f>
        <v>#N/A</v>
      </c>
      <c r="AH51" t="e">
        <f>IF(K51=AH$3,MAX(AH$4:AH50)+1,"")</f>
        <v>#N/A</v>
      </c>
      <c r="AI51" t="e">
        <f>IF(L51=AI$3,MAX(AI$4:AI50)+1,"")</f>
        <v>#N/A</v>
      </c>
      <c r="AJ51" t="e">
        <f>IF(M51=AJ$3,MAX(AJ$4:AJ50)+1,"")</f>
        <v>#N/A</v>
      </c>
      <c r="AK51" t="e">
        <f>IF(N51=AK$3,MAX(AK$4:AK50)+1,"")</f>
        <v>#N/A</v>
      </c>
      <c r="AL51" t="e">
        <f>IF(H51=AL$3,MAX(AL$4:AL50)+1,"")</f>
        <v>#N/A</v>
      </c>
      <c r="AM51" t="e">
        <f>IF(I51=AM$3,MAX(AM$4:AM50)+1,"")</f>
        <v>#N/A</v>
      </c>
      <c r="AN51" t="e">
        <f>IF(J51=AN$3,MAX(AN$4:AN50)+1,"")</f>
        <v>#N/A</v>
      </c>
      <c r="AO51" t="e">
        <f>IF(K51=AO$3,MAX(AO$4:AO50)+1,"")</f>
        <v>#N/A</v>
      </c>
      <c r="AP51" t="e">
        <f>IF(L51=AP$3,MAX(AP$4:AP50)+1,"")</f>
        <v>#N/A</v>
      </c>
      <c r="AQ51" t="e">
        <f>IF(M51=AQ$3,MAX(AQ$4:AQ50)+1,"")</f>
        <v>#N/A</v>
      </c>
      <c r="AR51" t="e">
        <f>IF(N51=AR$3,MAX(AR$4:AR50)+1,"")</f>
        <v>#N/A</v>
      </c>
      <c r="AS51" t="e">
        <f>IF(H51=AS$3,MAX(AS$4:AS50)+1,"")</f>
        <v>#N/A</v>
      </c>
      <c r="AT51" t="e">
        <f>IF(I51=AT$3,MAX(AT$4:AT50)+1,"")</f>
        <v>#N/A</v>
      </c>
      <c r="AU51" t="e">
        <f>IF(J51=AU$3,MAX(AU$4:AU50)+1,"")</f>
        <v>#N/A</v>
      </c>
      <c r="AV51" t="e">
        <f>IF(K51=AV$3,MAX(AV$4:AV50)+1,"")</f>
        <v>#N/A</v>
      </c>
      <c r="AW51" t="e">
        <f>IF(L51=AW$3,MAX(AW$4:AW50)+1,"")</f>
        <v>#N/A</v>
      </c>
      <c r="AX51" t="e">
        <f>IF(M51=AX$3,MAX(AX$4:AX50)+1,"")</f>
        <v>#N/A</v>
      </c>
      <c r="AY51" t="e">
        <f>IF(N51=AY$3,MAX(AY$4:AY50)+1,"")</f>
        <v>#N/A</v>
      </c>
      <c r="AZ51" t="e">
        <f>IF(H51=AZ$3,MAX(AZ$4:AZ50)+1,"")</f>
        <v>#N/A</v>
      </c>
      <c r="BA51" t="e">
        <f>IF(I51=BA$3,MAX(BA$4:BA50)+1,"")</f>
        <v>#N/A</v>
      </c>
      <c r="BB51" t="e">
        <f>IF(J51=BB$3,MAX(BB$4:BB50)+1,"")</f>
        <v>#N/A</v>
      </c>
      <c r="BC51" t="e">
        <f>IF(K51=BC$3,MAX(BC$4:BC50)+1,"")</f>
        <v>#N/A</v>
      </c>
      <c r="BD51" t="e">
        <f>IF(L51=BD$3,MAX(BD$4:BD50)+1,"")</f>
        <v>#N/A</v>
      </c>
      <c r="BE51" t="e">
        <f>IF(M51=BE$3,MAX(BE$4:BE50)+1,"")</f>
        <v>#N/A</v>
      </c>
      <c r="BF51" t="e">
        <f>IF(N51=BF$3,MAX(BF$4:BF50)+1,"")</f>
        <v>#N/A</v>
      </c>
      <c r="BG51" t="e">
        <f>IF(H51=BG$3,MAX(BG$4:BG50)+1,"")</f>
        <v>#N/A</v>
      </c>
      <c r="BH51" t="e">
        <f>IF(I51=BH$3,MAX(BH$4:BH50)+1,"")</f>
        <v>#N/A</v>
      </c>
      <c r="BI51" t="e">
        <f>IF(J51=BI$3,MAX(BI$4:BI50)+1,"")</f>
        <v>#N/A</v>
      </c>
      <c r="BJ51" t="e">
        <f>IF(K51=BJ$3,MAX(BJ$4:BJ50)+1,"")</f>
        <v>#N/A</v>
      </c>
      <c r="BK51" t="e">
        <f>IF(L51=BK$3,MAX(BK$4:BK50)+1,"")</f>
        <v>#N/A</v>
      </c>
      <c r="BL51" t="e">
        <f>IF(M51=BL$3,MAX(BL$4:BL50)+1,"")</f>
        <v>#N/A</v>
      </c>
      <c r="BM51" t="e">
        <f>IF(N51=BM$3,MAX(BM$4:BM50)+1,"")</f>
        <v>#N/A</v>
      </c>
      <c r="BN51" t="e">
        <f>IF(H51=BN$3,MAX(BN$4:BN50)+1,"")</f>
        <v>#N/A</v>
      </c>
      <c r="BO51" t="e">
        <f>IF(I51=BO$3,MAX(BO$4:BO50)+1,"")</f>
        <v>#N/A</v>
      </c>
      <c r="BP51" t="e">
        <f>IF(J51=BP$3,MAX(BP$4:BP50)+1,"")</f>
        <v>#N/A</v>
      </c>
      <c r="BQ51" t="e">
        <f>IF(K51=BQ$3,MAX(BQ$4:BQ50)+1,"")</f>
        <v>#N/A</v>
      </c>
      <c r="BR51" t="e">
        <f>IF(L51=BR$3,MAX(BR$4:BR50)+1,"")</f>
        <v>#N/A</v>
      </c>
      <c r="BS51" t="e">
        <f>IF(M51=BS$3,MAX(BS$4:BS50)+1,"")</f>
        <v>#N/A</v>
      </c>
      <c r="BT51" t="e">
        <f>IF(N51=BT$3,MAX(BT$4:BT50)+1,"")</f>
        <v>#N/A</v>
      </c>
      <c r="BU51" t="e">
        <f>IF(H51=BU$3,MAX(BU$4:BU50)+1,"")</f>
        <v>#N/A</v>
      </c>
      <c r="BV51" t="e">
        <f>IF(I51=BV$3,MAX(BV$4:BV50)+1,"")</f>
        <v>#N/A</v>
      </c>
      <c r="BW51" t="e">
        <f>IF(J51=BW$3,MAX(BW$4:BW50)+1,"")</f>
        <v>#N/A</v>
      </c>
      <c r="BX51" t="e">
        <f>IF(K51=BX$3,MAX(BX$4:BX50)+1,"")</f>
        <v>#N/A</v>
      </c>
      <c r="BY51" t="e">
        <f>IF(L51=BY$3,MAX(BY$4:BY50)+1,"")</f>
        <v>#N/A</v>
      </c>
      <c r="BZ51" t="e">
        <f>IF(M51=BZ$3,MAX(BZ$4:BZ50)+1,"")</f>
        <v>#N/A</v>
      </c>
      <c r="CA51" t="e">
        <f>IF(N51=CA$3,MAX(CA$4:CA50)+1,"")</f>
        <v>#N/A</v>
      </c>
      <c r="CB51" t="e">
        <f>IF(H51=CB$3,MAX(CB$4:CB50)+1,"")</f>
        <v>#N/A</v>
      </c>
      <c r="CC51" t="e">
        <f>IF(I51=CC$3,MAX(CC$4:CC50)+1,"")</f>
        <v>#N/A</v>
      </c>
      <c r="CD51" t="e">
        <f>IF(J51=CD$3,MAX(CD$4:CD50)+1,"")</f>
        <v>#N/A</v>
      </c>
      <c r="CE51" t="e">
        <f>IF(K51=CE$3,MAX(CE$4:CE50)+1,"")</f>
        <v>#N/A</v>
      </c>
      <c r="CF51" t="e">
        <f>IF(L51=CF$3,MAX(CF$4:CF50)+1,"")</f>
        <v>#N/A</v>
      </c>
      <c r="CG51" t="e">
        <f>IF(M51=CG$3,MAX(CG$4:CG50)+1,"")</f>
        <v>#N/A</v>
      </c>
      <c r="CH51" t="e">
        <f>IF(N51=CH$3,MAX(CH$4:CH50)+1,"")</f>
        <v>#N/A</v>
      </c>
      <c r="CI51" t="e">
        <f>IF(H51=CI$3,MAX(CI$4:CI50)+1,"")</f>
        <v>#N/A</v>
      </c>
      <c r="CJ51" t="e">
        <f>IF(I51=CJ$3,MAX(CJ$4:CJ50)+1,"")</f>
        <v>#N/A</v>
      </c>
      <c r="CK51" t="e">
        <f>IF(J51=CK$3,MAX(CK$4:CK50)+1,"")</f>
        <v>#N/A</v>
      </c>
      <c r="CL51" t="e">
        <f>IF(K51=CL$3,MAX(CL$4:CL50)+1,"")</f>
        <v>#N/A</v>
      </c>
      <c r="CM51" t="e">
        <f>IF(L51=CM$3,MAX(CM$4:CM50)+1,"")</f>
        <v>#N/A</v>
      </c>
      <c r="CN51" t="e">
        <f>IF(M51=CN$3,MAX(CN$4:CN50)+1,"")</f>
        <v>#N/A</v>
      </c>
      <c r="CO51" t="e">
        <f>IF(N51=CO$3,MAX(CO$4:CO50)+1,"")</f>
        <v>#N/A</v>
      </c>
    </row>
    <row r="52" spans="1:93">
      <c r="A52" t="s">
        <v>16</v>
      </c>
      <c r="B52" t="s">
        <v>135</v>
      </c>
      <c r="C52" t="s">
        <v>145</v>
      </c>
      <c r="D52">
        <v>2</v>
      </c>
      <c r="E52" t="str">
        <f>INDEX('Rlt Global'!$A$4:$F$151,MATCH($C52,'Rlt Global'!$C$4:$C$151,0),5)</f>
        <v>OTCM/OMRE2</v>
      </c>
      <c r="F52">
        <f>INDEX('Rlt Global'!$A$4:$F$151,MATCH($C52,'Rlt Global'!$C$4:$C$151,0),6)</f>
        <v>1871</v>
      </c>
      <c r="G52" s="66" t="str">
        <f>INDEX('Rlt Global'!$A$4:$G$151,MATCH($C52,'Rlt Global'!$C$4:$C$151,0),7)</f>
        <v>xxx.xxx@google.com</v>
      </c>
      <c r="H52" t="e">
        <f>INDEX('Rlt Global'!$E$4:$BD$151,MATCH($E52,'Rlt Global'!$E$4:$E$151,0),MATCH(H$3,'Rlt Global'!$E$3:$BD$3,0))</f>
        <v>#N/A</v>
      </c>
      <c r="I52" t="e">
        <f>INDEX('Rlt Global'!$E$4:$BD$151,MATCH($E52,'Rlt Global'!$E$4:$E$151,0),MATCH(I$3,'Rlt Global'!$E$3:$BD$3,0))</f>
        <v>#N/A</v>
      </c>
      <c r="J52" t="e">
        <f>INDEX('Rlt Global'!$E$4:$BD$151,MATCH($E52,'Rlt Global'!$E$4:$E$151,0),MATCH(J$3,'Rlt Global'!$E$3:$BD$3,0))</f>
        <v>#N/A</v>
      </c>
      <c r="K52" t="e">
        <f>INDEX('Rlt Global'!$E$4:$BD$151,MATCH($E52,'Rlt Global'!$E$4:$E$151,0),MATCH(K$3,'Rlt Global'!$E$3:$BD$3,0))</f>
        <v>#N/A</v>
      </c>
      <c r="L52" t="e">
        <f>INDEX('Rlt Global'!$E$4:$BD$151,MATCH($E52,'Rlt Global'!$E$4:$E$151,0),MATCH(L$3,'Rlt Global'!$E$3:$BD$3,0))</f>
        <v>#N/A</v>
      </c>
      <c r="M52" t="e">
        <f>INDEX('Rlt Global'!$E$4:$BD$151,MATCH($E52,'Rlt Global'!$E$4:$E$151,0),MATCH(M$3,'Rlt Global'!$E$3:$BD$3,0))</f>
        <v>#N/A</v>
      </c>
      <c r="N52" t="e">
        <f>INDEX('Rlt Global'!$E$4:$BD$151,MATCH($E52,'Rlt Global'!$E$4:$E$151,0),MATCH(N$3,'Rlt Global'!$E$3:$BD$3,0))</f>
        <v>#N/A</v>
      </c>
      <c r="P52" t="e">
        <f t="shared" si="3"/>
        <v>#N/A</v>
      </c>
      <c r="Q52" t="e">
        <f t="shared" si="4"/>
        <v>#N/A</v>
      </c>
      <c r="R52" t="e">
        <f t="shared" si="5"/>
        <v>#N/A</v>
      </c>
      <c r="S52" t="e">
        <f t="shared" si="6"/>
        <v>#N/A</v>
      </c>
      <c r="T52" t="e">
        <f t="shared" si="7"/>
        <v>#N/A</v>
      </c>
      <c r="U52" t="e">
        <f t="shared" si="8"/>
        <v>#N/A</v>
      </c>
      <c r="V52" t="e">
        <f t="shared" si="9"/>
        <v>#N/A</v>
      </c>
      <c r="X52" t="e">
        <f>IF(H52=X$3,MAX(X$4:X51)+1,"")</f>
        <v>#N/A</v>
      </c>
      <c r="Y52" t="e">
        <f>IF(I52=Y$3,MAX(Y$4:Y51)+1,"")</f>
        <v>#N/A</v>
      </c>
      <c r="Z52" t="e">
        <f>IF(J52=Z$3,MAX(Z$4:Z51)+1,"")</f>
        <v>#N/A</v>
      </c>
      <c r="AA52" t="e">
        <f>IF(K52=AA$3,MAX(AA$4:AA51)+1,"")</f>
        <v>#N/A</v>
      </c>
      <c r="AB52" t="e">
        <f>IF(L52=AB$3,MAX(AB$4:AB51)+1,"")</f>
        <v>#N/A</v>
      </c>
      <c r="AC52" t="e">
        <f>IF(M52=AC$3,MAX(AC$4:AC51)+1,"")</f>
        <v>#N/A</v>
      </c>
      <c r="AD52" t="e">
        <f>IF(N52=AD$3,MAX(AD$4:AD51)+1,"")</f>
        <v>#N/A</v>
      </c>
      <c r="AE52" t="e">
        <f>IF(H52=AE$3,MAX(AE$4:AE51)+1,"")</f>
        <v>#N/A</v>
      </c>
      <c r="AF52" t="e">
        <f>IF(I52=AF$3,MAX(AF$4:AF51)+1,"")</f>
        <v>#N/A</v>
      </c>
      <c r="AG52" t="e">
        <f>IF(J52=AG$3,MAX(AG$4:AG51)+1,"")</f>
        <v>#N/A</v>
      </c>
      <c r="AH52" t="e">
        <f>IF(K52=AH$3,MAX(AH$4:AH51)+1,"")</f>
        <v>#N/A</v>
      </c>
      <c r="AI52" t="e">
        <f>IF(L52=AI$3,MAX(AI$4:AI51)+1,"")</f>
        <v>#N/A</v>
      </c>
      <c r="AJ52" t="e">
        <f>IF(M52=AJ$3,MAX(AJ$4:AJ51)+1,"")</f>
        <v>#N/A</v>
      </c>
      <c r="AK52" t="e">
        <f>IF(N52=AK$3,MAX(AK$4:AK51)+1,"")</f>
        <v>#N/A</v>
      </c>
      <c r="AL52" t="e">
        <f>IF(H52=AL$3,MAX(AL$4:AL51)+1,"")</f>
        <v>#N/A</v>
      </c>
      <c r="AM52" t="e">
        <f>IF(I52=AM$3,MAX(AM$4:AM51)+1,"")</f>
        <v>#N/A</v>
      </c>
      <c r="AN52" t="e">
        <f>IF(J52=AN$3,MAX(AN$4:AN51)+1,"")</f>
        <v>#N/A</v>
      </c>
      <c r="AO52" t="e">
        <f>IF(K52=AO$3,MAX(AO$4:AO51)+1,"")</f>
        <v>#N/A</v>
      </c>
      <c r="AP52" t="e">
        <f>IF(L52=AP$3,MAX(AP$4:AP51)+1,"")</f>
        <v>#N/A</v>
      </c>
      <c r="AQ52" t="e">
        <f>IF(M52=AQ$3,MAX(AQ$4:AQ51)+1,"")</f>
        <v>#N/A</v>
      </c>
      <c r="AR52" t="e">
        <f>IF(N52=AR$3,MAX(AR$4:AR51)+1,"")</f>
        <v>#N/A</v>
      </c>
      <c r="AS52" t="e">
        <f>IF(H52=AS$3,MAX(AS$4:AS51)+1,"")</f>
        <v>#N/A</v>
      </c>
      <c r="AT52" t="e">
        <f>IF(I52=AT$3,MAX(AT$4:AT51)+1,"")</f>
        <v>#N/A</v>
      </c>
      <c r="AU52" t="e">
        <f>IF(J52=AU$3,MAX(AU$4:AU51)+1,"")</f>
        <v>#N/A</v>
      </c>
      <c r="AV52" t="e">
        <f>IF(K52=AV$3,MAX(AV$4:AV51)+1,"")</f>
        <v>#N/A</v>
      </c>
      <c r="AW52" t="e">
        <f>IF(L52=AW$3,MAX(AW$4:AW51)+1,"")</f>
        <v>#N/A</v>
      </c>
      <c r="AX52" t="e">
        <f>IF(M52=AX$3,MAX(AX$4:AX51)+1,"")</f>
        <v>#N/A</v>
      </c>
      <c r="AY52" t="e">
        <f>IF(N52=AY$3,MAX(AY$4:AY51)+1,"")</f>
        <v>#N/A</v>
      </c>
      <c r="AZ52" t="e">
        <f>IF(H52=AZ$3,MAX(AZ$4:AZ51)+1,"")</f>
        <v>#N/A</v>
      </c>
      <c r="BA52" t="e">
        <f>IF(I52=BA$3,MAX(BA$4:BA51)+1,"")</f>
        <v>#N/A</v>
      </c>
      <c r="BB52" t="e">
        <f>IF(J52=BB$3,MAX(BB$4:BB51)+1,"")</f>
        <v>#N/A</v>
      </c>
      <c r="BC52" t="e">
        <f>IF(K52=BC$3,MAX(BC$4:BC51)+1,"")</f>
        <v>#N/A</v>
      </c>
      <c r="BD52" t="e">
        <f>IF(L52=BD$3,MAX(BD$4:BD51)+1,"")</f>
        <v>#N/A</v>
      </c>
      <c r="BE52" t="e">
        <f>IF(M52=BE$3,MAX(BE$4:BE51)+1,"")</f>
        <v>#N/A</v>
      </c>
      <c r="BF52" t="e">
        <f>IF(N52=BF$3,MAX(BF$4:BF51)+1,"")</f>
        <v>#N/A</v>
      </c>
      <c r="BG52" t="e">
        <f>IF(H52=BG$3,MAX(BG$4:BG51)+1,"")</f>
        <v>#N/A</v>
      </c>
      <c r="BH52" t="e">
        <f>IF(I52=BH$3,MAX(BH$4:BH51)+1,"")</f>
        <v>#N/A</v>
      </c>
      <c r="BI52" t="e">
        <f>IF(J52=BI$3,MAX(BI$4:BI51)+1,"")</f>
        <v>#N/A</v>
      </c>
      <c r="BJ52" t="e">
        <f>IF(K52=BJ$3,MAX(BJ$4:BJ51)+1,"")</f>
        <v>#N/A</v>
      </c>
      <c r="BK52" t="e">
        <f>IF(L52=BK$3,MAX(BK$4:BK51)+1,"")</f>
        <v>#N/A</v>
      </c>
      <c r="BL52" t="e">
        <f>IF(M52=BL$3,MAX(BL$4:BL51)+1,"")</f>
        <v>#N/A</v>
      </c>
      <c r="BM52" t="e">
        <f>IF(N52=BM$3,MAX(BM$4:BM51)+1,"")</f>
        <v>#N/A</v>
      </c>
      <c r="BN52" t="e">
        <f>IF(H52=BN$3,MAX(BN$4:BN51)+1,"")</f>
        <v>#N/A</v>
      </c>
      <c r="BO52" t="e">
        <f>IF(I52=BO$3,MAX(BO$4:BO51)+1,"")</f>
        <v>#N/A</v>
      </c>
      <c r="BP52" t="e">
        <f>IF(J52=BP$3,MAX(BP$4:BP51)+1,"")</f>
        <v>#N/A</v>
      </c>
      <c r="BQ52" t="e">
        <f>IF(K52=BQ$3,MAX(BQ$4:BQ51)+1,"")</f>
        <v>#N/A</v>
      </c>
      <c r="BR52" t="e">
        <f>IF(L52=BR$3,MAX(BR$4:BR51)+1,"")</f>
        <v>#N/A</v>
      </c>
      <c r="BS52" t="e">
        <f>IF(M52=BS$3,MAX(BS$4:BS51)+1,"")</f>
        <v>#N/A</v>
      </c>
      <c r="BT52" t="e">
        <f>IF(N52=BT$3,MAX(BT$4:BT51)+1,"")</f>
        <v>#N/A</v>
      </c>
      <c r="BU52" t="e">
        <f>IF(H52=BU$3,MAX(BU$4:BU51)+1,"")</f>
        <v>#N/A</v>
      </c>
      <c r="BV52" t="e">
        <f>IF(I52=BV$3,MAX(BV$4:BV51)+1,"")</f>
        <v>#N/A</v>
      </c>
      <c r="BW52" t="e">
        <f>IF(J52=BW$3,MAX(BW$4:BW51)+1,"")</f>
        <v>#N/A</v>
      </c>
      <c r="BX52" t="e">
        <f>IF(K52=BX$3,MAX(BX$4:BX51)+1,"")</f>
        <v>#N/A</v>
      </c>
      <c r="BY52" t="e">
        <f>IF(L52=BY$3,MAX(BY$4:BY51)+1,"")</f>
        <v>#N/A</v>
      </c>
      <c r="BZ52" t="e">
        <f>IF(M52=BZ$3,MAX(BZ$4:BZ51)+1,"")</f>
        <v>#N/A</v>
      </c>
      <c r="CA52" t="e">
        <f>IF(N52=CA$3,MAX(CA$4:CA51)+1,"")</f>
        <v>#N/A</v>
      </c>
      <c r="CB52" t="e">
        <f>IF(H52=CB$3,MAX(CB$4:CB51)+1,"")</f>
        <v>#N/A</v>
      </c>
      <c r="CC52" t="e">
        <f>IF(I52=CC$3,MAX(CC$4:CC51)+1,"")</f>
        <v>#N/A</v>
      </c>
      <c r="CD52" t="e">
        <f>IF(J52=CD$3,MAX(CD$4:CD51)+1,"")</f>
        <v>#N/A</v>
      </c>
      <c r="CE52" t="e">
        <f>IF(K52=CE$3,MAX(CE$4:CE51)+1,"")</f>
        <v>#N/A</v>
      </c>
      <c r="CF52" t="e">
        <f>IF(L52=CF$3,MAX(CF$4:CF51)+1,"")</f>
        <v>#N/A</v>
      </c>
      <c r="CG52" t="e">
        <f>IF(M52=CG$3,MAX(CG$4:CG51)+1,"")</f>
        <v>#N/A</v>
      </c>
      <c r="CH52" t="e">
        <f>IF(N52=CH$3,MAX(CH$4:CH51)+1,"")</f>
        <v>#N/A</v>
      </c>
      <c r="CI52" t="e">
        <f>IF(H52=CI$3,MAX(CI$4:CI51)+1,"")</f>
        <v>#N/A</v>
      </c>
      <c r="CJ52" t="e">
        <f>IF(I52=CJ$3,MAX(CJ$4:CJ51)+1,"")</f>
        <v>#N/A</v>
      </c>
      <c r="CK52" t="e">
        <f>IF(J52=CK$3,MAX(CK$4:CK51)+1,"")</f>
        <v>#N/A</v>
      </c>
      <c r="CL52" t="e">
        <f>IF(K52=CL$3,MAX(CL$4:CL51)+1,"")</f>
        <v>#N/A</v>
      </c>
      <c r="CM52" t="e">
        <f>IF(L52=CM$3,MAX(CM$4:CM51)+1,"")</f>
        <v>#N/A</v>
      </c>
      <c r="CN52" t="e">
        <f>IF(M52=CN$3,MAX(CN$4:CN51)+1,"")</f>
        <v>#N/A</v>
      </c>
      <c r="CO52" t="e">
        <f>IF(N52=CO$3,MAX(CO$4:CO51)+1,"")</f>
        <v>#N/A</v>
      </c>
    </row>
    <row r="53" spans="1:93">
      <c r="A53" t="s">
        <v>17</v>
      </c>
      <c r="B53" t="s">
        <v>135</v>
      </c>
      <c r="C53" t="s">
        <v>146</v>
      </c>
      <c r="D53">
        <v>1</v>
      </c>
      <c r="E53" t="str">
        <f>INDEX('Rlt Global'!$A$4:$F$151,MATCH($C53,'Rlt Global'!$C$4:$C$151,0),5)</f>
        <v>OTCM/OMRF1</v>
      </c>
      <c r="F53">
        <f>INDEX('Rlt Global'!$A$4:$F$151,MATCH($C53,'Rlt Global'!$C$4:$C$151,0),6)</f>
        <v>2071</v>
      </c>
      <c r="G53" s="66" t="str">
        <f>INDEX('Rlt Global'!$A$4:$G$151,MATCH($C53,'Rlt Global'!$C$4:$C$151,0),7)</f>
        <v>xxx.xxx@google.com</v>
      </c>
      <c r="H53" t="e">
        <f>INDEX('Rlt Global'!$E$4:$BD$151,MATCH($E53,'Rlt Global'!$E$4:$E$151,0),MATCH(H$3,'Rlt Global'!$E$3:$BD$3,0))</f>
        <v>#N/A</v>
      </c>
      <c r="I53" t="e">
        <f>INDEX('Rlt Global'!$E$4:$BD$151,MATCH($E53,'Rlt Global'!$E$4:$E$151,0),MATCH(I$3,'Rlt Global'!$E$3:$BD$3,0))</f>
        <v>#N/A</v>
      </c>
      <c r="J53" t="e">
        <f>INDEX('Rlt Global'!$E$4:$BD$151,MATCH($E53,'Rlt Global'!$E$4:$E$151,0),MATCH(J$3,'Rlt Global'!$E$3:$BD$3,0))</f>
        <v>#N/A</v>
      </c>
      <c r="K53" t="e">
        <f>INDEX('Rlt Global'!$E$4:$BD$151,MATCH($E53,'Rlt Global'!$E$4:$E$151,0),MATCH(K$3,'Rlt Global'!$E$3:$BD$3,0))</f>
        <v>#N/A</v>
      </c>
      <c r="L53" t="e">
        <f>INDEX('Rlt Global'!$E$4:$BD$151,MATCH($E53,'Rlt Global'!$E$4:$E$151,0),MATCH(L$3,'Rlt Global'!$E$3:$BD$3,0))</f>
        <v>#N/A</v>
      </c>
      <c r="M53" t="e">
        <f>INDEX('Rlt Global'!$E$4:$BD$151,MATCH($E53,'Rlt Global'!$E$4:$E$151,0),MATCH(M$3,'Rlt Global'!$E$3:$BD$3,0))</f>
        <v>#N/A</v>
      </c>
      <c r="N53" t="e">
        <f>INDEX('Rlt Global'!$E$4:$BD$151,MATCH($E53,'Rlt Global'!$E$4:$E$151,0),MATCH(N$3,'Rlt Global'!$E$3:$BD$3,0))</f>
        <v>#N/A</v>
      </c>
      <c r="P53" t="e">
        <f t="shared" si="3"/>
        <v>#N/A</v>
      </c>
      <c r="Q53" t="e">
        <f t="shared" si="4"/>
        <v>#N/A</v>
      </c>
      <c r="R53" t="e">
        <f t="shared" si="5"/>
        <v>#N/A</v>
      </c>
      <c r="S53" t="e">
        <f t="shared" si="6"/>
        <v>#N/A</v>
      </c>
      <c r="T53" t="e">
        <f t="shared" si="7"/>
        <v>#N/A</v>
      </c>
      <c r="U53" t="e">
        <f t="shared" si="8"/>
        <v>#N/A</v>
      </c>
      <c r="V53" t="e">
        <f t="shared" si="9"/>
        <v>#N/A</v>
      </c>
      <c r="X53" t="e">
        <f>IF(H53=X$3,MAX(X$4:X52)+1,"")</f>
        <v>#N/A</v>
      </c>
      <c r="Y53" t="e">
        <f>IF(I53=Y$3,MAX(Y$4:Y52)+1,"")</f>
        <v>#N/A</v>
      </c>
      <c r="Z53" t="e">
        <f>IF(J53=Z$3,MAX(Z$4:Z52)+1,"")</f>
        <v>#N/A</v>
      </c>
      <c r="AA53" t="e">
        <f>IF(K53=AA$3,MAX(AA$4:AA52)+1,"")</f>
        <v>#N/A</v>
      </c>
      <c r="AB53" t="e">
        <f>IF(L53=AB$3,MAX(AB$4:AB52)+1,"")</f>
        <v>#N/A</v>
      </c>
      <c r="AC53" t="e">
        <f>IF(M53=AC$3,MAX(AC$4:AC52)+1,"")</f>
        <v>#N/A</v>
      </c>
      <c r="AD53" t="e">
        <f>IF(N53=AD$3,MAX(AD$4:AD52)+1,"")</f>
        <v>#N/A</v>
      </c>
      <c r="AE53" t="e">
        <f>IF(H53=AE$3,MAX(AE$4:AE52)+1,"")</f>
        <v>#N/A</v>
      </c>
      <c r="AF53" t="e">
        <f>IF(I53=AF$3,MAX(AF$4:AF52)+1,"")</f>
        <v>#N/A</v>
      </c>
      <c r="AG53" t="e">
        <f>IF(J53=AG$3,MAX(AG$4:AG52)+1,"")</f>
        <v>#N/A</v>
      </c>
      <c r="AH53" t="e">
        <f>IF(K53=AH$3,MAX(AH$4:AH52)+1,"")</f>
        <v>#N/A</v>
      </c>
      <c r="AI53" t="e">
        <f>IF(L53=AI$3,MAX(AI$4:AI52)+1,"")</f>
        <v>#N/A</v>
      </c>
      <c r="AJ53" t="e">
        <f>IF(M53=AJ$3,MAX(AJ$4:AJ52)+1,"")</f>
        <v>#N/A</v>
      </c>
      <c r="AK53" t="e">
        <f>IF(N53=AK$3,MAX(AK$4:AK52)+1,"")</f>
        <v>#N/A</v>
      </c>
      <c r="AL53" t="e">
        <f>IF(H53=AL$3,MAX(AL$4:AL52)+1,"")</f>
        <v>#N/A</v>
      </c>
      <c r="AM53" t="e">
        <f>IF(I53=AM$3,MAX(AM$4:AM52)+1,"")</f>
        <v>#N/A</v>
      </c>
      <c r="AN53" t="e">
        <f>IF(J53=AN$3,MAX(AN$4:AN52)+1,"")</f>
        <v>#N/A</v>
      </c>
      <c r="AO53" t="e">
        <f>IF(K53=AO$3,MAX(AO$4:AO52)+1,"")</f>
        <v>#N/A</v>
      </c>
      <c r="AP53" t="e">
        <f>IF(L53=AP$3,MAX(AP$4:AP52)+1,"")</f>
        <v>#N/A</v>
      </c>
      <c r="AQ53" t="e">
        <f>IF(M53=AQ$3,MAX(AQ$4:AQ52)+1,"")</f>
        <v>#N/A</v>
      </c>
      <c r="AR53" t="e">
        <f>IF(N53=AR$3,MAX(AR$4:AR52)+1,"")</f>
        <v>#N/A</v>
      </c>
      <c r="AS53" t="e">
        <f>IF(H53=AS$3,MAX(AS$4:AS52)+1,"")</f>
        <v>#N/A</v>
      </c>
      <c r="AT53" t="e">
        <f>IF(I53=AT$3,MAX(AT$4:AT52)+1,"")</f>
        <v>#N/A</v>
      </c>
      <c r="AU53" t="e">
        <f>IF(J53=AU$3,MAX(AU$4:AU52)+1,"")</f>
        <v>#N/A</v>
      </c>
      <c r="AV53" t="e">
        <f>IF(K53=AV$3,MAX(AV$4:AV52)+1,"")</f>
        <v>#N/A</v>
      </c>
      <c r="AW53" t="e">
        <f>IF(L53=AW$3,MAX(AW$4:AW52)+1,"")</f>
        <v>#N/A</v>
      </c>
      <c r="AX53" t="e">
        <f>IF(M53=AX$3,MAX(AX$4:AX52)+1,"")</f>
        <v>#N/A</v>
      </c>
      <c r="AY53" t="e">
        <f>IF(N53=AY$3,MAX(AY$4:AY52)+1,"")</f>
        <v>#N/A</v>
      </c>
      <c r="AZ53" t="e">
        <f>IF(H53=AZ$3,MAX(AZ$4:AZ52)+1,"")</f>
        <v>#N/A</v>
      </c>
      <c r="BA53" t="e">
        <f>IF(I53=BA$3,MAX(BA$4:BA52)+1,"")</f>
        <v>#N/A</v>
      </c>
      <c r="BB53" t="e">
        <f>IF(J53=BB$3,MAX(BB$4:BB52)+1,"")</f>
        <v>#N/A</v>
      </c>
      <c r="BC53" t="e">
        <f>IF(K53=BC$3,MAX(BC$4:BC52)+1,"")</f>
        <v>#N/A</v>
      </c>
      <c r="BD53" t="e">
        <f>IF(L53=BD$3,MAX(BD$4:BD52)+1,"")</f>
        <v>#N/A</v>
      </c>
      <c r="BE53" t="e">
        <f>IF(M53=BE$3,MAX(BE$4:BE52)+1,"")</f>
        <v>#N/A</v>
      </c>
      <c r="BF53" t="e">
        <f>IF(N53=BF$3,MAX(BF$4:BF52)+1,"")</f>
        <v>#N/A</v>
      </c>
      <c r="BG53" t="e">
        <f>IF(H53=BG$3,MAX(BG$4:BG52)+1,"")</f>
        <v>#N/A</v>
      </c>
      <c r="BH53" t="e">
        <f>IF(I53=BH$3,MAX(BH$4:BH52)+1,"")</f>
        <v>#N/A</v>
      </c>
      <c r="BI53" t="e">
        <f>IF(J53=BI$3,MAX(BI$4:BI52)+1,"")</f>
        <v>#N/A</v>
      </c>
      <c r="BJ53" t="e">
        <f>IF(K53=BJ$3,MAX(BJ$4:BJ52)+1,"")</f>
        <v>#N/A</v>
      </c>
      <c r="BK53" t="e">
        <f>IF(L53=BK$3,MAX(BK$4:BK52)+1,"")</f>
        <v>#N/A</v>
      </c>
      <c r="BL53" t="e">
        <f>IF(M53=BL$3,MAX(BL$4:BL52)+1,"")</f>
        <v>#N/A</v>
      </c>
      <c r="BM53" t="e">
        <f>IF(N53=BM$3,MAX(BM$4:BM52)+1,"")</f>
        <v>#N/A</v>
      </c>
      <c r="BN53" t="e">
        <f>IF(H53=BN$3,MAX(BN$4:BN52)+1,"")</f>
        <v>#N/A</v>
      </c>
      <c r="BO53" t="e">
        <f>IF(I53=BO$3,MAX(BO$4:BO52)+1,"")</f>
        <v>#N/A</v>
      </c>
      <c r="BP53" t="e">
        <f>IF(J53=BP$3,MAX(BP$4:BP52)+1,"")</f>
        <v>#N/A</v>
      </c>
      <c r="BQ53" t="e">
        <f>IF(K53=BQ$3,MAX(BQ$4:BQ52)+1,"")</f>
        <v>#N/A</v>
      </c>
      <c r="BR53" t="e">
        <f>IF(L53=BR$3,MAX(BR$4:BR52)+1,"")</f>
        <v>#N/A</v>
      </c>
      <c r="BS53" t="e">
        <f>IF(M53=BS$3,MAX(BS$4:BS52)+1,"")</f>
        <v>#N/A</v>
      </c>
      <c r="BT53" t="e">
        <f>IF(N53=BT$3,MAX(BT$4:BT52)+1,"")</f>
        <v>#N/A</v>
      </c>
      <c r="BU53" t="e">
        <f>IF(H53=BU$3,MAX(BU$4:BU52)+1,"")</f>
        <v>#N/A</v>
      </c>
      <c r="BV53" t="e">
        <f>IF(I53=BV$3,MAX(BV$4:BV52)+1,"")</f>
        <v>#N/A</v>
      </c>
      <c r="BW53" t="e">
        <f>IF(J53=BW$3,MAX(BW$4:BW52)+1,"")</f>
        <v>#N/A</v>
      </c>
      <c r="BX53" t="e">
        <f>IF(K53=BX$3,MAX(BX$4:BX52)+1,"")</f>
        <v>#N/A</v>
      </c>
      <c r="BY53" t="e">
        <f>IF(L53=BY$3,MAX(BY$4:BY52)+1,"")</f>
        <v>#N/A</v>
      </c>
      <c r="BZ53" t="e">
        <f>IF(M53=BZ$3,MAX(BZ$4:BZ52)+1,"")</f>
        <v>#N/A</v>
      </c>
      <c r="CA53" t="e">
        <f>IF(N53=CA$3,MAX(CA$4:CA52)+1,"")</f>
        <v>#N/A</v>
      </c>
      <c r="CB53" t="e">
        <f>IF(H53=CB$3,MAX(CB$4:CB52)+1,"")</f>
        <v>#N/A</v>
      </c>
      <c r="CC53" t="e">
        <f>IF(I53=CC$3,MAX(CC$4:CC52)+1,"")</f>
        <v>#N/A</v>
      </c>
      <c r="CD53" t="e">
        <f>IF(J53=CD$3,MAX(CD$4:CD52)+1,"")</f>
        <v>#N/A</v>
      </c>
      <c r="CE53" t="e">
        <f>IF(K53=CE$3,MAX(CE$4:CE52)+1,"")</f>
        <v>#N/A</v>
      </c>
      <c r="CF53" t="e">
        <f>IF(L53=CF$3,MAX(CF$4:CF52)+1,"")</f>
        <v>#N/A</v>
      </c>
      <c r="CG53" t="e">
        <f>IF(M53=CG$3,MAX(CG$4:CG52)+1,"")</f>
        <v>#N/A</v>
      </c>
      <c r="CH53" t="e">
        <f>IF(N53=CH$3,MAX(CH$4:CH52)+1,"")</f>
        <v>#N/A</v>
      </c>
      <c r="CI53" t="e">
        <f>IF(H53=CI$3,MAX(CI$4:CI52)+1,"")</f>
        <v>#N/A</v>
      </c>
      <c r="CJ53" t="e">
        <f>IF(I53=CJ$3,MAX(CJ$4:CJ52)+1,"")</f>
        <v>#N/A</v>
      </c>
      <c r="CK53" t="e">
        <f>IF(J53=CK$3,MAX(CK$4:CK52)+1,"")</f>
        <v>#N/A</v>
      </c>
      <c r="CL53" t="e">
        <f>IF(K53=CL$3,MAX(CL$4:CL52)+1,"")</f>
        <v>#N/A</v>
      </c>
      <c r="CM53" t="e">
        <f>IF(L53=CM$3,MAX(CM$4:CM52)+1,"")</f>
        <v>#N/A</v>
      </c>
      <c r="CN53" t="e">
        <f>IF(M53=CN$3,MAX(CN$4:CN52)+1,"")</f>
        <v>#N/A</v>
      </c>
      <c r="CO53" t="e">
        <f>IF(N53=CO$3,MAX(CO$4:CO52)+1,"")</f>
        <v>#N/A</v>
      </c>
    </row>
    <row r="54" spans="1:93">
      <c r="A54" t="s">
        <v>17</v>
      </c>
      <c r="B54" t="s">
        <v>135</v>
      </c>
      <c r="C54" t="s">
        <v>147</v>
      </c>
      <c r="D54">
        <v>2</v>
      </c>
      <c r="E54" t="str">
        <f>INDEX('Rlt Global'!$A$4:$F$151,MATCH($C54,'Rlt Global'!$C$4:$C$151,0),5)</f>
        <v>OTCM/OMRF2</v>
      </c>
      <c r="F54">
        <f>INDEX('Rlt Global'!$A$4:$F$151,MATCH($C54,'Rlt Global'!$C$4:$C$151,0),6)</f>
        <v>2904</v>
      </c>
      <c r="G54" s="66" t="str">
        <f>INDEX('Rlt Global'!$A$4:$G$151,MATCH($C54,'Rlt Global'!$C$4:$C$151,0),7)</f>
        <v>xxx.xxx@google.com</v>
      </c>
      <c r="H54" t="e">
        <f>INDEX('Rlt Global'!$E$4:$BD$151,MATCH($E54,'Rlt Global'!$E$4:$E$151,0),MATCH(H$3,'Rlt Global'!$E$3:$BD$3,0))</f>
        <v>#N/A</v>
      </c>
      <c r="I54" t="e">
        <f>INDEX('Rlt Global'!$E$4:$BD$151,MATCH($E54,'Rlt Global'!$E$4:$E$151,0),MATCH(I$3,'Rlt Global'!$E$3:$BD$3,0))</f>
        <v>#N/A</v>
      </c>
      <c r="J54" t="e">
        <f>INDEX('Rlt Global'!$E$4:$BD$151,MATCH($E54,'Rlt Global'!$E$4:$E$151,0),MATCH(J$3,'Rlt Global'!$E$3:$BD$3,0))</f>
        <v>#N/A</v>
      </c>
      <c r="K54" t="e">
        <f>INDEX('Rlt Global'!$E$4:$BD$151,MATCH($E54,'Rlt Global'!$E$4:$E$151,0),MATCH(K$3,'Rlt Global'!$E$3:$BD$3,0))</f>
        <v>#N/A</v>
      </c>
      <c r="L54" t="e">
        <f>INDEX('Rlt Global'!$E$4:$BD$151,MATCH($E54,'Rlt Global'!$E$4:$E$151,0),MATCH(L$3,'Rlt Global'!$E$3:$BD$3,0))</f>
        <v>#N/A</v>
      </c>
      <c r="M54" t="e">
        <f>INDEX('Rlt Global'!$E$4:$BD$151,MATCH($E54,'Rlt Global'!$E$4:$E$151,0),MATCH(M$3,'Rlt Global'!$E$3:$BD$3,0))</f>
        <v>#N/A</v>
      </c>
      <c r="N54" t="e">
        <f>INDEX('Rlt Global'!$E$4:$BD$151,MATCH($E54,'Rlt Global'!$E$4:$E$151,0),MATCH(N$3,'Rlt Global'!$E$3:$BD$3,0))</f>
        <v>#N/A</v>
      </c>
      <c r="P54" t="e">
        <f t="shared" si="3"/>
        <v>#N/A</v>
      </c>
      <c r="Q54" t="e">
        <f t="shared" si="4"/>
        <v>#N/A</v>
      </c>
      <c r="R54" t="e">
        <f t="shared" si="5"/>
        <v>#N/A</v>
      </c>
      <c r="S54" t="e">
        <f t="shared" si="6"/>
        <v>#N/A</v>
      </c>
      <c r="T54" t="e">
        <f t="shared" si="7"/>
        <v>#N/A</v>
      </c>
      <c r="U54" t="e">
        <f t="shared" si="8"/>
        <v>#N/A</v>
      </c>
      <c r="V54" t="e">
        <f t="shared" si="9"/>
        <v>#N/A</v>
      </c>
      <c r="X54" t="e">
        <f>IF(H54=X$3,MAX(X$4:X53)+1,"")</f>
        <v>#N/A</v>
      </c>
      <c r="Y54" t="e">
        <f>IF(I54=Y$3,MAX(Y$4:Y53)+1,"")</f>
        <v>#N/A</v>
      </c>
      <c r="Z54" t="e">
        <f>IF(J54=Z$3,MAX(Z$4:Z53)+1,"")</f>
        <v>#N/A</v>
      </c>
      <c r="AA54" t="e">
        <f>IF(K54=AA$3,MAX(AA$4:AA53)+1,"")</f>
        <v>#N/A</v>
      </c>
      <c r="AB54" t="e">
        <f>IF(L54=AB$3,MAX(AB$4:AB53)+1,"")</f>
        <v>#N/A</v>
      </c>
      <c r="AC54" t="e">
        <f>IF(M54=AC$3,MAX(AC$4:AC53)+1,"")</f>
        <v>#N/A</v>
      </c>
      <c r="AD54" t="e">
        <f>IF(N54=AD$3,MAX(AD$4:AD53)+1,"")</f>
        <v>#N/A</v>
      </c>
      <c r="AE54" t="e">
        <f>IF(H54=AE$3,MAX(AE$4:AE53)+1,"")</f>
        <v>#N/A</v>
      </c>
      <c r="AF54" t="e">
        <f>IF(I54=AF$3,MAX(AF$4:AF53)+1,"")</f>
        <v>#N/A</v>
      </c>
      <c r="AG54" t="e">
        <f>IF(J54=AG$3,MAX(AG$4:AG53)+1,"")</f>
        <v>#N/A</v>
      </c>
      <c r="AH54" t="e">
        <f>IF(K54=AH$3,MAX(AH$4:AH53)+1,"")</f>
        <v>#N/A</v>
      </c>
      <c r="AI54" t="e">
        <f>IF(L54=AI$3,MAX(AI$4:AI53)+1,"")</f>
        <v>#N/A</v>
      </c>
      <c r="AJ54" t="e">
        <f>IF(M54=AJ$3,MAX(AJ$4:AJ53)+1,"")</f>
        <v>#N/A</v>
      </c>
      <c r="AK54" t="e">
        <f>IF(N54=AK$3,MAX(AK$4:AK53)+1,"")</f>
        <v>#N/A</v>
      </c>
      <c r="AL54" t="e">
        <f>IF(H54=AL$3,MAX(AL$4:AL53)+1,"")</f>
        <v>#N/A</v>
      </c>
      <c r="AM54" t="e">
        <f>IF(I54=AM$3,MAX(AM$4:AM53)+1,"")</f>
        <v>#N/A</v>
      </c>
      <c r="AN54" t="e">
        <f>IF(J54=AN$3,MAX(AN$4:AN53)+1,"")</f>
        <v>#N/A</v>
      </c>
      <c r="AO54" t="e">
        <f>IF(K54=AO$3,MAX(AO$4:AO53)+1,"")</f>
        <v>#N/A</v>
      </c>
      <c r="AP54" t="e">
        <f>IF(L54=AP$3,MAX(AP$4:AP53)+1,"")</f>
        <v>#N/A</v>
      </c>
      <c r="AQ54" t="e">
        <f>IF(M54=AQ$3,MAX(AQ$4:AQ53)+1,"")</f>
        <v>#N/A</v>
      </c>
      <c r="AR54" t="e">
        <f>IF(N54=AR$3,MAX(AR$4:AR53)+1,"")</f>
        <v>#N/A</v>
      </c>
      <c r="AS54" t="e">
        <f>IF(H54=AS$3,MAX(AS$4:AS53)+1,"")</f>
        <v>#N/A</v>
      </c>
      <c r="AT54" t="e">
        <f>IF(I54=AT$3,MAX(AT$4:AT53)+1,"")</f>
        <v>#N/A</v>
      </c>
      <c r="AU54" t="e">
        <f>IF(J54=AU$3,MAX(AU$4:AU53)+1,"")</f>
        <v>#N/A</v>
      </c>
      <c r="AV54" t="e">
        <f>IF(K54=AV$3,MAX(AV$4:AV53)+1,"")</f>
        <v>#N/A</v>
      </c>
      <c r="AW54" t="e">
        <f>IF(L54=AW$3,MAX(AW$4:AW53)+1,"")</f>
        <v>#N/A</v>
      </c>
      <c r="AX54" t="e">
        <f>IF(M54=AX$3,MAX(AX$4:AX53)+1,"")</f>
        <v>#N/A</v>
      </c>
      <c r="AY54" t="e">
        <f>IF(N54=AY$3,MAX(AY$4:AY53)+1,"")</f>
        <v>#N/A</v>
      </c>
      <c r="AZ54" t="e">
        <f>IF(H54=AZ$3,MAX(AZ$4:AZ53)+1,"")</f>
        <v>#N/A</v>
      </c>
      <c r="BA54" t="e">
        <f>IF(I54=BA$3,MAX(BA$4:BA53)+1,"")</f>
        <v>#N/A</v>
      </c>
      <c r="BB54" t="e">
        <f>IF(J54=BB$3,MAX(BB$4:BB53)+1,"")</f>
        <v>#N/A</v>
      </c>
      <c r="BC54" t="e">
        <f>IF(K54=BC$3,MAX(BC$4:BC53)+1,"")</f>
        <v>#N/A</v>
      </c>
      <c r="BD54" t="e">
        <f>IF(L54=BD$3,MAX(BD$4:BD53)+1,"")</f>
        <v>#N/A</v>
      </c>
      <c r="BE54" t="e">
        <f>IF(M54=BE$3,MAX(BE$4:BE53)+1,"")</f>
        <v>#N/A</v>
      </c>
      <c r="BF54" t="e">
        <f>IF(N54=BF$3,MAX(BF$4:BF53)+1,"")</f>
        <v>#N/A</v>
      </c>
      <c r="BG54" t="e">
        <f>IF(H54=BG$3,MAX(BG$4:BG53)+1,"")</f>
        <v>#N/A</v>
      </c>
      <c r="BH54" t="e">
        <f>IF(I54=BH$3,MAX(BH$4:BH53)+1,"")</f>
        <v>#N/A</v>
      </c>
      <c r="BI54" t="e">
        <f>IF(J54=BI$3,MAX(BI$4:BI53)+1,"")</f>
        <v>#N/A</v>
      </c>
      <c r="BJ54" t="e">
        <f>IF(K54=BJ$3,MAX(BJ$4:BJ53)+1,"")</f>
        <v>#N/A</v>
      </c>
      <c r="BK54" t="e">
        <f>IF(L54=BK$3,MAX(BK$4:BK53)+1,"")</f>
        <v>#N/A</v>
      </c>
      <c r="BL54" t="e">
        <f>IF(M54=BL$3,MAX(BL$4:BL53)+1,"")</f>
        <v>#N/A</v>
      </c>
      <c r="BM54" t="e">
        <f>IF(N54=BM$3,MAX(BM$4:BM53)+1,"")</f>
        <v>#N/A</v>
      </c>
      <c r="BN54" t="e">
        <f>IF(H54=BN$3,MAX(BN$4:BN53)+1,"")</f>
        <v>#N/A</v>
      </c>
      <c r="BO54" t="e">
        <f>IF(I54=BO$3,MAX(BO$4:BO53)+1,"")</f>
        <v>#N/A</v>
      </c>
      <c r="BP54" t="e">
        <f>IF(J54=BP$3,MAX(BP$4:BP53)+1,"")</f>
        <v>#N/A</v>
      </c>
      <c r="BQ54" t="e">
        <f>IF(K54=BQ$3,MAX(BQ$4:BQ53)+1,"")</f>
        <v>#N/A</v>
      </c>
      <c r="BR54" t="e">
        <f>IF(L54=BR$3,MAX(BR$4:BR53)+1,"")</f>
        <v>#N/A</v>
      </c>
      <c r="BS54" t="e">
        <f>IF(M54=BS$3,MAX(BS$4:BS53)+1,"")</f>
        <v>#N/A</v>
      </c>
      <c r="BT54" t="e">
        <f>IF(N54=BT$3,MAX(BT$4:BT53)+1,"")</f>
        <v>#N/A</v>
      </c>
      <c r="BU54" t="e">
        <f>IF(H54=BU$3,MAX(BU$4:BU53)+1,"")</f>
        <v>#N/A</v>
      </c>
      <c r="BV54" t="e">
        <f>IF(I54=BV$3,MAX(BV$4:BV53)+1,"")</f>
        <v>#N/A</v>
      </c>
      <c r="BW54" t="e">
        <f>IF(J54=BW$3,MAX(BW$4:BW53)+1,"")</f>
        <v>#N/A</v>
      </c>
      <c r="BX54" t="e">
        <f>IF(K54=BX$3,MAX(BX$4:BX53)+1,"")</f>
        <v>#N/A</v>
      </c>
      <c r="BY54" t="e">
        <f>IF(L54=BY$3,MAX(BY$4:BY53)+1,"")</f>
        <v>#N/A</v>
      </c>
      <c r="BZ54" t="e">
        <f>IF(M54=BZ$3,MAX(BZ$4:BZ53)+1,"")</f>
        <v>#N/A</v>
      </c>
      <c r="CA54" t="e">
        <f>IF(N54=CA$3,MAX(CA$4:CA53)+1,"")</f>
        <v>#N/A</v>
      </c>
      <c r="CB54" t="e">
        <f>IF(H54=CB$3,MAX(CB$4:CB53)+1,"")</f>
        <v>#N/A</v>
      </c>
      <c r="CC54" t="e">
        <f>IF(I54=CC$3,MAX(CC$4:CC53)+1,"")</f>
        <v>#N/A</v>
      </c>
      <c r="CD54" t="e">
        <f>IF(J54=CD$3,MAX(CD$4:CD53)+1,"")</f>
        <v>#N/A</v>
      </c>
      <c r="CE54" t="e">
        <f>IF(K54=CE$3,MAX(CE$4:CE53)+1,"")</f>
        <v>#N/A</v>
      </c>
      <c r="CF54" t="e">
        <f>IF(L54=CF$3,MAX(CF$4:CF53)+1,"")</f>
        <v>#N/A</v>
      </c>
      <c r="CG54" t="e">
        <f>IF(M54=CG$3,MAX(CG$4:CG53)+1,"")</f>
        <v>#N/A</v>
      </c>
      <c r="CH54" t="e">
        <f>IF(N54=CH$3,MAX(CH$4:CH53)+1,"")</f>
        <v>#N/A</v>
      </c>
      <c r="CI54" t="e">
        <f>IF(H54=CI$3,MAX(CI$4:CI53)+1,"")</f>
        <v>#N/A</v>
      </c>
      <c r="CJ54" t="e">
        <f>IF(I54=CJ$3,MAX(CJ$4:CJ53)+1,"")</f>
        <v>#N/A</v>
      </c>
      <c r="CK54" t="e">
        <f>IF(J54=CK$3,MAX(CK$4:CK53)+1,"")</f>
        <v>#N/A</v>
      </c>
      <c r="CL54" t="e">
        <f>IF(K54=CL$3,MAX(CL$4:CL53)+1,"")</f>
        <v>#N/A</v>
      </c>
      <c r="CM54" t="e">
        <f>IF(L54=CM$3,MAX(CM$4:CM53)+1,"")</f>
        <v>#N/A</v>
      </c>
      <c r="CN54" t="e">
        <f>IF(M54=CN$3,MAX(CN$4:CN53)+1,"")</f>
        <v>#N/A</v>
      </c>
      <c r="CO54" t="e">
        <f>IF(N54=CO$3,MAX(CO$4:CO53)+1,"")</f>
        <v>#N/A</v>
      </c>
    </row>
    <row r="55" spans="1:93">
      <c r="A55" t="s">
        <v>18</v>
      </c>
      <c r="B55" t="s">
        <v>135</v>
      </c>
      <c r="C55" t="s">
        <v>148</v>
      </c>
      <c r="D55">
        <v>1</v>
      </c>
      <c r="E55" t="str">
        <f>INDEX('Rlt Global'!$A$4:$F$151,MATCH($C55,'Rlt Global'!$C$4:$C$151,0),5)</f>
        <v>OTCM/OMRG1</v>
      </c>
      <c r="F55">
        <f>INDEX('Rlt Global'!$A$4:$F$151,MATCH($C55,'Rlt Global'!$C$4:$C$151,0),6)</f>
        <v>2039</v>
      </c>
      <c r="G55" s="66" t="str">
        <f>INDEX('Rlt Global'!$A$4:$G$151,MATCH($C55,'Rlt Global'!$C$4:$C$151,0),7)</f>
        <v>xxx.xxx@google.com</v>
      </c>
      <c r="H55" t="e">
        <f>INDEX('Rlt Global'!$E$4:$BD$151,MATCH($E55,'Rlt Global'!$E$4:$E$151,0),MATCH(H$3,'Rlt Global'!$E$3:$BD$3,0))</f>
        <v>#N/A</v>
      </c>
      <c r="I55" t="e">
        <f>INDEX('Rlt Global'!$E$4:$BD$151,MATCH($E55,'Rlt Global'!$E$4:$E$151,0),MATCH(I$3,'Rlt Global'!$E$3:$BD$3,0))</f>
        <v>#N/A</v>
      </c>
      <c r="J55" t="e">
        <f>INDEX('Rlt Global'!$E$4:$BD$151,MATCH($E55,'Rlt Global'!$E$4:$E$151,0),MATCH(J$3,'Rlt Global'!$E$3:$BD$3,0))</f>
        <v>#N/A</v>
      </c>
      <c r="K55" t="e">
        <f>INDEX('Rlt Global'!$E$4:$BD$151,MATCH($E55,'Rlt Global'!$E$4:$E$151,0),MATCH(K$3,'Rlt Global'!$E$3:$BD$3,0))</f>
        <v>#N/A</v>
      </c>
      <c r="L55" t="e">
        <f>INDEX('Rlt Global'!$E$4:$BD$151,MATCH($E55,'Rlt Global'!$E$4:$E$151,0),MATCH(L$3,'Rlt Global'!$E$3:$BD$3,0))</f>
        <v>#N/A</v>
      </c>
      <c r="M55" t="e">
        <f>INDEX('Rlt Global'!$E$4:$BD$151,MATCH($E55,'Rlt Global'!$E$4:$E$151,0),MATCH(M$3,'Rlt Global'!$E$3:$BD$3,0))</f>
        <v>#N/A</v>
      </c>
      <c r="N55" t="e">
        <f>INDEX('Rlt Global'!$E$4:$BD$151,MATCH($E55,'Rlt Global'!$E$4:$E$151,0),MATCH(N$3,'Rlt Global'!$E$3:$BD$3,0))</f>
        <v>#N/A</v>
      </c>
      <c r="P55" t="e">
        <f t="shared" si="3"/>
        <v>#N/A</v>
      </c>
      <c r="Q55" t="e">
        <f t="shared" si="4"/>
        <v>#N/A</v>
      </c>
      <c r="R55" t="e">
        <f t="shared" si="5"/>
        <v>#N/A</v>
      </c>
      <c r="S55" t="e">
        <f t="shared" si="6"/>
        <v>#N/A</v>
      </c>
      <c r="T55" t="e">
        <f t="shared" si="7"/>
        <v>#N/A</v>
      </c>
      <c r="U55" t="e">
        <f t="shared" si="8"/>
        <v>#N/A</v>
      </c>
      <c r="V55" t="e">
        <f t="shared" si="9"/>
        <v>#N/A</v>
      </c>
      <c r="X55" t="e">
        <f>IF(H55=X$3,MAX(X$4:X54)+1,"")</f>
        <v>#N/A</v>
      </c>
      <c r="Y55" t="e">
        <f>IF(I55=Y$3,MAX(Y$4:Y54)+1,"")</f>
        <v>#N/A</v>
      </c>
      <c r="Z55" t="e">
        <f>IF(J55=Z$3,MAX(Z$4:Z54)+1,"")</f>
        <v>#N/A</v>
      </c>
      <c r="AA55" t="e">
        <f>IF(K55=AA$3,MAX(AA$4:AA54)+1,"")</f>
        <v>#N/A</v>
      </c>
      <c r="AB55" t="e">
        <f>IF(L55=AB$3,MAX(AB$4:AB54)+1,"")</f>
        <v>#N/A</v>
      </c>
      <c r="AC55" t="e">
        <f>IF(M55=AC$3,MAX(AC$4:AC54)+1,"")</f>
        <v>#N/A</v>
      </c>
      <c r="AD55" t="e">
        <f>IF(N55=AD$3,MAX(AD$4:AD54)+1,"")</f>
        <v>#N/A</v>
      </c>
      <c r="AE55" t="e">
        <f>IF(H55=AE$3,MAX(AE$4:AE54)+1,"")</f>
        <v>#N/A</v>
      </c>
      <c r="AF55" t="e">
        <f>IF(I55=AF$3,MAX(AF$4:AF54)+1,"")</f>
        <v>#N/A</v>
      </c>
      <c r="AG55" t="e">
        <f>IF(J55=AG$3,MAX(AG$4:AG54)+1,"")</f>
        <v>#N/A</v>
      </c>
      <c r="AH55" t="e">
        <f>IF(K55=AH$3,MAX(AH$4:AH54)+1,"")</f>
        <v>#N/A</v>
      </c>
      <c r="AI55" t="e">
        <f>IF(L55=AI$3,MAX(AI$4:AI54)+1,"")</f>
        <v>#N/A</v>
      </c>
      <c r="AJ55" t="e">
        <f>IF(M55=AJ$3,MAX(AJ$4:AJ54)+1,"")</f>
        <v>#N/A</v>
      </c>
      <c r="AK55" t="e">
        <f>IF(N55=AK$3,MAX(AK$4:AK54)+1,"")</f>
        <v>#N/A</v>
      </c>
      <c r="AL55" t="e">
        <f>IF(H55=AL$3,MAX(AL$4:AL54)+1,"")</f>
        <v>#N/A</v>
      </c>
      <c r="AM55" t="e">
        <f>IF(I55=AM$3,MAX(AM$4:AM54)+1,"")</f>
        <v>#N/A</v>
      </c>
      <c r="AN55" t="e">
        <f>IF(J55=AN$3,MAX(AN$4:AN54)+1,"")</f>
        <v>#N/A</v>
      </c>
      <c r="AO55" t="e">
        <f>IF(K55=AO$3,MAX(AO$4:AO54)+1,"")</f>
        <v>#N/A</v>
      </c>
      <c r="AP55" t="e">
        <f>IF(L55=AP$3,MAX(AP$4:AP54)+1,"")</f>
        <v>#N/A</v>
      </c>
      <c r="AQ55" t="e">
        <f>IF(M55=AQ$3,MAX(AQ$4:AQ54)+1,"")</f>
        <v>#N/A</v>
      </c>
      <c r="AR55" t="e">
        <f>IF(N55=AR$3,MAX(AR$4:AR54)+1,"")</f>
        <v>#N/A</v>
      </c>
      <c r="AS55" t="e">
        <f>IF(H55=AS$3,MAX(AS$4:AS54)+1,"")</f>
        <v>#N/A</v>
      </c>
      <c r="AT55" t="e">
        <f>IF(I55=AT$3,MAX(AT$4:AT54)+1,"")</f>
        <v>#N/A</v>
      </c>
      <c r="AU55" t="e">
        <f>IF(J55=AU$3,MAX(AU$4:AU54)+1,"")</f>
        <v>#N/A</v>
      </c>
      <c r="AV55" t="e">
        <f>IF(K55=AV$3,MAX(AV$4:AV54)+1,"")</f>
        <v>#N/A</v>
      </c>
      <c r="AW55" t="e">
        <f>IF(L55=AW$3,MAX(AW$4:AW54)+1,"")</f>
        <v>#N/A</v>
      </c>
      <c r="AX55" t="e">
        <f>IF(M55=AX$3,MAX(AX$4:AX54)+1,"")</f>
        <v>#N/A</v>
      </c>
      <c r="AY55" t="e">
        <f>IF(N55=AY$3,MAX(AY$4:AY54)+1,"")</f>
        <v>#N/A</v>
      </c>
      <c r="AZ55" t="e">
        <f>IF(H55=AZ$3,MAX(AZ$4:AZ54)+1,"")</f>
        <v>#N/A</v>
      </c>
      <c r="BA55" t="e">
        <f>IF(I55=BA$3,MAX(BA$4:BA54)+1,"")</f>
        <v>#N/A</v>
      </c>
      <c r="BB55" t="e">
        <f>IF(J55=BB$3,MAX(BB$4:BB54)+1,"")</f>
        <v>#N/A</v>
      </c>
      <c r="BC55" t="e">
        <f>IF(K55=BC$3,MAX(BC$4:BC54)+1,"")</f>
        <v>#N/A</v>
      </c>
      <c r="BD55" t="e">
        <f>IF(L55=BD$3,MAX(BD$4:BD54)+1,"")</f>
        <v>#N/A</v>
      </c>
      <c r="BE55" t="e">
        <f>IF(M55=BE$3,MAX(BE$4:BE54)+1,"")</f>
        <v>#N/A</v>
      </c>
      <c r="BF55" t="e">
        <f>IF(N55=BF$3,MAX(BF$4:BF54)+1,"")</f>
        <v>#N/A</v>
      </c>
      <c r="BG55" t="e">
        <f>IF(H55=BG$3,MAX(BG$4:BG54)+1,"")</f>
        <v>#N/A</v>
      </c>
      <c r="BH55" t="e">
        <f>IF(I55=BH$3,MAX(BH$4:BH54)+1,"")</f>
        <v>#N/A</v>
      </c>
      <c r="BI55" t="e">
        <f>IF(J55=BI$3,MAX(BI$4:BI54)+1,"")</f>
        <v>#N/A</v>
      </c>
      <c r="BJ55" t="e">
        <f>IF(K55=BJ$3,MAX(BJ$4:BJ54)+1,"")</f>
        <v>#N/A</v>
      </c>
      <c r="BK55" t="e">
        <f>IF(L55=BK$3,MAX(BK$4:BK54)+1,"")</f>
        <v>#N/A</v>
      </c>
      <c r="BL55" t="e">
        <f>IF(M55=BL$3,MAX(BL$4:BL54)+1,"")</f>
        <v>#N/A</v>
      </c>
      <c r="BM55" t="e">
        <f>IF(N55=BM$3,MAX(BM$4:BM54)+1,"")</f>
        <v>#N/A</v>
      </c>
      <c r="BN55" t="e">
        <f>IF(H55=BN$3,MAX(BN$4:BN54)+1,"")</f>
        <v>#N/A</v>
      </c>
      <c r="BO55" t="e">
        <f>IF(I55=BO$3,MAX(BO$4:BO54)+1,"")</f>
        <v>#N/A</v>
      </c>
      <c r="BP55" t="e">
        <f>IF(J55=BP$3,MAX(BP$4:BP54)+1,"")</f>
        <v>#N/A</v>
      </c>
      <c r="BQ55" t="e">
        <f>IF(K55=BQ$3,MAX(BQ$4:BQ54)+1,"")</f>
        <v>#N/A</v>
      </c>
      <c r="BR55" t="e">
        <f>IF(L55=BR$3,MAX(BR$4:BR54)+1,"")</f>
        <v>#N/A</v>
      </c>
      <c r="BS55" t="e">
        <f>IF(M55=BS$3,MAX(BS$4:BS54)+1,"")</f>
        <v>#N/A</v>
      </c>
      <c r="BT55" t="e">
        <f>IF(N55=BT$3,MAX(BT$4:BT54)+1,"")</f>
        <v>#N/A</v>
      </c>
      <c r="BU55" t="e">
        <f>IF(H55=BU$3,MAX(BU$4:BU54)+1,"")</f>
        <v>#N/A</v>
      </c>
      <c r="BV55" t="e">
        <f>IF(I55=BV$3,MAX(BV$4:BV54)+1,"")</f>
        <v>#N/A</v>
      </c>
      <c r="BW55" t="e">
        <f>IF(J55=BW$3,MAX(BW$4:BW54)+1,"")</f>
        <v>#N/A</v>
      </c>
      <c r="BX55" t="e">
        <f>IF(K55=BX$3,MAX(BX$4:BX54)+1,"")</f>
        <v>#N/A</v>
      </c>
      <c r="BY55" t="e">
        <f>IF(L55=BY$3,MAX(BY$4:BY54)+1,"")</f>
        <v>#N/A</v>
      </c>
      <c r="BZ55" t="e">
        <f>IF(M55=BZ$3,MAX(BZ$4:BZ54)+1,"")</f>
        <v>#N/A</v>
      </c>
      <c r="CA55" t="e">
        <f>IF(N55=CA$3,MAX(CA$4:CA54)+1,"")</f>
        <v>#N/A</v>
      </c>
      <c r="CB55" t="e">
        <f>IF(H55=CB$3,MAX(CB$4:CB54)+1,"")</f>
        <v>#N/A</v>
      </c>
      <c r="CC55" t="e">
        <f>IF(I55=CC$3,MAX(CC$4:CC54)+1,"")</f>
        <v>#N/A</v>
      </c>
      <c r="CD55" t="e">
        <f>IF(J55=CD$3,MAX(CD$4:CD54)+1,"")</f>
        <v>#N/A</v>
      </c>
      <c r="CE55" t="e">
        <f>IF(K55=CE$3,MAX(CE$4:CE54)+1,"")</f>
        <v>#N/A</v>
      </c>
      <c r="CF55" t="e">
        <f>IF(L55=CF$3,MAX(CF$4:CF54)+1,"")</f>
        <v>#N/A</v>
      </c>
      <c r="CG55" t="e">
        <f>IF(M55=CG$3,MAX(CG$4:CG54)+1,"")</f>
        <v>#N/A</v>
      </c>
      <c r="CH55" t="e">
        <f>IF(N55=CH$3,MAX(CH$4:CH54)+1,"")</f>
        <v>#N/A</v>
      </c>
      <c r="CI55" t="e">
        <f>IF(H55=CI$3,MAX(CI$4:CI54)+1,"")</f>
        <v>#N/A</v>
      </c>
      <c r="CJ55" t="e">
        <f>IF(I55=CJ$3,MAX(CJ$4:CJ54)+1,"")</f>
        <v>#N/A</v>
      </c>
      <c r="CK55" t="e">
        <f>IF(J55=CK$3,MAX(CK$4:CK54)+1,"")</f>
        <v>#N/A</v>
      </c>
      <c r="CL55" t="e">
        <f>IF(K55=CL$3,MAX(CL$4:CL54)+1,"")</f>
        <v>#N/A</v>
      </c>
      <c r="CM55" t="e">
        <f>IF(L55=CM$3,MAX(CM$4:CM54)+1,"")</f>
        <v>#N/A</v>
      </c>
      <c r="CN55" t="e">
        <f>IF(M55=CN$3,MAX(CN$4:CN54)+1,"")</f>
        <v>#N/A</v>
      </c>
      <c r="CO55" t="e">
        <f>IF(N55=CO$3,MAX(CO$4:CO54)+1,"")</f>
        <v>#N/A</v>
      </c>
    </row>
    <row r="56" spans="1:93">
      <c r="A56" t="s">
        <v>18</v>
      </c>
      <c r="B56" t="s">
        <v>135</v>
      </c>
      <c r="C56" t="s">
        <v>149</v>
      </c>
      <c r="D56">
        <v>2</v>
      </c>
      <c r="E56" t="str">
        <f>INDEX('Rlt Global'!$A$4:$F$151,MATCH($C56,'Rlt Global'!$C$4:$C$151,0),5)</f>
        <v>OTCM/OMRG2</v>
      </c>
      <c r="F56">
        <f>INDEX('Rlt Global'!$A$4:$F$151,MATCH($C56,'Rlt Global'!$C$4:$C$151,0),6)</f>
        <v>2068</v>
      </c>
      <c r="G56" s="66" t="str">
        <f>INDEX('Rlt Global'!$A$4:$G$151,MATCH($C56,'Rlt Global'!$C$4:$C$151,0),7)</f>
        <v>xxx.xxx@google.com</v>
      </c>
      <c r="H56" t="e">
        <f>INDEX('Rlt Global'!$E$4:$BD$151,MATCH($E56,'Rlt Global'!$E$4:$E$151,0),MATCH(H$3,'Rlt Global'!$E$3:$BD$3,0))</f>
        <v>#N/A</v>
      </c>
      <c r="I56" t="e">
        <f>INDEX('Rlt Global'!$E$4:$BD$151,MATCH($E56,'Rlt Global'!$E$4:$E$151,0),MATCH(I$3,'Rlt Global'!$E$3:$BD$3,0))</f>
        <v>#N/A</v>
      </c>
      <c r="J56" t="e">
        <f>INDEX('Rlt Global'!$E$4:$BD$151,MATCH($E56,'Rlt Global'!$E$4:$E$151,0),MATCH(J$3,'Rlt Global'!$E$3:$BD$3,0))</f>
        <v>#N/A</v>
      </c>
      <c r="K56" t="e">
        <f>INDEX('Rlt Global'!$E$4:$BD$151,MATCH($E56,'Rlt Global'!$E$4:$E$151,0),MATCH(K$3,'Rlt Global'!$E$3:$BD$3,0))</f>
        <v>#N/A</v>
      </c>
      <c r="L56" t="e">
        <f>INDEX('Rlt Global'!$E$4:$BD$151,MATCH($E56,'Rlt Global'!$E$4:$E$151,0),MATCH(L$3,'Rlt Global'!$E$3:$BD$3,0))</f>
        <v>#N/A</v>
      </c>
      <c r="M56" t="e">
        <f>INDEX('Rlt Global'!$E$4:$BD$151,MATCH($E56,'Rlt Global'!$E$4:$E$151,0),MATCH(M$3,'Rlt Global'!$E$3:$BD$3,0))</f>
        <v>#N/A</v>
      </c>
      <c r="N56" t="e">
        <f>INDEX('Rlt Global'!$E$4:$BD$151,MATCH($E56,'Rlt Global'!$E$4:$E$151,0),MATCH(N$3,'Rlt Global'!$E$3:$BD$3,0))</f>
        <v>#N/A</v>
      </c>
      <c r="P56" t="e">
        <f t="shared" si="3"/>
        <v>#N/A</v>
      </c>
      <c r="Q56" t="e">
        <f t="shared" si="4"/>
        <v>#N/A</v>
      </c>
      <c r="R56" t="e">
        <f t="shared" si="5"/>
        <v>#N/A</v>
      </c>
      <c r="S56" t="e">
        <f t="shared" si="6"/>
        <v>#N/A</v>
      </c>
      <c r="T56" t="e">
        <f t="shared" si="7"/>
        <v>#N/A</v>
      </c>
      <c r="U56" t="e">
        <f t="shared" si="8"/>
        <v>#N/A</v>
      </c>
      <c r="V56" t="e">
        <f t="shared" si="9"/>
        <v>#N/A</v>
      </c>
      <c r="X56" t="e">
        <f>IF(H56=X$3,MAX(X$4:X55)+1,"")</f>
        <v>#N/A</v>
      </c>
      <c r="Y56" t="e">
        <f>IF(I56=Y$3,MAX(Y$4:Y55)+1,"")</f>
        <v>#N/A</v>
      </c>
      <c r="Z56" t="e">
        <f>IF(J56=Z$3,MAX(Z$4:Z55)+1,"")</f>
        <v>#N/A</v>
      </c>
      <c r="AA56" t="e">
        <f>IF(K56=AA$3,MAX(AA$4:AA55)+1,"")</f>
        <v>#N/A</v>
      </c>
      <c r="AB56" t="e">
        <f>IF(L56=AB$3,MAX(AB$4:AB55)+1,"")</f>
        <v>#N/A</v>
      </c>
      <c r="AC56" t="e">
        <f>IF(M56=AC$3,MAX(AC$4:AC55)+1,"")</f>
        <v>#N/A</v>
      </c>
      <c r="AD56" t="e">
        <f>IF(N56=AD$3,MAX(AD$4:AD55)+1,"")</f>
        <v>#N/A</v>
      </c>
      <c r="AE56" t="e">
        <f>IF(H56=AE$3,MAX(AE$4:AE55)+1,"")</f>
        <v>#N/A</v>
      </c>
      <c r="AF56" t="e">
        <f>IF(I56=AF$3,MAX(AF$4:AF55)+1,"")</f>
        <v>#N/A</v>
      </c>
      <c r="AG56" t="e">
        <f>IF(J56=AG$3,MAX(AG$4:AG55)+1,"")</f>
        <v>#N/A</v>
      </c>
      <c r="AH56" t="e">
        <f>IF(K56=AH$3,MAX(AH$4:AH55)+1,"")</f>
        <v>#N/A</v>
      </c>
      <c r="AI56" t="e">
        <f>IF(L56=AI$3,MAX(AI$4:AI55)+1,"")</f>
        <v>#N/A</v>
      </c>
      <c r="AJ56" t="e">
        <f>IF(M56=AJ$3,MAX(AJ$4:AJ55)+1,"")</f>
        <v>#N/A</v>
      </c>
      <c r="AK56" t="e">
        <f>IF(N56=AK$3,MAX(AK$4:AK55)+1,"")</f>
        <v>#N/A</v>
      </c>
      <c r="AL56" t="e">
        <f>IF(H56=AL$3,MAX(AL$4:AL55)+1,"")</f>
        <v>#N/A</v>
      </c>
      <c r="AM56" t="e">
        <f>IF(I56=AM$3,MAX(AM$4:AM55)+1,"")</f>
        <v>#N/A</v>
      </c>
      <c r="AN56" t="e">
        <f>IF(J56=AN$3,MAX(AN$4:AN55)+1,"")</f>
        <v>#N/A</v>
      </c>
      <c r="AO56" t="e">
        <f>IF(K56=AO$3,MAX(AO$4:AO55)+1,"")</f>
        <v>#N/A</v>
      </c>
      <c r="AP56" t="e">
        <f>IF(L56=AP$3,MAX(AP$4:AP55)+1,"")</f>
        <v>#N/A</v>
      </c>
      <c r="AQ56" t="e">
        <f>IF(M56=AQ$3,MAX(AQ$4:AQ55)+1,"")</f>
        <v>#N/A</v>
      </c>
      <c r="AR56" t="e">
        <f>IF(N56=AR$3,MAX(AR$4:AR55)+1,"")</f>
        <v>#N/A</v>
      </c>
      <c r="AS56" t="e">
        <f>IF(H56=AS$3,MAX(AS$4:AS55)+1,"")</f>
        <v>#N/A</v>
      </c>
      <c r="AT56" t="e">
        <f>IF(I56=AT$3,MAX(AT$4:AT55)+1,"")</f>
        <v>#N/A</v>
      </c>
      <c r="AU56" t="e">
        <f>IF(J56=AU$3,MAX(AU$4:AU55)+1,"")</f>
        <v>#N/A</v>
      </c>
      <c r="AV56" t="e">
        <f>IF(K56=AV$3,MAX(AV$4:AV55)+1,"")</f>
        <v>#N/A</v>
      </c>
      <c r="AW56" t="e">
        <f>IF(L56=AW$3,MAX(AW$4:AW55)+1,"")</f>
        <v>#N/A</v>
      </c>
      <c r="AX56" t="e">
        <f>IF(M56=AX$3,MAX(AX$4:AX55)+1,"")</f>
        <v>#N/A</v>
      </c>
      <c r="AY56" t="e">
        <f>IF(N56=AY$3,MAX(AY$4:AY55)+1,"")</f>
        <v>#N/A</v>
      </c>
      <c r="AZ56" t="e">
        <f>IF(H56=AZ$3,MAX(AZ$4:AZ55)+1,"")</f>
        <v>#N/A</v>
      </c>
      <c r="BA56" t="e">
        <f>IF(I56=BA$3,MAX(BA$4:BA55)+1,"")</f>
        <v>#N/A</v>
      </c>
      <c r="BB56" t="e">
        <f>IF(J56=BB$3,MAX(BB$4:BB55)+1,"")</f>
        <v>#N/A</v>
      </c>
      <c r="BC56" t="e">
        <f>IF(K56=BC$3,MAX(BC$4:BC55)+1,"")</f>
        <v>#N/A</v>
      </c>
      <c r="BD56" t="e">
        <f>IF(L56=BD$3,MAX(BD$4:BD55)+1,"")</f>
        <v>#N/A</v>
      </c>
      <c r="BE56" t="e">
        <f>IF(M56=BE$3,MAX(BE$4:BE55)+1,"")</f>
        <v>#N/A</v>
      </c>
      <c r="BF56" t="e">
        <f>IF(N56=BF$3,MAX(BF$4:BF55)+1,"")</f>
        <v>#N/A</v>
      </c>
      <c r="BG56" t="e">
        <f>IF(H56=BG$3,MAX(BG$4:BG55)+1,"")</f>
        <v>#N/A</v>
      </c>
      <c r="BH56" t="e">
        <f>IF(I56=BH$3,MAX(BH$4:BH55)+1,"")</f>
        <v>#N/A</v>
      </c>
      <c r="BI56" t="e">
        <f>IF(J56=BI$3,MAX(BI$4:BI55)+1,"")</f>
        <v>#N/A</v>
      </c>
      <c r="BJ56" t="e">
        <f>IF(K56=BJ$3,MAX(BJ$4:BJ55)+1,"")</f>
        <v>#N/A</v>
      </c>
      <c r="BK56" t="e">
        <f>IF(L56=BK$3,MAX(BK$4:BK55)+1,"")</f>
        <v>#N/A</v>
      </c>
      <c r="BL56" t="e">
        <f>IF(M56=BL$3,MAX(BL$4:BL55)+1,"")</f>
        <v>#N/A</v>
      </c>
      <c r="BM56" t="e">
        <f>IF(N56=BM$3,MAX(BM$4:BM55)+1,"")</f>
        <v>#N/A</v>
      </c>
      <c r="BN56" t="e">
        <f>IF(H56=BN$3,MAX(BN$4:BN55)+1,"")</f>
        <v>#N/A</v>
      </c>
      <c r="BO56" t="e">
        <f>IF(I56=BO$3,MAX(BO$4:BO55)+1,"")</f>
        <v>#N/A</v>
      </c>
      <c r="BP56" t="e">
        <f>IF(J56=BP$3,MAX(BP$4:BP55)+1,"")</f>
        <v>#N/A</v>
      </c>
      <c r="BQ56" t="e">
        <f>IF(K56=BQ$3,MAX(BQ$4:BQ55)+1,"")</f>
        <v>#N/A</v>
      </c>
      <c r="BR56" t="e">
        <f>IF(L56=BR$3,MAX(BR$4:BR55)+1,"")</f>
        <v>#N/A</v>
      </c>
      <c r="BS56" t="e">
        <f>IF(M56=BS$3,MAX(BS$4:BS55)+1,"")</f>
        <v>#N/A</v>
      </c>
      <c r="BT56" t="e">
        <f>IF(N56=BT$3,MAX(BT$4:BT55)+1,"")</f>
        <v>#N/A</v>
      </c>
      <c r="BU56" t="e">
        <f>IF(H56=BU$3,MAX(BU$4:BU55)+1,"")</f>
        <v>#N/A</v>
      </c>
      <c r="BV56" t="e">
        <f>IF(I56=BV$3,MAX(BV$4:BV55)+1,"")</f>
        <v>#N/A</v>
      </c>
      <c r="BW56" t="e">
        <f>IF(J56=BW$3,MAX(BW$4:BW55)+1,"")</f>
        <v>#N/A</v>
      </c>
      <c r="BX56" t="e">
        <f>IF(K56=BX$3,MAX(BX$4:BX55)+1,"")</f>
        <v>#N/A</v>
      </c>
      <c r="BY56" t="e">
        <f>IF(L56=BY$3,MAX(BY$4:BY55)+1,"")</f>
        <v>#N/A</v>
      </c>
      <c r="BZ56" t="e">
        <f>IF(M56=BZ$3,MAX(BZ$4:BZ55)+1,"")</f>
        <v>#N/A</v>
      </c>
      <c r="CA56" t="e">
        <f>IF(N56=CA$3,MAX(CA$4:CA55)+1,"")</f>
        <v>#N/A</v>
      </c>
      <c r="CB56" t="e">
        <f>IF(H56=CB$3,MAX(CB$4:CB55)+1,"")</f>
        <v>#N/A</v>
      </c>
      <c r="CC56" t="e">
        <f>IF(I56=CC$3,MAX(CC$4:CC55)+1,"")</f>
        <v>#N/A</v>
      </c>
      <c r="CD56" t="e">
        <f>IF(J56=CD$3,MAX(CD$4:CD55)+1,"")</f>
        <v>#N/A</v>
      </c>
      <c r="CE56" t="e">
        <f>IF(K56=CE$3,MAX(CE$4:CE55)+1,"")</f>
        <v>#N/A</v>
      </c>
      <c r="CF56" t="e">
        <f>IF(L56=CF$3,MAX(CF$4:CF55)+1,"")</f>
        <v>#N/A</v>
      </c>
      <c r="CG56" t="e">
        <f>IF(M56=CG$3,MAX(CG$4:CG55)+1,"")</f>
        <v>#N/A</v>
      </c>
      <c r="CH56" t="e">
        <f>IF(N56=CH$3,MAX(CH$4:CH55)+1,"")</f>
        <v>#N/A</v>
      </c>
      <c r="CI56" t="e">
        <f>IF(H56=CI$3,MAX(CI$4:CI55)+1,"")</f>
        <v>#N/A</v>
      </c>
      <c r="CJ56" t="e">
        <f>IF(I56=CJ$3,MAX(CJ$4:CJ55)+1,"")</f>
        <v>#N/A</v>
      </c>
      <c r="CK56" t="e">
        <f>IF(J56=CK$3,MAX(CK$4:CK55)+1,"")</f>
        <v>#N/A</v>
      </c>
      <c r="CL56" t="e">
        <f>IF(K56=CL$3,MAX(CL$4:CL55)+1,"")</f>
        <v>#N/A</v>
      </c>
      <c r="CM56" t="e">
        <f>IF(L56=CM$3,MAX(CM$4:CM55)+1,"")</f>
        <v>#N/A</v>
      </c>
      <c r="CN56" t="e">
        <f>IF(M56=CN$3,MAX(CN$4:CN55)+1,"")</f>
        <v>#N/A</v>
      </c>
      <c r="CO56" t="e">
        <f>IF(N56=CO$3,MAX(CO$4:CO55)+1,"")</f>
        <v>#N/A</v>
      </c>
    </row>
    <row r="57" spans="1:93">
      <c r="A57" t="s">
        <v>150</v>
      </c>
      <c r="B57" t="s">
        <v>135</v>
      </c>
      <c r="C57" t="s">
        <v>151</v>
      </c>
      <c r="D57">
        <v>1</v>
      </c>
      <c r="E57" t="str">
        <f>INDEX('Rlt Global'!$A$4:$F$151,MATCH($C57,'Rlt Global'!$C$4:$C$151,0),5)</f>
        <v>OTCM/OMRH1</v>
      </c>
      <c r="F57">
        <f>INDEX('Rlt Global'!$A$4:$F$151,MATCH($C57,'Rlt Global'!$C$4:$C$151,0),6)</f>
        <v>4312</v>
      </c>
      <c r="G57" s="66" t="str">
        <f>INDEX('Rlt Global'!$A$4:$G$151,MATCH($C57,'Rlt Global'!$C$4:$C$151,0),7)</f>
        <v>xxx.xxx@google.com</v>
      </c>
      <c r="H57" t="e">
        <f>INDEX('Rlt Global'!$E$4:$BD$151,MATCH($E57,'Rlt Global'!$E$4:$E$151,0),MATCH(H$3,'Rlt Global'!$E$3:$BD$3,0))</f>
        <v>#N/A</v>
      </c>
      <c r="I57" t="e">
        <f>INDEX('Rlt Global'!$E$4:$BD$151,MATCH($E57,'Rlt Global'!$E$4:$E$151,0),MATCH(I$3,'Rlt Global'!$E$3:$BD$3,0))</f>
        <v>#N/A</v>
      </c>
      <c r="J57" t="e">
        <f>INDEX('Rlt Global'!$E$4:$BD$151,MATCH($E57,'Rlt Global'!$E$4:$E$151,0),MATCH(J$3,'Rlt Global'!$E$3:$BD$3,0))</f>
        <v>#N/A</v>
      </c>
      <c r="K57" t="e">
        <f>INDEX('Rlt Global'!$E$4:$BD$151,MATCH($E57,'Rlt Global'!$E$4:$E$151,0),MATCH(K$3,'Rlt Global'!$E$3:$BD$3,0))</f>
        <v>#N/A</v>
      </c>
      <c r="L57" t="e">
        <f>INDEX('Rlt Global'!$E$4:$BD$151,MATCH($E57,'Rlt Global'!$E$4:$E$151,0),MATCH(L$3,'Rlt Global'!$E$3:$BD$3,0))</f>
        <v>#N/A</v>
      </c>
      <c r="M57" t="e">
        <f>INDEX('Rlt Global'!$E$4:$BD$151,MATCH($E57,'Rlt Global'!$E$4:$E$151,0),MATCH(M$3,'Rlt Global'!$E$3:$BD$3,0))</f>
        <v>#N/A</v>
      </c>
      <c r="N57" t="e">
        <f>INDEX('Rlt Global'!$E$4:$BD$151,MATCH($E57,'Rlt Global'!$E$4:$E$151,0),MATCH(N$3,'Rlt Global'!$E$3:$BD$3,0))</f>
        <v>#N/A</v>
      </c>
      <c r="P57" t="e">
        <f t="shared" si="3"/>
        <v>#N/A</v>
      </c>
      <c r="Q57" t="e">
        <f t="shared" si="4"/>
        <v>#N/A</v>
      </c>
      <c r="R57" t="e">
        <f t="shared" si="5"/>
        <v>#N/A</v>
      </c>
      <c r="S57" t="e">
        <f t="shared" si="6"/>
        <v>#N/A</v>
      </c>
      <c r="T57" t="e">
        <f t="shared" si="7"/>
        <v>#N/A</v>
      </c>
      <c r="U57" t="e">
        <f t="shared" si="8"/>
        <v>#N/A</v>
      </c>
      <c r="V57" t="e">
        <f t="shared" si="9"/>
        <v>#N/A</v>
      </c>
      <c r="X57" t="e">
        <f>IF(H57=X$3,MAX(X$4:X56)+1,"")</f>
        <v>#N/A</v>
      </c>
      <c r="Y57" t="e">
        <f>IF(I57=Y$3,MAX(Y$4:Y56)+1,"")</f>
        <v>#N/A</v>
      </c>
      <c r="Z57" t="e">
        <f>IF(J57=Z$3,MAX(Z$4:Z56)+1,"")</f>
        <v>#N/A</v>
      </c>
      <c r="AA57" t="e">
        <f>IF(K57=AA$3,MAX(AA$4:AA56)+1,"")</f>
        <v>#N/A</v>
      </c>
      <c r="AB57" t="e">
        <f>IF(L57=AB$3,MAX(AB$4:AB56)+1,"")</f>
        <v>#N/A</v>
      </c>
      <c r="AC57" t="e">
        <f>IF(M57=AC$3,MAX(AC$4:AC56)+1,"")</f>
        <v>#N/A</v>
      </c>
      <c r="AD57" t="e">
        <f>IF(N57=AD$3,MAX(AD$4:AD56)+1,"")</f>
        <v>#N/A</v>
      </c>
      <c r="AE57" t="e">
        <f>IF(H57=AE$3,MAX(AE$4:AE56)+1,"")</f>
        <v>#N/A</v>
      </c>
      <c r="AF57" t="e">
        <f>IF(I57=AF$3,MAX(AF$4:AF56)+1,"")</f>
        <v>#N/A</v>
      </c>
      <c r="AG57" t="e">
        <f>IF(J57=AG$3,MAX(AG$4:AG56)+1,"")</f>
        <v>#N/A</v>
      </c>
      <c r="AH57" t="e">
        <f>IF(K57=AH$3,MAX(AH$4:AH56)+1,"")</f>
        <v>#N/A</v>
      </c>
      <c r="AI57" t="e">
        <f>IF(L57=AI$3,MAX(AI$4:AI56)+1,"")</f>
        <v>#N/A</v>
      </c>
      <c r="AJ57" t="e">
        <f>IF(M57=AJ$3,MAX(AJ$4:AJ56)+1,"")</f>
        <v>#N/A</v>
      </c>
      <c r="AK57" t="e">
        <f>IF(N57=AK$3,MAX(AK$4:AK56)+1,"")</f>
        <v>#N/A</v>
      </c>
      <c r="AL57" t="e">
        <f>IF(H57=AL$3,MAX(AL$4:AL56)+1,"")</f>
        <v>#N/A</v>
      </c>
      <c r="AM57" t="e">
        <f>IF(I57=AM$3,MAX(AM$4:AM56)+1,"")</f>
        <v>#N/A</v>
      </c>
      <c r="AN57" t="e">
        <f>IF(J57=AN$3,MAX(AN$4:AN56)+1,"")</f>
        <v>#N/A</v>
      </c>
      <c r="AO57" t="e">
        <f>IF(K57=AO$3,MAX(AO$4:AO56)+1,"")</f>
        <v>#N/A</v>
      </c>
      <c r="AP57" t="e">
        <f>IF(L57=AP$3,MAX(AP$4:AP56)+1,"")</f>
        <v>#N/A</v>
      </c>
      <c r="AQ57" t="e">
        <f>IF(M57=AQ$3,MAX(AQ$4:AQ56)+1,"")</f>
        <v>#N/A</v>
      </c>
      <c r="AR57" t="e">
        <f>IF(N57=AR$3,MAX(AR$4:AR56)+1,"")</f>
        <v>#N/A</v>
      </c>
      <c r="AS57" t="e">
        <f>IF(H57=AS$3,MAX(AS$4:AS56)+1,"")</f>
        <v>#N/A</v>
      </c>
      <c r="AT57" t="e">
        <f>IF(I57=AT$3,MAX(AT$4:AT56)+1,"")</f>
        <v>#N/A</v>
      </c>
      <c r="AU57" t="e">
        <f>IF(J57=AU$3,MAX(AU$4:AU56)+1,"")</f>
        <v>#N/A</v>
      </c>
      <c r="AV57" t="e">
        <f>IF(K57=AV$3,MAX(AV$4:AV56)+1,"")</f>
        <v>#N/A</v>
      </c>
      <c r="AW57" t="e">
        <f>IF(L57=AW$3,MAX(AW$4:AW56)+1,"")</f>
        <v>#N/A</v>
      </c>
      <c r="AX57" t="e">
        <f>IF(M57=AX$3,MAX(AX$4:AX56)+1,"")</f>
        <v>#N/A</v>
      </c>
      <c r="AY57" t="e">
        <f>IF(N57=AY$3,MAX(AY$4:AY56)+1,"")</f>
        <v>#N/A</v>
      </c>
      <c r="AZ57" t="e">
        <f>IF(H57=AZ$3,MAX(AZ$4:AZ56)+1,"")</f>
        <v>#N/A</v>
      </c>
      <c r="BA57" t="e">
        <f>IF(I57=BA$3,MAX(BA$4:BA56)+1,"")</f>
        <v>#N/A</v>
      </c>
      <c r="BB57" t="e">
        <f>IF(J57=BB$3,MAX(BB$4:BB56)+1,"")</f>
        <v>#N/A</v>
      </c>
      <c r="BC57" t="e">
        <f>IF(K57=BC$3,MAX(BC$4:BC56)+1,"")</f>
        <v>#N/A</v>
      </c>
      <c r="BD57" t="e">
        <f>IF(L57=BD$3,MAX(BD$4:BD56)+1,"")</f>
        <v>#N/A</v>
      </c>
      <c r="BE57" t="e">
        <f>IF(M57=BE$3,MAX(BE$4:BE56)+1,"")</f>
        <v>#N/A</v>
      </c>
      <c r="BF57" t="e">
        <f>IF(N57=BF$3,MAX(BF$4:BF56)+1,"")</f>
        <v>#N/A</v>
      </c>
      <c r="BG57" t="e">
        <f>IF(H57=BG$3,MAX(BG$4:BG56)+1,"")</f>
        <v>#N/A</v>
      </c>
      <c r="BH57" t="e">
        <f>IF(I57=BH$3,MAX(BH$4:BH56)+1,"")</f>
        <v>#N/A</v>
      </c>
      <c r="BI57" t="e">
        <f>IF(J57=BI$3,MAX(BI$4:BI56)+1,"")</f>
        <v>#N/A</v>
      </c>
      <c r="BJ57" t="e">
        <f>IF(K57=BJ$3,MAX(BJ$4:BJ56)+1,"")</f>
        <v>#N/A</v>
      </c>
      <c r="BK57" t="e">
        <f>IF(L57=BK$3,MAX(BK$4:BK56)+1,"")</f>
        <v>#N/A</v>
      </c>
      <c r="BL57" t="e">
        <f>IF(M57=BL$3,MAX(BL$4:BL56)+1,"")</f>
        <v>#N/A</v>
      </c>
      <c r="BM57" t="e">
        <f>IF(N57=BM$3,MAX(BM$4:BM56)+1,"")</f>
        <v>#N/A</v>
      </c>
      <c r="BN57" t="e">
        <f>IF(H57=BN$3,MAX(BN$4:BN56)+1,"")</f>
        <v>#N/A</v>
      </c>
      <c r="BO57" t="e">
        <f>IF(I57=BO$3,MAX(BO$4:BO56)+1,"")</f>
        <v>#N/A</v>
      </c>
      <c r="BP57" t="e">
        <f>IF(J57=BP$3,MAX(BP$4:BP56)+1,"")</f>
        <v>#N/A</v>
      </c>
      <c r="BQ57" t="e">
        <f>IF(K57=BQ$3,MAX(BQ$4:BQ56)+1,"")</f>
        <v>#N/A</v>
      </c>
      <c r="BR57" t="e">
        <f>IF(L57=BR$3,MAX(BR$4:BR56)+1,"")</f>
        <v>#N/A</v>
      </c>
      <c r="BS57" t="e">
        <f>IF(M57=BS$3,MAX(BS$4:BS56)+1,"")</f>
        <v>#N/A</v>
      </c>
      <c r="BT57" t="e">
        <f>IF(N57=BT$3,MAX(BT$4:BT56)+1,"")</f>
        <v>#N/A</v>
      </c>
      <c r="BU57" t="e">
        <f>IF(H57=BU$3,MAX(BU$4:BU56)+1,"")</f>
        <v>#N/A</v>
      </c>
      <c r="BV57" t="e">
        <f>IF(I57=BV$3,MAX(BV$4:BV56)+1,"")</f>
        <v>#N/A</v>
      </c>
      <c r="BW57" t="e">
        <f>IF(J57=BW$3,MAX(BW$4:BW56)+1,"")</f>
        <v>#N/A</v>
      </c>
      <c r="BX57" t="e">
        <f>IF(K57=BX$3,MAX(BX$4:BX56)+1,"")</f>
        <v>#N/A</v>
      </c>
      <c r="BY57" t="e">
        <f>IF(L57=BY$3,MAX(BY$4:BY56)+1,"")</f>
        <v>#N/A</v>
      </c>
      <c r="BZ57" t="e">
        <f>IF(M57=BZ$3,MAX(BZ$4:BZ56)+1,"")</f>
        <v>#N/A</v>
      </c>
      <c r="CA57" t="e">
        <f>IF(N57=CA$3,MAX(CA$4:CA56)+1,"")</f>
        <v>#N/A</v>
      </c>
      <c r="CB57" t="e">
        <f>IF(H57=CB$3,MAX(CB$4:CB56)+1,"")</f>
        <v>#N/A</v>
      </c>
      <c r="CC57" t="e">
        <f>IF(I57=CC$3,MAX(CC$4:CC56)+1,"")</f>
        <v>#N/A</v>
      </c>
      <c r="CD57" t="e">
        <f>IF(J57=CD$3,MAX(CD$4:CD56)+1,"")</f>
        <v>#N/A</v>
      </c>
      <c r="CE57" t="e">
        <f>IF(K57=CE$3,MAX(CE$4:CE56)+1,"")</f>
        <v>#N/A</v>
      </c>
      <c r="CF57" t="e">
        <f>IF(L57=CF$3,MAX(CF$4:CF56)+1,"")</f>
        <v>#N/A</v>
      </c>
      <c r="CG57" t="e">
        <f>IF(M57=CG$3,MAX(CG$4:CG56)+1,"")</f>
        <v>#N/A</v>
      </c>
      <c r="CH57" t="e">
        <f>IF(N57=CH$3,MAX(CH$4:CH56)+1,"")</f>
        <v>#N/A</v>
      </c>
      <c r="CI57" t="e">
        <f>IF(H57=CI$3,MAX(CI$4:CI56)+1,"")</f>
        <v>#N/A</v>
      </c>
      <c r="CJ57" t="e">
        <f>IF(I57=CJ$3,MAX(CJ$4:CJ56)+1,"")</f>
        <v>#N/A</v>
      </c>
      <c r="CK57" t="e">
        <f>IF(J57=CK$3,MAX(CK$4:CK56)+1,"")</f>
        <v>#N/A</v>
      </c>
      <c r="CL57" t="e">
        <f>IF(K57=CL$3,MAX(CL$4:CL56)+1,"")</f>
        <v>#N/A</v>
      </c>
      <c r="CM57" t="e">
        <f>IF(L57=CM$3,MAX(CM$4:CM56)+1,"")</f>
        <v>#N/A</v>
      </c>
      <c r="CN57" t="e">
        <f>IF(M57=CN$3,MAX(CN$4:CN56)+1,"")</f>
        <v>#N/A</v>
      </c>
      <c r="CO57" t="e">
        <f>IF(N57=CO$3,MAX(CO$4:CO56)+1,"")</f>
        <v>#N/A</v>
      </c>
    </row>
    <row r="58" spans="1:93">
      <c r="A58" t="s">
        <v>150</v>
      </c>
      <c r="B58" t="s">
        <v>135</v>
      </c>
      <c r="C58" t="s">
        <v>152</v>
      </c>
      <c r="D58">
        <v>2</v>
      </c>
      <c r="E58" t="str">
        <f>INDEX('Rlt Global'!$A$4:$F$151,MATCH($C58,'Rlt Global'!$C$4:$C$151,0),5)</f>
        <v>OTCM/OMRH2</v>
      </c>
      <c r="F58">
        <f>INDEX('Rlt Global'!$A$4:$F$151,MATCH($C58,'Rlt Global'!$C$4:$C$151,0),6)</f>
        <v>0</v>
      </c>
      <c r="G58" s="66" t="str">
        <f>INDEX('Rlt Global'!$A$4:$G$151,MATCH($C58,'Rlt Global'!$C$4:$C$151,0),7)</f>
        <v>xxx.xxx@google.com</v>
      </c>
      <c r="P58">
        <f t="shared" si="3"/>
        <v>0</v>
      </c>
      <c r="Q58">
        <f t="shared" si="4"/>
        <v>0</v>
      </c>
      <c r="R58">
        <f t="shared" si="5"/>
        <v>0</v>
      </c>
      <c r="S58">
        <f t="shared" si="6"/>
        <v>0</v>
      </c>
      <c r="T58">
        <f t="shared" si="7"/>
        <v>0</v>
      </c>
      <c r="U58">
        <f t="shared" si="8"/>
        <v>0</v>
      </c>
      <c r="V58">
        <f t="shared" si="9"/>
        <v>0</v>
      </c>
    </row>
    <row r="59" spans="1:93">
      <c r="A59" t="s">
        <v>10</v>
      </c>
      <c r="B59" t="s">
        <v>153</v>
      </c>
      <c r="C59" t="s">
        <v>154</v>
      </c>
      <c r="D59">
        <v>1</v>
      </c>
      <c r="E59" t="str">
        <f>INDEX('Rlt Global'!$A$4:$F$151,MATCH($C59,'Rlt Global'!$C$4:$C$151,0),5)</f>
        <v>OTCMA1</v>
      </c>
      <c r="F59">
        <f>INDEX('Rlt Global'!$A$4:$F$151,MATCH($C59,'Rlt Global'!$C$4:$C$151,0),6)</f>
        <v>4290</v>
      </c>
      <c r="G59" s="66" t="str">
        <f>INDEX('Rlt Global'!$A$4:$G$151,MATCH($C59,'Rlt Global'!$C$4:$C$151,0),7)</f>
        <v>xxx.xxx@google.com</v>
      </c>
      <c r="H59" t="e">
        <f>INDEX('Rlt Global'!$E$4:$BD$151,MATCH($E59,'Rlt Global'!$E$4:$E$151,0),MATCH(H$3,'Rlt Global'!$E$3:$BD$3,0))</f>
        <v>#N/A</v>
      </c>
      <c r="I59" t="e">
        <f>INDEX('Rlt Global'!$E$4:$BD$151,MATCH($E59,'Rlt Global'!$E$4:$E$151,0),MATCH(I$3,'Rlt Global'!$E$3:$BD$3,0))</f>
        <v>#N/A</v>
      </c>
      <c r="J59" t="e">
        <f>INDEX('Rlt Global'!$E$4:$BD$151,MATCH($E59,'Rlt Global'!$E$4:$E$151,0),MATCH(J$3,'Rlt Global'!$E$3:$BD$3,0))</f>
        <v>#N/A</v>
      </c>
      <c r="K59" t="e">
        <f>INDEX('Rlt Global'!$E$4:$BD$151,MATCH($E59,'Rlt Global'!$E$4:$E$151,0),MATCH(K$3,'Rlt Global'!$E$3:$BD$3,0))</f>
        <v>#N/A</v>
      </c>
      <c r="L59" t="e">
        <f>INDEX('Rlt Global'!$E$4:$BD$151,MATCH($E59,'Rlt Global'!$E$4:$E$151,0),MATCH(L$3,'Rlt Global'!$E$3:$BD$3,0))</f>
        <v>#N/A</v>
      </c>
      <c r="M59" t="e">
        <f>INDEX('Rlt Global'!$E$4:$BD$151,MATCH($E59,'Rlt Global'!$E$4:$E$151,0),MATCH(M$3,'Rlt Global'!$E$3:$BD$3,0))</f>
        <v>#N/A</v>
      </c>
      <c r="N59" t="e">
        <f>INDEX('Rlt Global'!$E$4:$BD$151,MATCH($E59,'Rlt Global'!$E$4:$E$151,0),MATCH(N$3,'Rlt Global'!$E$3:$BD$3,0))</f>
        <v>#N/A</v>
      </c>
      <c r="P59" t="e">
        <f t="shared" si="3"/>
        <v>#N/A</v>
      </c>
      <c r="Q59" t="e">
        <f t="shared" si="4"/>
        <v>#N/A</v>
      </c>
      <c r="R59" t="e">
        <f t="shared" si="5"/>
        <v>#N/A</v>
      </c>
      <c r="S59" t="e">
        <f t="shared" si="6"/>
        <v>#N/A</v>
      </c>
      <c r="T59" t="e">
        <f t="shared" si="7"/>
        <v>#N/A</v>
      </c>
      <c r="U59" t="e">
        <f t="shared" si="8"/>
        <v>#N/A</v>
      </c>
      <c r="V59" t="e">
        <f t="shared" si="9"/>
        <v>#N/A</v>
      </c>
      <c r="X59" t="e">
        <f>IF(H59=X$3,MAX(X$4:X58)+1,"")</f>
        <v>#N/A</v>
      </c>
      <c r="Y59" t="e">
        <f>IF(I59=Y$3,MAX(Y$4:Y58)+1,"")</f>
        <v>#N/A</v>
      </c>
      <c r="Z59" t="e">
        <f>IF(J59=Z$3,MAX(Z$4:Z58)+1,"")</f>
        <v>#N/A</v>
      </c>
      <c r="AA59" t="e">
        <f>IF(K59=AA$3,MAX(AA$4:AA58)+1,"")</f>
        <v>#N/A</v>
      </c>
      <c r="AB59" t="e">
        <f>IF(L59=AB$3,MAX(AB$4:AB58)+1,"")</f>
        <v>#N/A</v>
      </c>
      <c r="AC59" t="e">
        <f>IF(M59=AC$3,MAX(AC$4:AC58)+1,"")</f>
        <v>#N/A</v>
      </c>
      <c r="AD59" t="e">
        <f>IF(N59=AD$3,MAX(AD$4:AD58)+1,"")</f>
        <v>#N/A</v>
      </c>
      <c r="AE59" t="e">
        <f>IF(H59=AE$3,MAX(AE$4:AE58)+1,"")</f>
        <v>#N/A</v>
      </c>
      <c r="AF59" t="e">
        <f>IF(I59=AF$3,MAX(AF$4:AF58)+1,"")</f>
        <v>#N/A</v>
      </c>
      <c r="AG59" t="e">
        <f>IF(J59=AG$3,MAX(AG$4:AG58)+1,"")</f>
        <v>#N/A</v>
      </c>
      <c r="AH59" t="e">
        <f>IF(K59=AH$3,MAX(AH$4:AH58)+1,"")</f>
        <v>#N/A</v>
      </c>
      <c r="AI59" t="e">
        <f>IF(L59=AI$3,MAX(AI$4:AI58)+1,"")</f>
        <v>#N/A</v>
      </c>
      <c r="AJ59" t="e">
        <f>IF(M59=AJ$3,MAX(AJ$4:AJ58)+1,"")</f>
        <v>#N/A</v>
      </c>
      <c r="AK59" t="e">
        <f>IF(N59=AK$3,MAX(AK$4:AK58)+1,"")</f>
        <v>#N/A</v>
      </c>
      <c r="AL59" t="e">
        <f>IF(H59=AL$3,MAX(AL$4:AL58)+1,"")</f>
        <v>#N/A</v>
      </c>
      <c r="AM59" t="e">
        <f>IF(I59=AM$3,MAX(AM$4:AM58)+1,"")</f>
        <v>#N/A</v>
      </c>
      <c r="AN59" t="e">
        <f>IF(J59=AN$3,MAX(AN$4:AN58)+1,"")</f>
        <v>#N/A</v>
      </c>
      <c r="AO59" t="e">
        <f>IF(K59=AO$3,MAX(AO$4:AO58)+1,"")</f>
        <v>#N/A</v>
      </c>
      <c r="AP59" t="e">
        <f>IF(L59=AP$3,MAX(AP$4:AP58)+1,"")</f>
        <v>#N/A</v>
      </c>
      <c r="AQ59" t="e">
        <f>IF(M59=AQ$3,MAX(AQ$4:AQ58)+1,"")</f>
        <v>#N/A</v>
      </c>
      <c r="AR59" t="e">
        <f>IF(N59=AR$3,MAX(AR$4:AR58)+1,"")</f>
        <v>#N/A</v>
      </c>
      <c r="AS59" t="e">
        <f>IF(H59=AS$3,MAX(AS$4:AS58)+1,"")</f>
        <v>#N/A</v>
      </c>
      <c r="AT59" t="e">
        <f>IF(I59=AT$3,MAX(AT$4:AT58)+1,"")</f>
        <v>#N/A</v>
      </c>
      <c r="AU59" t="e">
        <f>IF(J59=AU$3,MAX(AU$4:AU58)+1,"")</f>
        <v>#N/A</v>
      </c>
      <c r="AV59" t="e">
        <f>IF(K59=AV$3,MAX(AV$4:AV58)+1,"")</f>
        <v>#N/A</v>
      </c>
      <c r="AW59" t="e">
        <f>IF(L59=AW$3,MAX(AW$4:AW58)+1,"")</f>
        <v>#N/A</v>
      </c>
      <c r="AX59" t="e">
        <f>IF(M59=AX$3,MAX(AX$4:AX58)+1,"")</f>
        <v>#N/A</v>
      </c>
      <c r="AY59" t="e">
        <f>IF(N59=AY$3,MAX(AY$4:AY58)+1,"")</f>
        <v>#N/A</v>
      </c>
      <c r="AZ59" t="e">
        <f>IF(H59=AZ$3,MAX(AZ$4:AZ58)+1,"")</f>
        <v>#N/A</v>
      </c>
      <c r="BA59" t="e">
        <f>IF(I59=BA$3,MAX(BA$4:BA58)+1,"")</f>
        <v>#N/A</v>
      </c>
      <c r="BB59" t="e">
        <f>IF(J59=BB$3,MAX(BB$4:BB58)+1,"")</f>
        <v>#N/A</v>
      </c>
      <c r="BC59" t="e">
        <f>IF(K59=BC$3,MAX(BC$4:BC58)+1,"")</f>
        <v>#N/A</v>
      </c>
      <c r="BD59" t="e">
        <f>IF(L59=BD$3,MAX(BD$4:BD58)+1,"")</f>
        <v>#N/A</v>
      </c>
      <c r="BE59" t="e">
        <f>IF(M59=BE$3,MAX(BE$4:BE58)+1,"")</f>
        <v>#N/A</v>
      </c>
      <c r="BF59" t="e">
        <f>IF(N59=BF$3,MAX(BF$4:BF58)+1,"")</f>
        <v>#N/A</v>
      </c>
      <c r="BG59" t="e">
        <f>IF(H59=BG$3,MAX(BG$4:BG58)+1,"")</f>
        <v>#N/A</v>
      </c>
      <c r="BH59" t="e">
        <f>IF(I59=BH$3,MAX(BH$4:BH58)+1,"")</f>
        <v>#N/A</v>
      </c>
      <c r="BI59" t="e">
        <f>IF(J59=BI$3,MAX(BI$4:BI58)+1,"")</f>
        <v>#N/A</v>
      </c>
      <c r="BJ59" t="e">
        <f>IF(K59=BJ$3,MAX(BJ$4:BJ58)+1,"")</f>
        <v>#N/A</v>
      </c>
      <c r="BK59" t="e">
        <f>IF(L59=BK$3,MAX(BK$4:BK58)+1,"")</f>
        <v>#N/A</v>
      </c>
      <c r="BL59" t="e">
        <f>IF(M59=BL$3,MAX(BL$4:BL58)+1,"")</f>
        <v>#N/A</v>
      </c>
      <c r="BM59" t="e">
        <f>IF(N59=BM$3,MAX(BM$4:BM58)+1,"")</f>
        <v>#N/A</v>
      </c>
      <c r="BN59" t="e">
        <f>IF(H59=BN$3,MAX(BN$4:BN58)+1,"")</f>
        <v>#N/A</v>
      </c>
      <c r="BO59" t="e">
        <f>IF(I59=BO$3,MAX(BO$4:BO58)+1,"")</f>
        <v>#N/A</v>
      </c>
      <c r="BP59" t="e">
        <f>IF(J59=BP$3,MAX(BP$4:BP58)+1,"")</f>
        <v>#N/A</v>
      </c>
      <c r="BQ59" t="e">
        <f>IF(K59=BQ$3,MAX(BQ$4:BQ58)+1,"")</f>
        <v>#N/A</v>
      </c>
      <c r="BR59" t="e">
        <f>IF(L59=BR$3,MAX(BR$4:BR58)+1,"")</f>
        <v>#N/A</v>
      </c>
      <c r="BS59" t="e">
        <f>IF(M59=BS$3,MAX(BS$4:BS58)+1,"")</f>
        <v>#N/A</v>
      </c>
      <c r="BT59" t="e">
        <f>IF(N59=BT$3,MAX(BT$4:BT58)+1,"")</f>
        <v>#N/A</v>
      </c>
      <c r="BU59" t="e">
        <f>IF(H59=BU$3,MAX(BU$4:BU58)+1,"")</f>
        <v>#N/A</v>
      </c>
      <c r="BV59" t="e">
        <f>IF(I59=BV$3,MAX(BV$4:BV58)+1,"")</f>
        <v>#N/A</v>
      </c>
      <c r="BW59" t="e">
        <f>IF(J59=BW$3,MAX(BW$4:BW58)+1,"")</f>
        <v>#N/A</v>
      </c>
      <c r="BX59" t="e">
        <f>IF(K59=BX$3,MAX(BX$4:BX58)+1,"")</f>
        <v>#N/A</v>
      </c>
      <c r="BY59" t="e">
        <f>IF(L59=BY$3,MAX(BY$4:BY58)+1,"")</f>
        <v>#N/A</v>
      </c>
      <c r="BZ59" t="e">
        <f>IF(M59=BZ$3,MAX(BZ$4:BZ58)+1,"")</f>
        <v>#N/A</v>
      </c>
      <c r="CA59" t="e">
        <f>IF(N59=CA$3,MAX(CA$4:CA58)+1,"")</f>
        <v>#N/A</v>
      </c>
      <c r="CB59" t="e">
        <f>IF(H59=CB$3,MAX(CB$4:CB58)+1,"")</f>
        <v>#N/A</v>
      </c>
      <c r="CC59" t="e">
        <f>IF(I59=CC$3,MAX(CC$4:CC58)+1,"")</f>
        <v>#N/A</v>
      </c>
      <c r="CD59" t="e">
        <f>IF(J59=CD$3,MAX(CD$4:CD58)+1,"")</f>
        <v>#N/A</v>
      </c>
      <c r="CE59" t="e">
        <f>IF(K59=CE$3,MAX(CE$4:CE58)+1,"")</f>
        <v>#N/A</v>
      </c>
      <c r="CF59" t="e">
        <f>IF(L59=CF$3,MAX(CF$4:CF58)+1,"")</f>
        <v>#N/A</v>
      </c>
      <c r="CG59" t="e">
        <f>IF(M59=CG$3,MAX(CG$4:CG58)+1,"")</f>
        <v>#N/A</v>
      </c>
      <c r="CH59" t="e">
        <f>IF(N59=CH$3,MAX(CH$4:CH58)+1,"")</f>
        <v>#N/A</v>
      </c>
      <c r="CI59" t="e">
        <f>IF(H59=CI$3,MAX(CI$4:CI58)+1,"")</f>
        <v>#N/A</v>
      </c>
      <c r="CJ59" t="e">
        <f>IF(I59=CJ$3,MAX(CJ$4:CJ58)+1,"")</f>
        <v>#N/A</v>
      </c>
      <c r="CK59" t="e">
        <f>IF(J59=CK$3,MAX(CK$4:CK58)+1,"")</f>
        <v>#N/A</v>
      </c>
      <c r="CL59" t="e">
        <f>IF(K59=CL$3,MAX(CL$4:CL58)+1,"")</f>
        <v>#N/A</v>
      </c>
      <c r="CM59" t="e">
        <f>IF(L59=CM$3,MAX(CM$4:CM58)+1,"")</f>
        <v>#N/A</v>
      </c>
      <c r="CN59" t="e">
        <f>IF(M59=CN$3,MAX(CN$4:CN58)+1,"")</f>
        <v>#N/A</v>
      </c>
      <c r="CO59" t="e">
        <f>IF(N59=CO$3,MAX(CO$4:CO58)+1,"")</f>
        <v>#N/A</v>
      </c>
    </row>
    <row r="60" spans="1:93">
      <c r="A60" t="s">
        <v>10</v>
      </c>
      <c r="B60" t="s">
        <v>153</v>
      </c>
      <c r="C60" t="s">
        <v>155</v>
      </c>
      <c r="D60">
        <v>2</v>
      </c>
      <c r="E60" t="str">
        <f>INDEX('Rlt Global'!$A$4:$F$151,MATCH($C60,'Rlt Global'!$C$4:$C$151,0),5)</f>
        <v>OTCMA2</v>
      </c>
      <c r="F60">
        <f>INDEX('Rlt Global'!$A$4:$F$151,MATCH($C60,'Rlt Global'!$C$4:$C$151,0),6)</f>
        <v>1946</v>
      </c>
      <c r="G60" s="66" t="str">
        <f>INDEX('Rlt Global'!$A$4:$G$151,MATCH($C60,'Rlt Global'!$C$4:$C$151,0),7)</f>
        <v>xxx.xxx@google.com</v>
      </c>
      <c r="H60" t="e">
        <f>INDEX('Rlt Global'!$E$4:$BD$151,MATCH($E60,'Rlt Global'!$E$4:$E$151,0),MATCH(H$3,'Rlt Global'!$E$3:$BD$3,0))</f>
        <v>#N/A</v>
      </c>
      <c r="I60" t="e">
        <f>INDEX('Rlt Global'!$E$4:$BD$151,MATCH($E60,'Rlt Global'!$E$4:$E$151,0),MATCH(I$3,'Rlt Global'!$E$3:$BD$3,0))</f>
        <v>#N/A</v>
      </c>
      <c r="J60" t="e">
        <f>INDEX('Rlt Global'!$E$4:$BD$151,MATCH($E60,'Rlt Global'!$E$4:$E$151,0),MATCH(J$3,'Rlt Global'!$E$3:$BD$3,0))</f>
        <v>#N/A</v>
      </c>
      <c r="K60" t="e">
        <f>INDEX('Rlt Global'!$E$4:$BD$151,MATCH($E60,'Rlt Global'!$E$4:$E$151,0),MATCH(K$3,'Rlt Global'!$E$3:$BD$3,0))</f>
        <v>#N/A</v>
      </c>
      <c r="L60" t="e">
        <f>INDEX('Rlt Global'!$E$4:$BD$151,MATCH($E60,'Rlt Global'!$E$4:$E$151,0),MATCH(L$3,'Rlt Global'!$E$3:$BD$3,0))</f>
        <v>#N/A</v>
      </c>
      <c r="M60" t="e">
        <f>INDEX('Rlt Global'!$E$4:$BD$151,MATCH($E60,'Rlt Global'!$E$4:$E$151,0),MATCH(M$3,'Rlt Global'!$E$3:$BD$3,0))</f>
        <v>#N/A</v>
      </c>
      <c r="N60" t="e">
        <f>INDEX('Rlt Global'!$E$4:$BD$151,MATCH($E60,'Rlt Global'!$E$4:$E$151,0),MATCH(N$3,'Rlt Global'!$E$3:$BD$3,0))</f>
        <v>#N/A</v>
      </c>
      <c r="P60" t="e">
        <f t="shared" si="3"/>
        <v>#N/A</v>
      </c>
      <c r="Q60" t="e">
        <f t="shared" si="4"/>
        <v>#N/A</v>
      </c>
      <c r="R60" t="e">
        <f t="shared" si="5"/>
        <v>#N/A</v>
      </c>
      <c r="S60" t="e">
        <f t="shared" si="6"/>
        <v>#N/A</v>
      </c>
      <c r="T60" t="e">
        <f t="shared" si="7"/>
        <v>#N/A</v>
      </c>
      <c r="U60" t="e">
        <f t="shared" si="8"/>
        <v>#N/A</v>
      </c>
      <c r="V60" t="e">
        <f t="shared" si="9"/>
        <v>#N/A</v>
      </c>
      <c r="X60" t="e">
        <f>IF(H60=X$3,MAX(X$4:X59)+1,"")</f>
        <v>#N/A</v>
      </c>
      <c r="Y60" t="e">
        <f>IF(I60=Y$3,MAX(Y$4:Y59)+1,"")</f>
        <v>#N/A</v>
      </c>
      <c r="Z60" t="e">
        <f>IF(J60=Z$3,MAX(Z$4:Z59)+1,"")</f>
        <v>#N/A</v>
      </c>
      <c r="AA60" t="e">
        <f>IF(K60=AA$3,MAX(AA$4:AA59)+1,"")</f>
        <v>#N/A</v>
      </c>
      <c r="AB60" t="e">
        <f>IF(L60=AB$3,MAX(AB$4:AB59)+1,"")</f>
        <v>#N/A</v>
      </c>
      <c r="AC60" t="e">
        <f>IF(M60=AC$3,MAX(AC$4:AC59)+1,"")</f>
        <v>#N/A</v>
      </c>
      <c r="AD60" t="e">
        <f>IF(N60=AD$3,MAX(AD$4:AD59)+1,"")</f>
        <v>#N/A</v>
      </c>
      <c r="AE60" t="e">
        <f>IF(H60=AE$3,MAX(AE$4:AE59)+1,"")</f>
        <v>#N/A</v>
      </c>
      <c r="AF60" t="e">
        <f>IF(I60=AF$3,MAX(AF$4:AF59)+1,"")</f>
        <v>#N/A</v>
      </c>
      <c r="AG60" t="e">
        <f>IF(J60=AG$3,MAX(AG$4:AG59)+1,"")</f>
        <v>#N/A</v>
      </c>
      <c r="AH60" t="e">
        <f>IF(K60=AH$3,MAX(AH$4:AH59)+1,"")</f>
        <v>#N/A</v>
      </c>
      <c r="AI60" t="e">
        <f>IF(L60=AI$3,MAX(AI$4:AI59)+1,"")</f>
        <v>#N/A</v>
      </c>
      <c r="AJ60" t="e">
        <f>IF(M60=AJ$3,MAX(AJ$4:AJ59)+1,"")</f>
        <v>#N/A</v>
      </c>
      <c r="AK60" t="e">
        <f>IF(N60=AK$3,MAX(AK$4:AK59)+1,"")</f>
        <v>#N/A</v>
      </c>
      <c r="AL60" t="e">
        <f>IF(H60=AL$3,MAX(AL$4:AL59)+1,"")</f>
        <v>#N/A</v>
      </c>
      <c r="AM60" t="e">
        <f>IF(I60=AM$3,MAX(AM$4:AM59)+1,"")</f>
        <v>#N/A</v>
      </c>
      <c r="AN60" t="e">
        <f>IF(J60=AN$3,MAX(AN$4:AN59)+1,"")</f>
        <v>#N/A</v>
      </c>
      <c r="AO60" t="e">
        <f>IF(K60=AO$3,MAX(AO$4:AO59)+1,"")</f>
        <v>#N/A</v>
      </c>
      <c r="AP60" t="e">
        <f>IF(L60=AP$3,MAX(AP$4:AP59)+1,"")</f>
        <v>#N/A</v>
      </c>
      <c r="AQ60" t="e">
        <f>IF(M60=AQ$3,MAX(AQ$4:AQ59)+1,"")</f>
        <v>#N/A</v>
      </c>
      <c r="AR60" t="e">
        <f>IF(N60=AR$3,MAX(AR$4:AR59)+1,"")</f>
        <v>#N/A</v>
      </c>
      <c r="AS60" t="e">
        <f>IF(H60=AS$3,MAX(AS$4:AS59)+1,"")</f>
        <v>#N/A</v>
      </c>
      <c r="AT60" t="e">
        <f>IF(I60=AT$3,MAX(AT$4:AT59)+1,"")</f>
        <v>#N/A</v>
      </c>
      <c r="AU60" t="e">
        <f>IF(J60=AU$3,MAX(AU$4:AU59)+1,"")</f>
        <v>#N/A</v>
      </c>
      <c r="AV60" t="e">
        <f>IF(K60=AV$3,MAX(AV$4:AV59)+1,"")</f>
        <v>#N/A</v>
      </c>
      <c r="AW60" t="e">
        <f>IF(L60=AW$3,MAX(AW$4:AW59)+1,"")</f>
        <v>#N/A</v>
      </c>
      <c r="AX60" t="e">
        <f>IF(M60=AX$3,MAX(AX$4:AX59)+1,"")</f>
        <v>#N/A</v>
      </c>
      <c r="AY60" t="e">
        <f>IF(N60=AY$3,MAX(AY$4:AY59)+1,"")</f>
        <v>#N/A</v>
      </c>
      <c r="AZ60" t="e">
        <f>IF(H60=AZ$3,MAX(AZ$4:AZ59)+1,"")</f>
        <v>#N/A</v>
      </c>
      <c r="BA60" t="e">
        <f>IF(I60=BA$3,MAX(BA$4:BA59)+1,"")</f>
        <v>#N/A</v>
      </c>
      <c r="BB60" t="e">
        <f>IF(J60=BB$3,MAX(BB$4:BB59)+1,"")</f>
        <v>#N/A</v>
      </c>
      <c r="BC60" t="e">
        <f>IF(K60=BC$3,MAX(BC$4:BC59)+1,"")</f>
        <v>#N/A</v>
      </c>
      <c r="BD60" t="e">
        <f>IF(L60=BD$3,MAX(BD$4:BD59)+1,"")</f>
        <v>#N/A</v>
      </c>
      <c r="BE60" t="e">
        <f>IF(M60=BE$3,MAX(BE$4:BE59)+1,"")</f>
        <v>#N/A</v>
      </c>
      <c r="BF60" t="e">
        <f>IF(N60=BF$3,MAX(BF$4:BF59)+1,"")</f>
        <v>#N/A</v>
      </c>
      <c r="BG60" t="e">
        <f>IF(H60=BG$3,MAX(BG$4:BG59)+1,"")</f>
        <v>#N/A</v>
      </c>
      <c r="BH60" t="e">
        <f>IF(I60=BH$3,MAX(BH$4:BH59)+1,"")</f>
        <v>#N/A</v>
      </c>
      <c r="BI60" t="e">
        <f>IF(J60=BI$3,MAX(BI$4:BI59)+1,"")</f>
        <v>#N/A</v>
      </c>
      <c r="BJ60" t="e">
        <f>IF(K60=BJ$3,MAX(BJ$4:BJ59)+1,"")</f>
        <v>#N/A</v>
      </c>
      <c r="BK60" t="e">
        <f>IF(L60=BK$3,MAX(BK$4:BK59)+1,"")</f>
        <v>#N/A</v>
      </c>
      <c r="BL60" t="e">
        <f>IF(M60=BL$3,MAX(BL$4:BL59)+1,"")</f>
        <v>#N/A</v>
      </c>
      <c r="BM60" t="e">
        <f>IF(N60=BM$3,MAX(BM$4:BM59)+1,"")</f>
        <v>#N/A</v>
      </c>
      <c r="BN60" t="e">
        <f>IF(H60=BN$3,MAX(BN$4:BN59)+1,"")</f>
        <v>#N/A</v>
      </c>
      <c r="BO60" t="e">
        <f>IF(I60=BO$3,MAX(BO$4:BO59)+1,"")</f>
        <v>#N/A</v>
      </c>
      <c r="BP60" t="e">
        <f>IF(J60=BP$3,MAX(BP$4:BP59)+1,"")</f>
        <v>#N/A</v>
      </c>
      <c r="BQ60" t="e">
        <f>IF(K60=BQ$3,MAX(BQ$4:BQ59)+1,"")</f>
        <v>#N/A</v>
      </c>
      <c r="BR60" t="e">
        <f>IF(L60=BR$3,MAX(BR$4:BR59)+1,"")</f>
        <v>#N/A</v>
      </c>
      <c r="BS60" t="e">
        <f>IF(M60=BS$3,MAX(BS$4:BS59)+1,"")</f>
        <v>#N/A</v>
      </c>
      <c r="BT60" t="e">
        <f>IF(N60=BT$3,MAX(BT$4:BT59)+1,"")</f>
        <v>#N/A</v>
      </c>
      <c r="BU60" t="e">
        <f>IF(H60=BU$3,MAX(BU$4:BU59)+1,"")</f>
        <v>#N/A</v>
      </c>
      <c r="BV60" t="e">
        <f>IF(I60=BV$3,MAX(BV$4:BV59)+1,"")</f>
        <v>#N/A</v>
      </c>
      <c r="BW60" t="e">
        <f>IF(J60=BW$3,MAX(BW$4:BW59)+1,"")</f>
        <v>#N/A</v>
      </c>
      <c r="BX60" t="e">
        <f>IF(K60=BX$3,MAX(BX$4:BX59)+1,"")</f>
        <v>#N/A</v>
      </c>
      <c r="BY60" t="e">
        <f>IF(L60=BY$3,MAX(BY$4:BY59)+1,"")</f>
        <v>#N/A</v>
      </c>
      <c r="BZ60" t="e">
        <f>IF(M60=BZ$3,MAX(BZ$4:BZ59)+1,"")</f>
        <v>#N/A</v>
      </c>
      <c r="CA60" t="e">
        <f>IF(N60=CA$3,MAX(CA$4:CA59)+1,"")</f>
        <v>#N/A</v>
      </c>
      <c r="CB60" t="e">
        <f>IF(H60=CB$3,MAX(CB$4:CB59)+1,"")</f>
        <v>#N/A</v>
      </c>
      <c r="CC60" t="e">
        <f>IF(I60=CC$3,MAX(CC$4:CC59)+1,"")</f>
        <v>#N/A</v>
      </c>
      <c r="CD60" t="e">
        <f>IF(J60=CD$3,MAX(CD$4:CD59)+1,"")</f>
        <v>#N/A</v>
      </c>
      <c r="CE60" t="e">
        <f>IF(K60=CE$3,MAX(CE$4:CE59)+1,"")</f>
        <v>#N/A</v>
      </c>
      <c r="CF60" t="e">
        <f>IF(L60=CF$3,MAX(CF$4:CF59)+1,"")</f>
        <v>#N/A</v>
      </c>
      <c r="CG60" t="e">
        <f>IF(M60=CG$3,MAX(CG$4:CG59)+1,"")</f>
        <v>#N/A</v>
      </c>
      <c r="CH60" t="e">
        <f>IF(N60=CH$3,MAX(CH$4:CH59)+1,"")</f>
        <v>#N/A</v>
      </c>
      <c r="CI60" t="e">
        <f>IF(H60=CI$3,MAX(CI$4:CI59)+1,"")</f>
        <v>#N/A</v>
      </c>
      <c r="CJ60" t="e">
        <f>IF(I60=CJ$3,MAX(CJ$4:CJ59)+1,"")</f>
        <v>#N/A</v>
      </c>
      <c r="CK60" t="e">
        <f>IF(J60=CK$3,MAX(CK$4:CK59)+1,"")</f>
        <v>#N/A</v>
      </c>
      <c r="CL60" t="e">
        <f>IF(K60=CL$3,MAX(CL$4:CL59)+1,"")</f>
        <v>#N/A</v>
      </c>
      <c r="CM60" t="e">
        <f>IF(L60=CM$3,MAX(CM$4:CM59)+1,"")</f>
        <v>#N/A</v>
      </c>
      <c r="CN60" t="e">
        <f>IF(M60=CN$3,MAX(CN$4:CN59)+1,"")</f>
        <v>#N/A</v>
      </c>
      <c r="CO60" t="e">
        <f>IF(N60=CO$3,MAX(CO$4:CO59)+1,"")</f>
        <v>#N/A</v>
      </c>
    </row>
    <row r="61" spans="1:93">
      <c r="A61" t="s">
        <v>10</v>
      </c>
      <c r="B61" t="s">
        <v>153</v>
      </c>
      <c r="C61" t="s">
        <v>156</v>
      </c>
      <c r="D61">
        <v>3</v>
      </c>
      <c r="E61" t="str">
        <f>INDEX('Rlt Global'!$A$4:$F$151,MATCH($C61,'Rlt Global'!$C$4:$C$151,0),5)</f>
        <v>OTCMA3</v>
      </c>
      <c r="F61">
        <f>INDEX('Rlt Global'!$A$4:$F$151,MATCH($C61,'Rlt Global'!$C$4:$C$151,0),6)</f>
        <v>3423</v>
      </c>
      <c r="G61" s="66" t="str">
        <f>INDEX('Rlt Global'!$A$4:$G$151,MATCH($C61,'Rlt Global'!$C$4:$C$151,0),7)</f>
        <v>xxx.xxx@google.com</v>
      </c>
      <c r="H61" t="e">
        <f>INDEX('Rlt Global'!$E$4:$BD$151,MATCH($E61,'Rlt Global'!$E$4:$E$151,0),MATCH(H$3,'Rlt Global'!$E$3:$BD$3,0))</f>
        <v>#N/A</v>
      </c>
      <c r="I61" t="e">
        <f>INDEX('Rlt Global'!$E$4:$BD$151,MATCH($E61,'Rlt Global'!$E$4:$E$151,0),MATCH(I$3,'Rlt Global'!$E$3:$BD$3,0))</f>
        <v>#N/A</v>
      </c>
      <c r="J61" t="e">
        <f>INDEX('Rlt Global'!$E$4:$BD$151,MATCH($E61,'Rlt Global'!$E$4:$E$151,0),MATCH(J$3,'Rlt Global'!$E$3:$BD$3,0))</f>
        <v>#N/A</v>
      </c>
      <c r="K61" t="e">
        <f>INDEX('Rlt Global'!$E$4:$BD$151,MATCH($E61,'Rlt Global'!$E$4:$E$151,0),MATCH(K$3,'Rlt Global'!$E$3:$BD$3,0))</f>
        <v>#N/A</v>
      </c>
      <c r="L61" t="e">
        <f>INDEX('Rlt Global'!$E$4:$BD$151,MATCH($E61,'Rlt Global'!$E$4:$E$151,0),MATCH(L$3,'Rlt Global'!$E$3:$BD$3,0))</f>
        <v>#N/A</v>
      </c>
      <c r="M61" t="e">
        <f>INDEX('Rlt Global'!$E$4:$BD$151,MATCH($E61,'Rlt Global'!$E$4:$E$151,0),MATCH(M$3,'Rlt Global'!$E$3:$BD$3,0))</f>
        <v>#N/A</v>
      </c>
      <c r="N61" t="e">
        <f>INDEX('Rlt Global'!$E$4:$BD$151,MATCH($E61,'Rlt Global'!$E$4:$E$151,0),MATCH(N$3,'Rlt Global'!$E$3:$BD$3,0))</f>
        <v>#N/A</v>
      </c>
      <c r="P61" t="e">
        <f t="shared" si="3"/>
        <v>#N/A</v>
      </c>
      <c r="Q61" t="e">
        <f t="shared" si="4"/>
        <v>#N/A</v>
      </c>
      <c r="R61" t="e">
        <f t="shared" si="5"/>
        <v>#N/A</v>
      </c>
      <c r="S61" t="e">
        <f t="shared" si="6"/>
        <v>#N/A</v>
      </c>
      <c r="T61" t="e">
        <f t="shared" si="7"/>
        <v>#N/A</v>
      </c>
      <c r="U61" t="e">
        <f t="shared" si="8"/>
        <v>#N/A</v>
      </c>
      <c r="V61" t="e">
        <f t="shared" si="9"/>
        <v>#N/A</v>
      </c>
      <c r="X61" t="e">
        <f>IF(H61=X$3,MAX(X$4:X60)+1,"")</f>
        <v>#N/A</v>
      </c>
      <c r="Y61" t="e">
        <f>IF(I61=Y$3,MAX(Y$4:Y60)+1,"")</f>
        <v>#N/A</v>
      </c>
      <c r="Z61" t="e">
        <f>IF(J61=Z$3,MAX(Z$4:Z60)+1,"")</f>
        <v>#N/A</v>
      </c>
      <c r="AA61" t="e">
        <f>IF(K61=AA$3,MAX(AA$4:AA60)+1,"")</f>
        <v>#N/A</v>
      </c>
      <c r="AB61" t="e">
        <f>IF(L61=AB$3,MAX(AB$4:AB60)+1,"")</f>
        <v>#N/A</v>
      </c>
      <c r="AC61" t="e">
        <f>IF(M61=AC$3,MAX(AC$4:AC60)+1,"")</f>
        <v>#N/A</v>
      </c>
      <c r="AD61" t="e">
        <f>IF(N61=AD$3,MAX(AD$4:AD60)+1,"")</f>
        <v>#N/A</v>
      </c>
      <c r="AE61" t="e">
        <f>IF(H61=AE$3,MAX(AE$4:AE60)+1,"")</f>
        <v>#N/A</v>
      </c>
      <c r="AF61" t="e">
        <f>IF(I61=AF$3,MAX(AF$4:AF60)+1,"")</f>
        <v>#N/A</v>
      </c>
      <c r="AG61" t="e">
        <f>IF(J61=AG$3,MAX(AG$4:AG60)+1,"")</f>
        <v>#N/A</v>
      </c>
      <c r="AH61" t="e">
        <f>IF(K61=AH$3,MAX(AH$4:AH60)+1,"")</f>
        <v>#N/A</v>
      </c>
      <c r="AI61" t="e">
        <f>IF(L61=AI$3,MAX(AI$4:AI60)+1,"")</f>
        <v>#N/A</v>
      </c>
      <c r="AJ61" t="e">
        <f>IF(M61=AJ$3,MAX(AJ$4:AJ60)+1,"")</f>
        <v>#N/A</v>
      </c>
      <c r="AK61" t="e">
        <f>IF(N61=AK$3,MAX(AK$4:AK60)+1,"")</f>
        <v>#N/A</v>
      </c>
      <c r="AL61" t="e">
        <f>IF(H61=AL$3,MAX(AL$4:AL60)+1,"")</f>
        <v>#N/A</v>
      </c>
      <c r="AM61" t="e">
        <f>IF(I61=AM$3,MAX(AM$4:AM60)+1,"")</f>
        <v>#N/A</v>
      </c>
      <c r="AN61" t="e">
        <f>IF(J61=AN$3,MAX(AN$4:AN60)+1,"")</f>
        <v>#N/A</v>
      </c>
      <c r="AO61" t="e">
        <f>IF(K61=AO$3,MAX(AO$4:AO60)+1,"")</f>
        <v>#N/A</v>
      </c>
      <c r="AP61" t="e">
        <f>IF(L61=AP$3,MAX(AP$4:AP60)+1,"")</f>
        <v>#N/A</v>
      </c>
      <c r="AQ61" t="e">
        <f>IF(M61=AQ$3,MAX(AQ$4:AQ60)+1,"")</f>
        <v>#N/A</v>
      </c>
      <c r="AR61" t="e">
        <f>IF(N61=AR$3,MAX(AR$4:AR60)+1,"")</f>
        <v>#N/A</v>
      </c>
      <c r="AS61" t="e">
        <f>IF(H61=AS$3,MAX(AS$4:AS60)+1,"")</f>
        <v>#N/A</v>
      </c>
      <c r="AT61" t="e">
        <f>IF(I61=AT$3,MAX(AT$4:AT60)+1,"")</f>
        <v>#N/A</v>
      </c>
      <c r="AU61" t="e">
        <f>IF(J61=AU$3,MAX(AU$4:AU60)+1,"")</f>
        <v>#N/A</v>
      </c>
      <c r="AV61" t="e">
        <f>IF(K61=AV$3,MAX(AV$4:AV60)+1,"")</f>
        <v>#N/A</v>
      </c>
      <c r="AW61" t="e">
        <f>IF(L61=AW$3,MAX(AW$4:AW60)+1,"")</f>
        <v>#N/A</v>
      </c>
      <c r="AX61" t="e">
        <f>IF(M61=AX$3,MAX(AX$4:AX60)+1,"")</f>
        <v>#N/A</v>
      </c>
      <c r="AY61" t="e">
        <f>IF(N61=AY$3,MAX(AY$4:AY60)+1,"")</f>
        <v>#N/A</v>
      </c>
      <c r="AZ61" t="e">
        <f>IF(H61=AZ$3,MAX(AZ$4:AZ60)+1,"")</f>
        <v>#N/A</v>
      </c>
      <c r="BA61" t="e">
        <f>IF(I61=BA$3,MAX(BA$4:BA60)+1,"")</f>
        <v>#N/A</v>
      </c>
      <c r="BB61" t="e">
        <f>IF(J61=BB$3,MAX(BB$4:BB60)+1,"")</f>
        <v>#N/A</v>
      </c>
      <c r="BC61" t="e">
        <f>IF(K61=BC$3,MAX(BC$4:BC60)+1,"")</f>
        <v>#N/A</v>
      </c>
      <c r="BD61" t="e">
        <f>IF(L61=BD$3,MAX(BD$4:BD60)+1,"")</f>
        <v>#N/A</v>
      </c>
      <c r="BE61" t="e">
        <f>IF(M61=BE$3,MAX(BE$4:BE60)+1,"")</f>
        <v>#N/A</v>
      </c>
      <c r="BF61" t="e">
        <f>IF(N61=BF$3,MAX(BF$4:BF60)+1,"")</f>
        <v>#N/A</v>
      </c>
      <c r="BG61" t="e">
        <f>IF(H61=BG$3,MAX(BG$4:BG60)+1,"")</f>
        <v>#N/A</v>
      </c>
      <c r="BH61" t="e">
        <f>IF(I61=BH$3,MAX(BH$4:BH60)+1,"")</f>
        <v>#N/A</v>
      </c>
      <c r="BI61" t="e">
        <f>IF(J61=BI$3,MAX(BI$4:BI60)+1,"")</f>
        <v>#N/A</v>
      </c>
      <c r="BJ61" t="e">
        <f>IF(K61=BJ$3,MAX(BJ$4:BJ60)+1,"")</f>
        <v>#N/A</v>
      </c>
      <c r="BK61" t="e">
        <f>IF(L61=BK$3,MAX(BK$4:BK60)+1,"")</f>
        <v>#N/A</v>
      </c>
      <c r="BL61" t="e">
        <f>IF(M61=BL$3,MAX(BL$4:BL60)+1,"")</f>
        <v>#N/A</v>
      </c>
      <c r="BM61" t="e">
        <f>IF(N61=BM$3,MAX(BM$4:BM60)+1,"")</f>
        <v>#N/A</v>
      </c>
      <c r="BN61" t="e">
        <f>IF(H61=BN$3,MAX(BN$4:BN60)+1,"")</f>
        <v>#N/A</v>
      </c>
      <c r="BO61" t="e">
        <f>IF(I61=BO$3,MAX(BO$4:BO60)+1,"")</f>
        <v>#N/A</v>
      </c>
      <c r="BP61" t="e">
        <f>IF(J61=BP$3,MAX(BP$4:BP60)+1,"")</f>
        <v>#N/A</v>
      </c>
      <c r="BQ61" t="e">
        <f>IF(K61=BQ$3,MAX(BQ$4:BQ60)+1,"")</f>
        <v>#N/A</v>
      </c>
      <c r="BR61" t="e">
        <f>IF(L61=BR$3,MAX(BR$4:BR60)+1,"")</f>
        <v>#N/A</v>
      </c>
      <c r="BS61" t="e">
        <f>IF(M61=BS$3,MAX(BS$4:BS60)+1,"")</f>
        <v>#N/A</v>
      </c>
      <c r="BT61" t="e">
        <f>IF(N61=BT$3,MAX(BT$4:BT60)+1,"")</f>
        <v>#N/A</v>
      </c>
      <c r="BU61" t="e">
        <f>IF(H61=BU$3,MAX(BU$4:BU60)+1,"")</f>
        <v>#N/A</v>
      </c>
      <c r="BV61" t="e">
        <f>IF(I61=BV$3,MAX(BV$4:BV60)+1,"")</f>
        <v>#N/A</v>
      </c>
      <c r="BW61" t="e">
        <f>IF(J61=BW$3,MAX(BW$4:BW60)+1,"")</f>
        <v>#N/A</v>
      </c>
      <c r="BX61" t="e">
        <f>IF(K61=BX$3,MAX(BX$4:BX60)+1,"")</f>
        <v>#N/A</v>
      </c>
      <c r="BY61" t="e">
        <f>IF(L61=BY$3,MAX(BY$4:BY60)+1,"")</f>
        <v>#N/A</v>
      </c>
      <c r="BZ61" t="e">
        <f>IF(M61=BZ$3,MAX(BZ$4:BZ60)+1,"")</f>
        <v>#N/A</v>
      </c>
      <c r="CA61" t="e">
        <f>IF(N61=CA$3,MAX(CA$4:CA60)+1,"")</f>
        <v>#N/A</v>
      </c>
      <c r="CB61" t="e">
        <f>IF(H61=CB$3,MAX(CB$4:CB60)+1,"")</f>
        <v>#N/A</v>
      </c>
      <c r="CC61" t="e">
        <f>IF(I61=CC$3,MAX(CC$4:CC60)+1,"")</f>
        <v>#N/A</v>
      </c>
      <c r="CD61" t="e">
        <f>IF(J61=CD$3,MAX(CD$4:CD60)+1,"")</f>
        <v>#N/A</v>
      </c>
      <c r="CE61" t="e">
        <f>IF(K61=CE$3,MAX(CE$4:CE60)+1,"")</f>
        <v>#N/A</v>
      </c>
      <c r="CF61" t="e">
        <f>IF(L61=CF$3,MAX(CF$4:CF60)+1,"")</f>
        <v>#N/A</v>
      </c>
      <c r="CG61" t="e">
        <f>IF(M61=CG$3,MAX(CG$4:CG60)+1,"")</f>
        <v>#N/A</v>
      </c>
      <c r="CH61" t="e">
        <f>IF(N61=CH$3,MAX(CH$4:CH60)+1,"")</f>
        <v>#N/A</v>
      </c>
      <c r="CI61" t="e">
        <f>IF(H61=CI$3,MAX(CI$4:CI60)+1,"")</f>
        <v>#N/A</v>
      </c>
      <c r="CJ61" t="e">
        <f>IF(I61=CJ$3,MAX(CJ$4:CJ60)+1,"")</f>
        <v>#N/A</v>
      </c>
      <c r="CK61" t="e">
        <f>IF(J61=CK$3,MAX(CK$4:CK60)+1,"")</f>
        <v>#N/A</v>
      </c>
      <c r="CL61" t="e">
        <f>IF(K61=CL$3,MAX(CL$4:CL60)+1,"")</f>
        <v>#N/A</v>
      </c>
      <c r="CM61" t="e">
        <f>IF(L61=CM$3,MAX(CM$4:CM60)+1,"")</f>
        <v>#N/A</v>
      </c>
      <c r="CN61" t="e">
        <f>IF(M61=CN$3,MAX(CN$4:CN60)+1,"")</f>
        <v>#N/A</v>
      </c>
      <c r="CO61" t="e">
        <f>IF(N61=CO$3,MAX(CO$4:CO60)+1,"")</f>
        <v>#N/A</v>
      </c>
    </row>
    <row r="62" spans="1:93">
      <c r="A62" t="s">
        <v>10</v>
      </c>
      <c r="B62" t="s">
        <v>153</v>
      </c>
      <c r="C62" t="s">
        <v>157</v>
      </c>
      <c r="D62">
        <v>4</v>
      </c>
      <c r="E62" t="str">
        <f>INDEX('Rlt Global'!$A$4:$F$151,MATCH($C62,'Rlt Global'!$C$4:$C$151,0),5)</f>
        <v>OTCMA4</v>
      </c>
      <c r="F62">
        <f>INDEX('Rlt Global'!$A$4:$F$151,MATCH($C62,'Rlt Global'!$C$4:$C$151,0),6)</f>
        <v>2409</v>
      </c>
      <c r="G62" s="66" t="str">
        <f>INDEX('Rlt Global'!$A$4:$G$151,MATCH($C62,'Rlt Global'!$C$4:$C$151,0),7)</f>
        <v>xxx.xxx@google.com</v>
      </c>
      <c r="H62" t="e">
        <f>INDEX('Rlt Global'!$E$4:$BD$151,MATCH($E62,'Rlt Global'!$E$4:$E$151,0),MATCH(H$3,'Rlt Global'!$E$3:$BD$3,0))</f>
        <v>#N/A</v>
      </c>
      <c r="I62" t="e">
        <f>INDEX('Rlt Global'!$E$4:$BD$151,MATCH($E62,'Rlt Global'!$E$4:$E$151,0),MATCH(I$3,'Rlt Global'!$E$3:$BD$3,0))</f>
        <v>#N/A</v>
      </c>
      <c r="J62" t="e">
        <f>INDEX('Rlt Global'!$E$4:$BD$151,MATCH($E62,'Rlt Global'!$E$4:$E$151,0),MATCH(J$3,'Rlt Global'!$E$3:$BD$3,0))</f>
        <v>#N/A</v>
      </c>
      <c r="K62" t="e">
        <f>INDEX('Rlt Global'!$E$4:$BD$151,MATCH($E62,'Rlt Global'!$E$4:$E$151,0),MATCH(K$3,'Rlt Global'!$E$3:$BD$3,0))</f>
        <v>#N/A</v>
      </c>
      <c r="L62" t="e">
        <f>INDEX('Rlt Global'!$E$4:$BD$151,MATCH($E62,'Rlt Global'!$E$4:$E$151,0),MATCH(L$3,'Rlt Global'!$E$3:$BD$3,0))</f>
        <v>#N/A</v>
      </c>
      <c r="M62" t="e">
        <f>INDEX('Rlt Global'!$E$4:$BD$151,MATCH($E62,'Rlt Global'!$E$4:$E$151,0),MATCH(M$3,'Rlt Global'!$E$3:$BD$3,0))</f>
        <v>#N/A</v>
      </c>
      <c r="N62" t="e">
        <f>INDEX('Rlt Global'!$E$4:$BD$151,MATCH($E62,'Rlt Global'!$E$4:$E$151,0),MATCH(N$3,'Rlt Global'!$E$3:$BD$3,0))</f>
        <v>#N/A</v>
      </c>
      <c r="P62" t="e">
        <f t="shared" si="3"/>
        <v>#N/A</v>
      </c>
      <c r="Q62" t="e">
        <f t="shared" si="4"/>
        <v>#N/A</v>
      </c>
      <c r="R62" t="e">
        <f t="shared" si="5"/>
        <v>#N/A</v>
      </c>
      <c r="S62" t="e">
        <f t="shared" si="6"/>
        <v>#N/A</v>
      </c>
      <c r="T62" t="e">
        <f t="shared" si="7"/>
        <v>#N/A</v>
      </c>
      <c r="U62" t="e">
        <f t="shared" si="8"/>
        <v>#N/A</v>
      </c>
      <c r="V62" t="e">
        <f t="shared" si="9"/>
        <v>#N/A</v>
      </c>
      <c r="X62" t="e">
        <f>IF(H62=X$3,MAX(X$4:X61)+1,"")</f>
        <v>#N/A</v>
      </c>
      <c r="Y62" t="e">
        <f>IF(I62=Y$3,MAX(Y$4:Y61)+1,"")</f>
        <v>#N/A</v>
      </c>
      <c r="Z62" t="e">
        <f>IF(J62=Z$3,MAX(Z$4:Z61)+1,"")</f>
        <v>#N/A</v>
      </c>
      <c r="AA62" t="e">
        <f>IF(K62=AA$3,MAX(AA$4:AA61)+1,"")</f>
        <v>#N/A</v>
      </c>
      <c r="AB62" t="e">
        <f>IF(L62=AB$3,MAX(AB$4:AB61)+1,"")</f>
        <v>#N/A</v>
      </c>
      <c r="AC62" t="e">
        <f>IF(M62=AC$3,MAX(AC$4:AC61)+1,"")</f>
        <v>#N/A</v>
      </c>
      <c r="AD62" t="e">
        <f>IF(N62=AD$3,MAX(AD$4:AD61)+1,"")</f>
        <v>#N/A</v>
      </c>
      <c r="AE62" t="e">
        <f>IF(H62=AE$3,MAX(AE$4:AE61)+1,"")</f>
        <v>#N/A</v>
      </c>
      <c r="AF62" t="e">
        <f>IF(I62=AF$3,MAX(AF$4:AF61)+1,"")</f>
        <v>#N/A</v>
      </c>
      <c r="AG62" t="e">
        <f>IF(J62=AG$3,MAX(AG$4:AG61)+1,"")</f>
        <v>#N/A</v>
      </c>
      <c r="AH62" t="e">
        <f>IF(K62=AH$3,MAX(AH$4:AH61)+1,"")</f>
        <v>#N/A</v>
      </c>
      <c r="AI62" t="e">
        <f>IF(L62=AI$3,MAX(AI$4:AI61)+1,"")</f>
        <v>#N/A</v>
      </c>
      <c r="AJ62" t="e">
        <f>IF(M62=AJ$3,MAX(AJ$4:AJ61)+1,"")</f>
        <v>#N/A</v>
      </c>
      <c r="AK62" t="e">
        <f>IF(N62=AK$3,MAX(AK$4:AK61)+1,"")</f>
        <v>#N/A</v>
      </c>
      <c r="AL62" t="e">
        <f>IF(H62=AL$3,MAX(AL$4:AL61)+1,"")</f>
        <v>#N/A</v>
      </c>
      <c r="AM62" t="e">
        <f>IF(I62=AM$3,MAX(AM$4:AM61)+1,"")</f>
        <v>#N/A</v>
      </c>
      <c r="AN62" t="e">
        <f>IF(J62=AN$3,MAX(AN$4:AN61)+1,"")</f>
        <v>#N/A</v>
      </c>
      <c r="AO62" t="e">
        <f>IF(K62=AO$3,MAX(AO$4:AO61)+1,"")</f>
        <v>#N/A</v>
      </c>
      <c r="AP62" t="e">
        <f>IF(L62=AP$3,MAX(AP$4:AP61)+1,"")</f>
        <v>#N/A</v>
      </c>
      <c r="AQ62" t="e">
        <f>IF(M62=AQ$3,MAX(AQ$4:AQ61)+1,"")</f>
        <v>#N/A</v>
      </c>
      <c r="AR62" t="e">
        <f>IF(N62=AR$3,MAX(AR$4:AR61)+1,"")</f>
        <v>#N/A</v>
      </c>
      <c r="AS62" t="e">
        <f>IF(H62=AS$3,MAX(AS$4:AS61)+1,"")</f>
        <v>#N/A</v>
      </c>
      <c r="AT62" t="e">
        <f>IF(I62=AT$3,MAX(AT$4:AT61)+1,"")</f>
        <v>#N/A</v>
      </c>
      <c r="AU62" t="e">
        <f>IF(J62=AU$3,MAX(AU$4:AU61)+1,"")</f>
        <v>#N/A</v>
      </c>
      <c r="AV62" t="e">
        <f>IF(K62=AV$3,MAX(AV$4:AV61)+1,"")</f>
        <v>#N/A</v>
      </c>
      <c r="AW62" t="e">
        <f>IF(L62=AW$3,MAX(AW$4:AW61)+1,"")</f>
        <v>#N/A</v>
      </c>
      <c r="AX62" t="e">
        <f>IF(M62=AX$3,MAX(AX$4:AX61)+1,"")</f>
        <v>#N/A</v>
      </c>
      <c r="AY62" t="e">
        <f>IF(N62=AY$3,MAX(AY$4:AY61)+1,"")</f>
        <v>#N/A</v>
      </c>
      <c r="AZ62" t="e">
        <f>IF(H62=AZ$3,MAX(AZ$4:AZ61)+1,"")</f>
        <v>#N/A</v>
      </c>
      <c r="BA62" t="e">
        <f>IF(I62=BA$3,MAX(BA$4:BA61)+1,"")</f>
        <v>#N/A</v>
      </c>
      <c r="BB62" t="e">
        <f>IF(J62=BB$3,MAX(BB$4:BB61)+1,"")</f>
        <v>#N/A</v>
      </c>
      <c r="BC62" t="e">
        <f>IF(K62=BC$3,MAX(BC$4:BC61)+1,"")</f>
        <v>#N/A</v>
      </c>
      <c r="BD62" t="e">
        <f>IF(L62=BD$3,MAX(BD$4:BD61)+1,"")</f>
        <v>#N/A</v>
      </c>
      <c r="BE62" t="e">
        <f>IF(M62=BE$3,MAX(BE$4:BE61)+1,"")</f>
        <v>#N/A</v>
      </c>
      <c r="BF62" t="e">
        <f>IF(N62=BF$3,MAX(BF$4:BF61)+1,"")</f>
        <v>#N/A</v>
      </c>
      <c r="BG62" t="e">
        <f>IF(H62=BG$3,MAX(BG$4:BG61)+1,"")</f>
        <v>#N/A</v>
      </c>
      <c r="BH62" t="e">
        <f>IF(I62=BH$3,MAX(BH$4:BH61)+1,"")</f>
        <v>#N/A</v>
      </c>
      <c r="BI62" t="e">
        <f>IF(J62=BI$3,MAX(BI$4:BI61)+1,"")</f>
        <v>#N/A</v>
      </c>
      <c r="BJ62" t="e">
        <f>IF(K62=BJ$3,MAX(BJ$4:BJ61)+1,"")</f>
        <v>#N/A</v>
      </c>
      <c r="BK62" t="e">
        <f>IF(L62=BK$3,MAX(BK$4:BK61)+1,"")</f>
        <v>#N/A</v>
      </c>
      <c r="BL62" t="e">
        <f>IF(M62=BL$3,MAX(BL$4:BL61)+1,"")</f>
        <v>#N/A</v>
      </c>
      <c r="BM62" t="e">
        <f>IF(N62=BM$3,MAX(BM$4:BM61)+1,"")</f>
        <v>#N/A</v>
      </c>
      <c r="BN62" t="e">
        <f>IF(H62=BN$3,MAX(BN$4:BN61)+1,"")</f>
        <v>#N/A</v>
      </c>
      <c r="BO62" t="e">
        <f>IF(I62=BO$3,MAX(BO$4:BO61)+1,"")</f>
        <v>#N/A</v>
      </c>
      <c r="BP62" t="e">
        <f>IF(J62=BP$3,MAX(BP$4:BP61)+1,"")</f>
        <v>#N/A</v>
      </c>
      <c r="BQ62" t="e">
        <f>IF(K62=BQ$3,MAX(BQ$4:BQ61)+1,"")</f>
        <v>#N/A</v>
      </c>
      <c r="BR62" t="e">
        <f>IF(L62=BR$3,MAX(BR$4:BR61)+1,"")</f>
        <v>#N/A</v>
      </c>
      <c r="BS62" t="e">
        <f>IF(M62=BS$3,MAX(BS$4:BS61)+1,"")</f>
        <v>#N/A</v>
      </c>
      <c r="BT62" t="e">
        <f>IF(N62=BT$3,MAX(BT$4:BT61)+1,"")</f>
        <v>#N/A</v>
      </c>
      <c r="BU62" t="e">
        <f>IF(H62=BU$3,MAX(BU$4:BU61)+1,"")</f>
        <v>#N/A</v>
      </c>
      <c r="BV62" t="e">
        <f>IF(I62=BV$3,MAX(BV$4:BV61)+1,"")</f>
        <v>#N/A</v>
      </c>
      <c r="BW62" t="e">
        <f>IF(J62=BW$3,MAX(BW$4:BW61)+1,"")</f>
        <v>#N/A</v>
      </c>
      <c r="BX62" t="e">
        <f>IF(K62=BX$3,MAX(BX$4:BX61)+1,"")</f>
        <v>#N/A</v>
      </c>
      <c r="BY62" t="e">
        <f>IF(L62=BY$3,MAX(BY$4:BY61)+1,"")</f>
        <v>#N/A</v>
      </c>
      <c r="BZ62" t="e">
        <f>IF(M62=BZ$3,MAX(BZ$4:BZ61)+1,"")</f>
        <v>#N/A</v>
      </c>
      <c r="CA62" t="e">
        <f>IF(N62=CA$3,MAX(CA$4:CA61)+1,"")</f>
        <v>#N/A</v>
      </c>
      <c r="CB62" t="e">
        <f>IF(H62=CB$3,MAX(CB$4:CB61)+1,"")</f>
        <v>#N/A</v>
      </c>
      <c r="CC62" t="e">
        <f>IF(I62=CC$3,MAX(CC$4:CC61)+1,"")</f>
        <v>#N/A</v>
      </c>
      <c r="CD62" t="e">
        <f>IF(J62=CD$3,MAX(CD$4:CD61)+1,"")</f>
        <v>#N/A</v>
      </c>
      <c r="CE62" t="e">
        <f>IF(K62=CE$3,MAX(CE$4:CE61)+1,"")</f>
        <v>#N/A</v>
      </c>
      <c r="CF62" t="e">
        <f>IF(L62=CF$3,MAX(CF$4:CF61)+1,"")</f>
        <v>#N/A</v>
      </c>
      <c r="CG62" t="e">
        <f>IF(M62=CG$3,MAX(CG$4:CG61)+1,"")</f>
        <v>#N/A</v>
      </c>
      <c r="CH62" t="e">
        <f>IF(N62=CH$3,MAX(CH$4:CH61)+1,"")</f>
        <v>#N/A</v>
      </c>
      <c r="CI62" t="e">
        <f>IF(H62=CI$3,MAX(CI$4:CI61)+1,"")</f>
        <v>#N/A</v>
      </c>
      <c r="CJ62" t="e">
        <f>IF(I62=CJ$3,MAX(CJ$4:CJ61)+1,"")</f>
        <v>#N/A</v>
      </c>
      <c r="CK62" t="e">
        <f>IF(J62=CK$3,MAX(CK$4:CK61)+1,"")</f>
        <v>#N/A</v>
      </c>
      <c r="CL62" t="e">
        <f>IF(K62=CL$3,MAX(CL$4:CL61)+1,"")</f>
        <v>#N/A</v>
      </c>
      <c r="CM62" t="e">
        <f>IF(L62=CM$3,MAX(CM$4:CM61)+1,"")</f>
        <v>#N/A</v>
      </c>
      <c r="CN62" t="e">
        <f>IF(M62=CN$3,MAX(CN$4:CN61)+1,"")</f>
        <v>#N/A</v>
      </c>
      <c r="CO62" t="e">
        <f>IF(N62=CO$3,MAX(CO$4:CO61)+1,"")</f>
        <v>#N/A</v>
      </c>
    </row>
    <row r="63" spans="1:93">
      <c r="A63" t="s">
        <v>10</v>
      </c>
      <c r="B63" t="s">
        <v>153</v>
      </c>
      <c r="C63" t="s">
        <v>158</v>
      </c>
      <c r="D63">
        <v>5</v>
      </c>
      <c r="E63" t="str">
        <f>INDEX('Rlt Global'!$A$4:$F$151,MATCH($C63,'Rlt Global'!$C$4:$C$151,0),5)</f>
        <v>OTCMA5</v>
      </c>
      <c r="F63">
        <f>INDEX('Rlt Global'!$A$4:$F$151,MATCH($C63,'Rlt Global'!$C$4:$C$151,0),6)</f>
        <v>2336</v>
      </c>
      <c r="G63" s="66" t="str">
        <f>INDEX('Rlt Global'!$A$4:$G$151,MATCH($C63,'Rlt Global'!$C$4:$C$151,0),7)</f>
        <v>xxx.xxx@google.com</v>
      </c>
      <c r="H63" t="e">
        <f>INDEX('Rlt Global'!$E$4:$BD$151,MATCH($E63,'Rlt Global'!$E$4:$E$151,0),MATCH(H$3,'Rlt Global'!$E$3:$BD$3,0))</f>
        <v>#N/A</v>
      </c>
      <c r="I63" t="e">
        <f>INDEX('Rlt Global'!$E$4:$BD$151,MATCH($E63,'Rlt Global'!$E$4:$E$151,0),MATCH(I$3,'Rlt Global'!$E$3:$BD$3,0))</f>
        <v>#N/A</v>
      </c>
      <c r="J63" t="e">
        <f>INDEX('Rlt Global'!$E$4:$BD$151,MATCH($E63,'Rlt Global'!$E$4:$E$151,0),MATCH(J$3,'Rlt Global'!$E$3:$BD$3,0))</f>
        <v>#N/A</v>
      </c>
      <c r="K63" t="e">
        <f>INDEX('Rlt Global'!$E$4:$BD$151,MATCH($E63,'Rlt Global'!$E$4:$E$151,0),MATCH(K$3,'Rlt Global'!$E$3:$BD$3,0))</f>
        <v>#N/A</v>
      </c>
      <c r="L63" t="e">
        <f>INDEX('Rlt Global'!$E$4:$BD$151,MATCH($E63,'Rlt Global'!$E$4:$E$151,0),MATCH(L$3,'Rlt Global'!$E$3:$BD$3,0))</f>
        <v>#N/A</v>
      </c>
      <c r="M63" t="e">
        <f>INDEX('Rlt Global'!$E$4:$BD$151,MATCH($E63,'Rlt Global'!$E$4:$E$151,0),MATCH(M$3,'Rlt Global'!$E$3:$BD$3,0))</f>
        <v>#N/A</v>
      </c>
      <c r="N63" t="e">
        <f>INDEX('Rlt Global'!$E$4:$BD$151,MATCH($E63,'Rlt Global'!$E$4:$E$151,0),MATCH(N$3,'Rlt Global'!$E$3:$BD$3,0))</f>
        <v>#N/A</v>
      </c>
      <c r="P63" t="e">
        <f t="shared" si="3"/>
        <v>#N/A</v>
      </c>
      <c r="Q63" t="e">
        <f t="shared" si="4"/>
        <v>#N/A</v>
      </c>
      <c r="R63" t="e">
        <f t="shared" si="5"/>
        <v>#N/A</v>
      </c>
      <c r="S63" t="e">
        <f t="shared" si="6"/>
        <v>#N/A</v>
      </c>
      <c r="T63" t="e">
        <f t="shared" si="7"/>
        <v>#N/A</v>
      </c>
      <c r="U63" t="e">
        <f t="shared" si="8"/>
        <v>#N/A</v>
      </c>
      <c r="V63" t="e">
        <f t="shared" si="9"/>
        <v>#N/A</v>
      </c>
      <c r="X63" t="e">
        <f>IF(H63=X$3,MAX(X$4:X62)+1,"")</f>
        <v>#N/A</v>
      </c>
      <c r="Y63" t="e">
        <f>IF(I63=Y$3,MAX(Y$4:Y62)+1,"")</f>
        <v>#N/A</v>
      </c>
      <c r="Z63" t="e">
        <f>IF(J63=Z$3,MAX(Z$4:Z62)+1,"")</f>
        <v>#N/A</v>
      </c>
      <c r="AA63" t="e">
        <f>IF(K63=AA$3,MAX(AA$4:AA62)+1,"")</f>
        <v>#N/A</v>
      </c>
      <c r="AB63" t="e">
        <f>IF(L63=AB$3,MAX(AB$4:AB62)+1,"")</f>
        <v>#N/A</v>
      </c>
      <c r="AC63" t="e">
        <f>IF(M63=AC$3,MAX(AC$4:AC62)+1,"")</f>
        <v>#N/A</v>
      </c>
      <c r="AD63" t="e">
        <f>IF(N63=AD$3,MAX(AD$4:AD62)+1,"")</f>
        <v>#N/A</v>
      </c>
      <c r="AE63" t="e">
        <f>IF(H63=AE$3,MAX(AE$4:AE62)+1,"")</f>
        <v>#N/A</v>
      </c>
      <c r="AF63" t="e">
        <f>IF(I63=AF$3,MAX(AF$4:AF62)+1,"")</f>
        <v>#N/A</v>
      </c>
      <c r="AG63" t="e">
        <f>IF(J63=AG$3,MAX(AG$4:AG62)+1,"")</f>
        <v>#N/A</v>
      </c>
      <c r="AH63" t="e">
        <f>IF(K63=AH$3,MAX(AH$4:AH62)+1,"")</f>
        <v>#N/A</v>
      </c>
      <c r="AI63" t="e">
        <f>IF(L63=AI$3,MAX(AI$4:AI62)+1,"")</f>
        <v>#N/A</v>
      </c>
      <c r="AJ63" t="e">
        <f>IF(M63=AJ$3,MAX(AJ$4:AJ62)+1,"")</f>
        <v>#N/A</v>
      </c>
      <c r="AK63" t="e">
        <f>IF(N63=AK$3,MAX(AK$4:AK62)+1,"")</f>
        <v>#N/A</v>
      </c>
      <c r="AL63" t="e">
        <f>IF(H63=AL$3,MAX(AL$4:AL62)+1,"")</f>
        <v>#N/A</v>
      </c>
      <c r="AM63" t="e">
        <f>IF(I63=AM$3,MAX(AM$4:AM62)+1,"")</f>
        <v>#N/A</v>
      </c>
      <c r="AN63" t="e">
        <f>IF(J63=AN$3,MAX(AN$4:AN62)+1,"")</f>
        <v>#N/A</v>
      </c>
      <c r="AO63" t="e">
        <f>IF(K63=AO$3,MAX(AO$4:AO62)+1,"")</f>
        <v>#N/A</v>
      </c>
      <c r="AP63" t="e">
        <f>IF(L63=AP$3,MAX(AP$4:AP62)+1,"")</f>
        <v>#N/A</v>
      </c>
      <c r="AQ63" t="e">
        <f>IF(M63=AQ$3,MAX(AQ$4:AQ62)+1,"")</f>
        <v>#N/A</v>
      </c>
      <c r="AR63" t="e">
        <f>IF(N63=AR$3,MAX(AR$4:AR62)+1,"")</f>
        <v>#N/A</v>
      </c>
      <c r="AS63" t="e">
        <f>IF(H63=AS$3,MAX(AS$4:AS62)+1,"")</f>
        <v>#N/A</v>
      </c>
      <c r="AT63" t="e">
        <f>IF(I63=AT$3,MAX(AT$4:AT62)+1,"")</f>
        <v>#N/A</v>
      </c>
      <c r="AU63" t="e">
        <f>IF(J63=AU$3,MAX(AU$4:AU62)+1,"")</f>
        <v>#N/A</v>
      </c>
      <c r="AV63" t="e">
        <f>IF(K63=AV$3,MAX(AV$4:AV62)+1,"")</f>
        <v>#N/A</v>
      </c>
      <c r="AW63" t="e">
        <f>IF(L63=AW$3,MAX(AW$4:AW62)+1,"")</f>
        <v>#N/A</v>
      </c>
      <c r="AX63" t="e">
        <f>IF(M63=AX$3,MAX(AX$4:AX62)+1,"")</f>
        <v>#N/A</v>
      </c>
      <c r="AY63" t="e">
        <f>IF(N63=AY$3,MAX(AY$4:AY62)+1,"")</f>
        <v>#N/A</v>
      </c>
      <c r="AZ63" t="e">
        <f>IF(H63=AZ$3,MAX(AZ$4:AZ62)+1,"")</f>
        <v>#N/A</v>
      </c>
      <c r="BA63" t="e">
        <f>IF(I63=BA$3,MAX(BA$4:BA62)+1,"")</f>
        <v>#N/A</v>
      </c>
      <c r="BB63" t="e">
        <f>IF(J63=BB$3,MAX(BB$4:BB62)+1,"")</f>
        <v>#N/A</v>
      </c>
      <c r="BC63" t="e">
        <f>IF(K63=BC$3,MAX(BC$4:BC62)+1,"")</f>
        <v>#N/A</v>
      </c>
      <c r="BD63" t="e">
        <f>IF(L63=BD$3,MAX(BD$4:BD62)+1,"")</f>
        <v>#N/A</v>
      </c>
      <c r="BE63" t="e">
        <f>IF(M63=BE$3,MAX(BE$4:BE62)+1,"")</f>
        <v>#N/A</v>
      </c>
      <c r="BF63" t="e">
        <f>IF(N63=BF$3,MAX(BF$4:BF62)+1,"")</f>
        <v>#N/A</v>
      </c>
      <c r="BG63" t="e">
        <f>IF(H63=BG$3,MAX(BG$4:BG62)+1,"")</f>
        <v>#N/A</v>
      </c>
      <c r="BH63" t="e">
        <f>IF(I63=BH$3,MAX(BH$4:BH62)+1,"")</f>
        <v>#N/A</v>
      </c>
      <c r="BI63" t="e">
        <f>IF(J63=BI$3,MAX(BI$4:BI62)+1,"")</f>
        <v>#N/A</v>
      </c>
      <c r="BJ63" t="e">
        <f>IF(K63=BJ$3,MAX(BJ$4:BJ62)+1,"")</f>
        <v>#N/A</v>
      </c>
      <c r="BK63" t="e">
        <f>IF(L63=BK$3,MAX(BK$4:BK62)+1,"")</f>
        <v>#N/A</v>
      </c>
      <c r="BL63" t="e">
        <f>IF(M63=BL$3,MAX(BL$4:BL62)+1,"")</f>
        <v>#N/A</v>
      </c>
      <c r="BM63" t="e">
        <f>IF(N63=BM$3,MAX(BM$4:BM62)+1,"")</f>
        <v>#N/A</v>
      </c>
      <c r="BN63" t="e">
        <f>IF(H63=BN$3,MAX(BN$4:BN62)+1,"")</f>
        <v>#N/A</v>
      </c>
      <c r="BO63" t="e">
        <f>IF(I63=BO$3,MAX(BO$4:BO62)+1,"")</f>
        <v>#N/A</v>
      </c>
      <c r="BP63" t="e">
        <f>IF(J63=BP$3,MAX(BP$4:BP62)+1,"")</f>
        <v>#N/A</v>
      </c>
      <c r="BQ63" t="e">
        <f>IF(K63=BQ$3,MAX(BQ$4:BQ62)+1,"")</f>
        <v>#N/A</v>
      </c>
      <c r="BR63" t="e">
        <f>IF(L63=BR$3,MAX(BR$4:BR62)+1,"")</f>
        <v>#N/A</v>
      </c>
      <c r="BS63" t="e">
        <f>IF(M63=BS$3,MAX(BS$4:BS62)+1,"")</f>
        <v>#N/A</v>
      </c>
      <c r="BT63" t="e">
        <f>IF(N63=BT$3,MAX(BT$4:BT62)+1,"")</f>
        <v>#N/A</v>
      </c>
      <c r="BU63" t="e">
        <f>IF(H63=BU$3,MAX(BU$4:BU62)+1,"")</f>
        <v>#N/A</v>
      </c>
      <c r="BV63" t="e">
        <f>IF(I63=BV$3,MAX(BV$4:BV62)+1,"")</f>
        <v>#N/A</v>
      </c>
      <c r="BW63" t="e">
        <f>IF(J63=BW$3,MAX(BW$4:BW62)+1,"")</f>
        <v>#N/A</v>
      </c>
      <c r="BX63" t="e">
        <f>IF(K63=BX$3,MAX(BX$4:BX62)+1,"")</f>
        <v>#N/A</v>
      </c>
      <c r="BY63" t="e">
        <f>IF(L63=BY$3,MAX(BY$4:BY62)+1,"")</f>
        <v>#N/A</v>
      </c>
      <c r="BZ63" t="e">
        <f>IF(M63=BZ$3,MAX(BZ$4:BZ62)+1,"")</f>
        <v>#N/A</v>
      </c>
      <c r="CA63" t="e">
        <f>IF(N63=CA$3,MAX(CA$4:CA62)+1,"")</f>
        <v>#N/A</v>
      </c>
      <c r="CB63" t="e">
        <f>IF(H63=CB$3,MAX(CB$4:CB62)+1,"")</f>
        <v>#N/A</v>
      </c>
      <c r="CC63" t="e">
        <f>IF(I63=CC$3,MAX(CC$4:CC62)+1,"")</f>
        <v>#N/A</v>
      </c>
      <c r="CD63" t="e">
        <f>IF(J63=CD$3,MAX(CD$4:CD62)+1,"")</f>
        <v>#N/A</v>
      </c>
      <c r="CE63" t="e">
        <f>IF(K63=CE$3,MAX(CE$4:CE62)+1,"")</f>
        <v>#N/A</v>
      </c>
      <c r="CF63" t="e">
        <f>IF(L63=CF$3,MAX(CF$4:CF62)+1,"")</f>
        <v>#N/A</v>
      </c>
      <c r="CG63" t="e">
        <f>IF(M63=CG$3,MAX(CG$4:CG62)+1,"")</f>
        <v>#N/A</v>
      </c>
      <c r="CH63" t="e">
        <f>IF(N63=CH$3,MAX(CH$4:CH62)+1,"")</f>
        <v>#N/A</v>
      </c>
      <c r="CI63" t="e">
        <f>IF(H63=CI$3,MAX(CI$4:CI62)+1,"")</f>
        <v>#N/A</v>
      </c>
      <c r="CJ63" t="e">
        <f>IF(I63=CJ$3,MAX(CJ$4:CJ62)+1,"")</f>
        <v>#N/A</v>
      </c>
      <c r="CK63" t="e">
        <f>IF(J63=CK$3,MAX(CK$4:CK62)+1,"")</f>
        <v>#N/A</v>
      </c>
      <c r="CL63" t="e">
        <f>IF(K63=CL$3,MAX(CL$4:CL62)+1,"")</f>
        <v>#N/A</v>
      </c>
      <c r="CM63" t="e">
        <f>IF(L63=CM$3,MAX(CM$4:CM62)+1,"")</f>
        <v>#N/A</v>
      </c>
      <c r="CN63" t="e">
        <f>IF(M63=CN$3,MAX(CN$4:CN62)+1,"")</f>
        <v>#N/A</v>
      </c>
      <c r="CO63" t="e">
        <f>IF(N63=CO$3,MAX(CO$4:CO62)+1,"")</f>
        <v>#N/A</v>
      </c>
    </row>
    <row r="64" spans="1:93">
      <c r="A64" t="s">
        <v>10</v>
      </c>
      <c r="B64" t="s">
        <v>153</v>
      </c>
      <c r="C64" t="s">
        <v>159</v>
      </c>
      <c r="D64">
        <v>6</v>
      </c>
      <c r="E64" t="str">
        <f>INDEX('Rlt Global'!$A$4:$F$151,MATCH($C64,'Rlt Global'!$C$4:$C$151,0),5)</f>
        <v>OTCMA6</v>
      </c>
      <c r="F64">
        <f>INDEX('Rlt Global'!$A$4:$F$151,MATCH($C64,'Rlt Global'!$C$4:$C$151,0),6)</f>
        <v>4499</v>
      </c>
      <c r="G64" s="66" t="str">
        <f>INDEX('Rlt Global'!$A$4:$G$151,MATCH($C64,'Rlt Global'!$C$4:$C$151,0),7)</f>
        <v>xxx.xxx@google.com</v>
      </c>
      <c r="H64" t="e">
        <f>INDEX('Rlt Global'!$E$4:$BD$151,MATCH($E64,'Rlt Global'!$E$4:$E$151,0),MATCH(H$3,'Rlt Global'!$E$3:$BD$3,0))</f>
        <v>#N/A</v>
      </c>
      <c r="I64" t="e">
        <f>INDEX('Rlt Global'!$E$4:$BD$151,MATCH($E64,'Rlt Global'!$E$4:$E$151,0),MATCH(I$3,'Rlt Global'!$E$3:$BD$3,0))</f>
        <v>#N/A</v>
      </c>
      <c r="J64" t="e">
        <f>INDEX('Rlt Global'!$E$4:$BD$151,MATCH($E64,'Rlt Global'!$E$4:$E$151,0),MATCH(J$3,'Rlt Global'!$E$3:$BD$3,0))</f>
        <v>#N/A</v>
      </c>
      <c r="K64" t="e">
        <f>INDEX('Rlt Global'!$E$4:$BD$151,MATCH($E64,'Rlt Global'!$E$4:$E$151,0),MATCH(K$3,'Rlt Global'!$E$3:$BD$3,0))</f>
        <v>#N/A</v>
      </c>
      <c r="L64" t="e">
        <f>INDEX('Rlt Global'!$E$4:$BD$151,MATCH($E64,'Rlt Global'!$E$4:$E$151,0),MATCH(L$3,'Rlt Global'!$E$3:$BD$3,0))</f>
        <v>#N/A</v>
      </c>
      <c r="M64" t="e">
        <f>INDEX('Rlt Global'!$E$4:$BD$151,MATCH($E64,'Rlt Global'!$E$4:$E$151,0),MATCH(M$3,'Rlt Global'!$E$3:$BD$3,0))</f>
        <v>#N/A</v>
      </c>
      <c r="N64" t="e">
        <f>INDEX('Rlt Global'!$E$4:$BD$151,MATCH($E64,'Rlt Global'!$E$4:$E$151,0),MATCH(N$3,'Rlt Global'!$E$3:$BD$3,0))</f>
        <v>#N/A</v>
      </c>
      <c r="P64" t="e">
        <f t="shared" si="3"/>
        <v>#N/A</v>
      </c>
      <c r="Q64" t="e">
        <f t="shared" si="4"/>
        <v>#N/A</v>
      </c>
      <c r="R64" t="e">
        <f t="shared" si="5"/>
        <v>#N/A</v>
      </c>
      <c r="S64" t="e">
        <f t="shared" si="6"/>
        <v>#N/A</v>
      </c>
      <c r="T64" t="e">
        <f t="shared" si="7"/>
        <v>#N/A</v>
      </c>
      <c r="U64" t="e">
        <f t="shared" si="8"/>
        <v>#N/A</v>
      </c>
      <c r="V64" t="e">
        <f t="shared" si="9"/>
        <v>#N/A</v>
      </c>
      <c r="X64" t="e">
        <f>IF(H64=X$3,MAX(X$4:X63)+1,"")</f>
        <v>#N/A</v>
      </c>
      <c r="Y64" t="e">
        <f>IF(I64=Y$3,MAX(Y$4:Y63)+1,"")</f>
        <v>#N/A</v>
      </c>
      <c r="Z64" t="e">
        <f>IF(J64=Z$3,MAX(Z$4:Z63)+1,"")</f>
        <v>#N/A</v>
      </c>
      <c r="AA64" t="e">
        <f>IF(K64=AA$3,MAX(AA$4:AA63)+1,"")</f>
        <v>#N/A</v>
      </c>
      <c r="AB64" t="e">
        <f>IF(L64=AB$3,MAX(AB$4:AB63)+1,"")</f>
        <v>#N/A</v>
      </c>
      <c r="AC64" t="e">
        <f>IF(M64=AC$3,MAX(AC$4:AC63)+1,"")</f>
        <v>#N/A</v>
      </c>
      <c r="AD64" t="e">
        <f>IF(N64=AD$3,MAX(AD$4:AD63)+1,"")</f>
        <v>#N/A</v>
      </c>
      <c r="AE64" t="e">
        <f>IF(H64=AE$3,MAX(AE$4:AE63)+1,"")</f>
        <v>#N/A</v>
      </c>
      <c r="AF64" t="e">
        <f>IF(I64=AF$3,MAX(AF$4:AF63)+1,"")</f>
        <v>#N/A</v>
      </c>
      <c r="AG64" t="e">
        <f>IF(J64=AG$3,MAX(AG$4:AG63)+1,"")</f>
        <v>#N/A</v>
      </c>
      <c r="AH64" t="e">
        <f>IF(K64=AH$3,MAX(AH$4:AH63)+1,"")</f>
        <v>#N/A</v>
      </c>
      <c r="AI64" t="e">
        <f>IF(L64=AI$3,MAX(AI$4:AI63)+1,"")</f>
        <v>#N/A</v>
      </c>
      <c r="AJ64" t="e">
        <f>IF(M64=AJ$3,MAX(AJ$4:AJ63)+1,"")</f>
        <v>#N/A</v>
      </c>
      <c r="AK64" t="e">
        <f>IF(N64=AK$3,MAX(AK$4:AK63)+1,"")</f>
        <v>#N/A</v>
      </c>
      <c r="AL64" t="e">
        <f>IF(H64=AL$3,MAX(AL$4:AL63)+1,"")</f>
        <v>#N/A</v>
      </c>
      <c r="AM64" t="e">
        <f>IF(I64=AM$3,MAX(AM$4:AM63)+1,"")</f>
        <v>#N/A</v>
      </c>
      <c r="AN64" t="e">
        <f>IF(J64=AN$3,MAX(AN$4:AN63)+1,"")</f>
        <v>#N/A</v>
      </c>
      <c r="AO64" t="e">
        <f>IF(K64=AO$3,MAX(AO$4:AO63)+1,"")</f>
        <v>#N/A</v>
      </c>
      <c r="AP64" t="e">
        <f>IF(L64=AP$3,MAX(AP$4:AP63)+1,"")</f>
        <v>#N/A</v>
      </c>
      <c r="AQ64" t="e">
        <f>IF(M64=AQ$3,MAX(AQ$4:AQ63)+1,"")</f>
        <v>#N/A</v>
      </c>
      <c r="AR64" t="e">
        <f>IF(N64=AR$3,MAX(AR$4:AR63)+1,"")</f>
        <v>#N/A</v>
      </c>
      <c r="AS64" t="e">
        <f>IF(H64=AS$3,MAX(AS$4:AS63)+1,"")</f>
        <v>#N/A</v>
      </c>
      <c r="AT64" t="e">
        <f>IF(I64=AT$3,MAX(AT$4:AT63)+1,"")</f>
        <v>#N/A</v>
      </c>
      <c r="AU64" t="e">
        <f>IF(J64=AU$3,MAX(AU$4:AU63)+1,"")</f>
        <v>#N/A</v>
      </c>
      <c r="AV64" t="e">
        <f>IF(K64=AV$3,MAX(AV$4:AV63)+1,"")</f>
        <v>#N/A</v>
      </c>
      <c r="AW64" t="e">
        <f>IF(L64=AW$3,MAX(AW$4:AW63)+1,"")</f>
        <v>#N/A</v>
      </c>
      <c r="AX64" t="e">
        <f>IF(M64=AX$3,MAX(AX$4:AX63)+1,"")</f>
        <v>#N/A</v>
      </c>
      <c r="AY64" t="e">
        <f>IF(N64=AY$3,MAX(AY$4:AY63)+1,"")</f>
        <v>#N/A</v>
      </c>
      <c r="AZ64" t="e">
        <f>IF(H64=AZ$3,MAX(AZ$4:AZ63)+1,"")</f>
        <v>#N/A</v>
      </c>
      <c r="BA64" t="e">
        <f>IF(I64=BA$3,MAX(BA$4:BA63)+1,"")</f>
        <v>#N/A</v>
      </c>
      <c r="BB64" t="e">
        <f>IF(J64=BB$3,MAX(BB$4:BB63)+1,"")</f>
        <v>#N/A</v>
      </c>
      <c r="BC64" t="e">
        <f>IF(K64=BC$3,MAX(BC$4:BC63)+1,"")</f>
        <v>#N/A</v>
      </c>
      <c r="BD64" t="e">
        <f>IF(L64=BD$3,MAX(BD$4:BD63)+1,"")</f>
        <v>#N/A</v>
      </c>
      <c r="BE64" t="e">
        <f>IF(M64=BE$3,MAX(BE$4:BE63)+1,"")</f>
        <v>#N/A</v>
      </c>
      <c r="BF64" t="e">
        <f>IF(N64=BF$3,MAX(BF$4:BF63)+1,"")</f>
        <v>#N/A</v>
      </c>
      <c r="BG64" t="e">
        <f>IF(H64=BG$3,MAX(BG$4:BG63)+1,"")</f>
        <v>#N/A</v>
      </c>
      <c r="BH64" t="e">
        <f>IF(I64=BH$3,MAX(BH$4:BH63)+1,"")</f>
        <v>#N/A</v>
      </c>
      <c r="BI64" t="e">
        <f>IF(J64=BI$3,MAX(BI$4:BI63)+1,"")</f>
        <v>#N/A</v>
      </c>
      <c r="BJ64" t="e">
        <f>IF(K64=BJ$3,MAX(BJ$4:BJ63)+1,"")</f>
        <v>#N/A</v>
      </c>
      <c r="BK64" t="e">
        <f>IF(L64=BK$3,MAX(BK$4:BK63)+1,"")</f>
        <v>#N/A</v>
      </c>
      <c r="BL64" t="e">
        <f>IF(M64=BL$3,MAX(BL$4:BL63)+1,"")</f>
        <v>#N/A</v>
      </c>
      <c r="BM64" t="e">
        <f>IF(N64=BM$3,MAX(BM$4:BM63)+1,"")</f>
        <v>#N/A</v>
      </c>
      <c r="BN64" t="e">
        <f>IF(H64=BN$3,MAX(BN$4:BN63)+1,"")</f>
        <v>#N/A</v>
      </c>
      <c r="BO64" t="e">
        <f>IF(I64=BO$3,MAX(BO$4:BO63)+1,"")</f>
        <v>#N/A</v>
      </c>
      <c r="BP64" t="e">
        <f>IF(J64=BP$3,MAX(BP$4:BP63)+1,"")</f>
        <v>#N/A</v>
      </c>
      <c r="BQ64" t="e">
        <f>IF(K64=BQ$3,MAX(BQ$4:BQ63)+1,"")</f>
        <v>#N/A</v>
      </c>
      <c r="BR64" t="e">
        <f>IF(L64=BR$3,MAX(BR$4:BR63)+1,"")</f>
        <v>#N/A</v>
      </c>
      <c r="BS64" t="e">
        <f>IF(M64=BS$3,MAX(BS$4:BS63)+1,"")</f>
        <v>#N/A</v>
      </c>
      <c r="BT64" t="e">
        <f>IF(N64=BT$3,MAX(BT$4:BT63)+1,"")</f>
        <v>#N/A</v>
      </c>
      <c r="BU64" t="e">
        <f>IF(H64=BU$3,MAX(BU$4:BU63)+1,"")</f>
        <v>#N/A</v>
      </c>
      <c r="BV64" t="e">
        <f>IF(I64=BV$3,MAX(BV$4:BV63)+1,"")</f>
        <v>#N/A</v>
      </c>
      <c r="BW64" t="e">
        <f>IF(J64=BW$3,MAX(BW$4:BW63)+1,"")</f>
        <v>#N/A</v>
      </c>
      <c r="BX64" t="e">
        <f>IF(K64=BX$3,MAX(BX$4:BX63)+1,"")</f>
        <v>#N/A</v>
      </c>
      <c r="BY64" t="e">
        <f>IF(L64=BY$3,MAX(BY$4:BY63)+1,"")</f>
        <v>#N/A</v>
      </c>
      <c r="BZ64" t="e">
        <f>IF(M64=BZ$3,MAX(BZ$4:BZ63)+1,"")</f>
        <v>#N/A</v>
      </c>
      <c r="CA64" t="e">
        <f>IF(N64=CA$3,MAX(CA$4:CA63)+1,"")</f>
        <v>#N/A</v>
      </c>
      <c r="CB64" t="e">
        <f>IF(H64=CB$3,MAX(CB$4:CB63)+1,"")</f>
        <v>#N/A</v>
      </c>
      <c r="CC64" t="e">
        <f>IF(I64=CC$3,MAX(CC$4:CC63)+1,"")</f>
        <v>#N/A</v>
      </c>
      <c r="CD64" t="e">
        <f>IF(J64=CD$3,MAX(CD$4:CD63)+1,"")</f>
        <v>#N/A</v>
      </c>
      <c r="CE64" t="e">
        <f>IF(K64=CE$3,MAX(CE$4:CE63)+1,"")</f>
        <v>#N/A</v>
      </c>
      <c r="CF64" t="e">
        <f>IF(L64=CF$3,MAX(CF$4:CF63)+1,"")</f>
        <v>#N/A</v>
      </c>
      <c r="CG64" t="e">
        <f>IF(M64=CG$3,MAX(CG$4:CG63)+1,"")</f>
        <v>#N/A</v>
      </c>
      <c r="CH64" t="e">
        <f>IF(N64=CH$3,MAX(CH$4:CH63)+1,"")</f>
        <v>#N/A</v>
      </c>
      <c r="CI64" t="e">
        <f>IF(H64=CI$3,MAX(CI$4:CI63)+1,"")</f>
        <v>#N/A</v>
      </c>
      <c r="CJ64" t="e">
        <f>IF(I64=CJ$3,MAX(CJ$4:CJ63)+1,"")</f>
        <v>#N/A</v>
      </c>
      <c r="CK64" t="e">
        <f>IF(J64=CK$3,MAX(CK$4:CK63)+1,"")</f>
        <v>#N/A</v>
      </c>
      <c r="CL64" t="e">
        <f>IF(K64=CL$3,MAX(CL$4:CL63)+1,"")</f>
        <v>#N/A</v>
      </c>
      <c r="CM64" t="e">
        <f>IF(L64=CM$3,MAX(CM$4:CM63)+1,"")</f>
        <v>#N/A</v>
      </c>
      <c r="CN64" t="e">
        <f>IF(M64=CN$3,MAX(CN$4:CN63)+1,"")</f>
        <v>#N/A</v>
      </c>
      <c r="CO64" t="e">
        <f>IF(N64=CO$3,MAX(CO$4:CO63)+1,"")</f>
        <v>#N/A</v>
      </c>
    </row>
    <row r="65" spans="1:93">
      <c r="A65" t="s">
        <v>10</v>
      </c>
      <c r="B65" t="s">
        <v>153</v>
      </c>
      <c r="C65" t="s">
        <v>160</v>
      </c>
      <c r="E65" t="str">
        <f>INDEX('Rlt Global'!$A$4:$F$151,MATCH($C65,'Rlt Global'!$C$4:$C$151,0),5)</f>
        <v>OTCMA</v>
      </c>
      <c r="F65">
        <f>INDEX('Rlt Global'!$A$4:$F$151,MATCH($C65,'Rlt Global'!$C$4:$C$151,0),6)</f>
        <v>1673</v>
      </c>
      <c r="G65" s="66" t="str">
        <f>INDEX('Rlt Global'!$A$4:$G$151,MATCH($C65,'Rlt Global'!$C$4:$C$151,0),7)</f>
        <v>xxx.xxx@google.com</v>
      </c>
      <c r="H65" t="e">
        <f>INDEX('Rlt Global'!$E$4:$BD$151,MATCH($E65,'Rlt Global'!$E$4:$E$151,0),MATCH(H$3,'Rlt Global'!$E$3:$BD$3,0))</f>
        <v>#N/A</v>
      </c>
      <c r="I65" t="e">
        <f>INDEX('Rlt Global'!$E$4:$BD$151,MATCH($E65,'Rlt Global'!$E$4:$E$151,0),MATCH(I$3,'Rlt Global'!$E$3:$BD$3,0))</f>
        <v>#N/A</v>
      </c>
      <c r="J65" t="e">
        <f>INDEX('Rlt Global'!$E$4:$BD$151,MATCH($E65,'Rlt Global'!$E$4:$E$151,0),MATCH(J$3,'Rlt Global'!$E$3:$BD$3,0))</f>
        <v>#N/A</v>
      </c>
      <c r="K65" t="e">
        <f>INDEX('Rlt Global'!$E$4:$BD$151,MATCH($E65,'Rlt Global'!$E$4:$E$151,0),MATCH(K$3,'Rlt Global'!$E$3:$BD$3,0))</f>
        <v>#N/A</v>
      </c>
      <c r="L65" t="e">
        <f>INDEX('Rlt Global'!$E$4:$BD$151,MATCH($E65,'Rlt Global'!$E$4:$E$151,0),MATCH(L$3,'Rlt Global'!$E$3:$BD$3,0))</f>
        <v>#N/A</v>
      </c>
      <c r="M65" t="e">
        <f>INDEX('Rlt Global'!$E$4:$BD$151,MATCH($E65,'Rlt Global'!$E$4:$E$151,0),MATCH(M$3,'Rlt Global'!$E$3:$BD$3,0))</f>
        <v>#N/A</v>
      </c>
      <c r="N65" t="e">
        <f>INDEX('Rlt Global'!$E$4:$BD$151,MATCH($E65,'Rlt Global'!$E$4:$E$151,0),MATCH(N$3,'Rlt Global'!$E$3:$BD$3,0))</f>
        <v>#N/A</v>
      </c>
      <c r="P65" t="e">
        <f t="shared" si="3"/>
        <v>#N/A</v>
      </c>
      <c r="Q65" t="e">
        <f t="shared" si="4"/>
        <v>#N/A</v>
      </c>
      <c r="R65" t="e">
        <f t="shared" si="5"/>
        <v>#N/A</v>
      </c>
      <c r="S65" t="e">
        <f t="shared" si="6"/>
        <v>#N/A</v>
      </c>
      <c r="T65" t="e">
        <f t="shared" si="7"/>
        <v>#N/A</v>
      </c>
      <c r="U65" t="e">
        <f t="shared" si="8"/>
        <v>#N/A</v>
      </c>
      <c r="V65" t="e">
        <f t="shared" si="9"/>
        <v>#N/A</v>
      </c>
      <c r="X65" t="e">
        <f>IF(H65=X$3,MAX(X$4:X64)+1,"")</f>
        <v>#N/A</v>
      </c>
      <c r="Y65" t="e">
        <f>IF(I65=Y$3,MAX(Y$4:Y64)+1,"")</f>
        <v>#N/A</v>
      </c>
      <c r="Z65" t="e">
        <f>IF(J65=Z$3,MAX(Z$4:Z64)+1,"")</f>
        <v>#N/A</v>
      </c>
      <c r="AA65" t="e">
        <f>IF(K65=AA$3,MAX(AA$4:AA64)+1,"")</f>
        <v>#N/A</v>
      </c>
      <c r="AB65" t="e">
        <f>IF(L65=AB$3,MAX(AB$4:AB64)+1,"")</f>
        <v>#N/A</v>
      </c>
      <c r="AC65" t="e">
        <f>IF(M65=AC$3,MAX(AC$4:AC64)+1,"")</f>
        <v>#N/A</v>
      </c>
      <c r="AD65" t="e">
        <f>IF(N65=AD$3,MAX(AD$4:AD64)+1,"")</f>
        <v>#N/A</v>
      </c>
      <c r="AE65" t="e">
        <f>IF(H65=AE$3,MAX(AE$4:AE64)+1,"")</f>
        <v>#N/A</v>
      </c>
      <c r="AF65" t="e">
        <f>IF(I65=AF$3,MAX(AF$4:AF64)+1,"")</f>
        <v>#N/A</v>
      </c>
      <c r="AG65" t="e">
        <f>IF(J65=AG$3,MAX(AG$4:AG64)+1,"")</f>
        <v>#N/A</v>
      </c>
      <c r="AH65" t="e">
        <f>IF(K65=AH$3,MAX(AH$4:AH64)+1,"")</f>
        <v>#N/A</v>
      </c>
      <c r="AI65" t="e">
        <f>IF(L65=AI$3,MAX(AI$4:AI64)+1,"")</f>
        <v>#N/A</v>
      </c>
      <c r="AJ65" t="e">
        <f>IF(M65=AJ$3,MAX(AJ$4:AJ64)+1,"")</f>
        <v>#N/A</v>
      </c>
      <c r="AK65" t="e">
        <f>IF(N65=AK$3,MAX(AK$4:AK64)+1,"")</f>
        <v>#N/A</v>
      </c>
      <c r="AL65" t="e">
        <f>IF(H65=AL$3,MAX(AL$4:AL64)+1,"")</f>
        <v>#N/A</v>
      </c>
      <c r="AM65" t="e">
        <f>IF(I65=AM$3,MAX(AM$4:AM64)+1,"")</f>
        <v>#N/A</v>
      </c>
      <c r="AN65" t="e">
        <f>IF(J65=AN$3,MAX(AN$4:AN64)+1,"")</f>
        <v>#N/A</v>
      </c>
      <c r="AO65" t="e">
        <f>IF(K65=AO$3,MAX(AO$4:AO64)+1,"")</f>
        <v>#N/A</v>
      </c>
      <c r="AP65" t="e">
        <f>IF(L65=AP$3,MAX(AP$4:AP64)+1,"")</f>
        <v>#N/A</v>
      </c>
      <c r="AQ65" t="e">
        <f>IF(M65=AQ$3,MAX(AQ$4:AQ64)+1,"")</f>
        <v>#N/A</v>
      </c>
      <c r="AR65" t="e">
        <f>IF(N65=AR$3,MAX(AR$4:AR64)+1,"")</f>
        <v>#N/A</v>
      </c>
      <c r="AS65" t="e">
        <f>IF(H65=AS$3,MAX(AS$4:AS64)+1,"")</f>
        <v>#N/A</v>
      </c>
      <c r="AT65" t="e">
        <f>IF(I65=AT$3,MAX(AT$4:AT64)+1,"")</f>
        <v>#N/A</v>
      </c>
      <c r="AU65" t="e">
        <f>IF(J65=AU$3,MAX(AU$4:AU64)+1,"")</f>
        <v>#N/A</v>
      </c>
      <c r="AV65" t="e">
        <f>IF(K65=AV$3,MAX(AV$4:AV64)+1,"")</f>
        <v>#N/A</v>
      </c>
      <c r="AW65" t="e">
        <f>IF(L65=AW$3,MAX(AW$4:AW64)+1,"")</f>
        <v>#N/A</v>
      </c>
      <c r="AX65" t="e">
        <f>IF(M65=AX$3,MAX(AX$4:AX64)+1,"")</f>
        <v>#N/A</v>
      </c>
      <c r="AY65" t="e">
        <f>IF(N65=AY$3,MAX(AY$4:AY64)+1,"")</f>
        <v>#N/A</v>
      </c>
      <c r="AZ65" t="e">
        <f>IF(H65=AZ$3,MAX(AZ$4:AZ64)+1,"")</f>
        <v>#N/A</v>
      </c>
      <c r="BA65" t="e">
        <f>IF(I65=BA$3,MAX(BA$4:BA64)+1,"")</f>
        <v>#N/A</v>
      </c>
      <c r="BB65" t="e">
        <f>IF(J65=BB$3,MAX(BB$4:BB64)+1,"")</f>
        <v>#N/A</v>
      </c>
      <c r="BC65" t="e">
        <f>IF(K65=BC$3,MAX(BC$4:BC64)+1,"")</f>
        <v>#N/A</v>
      </c>
      <c r="BD65" t="e">
        <f>IF(L65=BD$3,MAX(BD$4:BD64)+1,"")</f>
        <v>#N/A</v>
      </c>
      <c r="BE65" t="e">
        <f>IF(M65=BE$3,MAX(BE$4:BE64)+1,"")</f>
        <v>#N/A</v>
      </c>
      <c r="BF65" t="e">
        <f>IF(N65=BF$3,MAX(BF$4:BF64)+1,"")</f>
        <v>#N/A</v>
      </c>
      <c r="BG65" t="e">
        <f>IF(H65=BG$3,MAX(BG$4:BG64)+1,"")</f>
        <v>#N/A</v>
      </c>
      <c r="BH65" t="e">
        <f>IF(I65=BH$3,MAX(BH$4:BH64)+1,"")</f>
        <v>#N/A</v>
      </c>
      <c r="BI65" t="e">
        <f>IF(J65=BI$3,MAX(BI$4:BI64)+1,"")</f>
        <v>#N/A</v>
      </c>
      <c r="BJ65" t="e">
        <f>IF(K65=BJ$3,MAX(BJ$4:BJ64)+1,"")</f>
        <v>#N/A</v>
      </c>
      <c r="BK65" t="e">
        <f>IF(L65=BK$3,MAX(BK$4:BK64)+1,"")</f>
        <v>#N/A</v>
      </c>
      <c r="BL65" t="e">
        <f>IF(M65=BL$3,MAX(BL$4:BL64)+1,"")</f>
        <v>#N/A</v>
      </c>
      <c r="BM65" t="e">
        <f>IF(N65=BM$3,MAX(BM$4:BM64)+1,"")</f>
        <v>#N/A</v>
      </c>
      <c r="BN65" t="e">
        <f>IF(H65=BN$3,MAX(BN$4:BN64)+1,"")</f>
        <v>#N/A</v>
      </c>
      <c r="BO65" t="e">
        <f>IF(I65=BO$3,MAX(BO$4:BO64)+1,"")</f>
        <v>#N/A</v>
      </c>
      <c r="BP65" t="e">
        <f>IF(J65=BP$3,MAX(BP$4:BP64)+1,"")</f>
        <v>#N/A</v>
      </c>
      <c r="BQ65" t="e">
        <f>IF(K65=BQ$3,MAX(BQ$4:BQ64)+1,"")</f>
        <v>#N/A</v>
      </c>
      <c r="BR65" t="e">
        <f>IF(L65=BR$3,MAX(BR$4:BR64)+1,"")</f>
        <v>#N/A</v>
      </c>
      <c r="BS65" t="e">
        <f>IF(M65=BS$3,MAX(BS$4:BS64)+1,"")</f>
        <v>#N/A</v>
      </c>
      <c r="BT65" t="e">
        <f>IF(N65=BT$3,MAX(BT$4:BT64)+1,"")</f>
        <v>#N/A</v>
      </c>
      <c r="BU65" t="e">
        <f>IF(H65=BU$3,MAX(BU$4:BU64)+1,"")</f>
        <v>#N/A</v>
      </c>
      <c r="BV65" t="e">
        <f>IF(I65=BV$3,MAX(BV$4:BV64)+1,"")</f>
        <v>#N/A</v>
      </c>
      <c r="BW65" t="e">
        <f>IF(J65=BW$3,MAX(BW$4:BW64)+1,"")</f>
        <v>#N/A</v>
      </c>
      <c r="BX65" t="e">
        <f>IF(K65=BX$3,MAX(BX$4:BX64)+1,"")</f>
        <v>#N/A</v>
      </c>
      <c r="BY65" t="e">
        <f>IF(L65=BY$3,MAX(BY$4:BY64)+1,"")</f>
        <v>#N/A</v>
      </c>
      <c r="BZ65" t="e">
        <f>IF(M65=BZ$3,MAX(BZ$4:BZ64)+1,"")</f>
        <v>#N/A</v>
      </c>
      <c r="CA65" t="e">
        <f>IF(N65=CA$3,MAX(CA$4:CA64)+1,"")</f>
        <v>#N/A</v>
      </c>
      <c r="CB65" t="e">
        <f>IF(H65=CB$3,MAX(CB$4:CB64)+1,"")</f>
        <v>#N/A</v>
      </c>
      <c r="CC65" t="e">
        <f>IF(I65=CC$3,MAX(CC$4:CC64)+1,"")</f>
        <v>#N/A</v>
      </c>
      <c r="CD65" t="e">
        <f>IF(J65=CD$3,MAX(CD$4:CD64)+1,"")</f>
        <v>#N/A</v>
      </c>
      <c r="CE65" t="e">
        <f>IF(K65=CE$3,MAX(CE$4:CE64)+1,"")</f>
        <v>#N/A</v>
      </c>
      <c r="CF65" t="e">
        <f>IF(L65=CF$3,MAX(CF$4:CF64)+1,"")</f>
        <v>#N/A</v>
      </c>
      <c r="CG65" t="e">
        <f>IF(M65=CG$3,MAX(CG$4:CG64)+1,"")</f>
        <v>#N/A</v>
      </c>
      <c r="CH65" t="e">
        <f>IF(N65=CH$3,MAX(CH$4:CH64)+1,"")</f>
        <v>#N/A</v>
      </c>
      <c r="CI65" t="e">
        <f>IF(H65=CI$3,MAX(CI$4:CI64)+1,"")</f>
        <v>#N/A</v>
      </c>
      <c r="CJ65" t="e">
        <f>IF(I65=CJ$3,MAX(CJ$4:CJ64)+1,"")</f>
        <v>#N/A</v>
      </c>
      <c r="CK65" t="e">
        <f>IF(J65=CK$3,MAX(CK$4:CK64)+1,"")</f>
        <v>#N/A</v>
      </c>
      <c r="CL65" t="e">
        <f>IF(K65=CL$3,MAX(CL$4:CL64)+1,"")</f>
        <v>#N/A</v>
      </c>
      <c r="CM65" t="e">
        <f>IF(L65=CM$3,MAX(CM$4:CM64)+1,"")</f>
        <v>#N/A</v>
      </c>
      <c r="CN65" t="e">
        <f>IF(M65=CN$3,MAX(CN$4:CN64)+1,"")</f>
        <v>#N/A</v>
      </c>
      <c r="CO65" t="e">
        <f>IF(N65=CO$3,MAX(CO$4:CO64)+1,"")</f>
        <v>#N/A</v>
      </c>
    </row>
    <row r="66" spans="1:93">
      <c r="A66" t="s">
        <v>14</v>
      </c>
      <c r="B66" t="s">
        <v>153</v>
      </c>
      <c r="C66" t="s">
        <v>161</v>
      </c>
      <c r="D66">
        <v>1</v>
      </c>
      <c r="E66" t="str">
        <f>INDEX('Rlt Global'!$A$4:$F$151,MATCH($C66,'Rlt Global'!$C$4:$C$151,0),5)</f>
        <v>OTCMB1</v>
      </c>
      <c r="F66">
        <f>INDEX('Rlt Global'!$A$4:$F$151,MATCH($C66,'Rlt Global'!$C$4:$C$151,0),6)</f>
        <v>2437</v>
      </c>
      <c r="G66" s="66" t="str">
        <f>INDEX('Rlt Global'!$A$4:$G$151,MATCH($C66,'Rlt Global'!$C$4:$C$151,0),7)</f>
        <v>xxx.xxx@google.com</v>
      </c>
      <c r="H66" t="e">
        <f>INDEX('Rlt Global'!$E$4:$BD$151,MATCH($E66,'Rlt Global'!$E$4:$E$151,0),MATCH(H$3,'Rlt Global'!$E$3:$BD$3,0))</f>
        <v>#N/A</v>
      </c>
      <c r="I66" t="e">
        <f>INDEX('Rlt Global'!$E$4:$BD$151,MATCH($E66,'Rlt Global'!$E$4:$E$151,0),MATCH(I$3,'Rlt Global'!$E$3:$BD$3,0))</f>
        <v>#N/A</v>
      </c>
      <c r="J66" t="e">
        <f>INDEX('Rlt Global'!$E$4:$BD$151,MATCH($E66,'Rlt Global'!$E$4:$E$151,0),MATCH(J$3,'Rlt Global'!$E$3:$BD$3,0))</f>
        <v>#N/A</v>
      </c>
      <c r="K66" t="e">
        <f>INDEX('Rlt Global'!$E$4:$BD$151,MATCH($E66,'Rlt Global'!$E$4:$E$151,0),MATCH(K$3,'Rlt Global'!$E$3:$BD$3,0))</f>
        <v>#N/A</v>
      </c>
      <c r="L66" t="e">
        <f>INDEX('Rlt Global'!$E$4:$BD$151,MATCH($E66,'Rlt Global'!$E$4:$E$151,0),MATCH(L$3,'Rlt Global'!$E$3:$BD$3,0))</f>
        <v>#N/A</v>
      </c>
      <c r="M66" t="e">
        <f>INDEX('Rlt Global'!$E$4:$BD$151,MATCH($E66,'Rlt Global'!$E$4:$E$151,0),MATCH(M$3,'Rlt Global'!$E$3:$BD$3,0))</f>
        <v>#N/A</v>
      </c>
      <c r="N66" t="e">
        <f>INDEX('Rlt Global'!$E$4:$BD$151,MATCH($E66,'Rlt Global'!$E$4:$E$151,0),MATCH(N$3,'Rlt Global'!$E$3:$BD$3,0))</f>
        <v>#N/A</v>
      </c>
      <c r="P66" t="e">
        <f t="shared" si="3"/>
        <v>#N/A</v>
      </c>
      <c r="Q66" t="e">
        <f t="shared" si="4"/>
        <v>#N/A</v>
      </c>
      <c r="R66" t="e">
        <f t="shared" si="5"/>
        <v>#N/A</v>
      </c>
      <c r="S66" t="e">
        <f t="shared" si="6"/>
        <v>#N/A</v>
      </c>
      <c r="T66" t="e">
        <f t="shared" si="7"/>
        <v>#N/A</v>
      </c>
      <c r="U66" t="e">
        <f t="shared" si="8"/>
        <v>#N/A</v>
      </c>
      <c r="V66" t="e">
        <f t="shared" si="9"/>
        <v>#N/A</v>
      </c>
      <c r="X66" t="e">
        <f>IF(H66=X$3,MAX(X$4:X65)+1,"")</f>
        <v>#N/A</v>
      </c>
      <c r="Y66" t="e">
        <f>IF(I66=Y$3,MAX(Y$4:Y65)+1,"")</f>
        <v>#N/A</v>
      </c>
      <c r="Z66" t="e">
        <f>IF(J66=Z$3,MAX(Z$4:Z65)+1,"")</f>
        <v>#N/A</v>
      </c>
      <c r="AA66" t="e">
        <f>IF(K66=AA$3,MAX(AA$4:AA65)+1,"")</f>
        <v>#N/A</v>
      </c>
      <c r="AB66" t="e">
        <f>IF(L66=AB$3,MAX(AB$4:AB65)+1,"")</f>
        <v>#N/A</v>
      </c>
      <c r="AC66" t="e">
        <f>IF(M66=AC$3,MAX(AC$4:AC65)+1,"")</f>
        <v>#N/A</v>
      </c>
      <c r="AD66" t="e">
        <f>IF(N66=AD$3,MAX(AD$4:AD65)+1,"")</f>
        <v>#N/A</v>
      </c>
      <c r="AE66" t="e">
        <f>IF(H66=AE$3,MAX(AE$4:AE65)+1,"")</f>
        <v>#N/A</v>
      </c>
      <c r="AF66" t="e">
        <f>IF(I66=AF$3,MAX(AF$4:AF65)+1,"")</f>
        <v>#N/A</v>
      </c>
      <c r="AG66" t="e">
        <f>IF(J66=AG$3,MAX(AG$4:AG65)+1,"")</f>
        <v>#N/A</v>
      </c>
      <c r="AH66" t="e">
        <f>IF(K66=AH$3,MAX(AH$4:AH65)+1,"")</f>
        <v>#N/A</v>
      </c>
      <c r="AI66" t="e">
        <f>IF(L66=AI$3,MAX(AI$4:AI65)+1,"")</f>
        <v>#N/A</v>
      </c>
      <c r="AJ66" t="e">
        <f>IF(M66=AJ$3,MAX(AJ$4:AJ65)+1,"")</f>
        <v>#N/A</v>
      </c>
      <c r="AK66" t="e">
        <f>IF(N66=AK$3,MAX(AK$4:AK65)+1,"")</f>
        <v>#N/A</v>
      </c>
      <c r="AL66" t="e">
        <f>IF(H66=AL$3,MAX(AL$4:AL65)+1,"")</f>
        <v>#N/A</v>
      </c>
      <c r="AM66" t="e">
        <f>IF(I66=AM$3,MAX(AM$4:AM65)+1,"")</f>
        <v>#N/A</v>
      </c>
      <c r="AN66" t="e">
        <f>IF(J66=AN$3,MAX(AN$4:AN65)+1,"")</f>
        <v>#N/A</v>
      </c>
      <c r="AO66" t="e">
        <f>IF(K66=AO$3,MAX(AO$4:AO65)+1,"")</f>
        <v>#N/A</v>
      </c>
      <c r="AP66" t="e">
        <f>IF(L66=AP$3,MAX(AP$4:AP65)+1,"")</f>
        <v>#N/A</v>
      </c>
      <c r="AQ66" t="e">
        <f>IF(M66=AQ$3,MAX(AQ$4:AQ65)+1,"")</f>
        <v>#N/A</v>
      </c>
      <c r="AR66" t="e">
        <f>IF(N66=AR$3,MAX(AR$4:AR65)+1,"")</f>
        <v>#N/A</v>
      </c>
      <c r="AS66" t="e">
        <f>IF(H66=AS$3,MAX(AS$4:AS65)+1,"")</f>
        <v>#N/A</v>
      </c>
      <c r="AT66" t="e">
        <f>IF(I66=AT$3,MAX(AT$4:AT65)+1,"")</f>
        <v>#N/A</v>
      </c>
      <c r="AU66" t="e">
        <f>IF(J66=AU$3,MAX(AU$4:AU65)+1,"")</f>
        <v>#N/A</v>
      </c>
      <c r="AV66" t="e">
        <f>IF(K66=AV$3,MAX(AV$4:AV65)+1,"")</f>
        <v>#N/A</v>
      </c>
      <c r="AW66" t="e">
        <f>IF(L66=AW$3,MAX(AW$4:AW65)+1,"")</f>
        <v>#N/A</v>
      </c>
      <c r="AX66" t="e">
        <f>IF(M66=AX$3,MAX(AX$4:AX65)+1,"")</f>
        <v>#N/A</v>
      </c>
      <c r="AY66" t="e">
        <f>IF(N66=AY$3,MAX(AY$4:AY65)+1,"")</f>
        <v>#N/A</v>
      </c>
      <c r="AZ66" t="e">
        <f>IF(H66=AZ$3,MAX(AZ$4:AZ65)+1,"")</f>
        <v>#N/A</v>
      </c>
      <c r="BA66" t="e">
        <f>IF(I66=BA$3,MAX(BA$4:BA65)+1,"")</f>
        <v>#N/A</v>
      </c>
      <c r="BB66" t="e">
        <f>IF(J66=BB$3,MAX(BB$4:BB65)+1,"")</f>
        <v>#N/A</v>
      </c>
      <c r="BC66" t="e">
        <f>IF(K66=BC$3,MAX(BC$4:BC65)+1,"")</f>
        <v>#N/A</v>
      </c>
      <c r="BD66" t="e">
        <f>IF(L66=BD$3,MAX(BD$4:BD65)+1,"")</f>
        <v>#N/A</v>
      </c>
      <c r="BE66" t="e">
        <f>IF(M66=BE$3,MAX(BE$4:BE65)+1,"")</f>
        <v>#N/A</v>
      </c>
      <c r="BF66" t="e">
        <f>IF(N66=BF$3,MAX(BF$4:BF65)+1,"")</f>
        <v>#N/A</v>
      </c>
      <c r="BG66" t="e">
        <f>IF(H66=BG$3,MAX(BG$4:BG65)+1,"")</f>
        <v>#N/A</v>
      </c>
      <c r="BH66" t="e">
        <f>IF(I66=BH$3,MAX(BH$4:BH65)+1,"")</f>
        <v>#N/A</v>
      </c>
      <c r="BI66" t="e">
        <f>IF(J66=BI$3,MAX(BI$4:BI65)+1,"")</f>
        <v>#N/A</v>
      </c>
      <c r="BJ66" t="e">
        <f>IF(K66=BJ$3,MAX(BJ$4:BJ65)+1,"")</f>
        <v>#N/A</v>
      </c>
      <c r="BK66" t="e">
        <f>IF(L66=BK$3,MAX(BK$4:BK65)+1,"")</f>
        <v>#N/A</v>
      </c>
      <c r="BL66" t="e">
        <f>IF(M66=BL$3,MAX(BL$4:BL65)+1,"")</f>
        <v>#N/A</v>
      </c>
      <c r="BM66" t="e">
        <f>IF(N66=BM$3,MAX(BM$4:BM65)+1,"")</f>
        <v>#N/A</v>
      </c>
      <c r="BN66" t="e">
        <f>IF(H66=BN$3,MAX(BN$4:BN65)+1,"")</f>
        <v>#N/A</v>
      </c>
      <c r="BO66" t="e">
        <f>IF(I66=BO$3,MAX(BO$4:BO65)+1,"")</f>
        <v>#N/A</v>
      </c>
      <c r="BP66" t="e">
        <f>IF(J66=BP$3,MAX(BP$4:BP65)+1,"")</f>
        <v>#N/A</v>
      </c>
      <c r="BQ66" t="e">
        <f>IF(K66=BQ$3,MAX(BQ$4:BQ65)+1,"")</f>
        <v>#N/A</v>
      </c>
      <c r="BR66" t="e">
        <f>IF(L66=BR$3,MAX(BR$4:BR65)+1,"")</f>
        <v>#N/A</v>
      </c>
      <c r="BS66" t="e">
        <f>IF(M66=BS$3,MAX(BS$4:BS65)+1,"")</f>
        <v>#N/A</v>
      </c>
      <c r="BT66" t="e">
        <f>IF(N66=BT$3,MAX(BT$4:BT65)+1,"")</f>
        <v>#N/A</v>
      </c>
      <c r="BU66" t="e">
        <f>IF(H66=BU$3,MAX(BU$4:BU65)+1,"")</f>
        <v>#N/A</v>
      </c>
      <c r="BV66" t="e">
        <f>IF(I66=BV$3,MAX(BV$4:BV65)+1,"")</f>
        <v>#N/A</v>
      </c>
      <c r="BW66" t="e">
        <f>IF(J66=BW$3,MAX(BW$4:BW65)+1,"")</f>
        <v>#N/A</v>
      </c>
      <c r="BX66" t="e">
        <f>IF(K66=BX$3,MAX(BX$4:BX65)+1,"")</f>
        <v>#N/A</v>
      </c>
      <c r="BY66" t="e">
        <f>IF(L66=BY$3,MAX(BY$4:BY65)+1,"")</f>
        <v>#N/A</v>
      </c>
      <c r="BZ66" t="e">
        <f>IF(M66=BZ$3,MAX(BZ$4:BZ65)+1,"")</f>
        <v>#N/A</v>
      </c>
      <c r="CA66" t="e">
        <f>IF(N66=CA$3,MAX(CA$4:CA65)+1,"")</f>
        <v>#N/A</v>
      </c>
      <c r="CB66" t="e">
        <f>IF(H66=CB$3,MAX(CB$4:CB65)+1,"")</f>
        <v>#N/A</v>
      </c>
      <c r="CC66" t="e">
        <f>IF(I66=CC$3,MAX(CC$4:CC65)+1,"")</f>
        <v>#N/A</v>
      </c>
      <c r="CD66" t="e">
        <f>IF(J66=CD$3,MAX(CD$4:CD65)+1,"")</f>
        <v>#N/A</v>
      </c>
      <c r="CE66" t="e">
        <f>IF(K66=CE$3,MAX(CE$4:CE65)+1,"")</f>
        <v>#N/A</v>
      </c>
      <c r="CF66" t="e">
        <f>IF(L66=CF$3,MAX(CF$4:CF65)+1,"")</f>
        <v>#N/A</v>
      </c>
      <c r="CG66" t="e">
        <f>IF(M66=CG$3,MAX(CG$4:CG65)+1,"")</f>
        <v>#N/A</v>
      </c>
      <c r="CH66" t="e">
        <f>IF(N66=CH$3,MAX(CH$4:CH65)+1,"")</f>
        <v>#N/A</v>
      </c>
      <c r="CI66" t="e">
        <f>IF(H66=CI$3,MAX(CI$4:CI65)+1,"")</f>
        <v>#N/A</v>
      </c>
      <c r="CJ66" t="e">
        <f>IF(I66=CJ$3,MAX(CJ$4:CJ65)+1,"")</f>
        <v>#N/A</v>
      </c>
      <c r="CK66" t="e">
        <f>IF(J66=CK$3,MAX(CK$4:CK65)+1,"")</f>
        <v>#N/A</v>
      </c>
      <c r="CL66" t="e">
        <f>IF(K66=CL$3,MAX(CL$4:CL65)+1,"")</f>
        <v>#N/A</v>
      </c>
      <c r="CM66" t="e">
        <f>IF(L66=CM$3,MAX(CM$4:CM65)+1,"")</f>
        <v>#N/A</v>
      </c>
      <c r="CN66" t="e">
        <f>IF(M66=CN$3,MAX(CN$4:CN65)+1,"")</f>
        <v>#N/A</v>
      </c>
      <c r="CO66" t="e">
        <f>IF(N66=CO$3,MAX(CO$4:CO65)+1,"")</f>
        <v>#N/A</v>
      </c>
    </row>
    <row r="67" spans="1:93">
      <c r="A67" t="s">
        <v>14</v>
      </c>
      <c r="B67" t="s">
        <v>153</v>
      </c>
      <c r="C67" t="s">
        <v>162</v>
      </c>
      <c r="D67">
        <v>2</v>
      </c>
      <c r="E67" t="str">
        <f>INDEX('Rlt Global'!$A$4:$F$151,MATCH($C67,'Rlt Global'!$C$4:$C$151,0),5)</f>
        <v>OTCMB2</v>
      </c>
      <c r="F67">
        <f>INDEX('Rlt Global'!$A$4:$F$151,MATCH($C67,'Rlt Global'!$C$4:$C$151,0),6)</f>
        <v>1661</v>
      </c>
      <c r="G67" s="66" t="str">
        <f>INDEX('Rlt Global'!$A$4:$G$151,MATCH($C67,'Rlt Global'!$C$4:$C$151,0),7)</f>
        <v>xxx.xxx@google.com</v>
      </c>
      <c r="H67" t="e">
        <f>INDEX('Rlt Global'!$E$4:$BD$151,MATCH($E67,'Rlt Global'!$E$4:$E$151,0),MATCH(H$3,'Rlt Global'!$E$3:$BD$3,0))</f>
        <v>#N/A</v>
      </c>
      <c r="I67" t="e">
        <f>INDEX('Rlt Global'!$E$4:$BD$151,MATCH($E67,'Rlt Global'!$E$4:$E$151,0),MATCH(I$3,'Rlt Global'!$E$3:$BD$3,0))</f>
        <v>#N/A</v>
      </c>
      <c r="J67" t="e">
        <f>INDEX('Rlt Global'!$E$4:$BD$151,MATCH($E67,'Rlt Global'!$E$4:$E$151,0),MATCH(J$3,'Rlt Global'!$E$3:$BD$3,0))</f>
        <v>#N/A</v>
      </c>
      <c r="K67" t="e">
        <f>INDEX('Rlt Global'!$E$4:$BD$151,MATCH($E67,'Rlt Global'!$E$4:$E$151,0),MATCH(K$3,'Rlt Global'!$E$3:$BD$3,0))</f>
        <v>#N/A</v>
      </c>
      <c r="L67" t="e">
        <f>INDEX('Rlt Global'!$E$4:$BD$151,MATCH($E67,'Rlt Global'!$E$4:$E$151,0),MATCH(L$3,'Rlt Global'!$E$3:$BD$3,0))</f>
        <v>#N/A</v>
      </c>
      <c r="M67" t="e">
        <f>INDEX('Rlt Global'!$E$4:$BD$151,MATCH($E67,'Rlt Global'!$E$4:$E$151,0),MATCH(M$3,'Rlt Global'!$E$3:$BD$3,0))</f>
        <v>#N/A</v>
      </c>
      <c r="N67" t="e">
        <f>INDEX('Rlt Global'!$E$4:$BD$151,MATCH($E67,'Rlt Global'!$E$4:$E$151,0),MATCH(N$3,'Rlt Global'!$E$3:$BD$3,0))</f>
        <v>#N/A</v>
      </c>
      <c r="P67" t="e">
        <f t="shared" si="3"/>
        <v>#N/A</v>
      </c>
      <c r="Q67" t="e">
        <f t="shared" si="4"/>
        <v>#N/A</v>
      </c>
      <c r="R67" t="e">
        <f t="shared" si="5"/>
        <v>#N/A</v>
      </c>
      <c r="S67" t="e">
        <f t="shared" si="6"/>
        <v>#N/A</v>
      </c>
      <c r="T67" t="e">
        <f t="shared" si="7"/>
        <v>#N/A</v>
      </c>
      <c r="U67" t="e">
        <f t="shared" si="8"/>
        <v>#N/A</v>
      </c>
      <c r="V67" t="e">
        <f t="shared" si="9"/>
        <v>#N/A</v>
      </c>
      <c r="X67" t="e">
        <f>IF(H67=X$3,MAX(X$4:X66)+1,"")</f>
        <v>#N/A</v>
      </c>
      <c r="Y67" t="e">
        <f>IF(I67=Y$3,MAX(Y$4:Y66)+1,"")</f>
        <v>#N/A</v>
      </c>
      <c r="Z67" t="e">
        <f>IF(J67=Z$3,MAX(Z$4:Z66)+1,"")</f>
        <v>#N/A</v>
      </c>
      <c r="AA67" t="e">
        <f>IF(K67=AA$3,MAX(AA$4:AA66)+1,"")</f>
        <v>#N/A</v>
      </c>
      <c r="AB67" t="e">
        <f>IF(L67=AB$3,MAX(AB$4:AB66)+1,"")</f>
        <v>#N/A</v>
      </c>
      <c r="AC67" t="e">
        <f>IF(M67=AC$3,MAX(AC$4:AC66)+1,"")</f>
        <v>#N/A</v>
      </c>
      <c r="AD67" t="e">
        <f>IF(N67=AD$3,MAX(AD$4:AD66)+1,"")</f>
        <v>#N/A</v>
      </c>
      <c r="AE67" t="e">
        <f>IF(H67=AE$3,MAX(AE$4:AE66)+1,"")</f>
        <v>#N/A</v>
      </c>
      <c r="AF67" t="e">
        <f>IF(I67=AF$3,MAX(AF$4:AF66)+1,"")</f>
        <v>#N/A</v>
      </c>
      <c r="AG67" t="e">
        <f>IF(J67=AG$3,MAX(AG$4:AG66)+1,"")</f>
        <v>#N/A</v>
      </c>
      <c r="AH67" t="e">
        <f>IF(K67=AH$3,MAX(AH$4:AH66)+1,"")</f>
        <v>#N/A</v>
      </c>
      <c r="AI67" t="e">
        <f>IF(L67=AI$3,MAX(AI$4:AI66)+1,"")</f>
        <v>#N/A</v>
      </c>
      <c r="AJ67" t="e">
        <f>IF(M67=AJ$3,MAX(AJ$4:AJ66)+1,"")</f>
        <v>#N/A</v>
      </c>
      <c r="AK67" t="e">
        <f>IF(N67=AK$3,MAX(AK$4:AK66)+1,"")</f>
        <v>#N/A</v>
      </c>
      <c r="AL67" t="e">
        <f>IF(H67=AL$3,MAX(AL$4:AL66)+1,"")</f>
        <v>#N/A</v>
      </c>
      <c r="AM67" t="e">
        <f>IF(I67=AM$3,MAX(AM$4:AM66)+1,"")</f>
        <v>#N/A</v>
      </c>
      <c r="AN67" t="e">
        <f>IF(J67=AN$3,MAX(AN$4:AN66)+1,"")</f>
        <v>#N/A</v>
      </c>
      <c r="AO67" t="e">
        <f>IF(K67=AO$3,MAX(AO$4:AO66)+1,"")</f>
        <v>#N/A</v>
      </c>
      <c r="AP67" t="e">
        <f>IF(L67=AP$3,MAX(AP$4:AP66)+1,"")</f>
        <v>#N/A</v>
      </c>
      <c r="AQ67" t="e">
        <f>IF(M67=AQ$3,MAX(AQ$4:AQ66)+1,"")</f>
        <v>#N/A</v>
      </c>
      <c r="AR67" t="e">
        <f>IF(N67=AR$3,MAX(AR$4:AR66)+1,"")</f>
        <v>#N/A</v>
      </c>
      <c r="AS67" t="e">
        <f>IF(H67=AS$3,MAX(AS$4:AS66)+1,"")</f>
        <v>#N/A</v>
      </c>
      <c r="AT67" t="e">
        <f>IF(I67=AT$3,MAX(AT$4:AT66)+1,"")</f>
        <v>#N/A</v>
      </c>
      <c r="AU67" t="e">
        <f>IF(J67=AU$3,MAX(AU$4:AU66)+1,"")</f>
        <v>#N/A</v>
      </c>
      <c r="AV67" t="e">
        <f>IF(K67=AV$3,MAX(AV$4:AV66)+1,"")</f>
        <v>#N/A</v>
      </c>
      <c r="AW67" t="e">
        <f>IF(L67=AW$3,MAX(AW$4:AW66)+1,"")</f>
        <v>#N/A</v>
      </c>
      <c r="AX67" t="e">
        <f>IF(M67=AX$3,MAX(AX$4:AX66)+1,"")</f>
        <v>#N/A</v>
      </c>
      <c r="AY67" t="e">
        <f>IF(N67=AY$3,MAX(AY$4:AY66)+1,"")</f>
        <v>#N/A</v>
      </c>
      <c r="AZ67" t="e">
        <f>IF(H67=AZ$3,MAX(AZ$4:AZ66)+1,"")</f>
        <v>#N/A</v>
      </c>
      <c r="BA67" t="e">
        <f>IF(I67=BA$3,MAX(BA$4:BA66)+1,"")</f>
        <v>#N/A</v>
      </c>
      <c r="BB67" t="e">
        <f>IF(J67=BB$3,MAX(BB$4:BB66)+1,"")</f>
        <v>#N/A</v>
      </c>
      <c r="BC67" t="e">
        <f>IF(K67=BC$3,MAX(BC$4:BC66)+1,"")</f>
        <v>#N/A</v>
      </c>
      <c r="BD67" t="e">
        <f>IF(L67=BD$3,MAX(BD$4:BD66)+1,"")</f>
        <v>#N/A</v>
      </c>
      <c r="BE67" t="e">
        <f>IF(M67=BE$3,MAX(BE$4:BE66)+1,"")</f>
        <v>#N/A</v>
      </c>
      <c r="BF67" t="e">
        <f>IF(N67=BF$3,MAX(BF$4:BF66)+1,"")</f>
        <v>#N/A</v>
      </c>
      <c r="BG67" t="e">
        <f>IF(H67=BG$3,MAX(BG$4:BG66)+1,"")</f>
        <v>#N/A</v>
      </c>
      <c r="BH67" t="e">
        <f>IF(I67=BH$3,MAX(BH$4:BH66)+1,"")</f>
        <v>#N/A</v>
      </c>
      <c r="BI67" t="e">
        <f>IF(J67=BI$3,MAX(BI$4:BI66)+1,"")</f>
        <v>#N/A</v>
      </c>
      <c r="BJ67" t="e">
        <f>IF(K67=BJ$3,MAX(BJ$4:BJ66)+1,"")</f>
        <v>#N/A</v>
      </c>
      <c r="BK67" t="e">
        <f>IF(L67=BK$3,MAX(BK$4:BK66)+1,"")</f>
        <v>#N/A</v>
      </c>
      <c r="BL67" t="e">
        <f>IF(M67=BL$3,MAX(BL$4:BL66)+1,"")</f>
        <v>#N/A</v>
      </c>
      <c r="BM67" t="e">
        <f>IF(N67=BM$3,MAX(BM$4:BM66)+1,"")</f>
        <v>#N/A</v>
      </c>
      <c r="BN67" t="e">
        <f>IF(H67=BN$3,MAX(BN$4:BN66)+1,"")</f>
        <v>#N/A</v>
      </c>
      <c r="BO67" t="e">
        <f>IF(I67=BO$3,MAX(BO$4:BO66)+1,"")</f>
        <v>#N/A</v>
      </c>
      <c r="BP67" t="e">
        <f>IF(J67=BP$3,MAX(BP$4:BP66)+1,"")</f>
        <v>#N/A</v>
      </c>
      <c r="BQ67" t="e">
        <f>IF(K67=BQ$3,MAX(BQ$4:BQ66)+1,"")</f>
        <v>#N/A</v>
      </c>
      <c r="BR67" t="e">
        <f>IF(L67=BR$3,MAX(BR$4:BR66)+1,"")</f>
        <v>#N/A</v>
      </c>
      <c r="BS67" t="e">
        <f>IF(M67=BS$3,MAX(BS$4:BS66)+1,"")</f>
        <v>#N/A</v>
      </c>
      <c r="BT67" t="e">
        <f>IF(N67=BT$3,MAX(BT$4:BT66)+1,"")</f>
        <v>#N/A</v>
      </c>
      <c r="BU67" t="e">
        <f>IF(H67=BU$3,MAX(BU$4:BU66)+1,"")</f>
        <v>#N/A</v>
      </c>
      <c r="BV67" t="e">
        <f>IF(I67=BV$3,MAX(BV$4:BV66)+1,"")</f>
        <v>#N/A</v>
      </c>
      <c r="BW67" t="e">
        <f>IF(J67=BW$3,MAX(BW$4:BW66)+1,"")</f>
        <v>#N/A</v>
      </c>
      <c r="BX67" t="e">
        <f>IF(K67=BX$3,MAX(BX$4:BX66)+1,"")</f>
        <v>#N/A</v>
      </c>
      <c r="BY67" t="e">
        <f>IF(L67=BY$3,MAX(BY$4:BY66)+1,"")</f>
        <v>#N/A</v>
      </c>
      <c r="BZ67" t="e">
        <f>IF(M67=BZ$3,MAX(BZ$4:BZ66)+1,"")</f>
        <v>#N/A</v>
      </c>
      <c r="CA67" t="e">
        <f>IF(N67=CA$3,MAX(CA$4:CA66)+1,"")</f>
        <v>#N/A</v>
      </c>
      <c r="CB67" t="e">
        <f>IF(H67=CB$3,MAX(CB$4:CB66)+1,"")</f>
        <v>#N/A</v>
      </c>
      <c r="CC67" t="e">
        <f>IF(I67=CC$3,MAX(CC$4:CC66)+1,"")</f>
        <v>#N/A</v>
      </c>
      <c r="CD67" t="e">
        <f>IF(J67=CD$3,MAX(CD$4:CD66)+1,"")</f>
        <v>#N/A</v>
      </c>
      <c r="CE67" t="e">
        <f>IF(K67=CE$3,MAX(CE$4:CE66)+1,"")</f>
        <v>#N/A</v>
      </c>
      <c r="CF67" t="e">
        <f>IF(L67=CF$3,MAX(CF$4:CF66)+1,"")</f>
        <v>#N/A</v>
      </c>
      <c r="CG67" t="e">
        <f>IF(M67=CG$3,MAX(CG$4:CG66)+1,"")</f>
        <v>#N/A</v>
      </c>
      <c r="CH67" t="e">
        <f>IF(N67=CH$3,MAX(CH$4:CH66)+1,"")</f>
        <v>#N/A</v>
      </c>
      <c r="CI67" t="e">
        <f>IF(H67=CI$3,MAX(CI$4:CI66)+1,"")</f>
        <v>#N/A</v>
      </c>
      <c r="CJ67" t="e">
        <f>IF(I67=CJ$3,MAX(CJ$4:CJ66)+1,"")</f>
        <v>#N/A</v>
      </c>
      <c r="CK67" t="e">
        <f>IF(J67=CK$3,MAX(CK$4:CK66)+1,"")</f>
        <v>#N/A</v>
      </c>
      <c r="CL67" t="e">
        <f>IF(K67=CL$3,MAX(CL$4:CL66)+1,"")</f>
        <v>#N/A</v>
      </c>
      <c r="CM67" t="e">
        <f>IF(L67=CM$3,MAX(CM$4:CM66)+1,"")</f>
        <v>#N/A</v>
      </c>
      <c r="CN67" t="e">
        <f>IF(M67=CN$3,MAX(CN$4:CN66)+1,"")</f>
        <v>#N/A</v>
      </c>
      <c r="CO67" t="e">
        <f>IF(N67=CO$3,MAX(CO$4:CO66)+1,"")</f>
        <v>#N/A</v>
      </c>
    </row>
    <row r="68" spans="1:93">
      <c r="A68" t="s">
        <v>14</v>
      </c>
      <c r="B68" t="s">
        <v>153</v>
      </c>
      <c r="C68" t="s">
        <v>163</v>
      </c>
      <c r="D68">
        <v>3</v>
      </c>
      <c r="E68" t="str">
        <f>INDEX('Rlt Global'!$A$4:$F$151,MATCH($C68,'Rlt Global'!$C$4:$C$151,0),5)</f>
        <v>OTCMB3</v>
      </c>
      <c r="F68">
        <f>INDEX('Rlt Global'!$A$4:$F$151,MATCH($C68,'Rlt Global'!$C$4:$C$151,0),6)</f>
        <v>3356</v>
      </c>
      <c r="G68" s="66" t="str">
        <f>INDEX('Rlt Global'!$A$4:$G$151,MATCH($C68,'Rlt Global'!$C$4:$C$151,0),7)</f>
        <v>xxx.xxx@google.com</v>
      </c>
      <c r="H68" t="e">
        <f>INDEX('Rlt Global'!$E$4:$BD$151,MATCH($E68,'Rlt Global'!$E$4:$E$151,0),MATCH(H$3,'Rlt Global'!$E$3:$BD$3,0))</f>
        <v>#N/A</v>
      </c>
      <c r="I68" t="e">
        <f>INDEX('Rlt Global'!$E$4:$BD$151,MATCH($E68,'Rlt Global'!$E$4:$E$151,0),MATCH(I$3,'Rlt Global'!$E$3:$BD$3,0))</f>
        <v>#N/A</v>
      </c>
      <c r="J68" t="e">
        <f>INDEX('Rlt Global'!$E$4:$BD$151,MATCH($E68,'Rlt Global'!$E$4:$E$151,0),MATCH(J$3,'Rlt Global'!$E$3:$BD$3,0))</f>
        <v>#N/A</v>
      </c>
      <c r="K68" t="e">
        <f>INDEX('Rlt Global'!$E$4:$BD$151,MATCH($E68,'Rlt Global'!$E$4:$E$151,0),MATCH(K$3,'Rlt Global'!$E$3:$BD$3,0))</f>
        <v>#N/A</v>
      </c>
      <c r="L68" t="e">
        <f>INDEX('Rlt Global'!$E$4:$BD$151,MATCH($E68,'Rlt Global'!$E$4:$E$151,0),MATCH(L$3,'Rlt Global'!$E$3:$BD$3,0))</f>
        <v>#N/A</v>
      </c>
      <c r="M68" t="e">
        <f>INDEX('Rlt Global'!$E$4:$BD$151,MATCH($E68,'Rlt Global'!$E$4:$E$151,0),MATCH(M$3,'Rlt Global'!$E$3:$BD$3,0))</f>
        <v>#N/A</v>
      </c>
      <c r="N68" t="e">
        <f>INDEX('Rlt Global'!$E$4:$BD$151,MATCH($E68,'Rlt Global'!$E$4:$E$151,0),MATCH(N$3,'Rlt Global'!$E$3:$BD$3,0))</f>
        <v>#N/A</v>
      </c>
      <c r="P68" t="e">
        <f t="shared" si="3"/>
        <v>#N/A</v>
      </c>
      <c r="Q68" t="e">
        <f t="shared" si="4"/>
        <v>#N/A</v>
      </c>
      <c r="R68" t="e">
        <f t="shared" si="5"/>
        <v>#N/A</v>
      </c>
      <c r="S68" t="e">
        <f t="shared" si="6"/>
        <v>#N/A</v>
      </c>
      <c r="T68" t="e">
        <f t="shared" si="7"/>
        <v>#N/A</v>
      </c>
      <c r="U68" t="e">
        <f t="shared" si="8"/>
        <v>#N/A</v>
      </c>
      <c r="V68" t="e">
        <f t="shared" si="9"/>
        <v>#N/A</v>
      </c>
      <c r="X68" t="e">
        <f>IF(H68=X$3,MAX(X$4:X67)+1,"")</f>
        <v>#N/A</v>
      </c>
      <c r="Y68" t="e">
        <f>IF(I68=Y$3,MAX(Y$4:Y67)+1,"")</f>
        <v>#N/A</v>
      </c>
      <c r="Z68" t="e">
        <f>IF(J68=Z$3,MAX(Z$4:Z67)+1,"")</f>
        <v>#N/A</v>
      </c>
      <c r="AA68" t="e">
        <f>IF(K68=AA$3,MAX(AA$4:AA67)+1,"")</f>
        <v>#N/A</v>
      </c>
      <c r="AB68" t="e">
        <f>IF(L68=AB$3,MAX(AB$4:AB67)+1,"")</f>
        <v>#N/A</v>
      </c>
      <c r="AC68" t="e">
        <f>IF(M68=AC$3,MAX(AC$4:AC67)+1,"")</f>
        <v>#N/A</v>
      </c>
      <c r="AD68" t="e">
        <f>IF(N68=AD$3,MAX(AD$4:AD67)+1,"")</f>
        <v>#N/A</v>
      </c>
      <c r="AE68" t="e">
        <f>IF(H68=AE$3,MAX(AE$4:AE67)+1,"")</f>
        <v>#N/A</v>
      </c>
      <c r="AF68" t="e">
        <f>IF(I68=AF$3,MAX(AF$4:AF67)+1,"")</f>
        <v>#N/A</v>
      </c>
      <c r="AG68" t="e">
        <f>IF(J68=AG$3,MAX(AG$4:AG67)+1,"")</f>
        <v>#N/A</v>
      </c>
      <c r="AH68" t="e">
        <f>IF(K68=AH$3,MAX(AH$4:AH67)+1,"")</f>
        <v>#N/A</v>
      </c>
      <c r="AI68" t="e">
        <f>IF(L68=AI$3,MAX(AI$4:AI67)+1,"")</f>
        <v>#N/A</v>
      </c>
      <c r="AJ68" t="e">
        <f>IF(M68=AJ$3,MAX(AJ$4:AJ67)+1,"")</f>
        <v>#N/A</v>
      </c>
      <c r="AK68" t="e">
        <f>IF(N68=AK$3,MAX(AK$4:AK67)+1,"")</f>
        <v>#N/A</v>
      </c>
      <c r="AL68" t="e">
        <f>IF(H68=AL$3,MAX(AL$4:AL67)+1,"")</f>
        <v>#N/A</v>
      </c>
      <c r="AM68" t="e">
        <f>IF(I68=AM$3,MAX(AM$4:AM67)+1,"")</f>
        <v>#N/A</v>
      </c>
      <c r="AN68" t="e">
        <f>IF(J68=AN$3,MAX(AN$4:AN67)+1,"")</f>
        <v>#N/A</v>
      </c>
      <c r="AO68" t="e">
        <f>IF(K68=AO$3,MAX(AO$4:AO67)+1,"")</f>
        <v>#N/A</v>
      </c>
      <c r="AP68" t="e">
        <f>IF(L68=AP$3,MAX(AP$4:AP67)+1,"")</f>
        <v>#N/A</v>
      </c>
      <c r="AQ68" t="e">
        <f>IF(M68=AQ$3,MAX(AQ$4:AQ67)+1,"")</f>
        <v>#N/A</v>
      </c>
      <c r="AR68" t="e">
        <f>IF(N68=AR$3,MAX(AR$4:AR67)+1,"")</f>
        <v>#N/A</v>
      </c>
      <c r="AS68" t="e">
        <f>IF(H68=AS$3,MAX(AS$4:AS67)+1,"")</f>
        <v>#N/A</v>
      </c>
      <c r="AT68" t="e">
        <f>IF(I68=AT$3,MAX(AT$4:AT67)+1,"")</f>
        <v>#N/A</v>
      </c>
      <c r="AU68" t="e">
        <f>IF(J68=AU$3,MAX(AU$4:AU67)+1,"")</f>
        <v>#N/A</v>
      </c>
      <c r="AV68" t="e">
        <f>IF(K68=AV$3,MAX(AV$4:AV67)+1,"")</f>
        <v>#N/A</v>
      </c>
      <c r="AW68" t="e">
        <f>IF(L68=AW$3,MAX(AW$4:AW67)+1,"")</f>
        <v>#N/A</v>
      </c>
      <c r="AX68" t="e">
        <f>IF(M68=AX$3,MAX(AX$4:AX67)+1,"")</f>
        <v>#N/A</v>
      </c>
      <c r="AY68" t="e">
        <f>IF(N68=AY$3,MAX(AY$4:AY67)+1,"")</f>
        <v>#N/A</v>
      </c>
      <c r="AZ68" t="e">
        <f>IF(H68=AZ$3,MAX(AZ$4:AZ67)+1,"")</f>
        <v>#N/A</v>
      </c>
      <c r="BA68" t="e">
        <f>IF(I68=BA$3,MAX(BA$4:BA67)+1,"")</f>
        <v>#N/A</v>
      </c>
      <c r="BB68" t="e">
        <f>IF(J68=BB$3,MAX(BB$4:BB67)+1,"")</f>
        <v>#N/A</v>
      </c>
      <c r="BC68" t="e">
        <f>IF(K68=BC$3,MAX(BC$4:BC67)+1,"")</f>
        <v>#N/A</v>
      </c>
      <c r="BD68" t="e">
        <f>IF(L68=BD$3,MAX(BD$4:BD67)+1,"")</f>
        <v>#N/A</v>
      </c>
      <c r="BE68" t="e">
        <f>IF(M68=BE$3,MAX(BE$4:BE67)+1,"")</f>
        <v>#N/A</v>
      </c>
      <c r="BF68" t="e">
        <f>IF(N68=BF$3,MAX(BF$4:BF67)+1,"")</f>
        <v>#N/A</v>
      </c>
      <c r="BG68" t="e">
        <f>IF(H68=BG$3,MAX(BG$4:BG67)+1,"")</f>
        <v>#N/A</v>
      </c>
      <c r="BH68" t="e">
        <f>IF(I68=BH$3,MAX(BH$4:BH67)+1,"")</f>
        <v>#N/A</v>
      </c>
      <c r="BI68" t="e">
        <f>IF(J68=BI$3,MAX(BI$4:BI67)+1,"")</f>
        <v>#N/A</v>
      </c>
      <c r="BJ68" t="e">
        <f>IF(K68=BJ$3,MAX(BJ$4:BJ67)+1,"")</f>
        <v>#N/A</v>
      </c>
      <c r="BK68" t="e">
        <f>IF(L68=BK$3,MAX(BK$4:BK67)+1,"")</f>
        <v>#N/A</v>
      </c>
      <c r="BL68" t="e">
        <f>IF(M68=BL$3,MAX(BL$4:BL67)+1,"")</f>
        <v>#N/A</v>
      </c>
      <c r="BM68" t="e">
        <f>IF(N68=BM$3,MAX(BM$4:BM67)+1,"")</f>
        <v>#N/A</v>
      </c>
      <c r="BN68" t="e">
        <f>IF(H68=BN$3,MAX(BN$4:BN67)+1,"")</f>
        <v>#N/A</v>
      </c>
      <c r="BO68" t="e">
        <f>IF(I68=BO$3,MAX(BO$4:BO67)+1,"")</f>
        <v>#N/A</v>
      </c>
      <c r="BP68" t="e">
        <f>IF(J68=BP$3,MAX(BP$4:BP67)+1,"")</f>
        <v>#N/A</v>
      </c>
      <c r="BQ68" t="e">
        <f>IF(K68=BQ$3,MAX(BQ$4:BQ67)+1,"")</f>
        <v>#N/A</v>
      </c>
      <c r="BR68" t="e">
        <f>IF(L68=BR$3,MAX(BR$4:BR67)+1,"")</f>
        <v>#N/A</v>
      </c>
      <c r="BS68" t="e">
        <f>IF(M68=BS$3,MAX(BS$4:BS67)+1,"")</f>
        <v>#N/A</v>
      </c>
      <c r="BT68" t="e">
        <f>IF(N68=BT$3,MAX(BT$4:BT67)+1,"")</f>
        <v>#N/A</v>
      </c>
      <c r="BU68" t="e">
        <f>IF(H68=BU$3,MAX(BU$4:BU67)+1,"")</f>
        <v>#N/A</v>
      </c>
      <c r="BV68" t="e">
        <f>IF(I68=BV$3,MAX(BV$4:BV67)+1,"")</f>
        <v>#N/A</v>
      </c>
      <c r="BW68" t="e">
        <f>IF(J68=BW$3,MAX(BW$4:BW67)+1,"")</f>
        <v>#N/A</v>
      </c>
      <c r="BX68" t="e">
        <f>IF(K68=BX$3,MAX(BX$4:BX67)+1,"")</f>
        <v>#N/A</v>
      </c>
      <c r="BY68" t="e">
        <f>IF(L68=BY$3,MAX(BY$4:BY67)+1,"")</f>
        <v>#N/A</v>
      </c>
      <c r="BZ68" t="e">
        <f>IF(M68=BZ$3,MAX(BZ$4:BZ67)+1,"")</f>
        <v>#N/A</v>
      </c>
      <c r="CA68" t="e">
        <f>IF(N68=CA$3,MAX(CA$4:CA67)+1,"")</f>
        <v>#N/A</v>
      </c>
      <c r="CB68" t="e">
        <f>IF(H68=CB$3,MAX(CB$4:CB67)+1,"")</f>
        <v>#N/A</v>
      </c>
      <c r="CC68" t="e">
        <f>IF(I68=CC$3,MAX(CC$4:CC67)+1,"")</f>
        <v>#N/A</v>
      </c>
      <c r="CD68" t="e">
        <f>IF(J68=CD$3,MAX(CD$4:CD67)+1,"")</f>
        <v>#N/A</v>
      </c>
      <c r="CE68" t="e">
        <f>IF(K68=CE$3,MAX(CE$4:CE67)+1,"")</f>
        <v>#N/A</v>
      </c>
      <c r="CF68" t="e">
        <f>IF(L68=CF$3,MAX(CF$4:CF67)+1,"")</f>
        <v>#N/A</v>
      </c>
      <c r="CG68" t="e">
        <f>IF(M68=CG$3,MAX(CG$4:CG67)+1,"")</f>
        <v>#N/A</v>
      </c>
      <c r="CH68" t="e">
        <f>IF(N68=CH$3,MAX(CH$4:CH67)+1,"")</f>
        <v>#N/A</v>
      </c>
      <c r="CI68" t="e">
        <f>IF(H68=CI$3,MAX(CI$4:CI67)+1,"")</f>
        <v>#N/A</v>
      </c>
      <c r="CJ68" t="e">
        <f>IF(I68=CJ$3,MAX(CJ$4:CJ67)+1,"")</f>
        <v>#N/A</v>
      </c>
      <c r="CK68" t="e">
        <f>IF(J68=CK$3,MAX(CK$4:CK67)+1,"")</f>
        <v>#N/A</v>
      </c>
      <c r="CL68" t="e">
        <f>IF(K68=CL$3,MAX(CL$4:CL67)+1,"")</f>
        <v>#N/A</v>
      </c>
      <c r="CM68" t="e">
        <f>IF(L68=CM$3,MAX(CM$4:CM67)+1,"")</f>
        <v>#N/A</v>
      </c>
      <c r="CN68" t="e">
        <f>IF(M68=CN$3,MAX(CN$4:CN67)+1,"")</f>
        <v>#N/A</v>
      </c>
      <c r="CO68" t="e">
        <f>IF(N68=CO$3,MAX(CO$4:CO67)+1,"")</f>
        <v>#N/A</v>
      </c>
    </row>
    <row r="69" spans="1:93">
      <c r="A69" t="s">
        <v>14</v>
      </c>
      <c r="B69" t="s">
        <v>153</v>
      </c>
      <c r="C69" t="s">
        <v>164</v>
      </c>
      <c r="D69">
        <v>4</v>
      </c>
      <c r="E69" t="str">
        <f>INDEX('Rlt Global'!$A$4:$F$151,MATCH($C69,'Rlt Global'!$C$4:$C$151,0),5)</f>
        <v>OTCMB4</v>
      </c>
      <c r="F69">
        <f>INDEX('Rlt Global'!$A$4:$F$151,MATCH($C69,'Rlt Global'!$C$4:$C$151,0),6)</f>
        <v>2905</v>
      </c>
      <c r="G69" s="66" t="str">
        <f>INDEX('Rlt Global'!$A$4:$G$151,MATCH($C69,'Rlt Global'!$C$4:$C$151,0),7)</f>
        <v>xxx.xxx@google.com</v>
      </c>
      <c r="H69" t="e">
        <f>INDEX('Rlt Global'!$E$4:$BD$151,MATCH($E69,'Rlt Global'!$E$4:$E$151,0),MATCH(H$3,'Rlt Global'!$E$3:$BD$3,0))</f>
        <v>#N/A</v>
      </c>
      <c r="I69" t="e">
        <f>INDEX('Rlt Global'!$E$4:$BD$151,MATCH($E69,'Rlt Global'!$E$4:$E$151,0),MATCH(I$3,'Rlt Global'!$E$3:$BD$3,0))</f>
        <v>#N/A</v>
      </c>
      <c r="J69" t="e">
        <f>INDEX('Rlt Global'!$E$4:$BD$151,MATCH($E69,'Rlt Global'!$E$4:$E$151,0),MATCH(J$3,'Rlt Global'!$E$3:$BD$3,0))</f>
        <v>#N/A</v>
      </c>
      <c r="K69" t="e">
        <f>INDEX('Rlt Global'!$E$4:$BD$151,MATCH($E69,'Rlt Global'!$E$4:$E$151,0),MATCH(K$3,'Rlt Global'!$E$3:$BD$3,0))</f>
        <v>#N/A</v>
      </c>
      <c r="L69" t="e">
        <f>INDEX('Rlt Global'!$E$4:$BD$151,MATCH($E69,'Rlt Global'!$E$4:$E$151,0),MATCH(L$3,'Rlt Global'!$E$3:$BD$3,0))</f>
        <v>#N/A</v>
      </c>
      <c r="M69" t="e">
        <f>INDEX('Rlt Global'!$E$4:$BD$151,MATCH($E69,'Rlt Global'!$E$4:$E$151,0),MATCH(M$3,'Rlt Global'!$E$3:$BD$3,0))</f>
        <v>#N/A</v>
      </c>
      <c r="N69" t="e">
        <f>INDEX('Rlt Global'!$E$4:$BD$151,MATCH($E69,'Rlt Global'!$E$4:$E$151,0),MATCH(N$3,'Rlt Global'!$E$3:$BD$3,0))</f>
        <v>#N/A</v>
      </c>
      <c r="P69" t="e">
        <f t="shared" si="3"/>
        <v>#N/A</v>
      </c>
      <c r="Q69" t="e">
        <f t="shared" si="4"/>
        <v>#N/A</v>
      </c>
      <c r="R69" t="e">
        <f t="shared" si="5"/>
        <v>#N/A</v>
      </c>
      <c r="S69" t="e">
        <f t="shared" si="6"/>
        <v>#N/A</v>
      </c>
      <c r="T69" t="e">
        <f t="shared" si="7"/>
        <v>#N/A</v>
      </c>
      <c r="U69" t="e">
        <f t="shared" si="8"/>
        <v>#N/A</v>
      </c>
      <c r="V69" t="e">
        <f t="shared" si="9"/>
        <v>#N/A</v>
      </c>
      <c r="X69" t="e">
        <f>IF(H69=X$3,MAX(X$4:X68)+1,"")</f>
        <v>#N/A</v>
      </c>
      <c r="Y69" t="e">
        <f>IF(I69=Y$3,MAX(Y$4:Y68)+1,"")</f>
        <v>#N/A</v>
      </c>
      <c r="Z69" t="e">
        <f>IF(J69=Z$3,MAX(Z$4:Z68)+1,"")</f>
        <v>#N/A</v>
      </c>
      <c r="AA69" t="e">
        <f>IF(K69=AA$3,MAX(AA$4:AA68)+1,"")</f>
        <v>#N/A</v>
      </c>
      <c r="AB69" t="e">
        <f>IF(L69=AB$3,MAX(AB$4:AB68)+1,"")</f>
        <v>#N/A</v>
      </c>
      <c r="AC69" t="e">
        <f>IF(M69=AC$3,MAX(AC$4:AC68)+1,"")</f>
        <v>#N/A</v>
      </c>
      <c r="AD69" t="e">
        <f>IF(N69=AD$3,MAX(AD$4:AD68)+1,"")</f>
        <v>#N/A</v>
      </c>
      <c r="AE69" t="e">
        <f>IF(H69=AE$3,MAX(AE$4:AE68)+1,"")</f>
        <v>#N/A</v>
      </c>
      <c r="AF69" t="e">
        <f>IF(I69=AF$3,MAX(AF$4:AF68)+1,"")</f>
        <v>#N/A</v>
      </c>
      <c r="AG69" t="e">
        <f>IF(J69=AG$3,MAX(AG$4:AG68)+1,"")</f>
        <v>#N/A</v>
      </c>
      <c r="AH69" t="e">
        <f>IF(K69=AH$3,MAX(AH$4:AH68)+1,"")</f>
        <v>#N/A</v>
      </c>
      <c r="AI69" t="e">
        <f>IF(L69=AI$3,MAX(AI$4:AI68)+1,"")</f>
        <v>#N/A</v>
      </c>
      <c r="AJ69" t="e">
        <f>IF(M69=AJ$3,MAX(AJ$4:AJ68)+1,"")</f>
        <v>#N/A</v>
      </c>
      <c r="AK69" t="e">
        <f>IF(N69=AK$3,MAX(AK$4:AK68)+1,"")</f>
        <v>#N/A</v>
      </c>
      <c r="AL69" t="e">
        <f>IF(H69=AL$3,MAX(AL$4:AL68)+1,"")</f>
        <v>#N/A</v>
      </c>
      <c r="AM69" t="e">
        <f>IF(I69=AM$3,MAX(AM$4:AM68)+1,"")</f>
        <v>#N/A</v>
      </c>
      <c r="AN69" t="e">
        <f>IF(J69=AN$3,MAX(AN$4:AN68)+1,"")</f>
        <v>#N/A</v>
      </c>
      <c r="AO69" t="e">
        <f>IF(K69=AO$3,MAX(AO$4:AO68)+1,"")</f>
        <v>#N/A</v>
      </c>
      <c r="AP69" t="e">
        <f>IF(L69=AP$3,MAX(AP$4:AP68)+1,"")</f>
        <v>#N/A</v>
      </c>
      <c r="AQ69" t="e">
        <f>IF(M69=AQ$3,MAX(AQ$4:AQ68)+1,"")</f>
        <v>#N/A</v>
      </c>
      <c r="AR69" t="e">
        <f>IF(N69=AR$3,MAX(AR$4:AR68)+1,"")</f>
        <v>#N/A</v>
      </c>
      <c r="AS69" t="e">
        <f>IF(H69=AS$3,MAX(AS$4:AS68)+1,"")</f>
        <v>#N/A</v>
      </c>
      <c r="AT69" t="e">
        <f>IF(I69=AT$3,MAX(AT$4:AT68)+1,"")</f>
        <v>#N/A</v>
      </c>
      <c r="AU69" t="e">
        <f>IF(J69=AU$3,MAX(AU$4:AU68)+1,"")</f>
        <v>#N/A</v>
      </c>
      <c r="AV69" t="e">
        <f>IF(K69=AV$3,MAX(AV$4:AV68)+1,"")</f>
        <v>#N/A</v>
      </c>
      <c r="AW69" t="e">
        <f>IF(L69=AW$3,MAX(AW$4:AW68)+1,"")</f>
        <v>#N/A</v>
      </c>
      <c r="AX69" t="e">
        <f>IF(M69=AX$3,MAX(AX$4:AX68)+1,"")</f>
        <v>#N/A</v>
      </c>
      <c r="AY69" t="e">
        <f>IF(N69=AY$3,MAX(AY$4:AY68)+1,"")</f>
        <v>#N/A</v>
      </c>
      <c r="AZ69" t="e">
        <f>IF(H69=AZ$3,MAX(AZ$4:AZ68)+1,"")</f>
        <v>#N/A</v>
      </c>
      <c r="BA69" t="e">
        <f>IF(I69=BA$3,MAX(BA$4:BA68)+1,"")</f>
        <v>#N/A</v>
      </c>
      <c r="BB69" t="e">
        <f>IF(J69=BB$3,MAX(BB$4:BB68)+1,"")</f>
        <v>#N/A</v>
      </c>
      <c r="BC69" t="e">
        <f>IF(K69=BC$3,MAX(BC$4:BC68)+1,"")</f>
        <v>#N/A</v>
      </c>
      <c r="BD69" t="e">
        <f>IF(L69=BD$3,MAX(BD$4:BD68)+1,"")</f>
        <v>#N/A</v>
      </c>
      <c r="BE69" t="e">
        <f>IF(M69=BE$3,MAX(BE$4:BE68)+1,"")</f>
        <v>#N/A</v>
      </c>
      <c r="BF69" t="e">
        <f>IF(N69=BF$3,MAX(BF$4:BF68)+1,"")</f>
        <v>#N/A</v>
      </c>
      <c r="BG69" t="e">
        <f>IF(H69=BG$3,MAX(BG$4:BG68)+1,"")</f>
        <v>#N/A</v>
      </c>
      <c r="BH69" t="e">
        <f>IF(I69=BH$3,MAX(BH$4:BH68)+1,"")</f>
        <v>#N/A</v>
      </c>
      <c r="BI69" t="e">
        <f>IF(J69=BI$3,MAX(BI$4:BI68)+1,"")</f>
        <v>#N/A</v>
      </c>
      <c r="BJ69" t="e">
        <f>IF(K69=BJ$3,MAX(BJ$4:BJ68)+1,"")</f>
        <v>#N/A</v>
      </c>
      <c r="BK69" t="e">
        <f>IF(L69=BK$3,MAX(BK$4:BK68)+1,"")</f>
        <v>#N/A</v>
      </c>
      <c r="BL69" t="e">
        <f>IF(M69=BL$3,MAX(BL$4:BL68)+1,"")</f>
        <v>#N/A</v>
      </c>
      <c r="BM69" t="e">
        <f>IF(N69=BM$3,MAX(BM$4:BM68)+1,"")</f>
        <v>#N/A</v>
      </c>
      <c r="BN69" t="e">
        <f>IF(H69=BN$3,MAX(BN$4:BN68)+1,"")</f>
        <v>#N/A</v>
      </c>
      <c r="BO69" t="e">
        <f>IF(I69=BO$3,MAX(BO$4:BO68)+1,"")</f>
        <v>#N/A</v>
      </c>
      <c r="BP69" t="e">
        <f>IF(J69=BP$3,MAX(BP$4:BP68)+1,"")</f>
        <v>#N/A</v>
      </c>
      <c r="BQ69" t="e">
        <f>IF(K69=BQ$3,MAX(BQ$4:BQ68)+1,"")</f>
        <v>#N/A</v>
      </c>
      <c r="BR69" t="e">
        <f>IF(L69=BR$3,MAX(BR$4:BR68)+1,"")</f>
        <v>#N/A</v>
      </c>
      <c r="BS69" t="e">
        <f>IF(M69=BS$3,MAX(BS$4:BS68)+1,"")</f>
        <v>#N/A</v>
      </c>
      <c r="BT69" t="e">
        <f>IF(N69=BT$3,MAX(BT$4:BT68)+1,"")</f>
        <v>#N/A</v>
      </c>
      <c r="BU69" t="e">
        <f>IF(H69=BU$3,MAX(BU$4:BU68)+1,"")</f>
        <v>#N/A</v>
      </c>
      <c r="BV69" t="e">
        <f>IF(I69=BV$3,MAX(BV$4:BV68)+1,"")</f>
        <v>#N/A</v>
      </c>
      <c r="BW69" t="e">
        <f>IF(J69=BW$3,MAX(BW$4:BW68)+1,"")</f>
        <v>#N/A</v>
      </c>
      <c r="BX69" t="e">
        <f>IF(K69=BX$3,MAX(BX$4:BX68)+1,"")</f>
        <v>#N/A</v>
      </c>
      <c r="BY69" t="e">
        <f>IF(L69=BY$3,MAX(BY$4:BY68)+1,"")</f>
        <v>#N/A</v>
      </c>
      <c r="BZ69" t="e">
        <f>IF(M69=BZ$3,MAX(BZ$4:BZ68)+1,"")</f>
        <v>#N/A</v>
      </c>
      <c r="CA69" t="e">
        <f>IF(N69=CA$3,MAX(CA$4:CA68)+1,"")</f>
        <v>#N/A</v>
      </c>
      <c r="CB69" t="e">
        <f>IF(H69=CB$3,MAX(CB$4:CB68)+1,"")</f>
        <v>#N/A</v>
      </c>
      <c r="CC69" t="e">
        <f>IF(I69=CC$3,MAX(CC$4:CC68)+1,"")</f>
        <v>#N/A</v>
      </c>
      <c r="CD69" t="e">
        <f>IF(J69=CD$3,MAX(CD$4:CD68)+1,"")</f>
        <v>#N/A</v>
      </c>
      <c r="CE69" t="e">
        <f>IF(K69=CE$3,MAX(CE$4:CE68)+1,"")</f>
        <v>#N/A</v>
      </c>
      <c r="CF69" t="e">
        <f>IF(L69=CF$3,MAX(CF$4:CF68)+1,"")</f>
        <v>#N/A</v>
      </c>
      <c r="CG69" t="e">
        <f>IF(M69=CG$3,MAX(CG$4:CG68)+1,"")</f>
        <v>#N/A</v>
      </c>
      <c r="CH69" t="e">
        <f>IF(N69=CH$3,MAX(CH$4:CH68)+1,"")</f>
        <v>#N/A</v>
      </c>
      <c r="CI69" t="e">
        <f>IF(H69=CI$3,MAX(CI$4:CI68)+1,"")</f>
        <v>#N/A</v>
      </c>
      <c r="CJ69" t="e">
        <f>IF(I69=CJ$3,MAX(CJ$4:CJ68)+1,"")</f>
        <v>#N/A</v>
      </c>
      <c r="CK69" t="e">
        <f>IF(J69=CK$3,MAX(CK$4:CK68)+1,"")</f>
        <v>#N/A</v>
      </c>
      <c r="CL69" t="e">
        <f>IF(K69=CL$3,MAX(CL$4:CL68)+1,"")</f>
        <v>#N/A</v>
      </c>
      <c r="CM69" t="e">
        <f>IF(L69=CM$3,MAX(CM$4:CM68)+1,"")</f>
        <v>#N/A</v>
      </c>
      <c r="CN69" t="e">
        <f>IF(M69=CN$3,MAX(CN$4:CN68)+1,"")</f>
        <v>#N/A</v>
      </c>
      <c r="CO69" t="e">
        <f>IF(N69=CO$3,MAX(CO$4:CO68)+1,"")</f>
        <v>#N/A</v>
      </c>
    </row>
    <row r="70" spans="1:93">
      <c r="A70" t="s">
        <v>14</v>
      </c>
      <c r="B70" t="s">
        <v>153</v>
      </c>
      <c r="C70" t="s">
        <v>165</v>
      </c>
      <c r="D70">
        <v>5</v>
      </c>
      <c r="E70" t="str">
        <f>INDEX('Rlt Global'!$A$4:$F$151,MATCH($C70,'Rlt Global'!$C$4:$C$151,0),5)</f>
        <v>OTCMB5</v>
      </c>
      <c r="F70">
        <f>INDEX('Rlt Global'!$A$4:$F$151,MATCH($C70,'Rlt Global'!$C$4:$C$151,0),6)</f>
        <v>2511</v>
      </c>
      <c r="G70" s="66" t="str">
        <f>INDEX('Rlt Global'!$A$4:$G$151,MATCH($C70,'Rlt Global'!$C$4:$C$151,0),7)</f>
        <v>xxx.xxx@google.com</v>
      </c>
      <c r="H70" t="e">
        <f>INDEX('Rlt Global'!$E$4:$BD$151,MATCH($E70,'Rlt Global'!$E$4:$E$151,0),MATCH(H$3,'Rlt Global'!$E$3:$BD$3,0))</f>
        <v>#N/A</v>
      </c>
      <c r="I70" t="e">
        <f>INDEX('Rlt Global'!$E$4:$BD$151,MATCH($E70,'Rlt Global'!$E$4:$E$151,0),MATCH(I$3,'Rlt Global'!$E$3:$BD$3,0))</f>
        <v>#N/A</v>
      </c>
      <c r="J70" t="e">
        <f>INDEX('Rlt Global'!$E$4:$BD$151,MATCH($E70,'Rlt Global'!$E$4:$E$151,0),MATCH(J$3,'Rlt Global'!$E$3:$BD$3,0))</f>
        <v>#N/A</v>
      </c>
      <c r="K70" t="e">
        <f>INDEX('Rlt Global'!$E$4:$BD$151,MATCH($E70,'Rlt Global'!$E$4:$E$151,0),MATCH(K$3,'Rlt Global'!$E$3:$BD$3,0))</f>
        <v>#N/A</v>
      </c>
      <c r="L70" t="e">
        <f>INDEX('Rlt Global'!$E$4:$BD$151,MATCH($E70,'Rlt Global'!$E$4:$E$151,0),MATCH(L$3,'Rlt Global'!$E$3:$BD$3,0))</f>
        <v>#N/A</v>
      </c>
      <c r="M70" t="e">
        <f>INDEX('Rlt Global'!$E$4:$BD$151,MATCH($E70,'Rlt Global'!$E$4:$E$151,0),MATCH(M$3,'Rlt Global'!$E$3:$BD$3,0))</f>
        <v>#N/A</v>
      </c>
      <c r="N70" t="e">
        <f>INDEX('Rlt Global'!$E$4:$BD$151,MATCH($E70,'Rlt Global'!$E$4:$E$151,0),MATCH(N$3,'Rlt Global'!$E$3:$BD$3,0))</f>
        <v>#N/A</v>
      </c>
      <c r="P70" t="e">
        <f t="shared" ref="P70:P133" si="10">IF(H70=$X$3,H70&amp;X70,IF(H70=$AE$3,H70&amp;AE70,IF(H70=$AL$3,H70&amp;AL70,IF(H70=$AS$3,H70&amp;AS70,IF(H70=$AZ$3,H70&amp;AZ70,IF(H70=$BG$3,H70&amp;BG70,IF(H70=$BN$3,H70&amp;BN70,IF(H70=$BU$3,H70&amp;BU70,IF(H70=$CB$3,H70&amp;CB70,IF(H70=$CB$3,H70&amp;CB70,IF(H70=$CI$3,H70&amp;CI70,H70)))))))))))</f>
        <v>#N/A</v>
      </c>
      <c r="Q70" t="e">
        <f t="shared" ref="Q70:Q133" si="11">IF(I70=$X$3,I70&amp;Y70,IF(I70=$AE$3,I70&amp;AF70,IF(I70=$AL$3,I70&amp;AM70,IF(I70=$AS$3,I70&amp;AT70,IF(I70=$AZ$3,I70&amp;BA70,IF(I70=$BG$3,I70&amp;BH70,IF(I70=$BN$3,I70&amp;BO70,IF(I70=$BU$3,I70&amp;BV70,IF(I70=$CB$3,I70&amp;CC70,IF(I70=$CB$3,I70&amp;CC70,IF(I70=$CI$3,I70&amp;CJ70,I70)))))))))))</f>
        <v>#N/A</v>
      </c>
      <c r="R70" t="e">
        <f t="shared" ref="R70:R133" si="12">IF(J70=$X$3,J70&amp;Z70,IF(J70=$AE$3,J70&amp;AG70,IF(J70=$AL$3,J70&amp;AN70,IF(J70=$AS$3,J70&amp;AU70,IF(J70=$AZ$3,J70&amp;BB70,IF(J70=$BG$3,J70&amp;BI70,IF(J70=$BN$3,J70&amp;BP70,IF(J70=$BU$3,J70&amp;BW70,IF(J70=$CB$3,J70&amp;CD70,IF(J70=$CB$3,J70&amp;CD70,IF(J70=$CI$3,J70&amp;CK70,J70)))))))))))</f>
        <v>#N/A</v>
      </c>
      <c r="S70" t="e">
        <f t="shared" ref="S70:S133" si="13">IF(K70=$X$3,K70&amp;AA70,IF(K70=$AE$3,K70&amp;AH70,IF(K70=$AL$3,K70&amp;AO70,IF(K70=$AS$3,K70&amp;AV70,IF(K70=$AZ$3,K70&amp;BC70,IF(K70=$BG$3,K70&amp;BJ70,IF(K70=$BN$3,K70&amp;BQ70,IF(K70=$BU$3,K70&amp;BX70,IF(K70=$CB$3,K70&amp;CE70,IF(K70=$CB$3,K70&amp;CE70,IF(K70=$CI$3,K70&amp;CL70,K70)))))))))))</f>
        <v>#N/A</v>
      </c>
      <c r="T70" t="e">
        <f t="shared" ref="T70:T133" si="14">IF(L70=$X$3,L70&amp;AB70,IF(L70=$AE$3,L70&amp;AI70,IF(L70=$AL$3,L70&amp;AP70,IF(L70=$AS$3,L70&amp;AW70,IF(L70=$AZ$3,L70&amp;BD70,IF(L70=$BG$3,L70&amp;BK70,IF(L70=$BN$3,L70&amp;BR70,IF(L70=$BU$3,L70&amp;BY70,IF(L70=$CB$3,L70&amp;CF70,IF(L70=$CB$3,L70&amp;CF70,IF(L70=$CI$3,L70&amp;CM70,L70)))))))))))</f>
        <v>#N/A</v>
      </c>
      <c r="U70" t="e">
        <f t="shared" ref="U70:U133" si="15">IF(M70=$X$3,M70&amp;AC70,IF(M70=$AE$3,M70&amp;AJ70,IF(M70=$AL$3,M70&amp;AQ70,IF(M70=$AS$3,M70&amp;AX70,IF(M70=$AZ$3,M70&amp;BE70,IF(M70=$BG$3,M70&amp;BL70,IF(M70=$BN$3,M70&amp;BS70,IF(M70=$BU$3,M70&amp;BZ70,IF(M70=$CB$3,M70&amp;CG70,IF(M70=$CB$3,M70&amp;CG70,IF(M70=$CI$3,M70&amp;CN70,M70)))))))))))</f>
        <v>#N/A</v>
      </c>
      <c r="V70" t="e">
        <f t="shared" ref="V70:V133" si="16">IF(N70=$X$3,N70&amp;AD70,IF(N70=$AE$3,N70&amp;AK70,IF(N70=$AL$3,N70&amp;AR70,IF(N70=$AS$3,N70&amp;AY70,IF(N70=$AZ$3,N70&amp;BF70,IF(N70=$BG$3,N70&amp;BM70,IF(N70=$BN$3,N70&amp;BT70,IF(N70=$BU$3,N70&amp;CA70,IF(N70=$CB$3,N70&amp;CH70,IF(N70=$CB$3,N70&amp;CH70,IF(N70=$CI$3,N70&amp;CO70,N70)))))))))))</f>
        <v>#N/A</v>
      </c>
      <c r="X70" t="e">
        <f>IF(H70=X$3,MAX(X$4:X69)+1,"")</f>
        <v>#N/A</v>
      </c>
      <c r="Y70" t="e">
        <f>IF(I70=Y$3,MAX(Y$4:Y69)+1,"")</f>
        <v>#N/A</v>
      </c>
      <c r="Z70" t="e">
        <f>IF(J70=Z$3,MAX(Z$4:Z69)+1,"")</f>
        <v>#N/A</v>
      </c>
      <c r="AA70" t="e">
        <f>IF(K70=AA$3,MAX(AA$4:AA69)+1,"")</f>
        <v>#N/A</v>
      </c>
      <c r="AB70" t="e">
        <f>IF(L70=AB$3,MAX(AB$4:AB69)+1,"")</f>
        <v>#N/A</v>
      </c>
      <c r="AC70" t="e">
        <f>IF(M70=AC$3,MAX(AC$4:AC69)+1,"")</f>
        <v>#N/A</v>
      </c>
      <c r="AD70" t="e">
        <f>IF(N70=AD$3,MAX(AD$4:AD69)+1,"")</f>
        <v>#N/A</v>
      </c>
      <c r="AE70" t="e">
        <f>IF(H70=AE$3,MAX(AE$4:AE69)+1,"")</f>
        <v>#N/A</v>
      </c>
      <c r="AF70" t="e">
        <f>IF(I70=AF$3,MAX(AF$4:AF69)+1,"")</f>
        <v>#N/A</v>
      </c>
      <c r="AG70" t="e">
        <f>IF(J70=AG$3,MAX(AG$4:AG69)+1,"")</f>
        <v>#N/A</v>
      </c>
      <c r="AH70" t="e">
        <f>IF(K70=AH$3,MAX(AH$4:AH69)+1,"")</f>
        <v>#N/A</v>
      </c>
      <c r="AI70" t="e">
        <f>IF(L70=AI$3,MAX(AI$4:AI69)+1,"")</f>
        <v>#N/A</v>
      </c>
      <c r="AJ70" t="e">
        <f>IF(M70=AJ$3,MAX(AJ$4:AJ69)+1,"")</f>
        <v>#N/A</v>
      </c>
      <c r="AK70" t="e">
        <f>IF(N70=AK$3,MAX(AK$4:AK69)+1,"")</f>
        <v>#N/A</v>
      </c>
      <c r="AL70" t="e">
        <f>IF(H70=AL$3,MAX(AL$4:AL69)+1,"")</f>
        <v>#N/A</v>
      </c>
      <c r="AM70" t="e">
        <f>IF(I70=AM$3,MAX(AM$4:AM69)+1,"")</f>
        <v>#N/A</v>
      </c>
      <c r="AN70" t="e">
        <f>IF(J70=AN$3,MAX(AN$4:AN69)+1,"")</f>
        <v>#N/A</v>
      </c>
      <c r="AO70" t="e">
        <f>IF(K70=AO$3,MAX(AO$4:AO69)+1,"")</f>
        <v>#N/A</v>
      </c>
      <c r="AP70" t="e">
        <f>IF(L70=AP$3,MAX(AP$4:AP69)+1,"")</f>
        <v>#N/A</v>
      </c>
      <c r="AQ70" t="e">
        <f>IF(M70=AQ$3,MAX(AQ$4:AQ69)+1,"")</f>
        <v>#N/A</v>
      </c>
      <c r="AR70" t="e">
        <f>IF(N70=AR$3,MAX(AR$4:AR69)+1,"")</f>
        <v>#N/A</v>
      </c>
      <c r="AS70" t="e">
        <f>IF(H70=AS$3,MAX(AS$4:AS69)+1,"")</f>
        <v>#N/A</v>
      </c>
      <c r="AT70" t="e">
        <f>IF(I70=AT$3,MAX(AT$4:AT69)+1,"")</f>
        <v>#N/A</v>
      </c>
      <c r="AU70" t="e">
        <f>IF(J70=AU$3,MAX(AU$4:AU69)+1,"")</f>
        <v>#N/A</v>
      </c>
      <c r="AV70" t="e">
        <f>IF(K70=AV$3,MAX(AV$4:AV69)+1,"")</f>
        <v>#N/A</v>
      </c>
      <c r="AW70" t="e">
        <f>IF(L70=AW$3,MAX(AW$4:AW69)+1,"")</f>
        <v>#N/A</v>
      </c>
      <c r="AX70" t="e">
        <f>IF(M70=AX$3,MAX(AX$4:AX69)+1,"")</f>
        <v>#N/A</v>
      </c>
      <c r="AY70" t="e">
        <f>IF(N70=AY$3,MAX(AY$4:AY69)+1,"")</f>
        <v>#N/A</v>
      </c>
      <c r="AZ70" t="e">
        <f>IF(H70=AZ$3,MAX(AZ$4:AZ69)+1,"")</f>
        <v>#N/A</v>
      </c>
      <c r="BA70" t="e">
        <f>IF(I70=BA$3,MAX(BA$4:BA69)+1,"")</f>
        <v>#N/A</v>
      </c>
      <c r="BB70" t="e">
        <f>IF(J70=BB$3,MAX(BB$4:BB69)+1,"")</f>
        <v>#N/A</v>
      </c>
      <c r="BC70" t="e">
        <f>IF(K70=BC$3,MAX(BC$4:BC69)+1,"")</f>
        <v>#N/A</v>
      </c>
      <c r="BD70" t="e">
        <f>IF(L70=BD$3,MAX(BD$4:BD69)+1,"")</f>
        <v>#N/A</v>
      </c>
      <c r="BE70" t="e">
        <f>IF(M70=BE$3,MAX(BE$4:BE69)+1,"")</f>
        <v>#N/A</v>
      </c>
      <c r="BF70" t="e">
        <f>IF(N70=BF$3,MAX(BF$4:BF69)+1,"")</f>
        <v>#N/A</v>
      </c>
      <c r="BG70" t="e">
        <f>IF(H70=BG$3,MAX(BG$4:BG69)+1,"")</f>
        <v>#N/A</v>
      </c>
      <c r="BH70" t="e">
        <f>IF(I70=BH$3,MAX(BH$4:BH69)+1,"")</f>
        <v>#N/A</v>
      </c>
      <c r="BI70" t="e">
        <f>IF(J70=BI$3,MAX(BI$4:BI69)+1,"")</f>
        <v>#N/A</v>
      </c>
      <c r="BJ70" t="e">
        <f>IF(K70=BJ$3,MAX(BJ$4:BJ69)+1,"")</f>
        <v>#N/A</v>
      </c>
      <c r="BK70" t="e">
        <f>IF(L70=BK$3,MAX(BK$4:BK69)+1,"")</f>
        <v>#N/A</v>
      </c>
      <c r="BL70" t="e">
        <f>IF(M70=BL$3,MAX(BL$4:BL69)+1,"")</f>
        <v>#N/A</v>
      </c>
      <c r="BM70" t="e">
        <f>IF(N70=BM$3,MAX(BM$4:BM69)+1,"")</f>
        <v>#N/A</v>
      </c>
      <c r="BN70" t="e">
        <f>IF(H70=BN$3,MAX(BN$4:BN69)+1,"")</f>
        <v>#N/A</v>
      </c>
      <c r="BO70" t="e">
        <f>IF(I70=BO$3,MAX(BO$4:BO69)+1,"")</f>
        <v>#N/A</v>
      </c>
      <c r="BP70" t="e">
        <f>IF(J70=BP$3,MAX(BP$4:BP69)+1,"")</f>
        <v>#N/A</v>
      </c>
      <c r="BQ70" t="e">
        <f>IF(K70=BQ$3,MAX(BQ$4:BQ69)+1,"")</f>
        <v>#N/A</v>
      </c>
      <c r="BR70" t="e">
        <f>IF(L70=BR$3,MAX(BR$4:BR69)+1,"")</f>
        <v>#N/A</v>
      </c>
      <c r="BS70" t="e">
        <f>IF(M70=BS$3,MAX(BS$4:BS69)+1,"")</f>
        <v>#N/A</v>
      </c>
      <c r="BT70" t="e">
        <f>IF(N70=BT$3,MAX(BT$4:BT69)+1,"")</f>
        <v>#N/A</v>
      </c>
      <c r="BU70" t="e">
        <f>IF(H70=BU$3,MAX(BU$4:BU69)+1,"")</f>
        <v>#N/A</v>
      </c>
      <c r="BV70" t="e">
        <f>IF(I70=BV$3,MAX(BV$4:BV69)+1,"")</f>
        <v>#N/A</v>
      </c>
      <c r="BW70" t="e">
        <f>IF(J70=BW$3,MAX(BW$4:BW69)+1,"")</f>
        <v>#N/A</v>
      </c>
      <c r="BX70" t="e">
        <f>IF(K70=BX$3,MAX(BX$4:BX69)+1,"")</f>
        <v>#N/A</v>
      </c>
      <c r="BY70" t="e">
        <f>IF(L70=BY$3,MAX(BY$4:BY69)+1,"")</f>
        <v>#N/A</v>
      </c>
      <c r="BZ70" t="e">
        <f>IF(M70=BZ$3,MAX(BZ$4:BZ69)+1,"")</f>
        <v>#N/A</v>
      </c>
      <c r="CA70" t="e">
        <f>IF(N70=CA$3,MAX(CA$4:CA69)+1,"")</f>
        <v>#N/A</v>
      </c>
      <c r="CB70" t="e">
        <f>IF(H70=CB$3,MAX(CB$4:CB69)+1,"")</f>
        <v>#N/A</v>
      </c>
      <c r="CC70" t="e">
        <f>IF(I70=CC$3,MAX(CC$4:CC69)+1,"")</f>
        <v>#N/A</v>
      </c>
      <c r="CD70" t="e">
        <f>IF(J70=CD$3,MAX(CD$4:CD69)+1,"")</f>
        <v>#N/A</v>
      </c>
      <c r="CE70" t="e">
        <f>IF(K70=CE$3,MAX(CE$4:CE69)+1,"")</f>
        <v>#N/A</v>
      </c>
      <c r="CF70" t="e">
        <f>IF(L70=CF$3,MAX(CF$4:CF69)+1,"")</f>
        <v>#N/A</v>
      </c>
      <c r="CG70" t="e">
        <f>IF(M70=CG$3,MAX(CG$4:CG69)+1,"")</f>
        <v>#N/A</v>
      </c>
      <c r="CH70" t="e">
        <f>IF(N70=CH$3,MAX(CH$4:CH69)+1,"")</f>
        <v>#N/A</v>
      </c>
      <c r="CI70" t="e">
        <f>IF(H70=CI$3,MAX(CI$4:CI69)+1,"")</f>
        <v>#N/A</v>
      </c>
      <c r="CJ70" t="e">
        <f>IF(I70=CJ$3,MAX(CJ$4:CJ69)+1,"")</f>
        <v>#N/A</v>
      </c>
      <c r="CK70" t="e">
        <f>IF(J70=CK$3,MAX(CK$4:CK69)+1,"")</f>
        <v>#N/A</v>
      </c>
      <c r="CL70" t="e">
        <f>IF(K70=CL$3,MAX(CL$4:CL69)+1,"")</f>
        <v>#N/A</v>
      </c>
      <c r="CM70" t="e">
        <f>IF(L70=CM$3,MAX(CM$4:CM69)+1,"")</f>
        <v>#N/A</v>
      </c>
      <c r="CN70" t="e">
        <f>IF(M70=CN$3,MAX(CN$4:CN69)+1,"")</f>
        <v>#N/A</v>
      </c>
      <c r="CO70" t="e">
        <f>IF(N70=CO$3,MAX(CO$4:CO69)+1,"")</f>
        <v>#N/A</v>
      </c>
    </row>
    <row r="71" spans="1:93">
      <c r="A71" t="s">
        <v>14</v>
      </c>
      <c r="B71" t="s">
        <v>153</v>
      </c>
      <c r="C71" t="s">
        <v>166</v>
      </c>
      <c r="D71">
        <v>6</v>
      </c>
      <c r="E71" t="str">
        <f>INDEX('Rlt Global'!$A$4:$F$151,MATCH($C71,'Rlt Global'!$C$4:$C$151,0),5)</f>
        <v>OTCMB6</v>
      </c>
      <c r="F71">
        <f>INDEX('Rlt Global'!$A$4:$F$151,MATCH($C71,'Rlt Global'!$C$4:$C$151,0),6)</f>
        <v>4858</v>
      </c>
      <c r="G71" s="66" t="str">
        <f>INDEX('Rlt Global'!$A$4:$G$151,MATCH($C71,'Rlt Global'!$C$4:$C$151,0),7)</f>
        <v>xxx.xxx@google.com</v>
      </c>
      <c r="H71" t="e">
        <f>INDEX('Rlt Global'!$E$4:$BD$151,MATCH($E71,'Rlt Global'!$E$4:$E$151,0),MATCH(H$3,'Rlt Global'!$E$3:$BD$3,0))</f>
        <v>#N/A</v>
      </c>
      <c r="I71" t="e">
        <f>INDEX('Rlt Global'!$E$4:$BD$151,MATCH($E71,'Rlt Global'!$E$4:$E$151,0),MATCH(I$3,'Rlt Global'!$E$3:$BD$3,0))</f>
        <v>#N/A</v>
      </c>
      <c r="J71" t="e">
        <f>INDEX('Rlt Global'!$E$4:$BD$151,MATCH($E71,'Rlt Global'!$E$4:$E$151,0),MATCH(J$3,'Rlt Global'!$E$3:$BD$3,0))</f>
        <v>#N/A</v>
      </c>
      <c r="K71" t="e">
        <f>INDEX('Rlt Global'!$E$4:$BD$151,MATCH($E71,'Rlt Global'!$E$4:$E$151,0),MATCH(K$3,'Rlt Global'!$E$3:$BD$3,0))</f>
        <v>#N/A</v>
      </c>
      <c r="L71" t="e">
        <f>INDEX('Rlt Global'!$E$4:$BD$151,MATCH($E71,'Rlt Global'!$E$4:$E$151,0),MATCH(L$3,'Rlt Global'!$E$3:$BD$3,0))</f>
        <v>#N/A</v>
      </c>
      <c r="M71" t="e">
        <f>INDEX('Rlt Global'!$E$4:$BD$151,MATCH($E71,'Rlt Global'!$E$4:$E$151,0),MATCH(M$3,'Rlt Global'!$E$3:$BD$3,0))</f>
        <v>#N/A</v>
      </c>
      <c r="N71" t="e">
        <f>INDEX('Rlt Global'!$E$4:$BD$151,MATCH($E71,'Rlt Global'!$E$4:$E$151,0),MATCH(N$3,'Rlt Global'!$E$3:$BD$3,0))</f>
        <v>#N/A</v>
      </c>
      <c r="P71" t="e">
        <f t="shared" si="10"/>
        <v>#N/A</v>
      </c>
      <c r="Q71" t="e">
        <f t="shared" si="11"/>
        <v>#N/A</v>
      </c>
      <c r="R71" t="e">
        <f t="shared" si="12"/>
        <v>#N/A</v>
      </c>
      <c r="S71" t="e">
        <f t="shared" si="13"/>
        <v>#N/A</v>
      </c>
      <c r="T71" t="e">
        <f t="shared" si="14"/>
        <v>#N/A</v>
      </c>
      <c r="U71" t="e">
        <f t="shared" si="15"/>
        <v>#N/A</v>
      </c>
      <c r="V71" t="e">
        <f t="shared" si="16"/>
        <v>#N/A</v>
      </c>
      <c r="X71" t="e">
        <f>IF(H71=X$3,MAX(X$4:X70)+1,"")</f>
        <v>#N/A</v>
      </c>
      <c r="Y71" t="e">
        <f>IF(I71=Y$3,MAX(Y$4:Y70)+1,"")</f>
        <v>#N/A</v>
      </c>
      <c r="Z71" t="e">
        <f>IF(J71=Z$3,MAX(Z$4:Z70)+1,"")</f>
        <v>#N/A</v>
      </c>
      <c r="AA71" t="e">
        <f>IF(K71=AA$3,MAX(AA$4:AA70)+1,"")</f>
        <v>#N/A</v>
      </c>
      <c r="AB71" t="e">
        <f>IF(L71=AB$3,MAX(AB$4:AB70)+1,"")</f>
        <v>#N/A</v>
      </c>
      <c r="AC71" t="e">
        <f>IF(M71=AC$3,MAX(AC$4:AC70)+1,"")</f>
        <v>#N/A</v>
      </c>
      <c r="AD71" t="e">
        <f>IF(N71=AD$3,MAX(AD$4:AD70)+1,"")</f>
        <v>#N/A</v>
      </c>
      <c r="AE71" t="e">
        <f>IF(H71=AE$3,MAX(AE$4:AE70)+1,"")</f>
        <v>#N/A</v>
      </c>
      <c r="AF71" t="e">
        <f>IF(I71=AF$3,MAX(AF$4:AF70)+1,"")</f>
        <v>#N/A</v>
      </c>
      <c r="AG71" t="e">
        <f>IF(J71=AG$3,MAX(AG$4:AG70)+1,"")</f>
        <v>#N/A</v>
      </c>
      <c r="AH71" t="e">
        <f>IF(K71=AH$3,MAX(AH$4:AH70)+1,"")</f>
        <v>#N/A</v>
      </c>
      <c r="AI71" t="e">
        <f>IF(L71=AI$3,MAX(AI$4:AI70)+1,"")</f>
        <v>#N/A</v>
      </c>
      <c r="AJ71" t="e">
        <f>IF(M71=AJ$3,MAX(AJ$4:AJ70)+1,"")</f>
        <v>#N/A</v>
      </c>
      <c r="AK71" t="e">
        <f>IF(N71=AK$3,MAX(AK$4:AK70)+1,"")</f>
        <v>#N/A</v>
      </c>
      <c r="AL71" t="e">
        <f>IF(H71=AL$3,MAX(AL$4:AL70)+1,"")</f>
        <v>#N/A</v>
      </c>
      <c r="AM71" t="e">
        <f>IF(I71=AM$3,MAX(AM$4:AM70)+1,"")</f>
        <v>#N/A</v>
      </c>
      <c r="AN71" t="e">
        <f>IF(J71=AN$3,MAX(AN$4:AN70)+1,"")</f>
        <v>#N/A</v>
      </c>
      <c r="AO71" t="e">
        <f>IF(K71=AO$3,MAX(AO$4:AO70)+1,"")</f>
        <v>#N/A</v>
      </c>
      <c r="AP71" t="e">
        <f>IF(L71=AP$3,MAX(AP$4:AP70)+1,"")</f>
        <v>#N/A</v>
      </c>
      <c r="AQ71" t="e">
        <f>IF(M71=AQ$3,MAX(AQ$4:AQ70)+1,"")</f>
        <v>#N/A</v>
      </c>
      <c r="AR71" t="e">
        <f>IF(N71=AR$3,MAX(AR$4:AR70)+1,"")</f>
        <v>#N/A</v>
      </c>
      <c r="AS71" t="e">
        <f>IF(H71=AS$3,MAX(AS$4:AS70)+1,"")</f>
        <v>#N/A</v>
      </c>
      <c r="AT71" t="e">
        <f>IF(I71=AT$3,MAX(AT$4:AT70)+1,"")</f>
        <v>#N/A</v>
      </c>
      <c r="AU71" t="e">
        <f>IF(J71=AU$3,MAX(AU$4:AU70)+1,"")</f>
        <v>#N/A</v>
      </c>
      <c r="AV71" t="e">
        <f>IF(K71=AV$3,MAX(AV$4:AV70)+1,"")</f>
        <v>#N/A</v>
      </c>
      <c r="AW71" t="e">
        <f>IF(L71=AW$3,MAX(AW$4:AW70)+1,"")</f>
        <v>#N/A</v>
      </c>
      <c r="AX71" t="e">
        <f>IF(M71=AX$3,MAX(AX$4:AX70)+1,"")</f>
        <v>#N/A</v>
      </c>
      <c r="AY71" t="e">
        <f>IF(N71=AY$3,MAX(AY$4:AY70)+1,"")</f>
        <v>#N/A</v>
      </c>
      <c r="AZ71" t="e">
        <f>IF(H71=AZ$3,MAX(AZ$4:AZ70)+1,"")</f>
        <v>#N/A</v>
      </c>
      <c r="BA71" t="e">
        <f>IF(I71=BA$3,MAX(BA$4:BA70)+1,"")</f>
        <v>#N/A</v>
      </c>
      <c r="BB71" t="e">
        <f>IF(J71=BB$3,MAX(BB$4:BB70)+1,"")</f>
        <v>#N/A</v>
      </c>
      <c r="BC71" t="e">
        <f>IF(K71=BC$3,MAX(BC$4:BC70)+1,"")</f>
        <v>#N/A</v>
      </c>
      <c r="BD71" t="e">
        <f>IF(L71=BD$3,MAX(BD$4:BD70)+1,"")</f>
        <v>#N/A</v>
      </c>
      <c r="BE71" t="e">
        <f>IF(M71=BE$3,MAX(BE$4:BE70)+1,"")</f>
        <v>#N/A</v>
      </c>
      <c r="BF71" t="e">
        <f>IF(N71=BF$3,MAX(BF$4:BF70)+1,"")</f>
        <v>#N/A</v>
      </c>
      <c r="BG71" t="e">
        <f>IF(H71=BG$3,MAX(BG$4:BG70)+1,"")</f>
        <v>#N/A</v>
      </c>
      <c r="BH71" t="e">
        <f>IF(I71=BH$3,MAX(BH$4:BH70)+1,"")</f>
        <v>#N/A</v>
      </c>
      <c r="BI71" t="e">
        <f>IF(J71=BI$3,MAX(BI$4:BI70)+1,"")</f>
        <v>#N/A</v>
      </c>
      <c r="BJ71" t="e">
        <f>IF(K71=BJ$3,MAX(BJ$4:BJ70)+1,"")</f>
        <v>#N/A</v>
      </c>
      <c r="BK71" t="e">
        <f>IF(L71=BK$3,MAX(BK$4:BK70)+1,"")</f>
        <v>#N/A</v>
      </c>
      <c r="BL71" t="e">
        <f>IF(M71=BL$3,MAX(BL$4:BL70)+1,"")</f>
        <v>#N/A</v>
      </c>
      <c r="BM71" t="e">
        <f>IF(N71=BM$3,MAX(BM$4:BM70)+1,"")</f>
        <v>#N/A</v>
      </c>
      <c r="BN71" t="e">
        <f>IF(H71=BN$3,MAX(BN$4:BN70)+1,"")</f>
        <v>#N/A</v>
      </c>
      <c r="BO71" t="e">
        <f>IF(I71=BO$3,MAX(BO$4:BO70)+1,"")</f>
        <v>#N/A</v>
      </c>
      <c r="BP71" t="e">
        <f>IF(J71=BP$3,MAX(BP$4:BP70)+1,"")</f>
        <v>#N/A</v>
      </c>
      <c r="BQ71" t="e">
        <f>IF(K71=BQ$3,MAX(BQ$4:BQ70)+1,"")</f>
        <v>#N/A</v>
      </c>
      <c r="BR71" t="e">
        <f>IF(L71=BR$3,MAX(BR$4:BR70)+1,"")</f>
        <v>#N/A</v>
      </c>
      <c r="BS71" t="e">
        <f>IF(M71=BS$3,MAX(BS$4:BS70)+1,"")</f>
        <v>#N/A</v>
      </c>
      <c r="BT71" t="e">
        <f>IF(N71=BT$3,MAX(BT$4:BT70)+1,"")</f>
        <v>#N/A</v>
      </c>
      <c r="BU71" t="e">
        <f>IF(H71=BU$3,MAX(BU$4:BU70)+1,"")</f>
        <v>#N/A</v>
      </c>
      <c r="BV71" t="e">
        <f>IF(I71=BV$3,MAX(BV$4:BV70)+1,"")</f>
        <v>#N/A</v>
      </c>
      <c r="BW71" t="e">
        <f>IF(J71=BW$3,MAX(BW$4:BW70)+1,"")</f>
        <v>#N/A</v>
      </c>
      <c r="BX71" t="e">
        <f>IF(K71=BX$3,MAX(BX$4:BX70)+1,"")</f>
        <v>#N/A</v>
      </c>
      <c r="BY71" t="e">
        <f>IF(L71=BY$3,MAX(BY$4:BY70)+1,"")</f>
        <v>#N/A</v>
      </c>
      <c r="BZ71" t="e">
        <f>IF(M71=BZ$3,MAX(BZ$4:BZ70)+1,"")</f>
        <v>#N/A</v>
      </c>
      <c r="CA71" t="e">
        <f>IF(N71=CA$3,MAX(CA$4:CA70)+1,"")</f>
        <v>#N/A</v>
      </c>
      <c r="CB71" t="e">
        <f>IF(H71=CB$3,MAX(CB$4:CB70)+1,"")</f>
        <v>#N/A</v>
      </c>
      <c r="CC71" t="e">
        <f>IF(I71=CC$3,MAX(CC$4:CC70)+1,"")</f>
        <v>#N/A</v>
      </c>
      <c r="CD71" t="e">
        <f>IF(J71=CD$3,MAX(CD$4:CD70)+1,"")</f>
        <v>#N/A</v>
      </c>
      <c r="CE71" t="e">
        <f>IF(K71=CE$3,MAX(CE$4:CE70)+1,"")</f>
        <v>#N/A</v>
      </c>
      <c r="CF71" t="e">
        <f>IF(L71=CF$3,MAX(CF$4:CF70)+1,"")</f>
        <v>#N/A</v>
      </c>
      <c r="CG71" t="e">
        <f>IF(M71=CG$3,MAX(CG$4:CG70)+1,"")</f>
        <v>#N/A</v>
      </c>
      <c r="CH71" t="e">
        <f>IF(N71=CH$3,MAX(CH$4:CH70)+1,"")</f>
        <v>#N/A</v>
      </c>
      <c r="CI71" t="e">
        <f>IF(H71=CI$3,MAX(CI$4:CI70)+1,"")</f>
        <v>#N/A</v>
      </c>
      <c r="CJ71" t="e">
        <f>IF(I71=CJ$3,MAX(CJ$4:CJ70)+1,"")</f>
        <v>#N/A</v>
      </c>
      <c r="CK71" t="e">
        <f>IF(J71=CK$3,MAX(CK$4:CK70)+1,"")</f>
        <v>#N/A</v>
      </c>
      <c r="CL71" t="e">
        <f>IF(K71=CL$3,MAX(CL$4:CL70)+1,"")</f>
        <v>#N/A</v>
      </c>
      <c r="CM71" t="e">
        <f>IF(L71=CM$3,MAX(CM$4:CM70)+1,"")</f>
        <v>#N/A</v>
      </c>
      <c r="CN71" t="e">
        <f>IF(M71=CN$3,MAX(CN$4:CN70)+1,"")</f>
        <v>#N/A</v>
      </c>
      <c r="CO71" t="e">
        <f>IF(N71=CO$3,MAX(CO$4:CO70)+1,"")</f>
        <v>#N/A</v>
      </c>
    </row>
    <row r="72" spans="1:93">
      <c r="A72" t="s">
        <v>14</v>
      </c>
      <c r="B72" t="s">
        <v>167</v>
      </c>
      <c r="C72" t="s">
        <v>168</v>
      </c>
      <c r="D72">
        <v>2</v>
      </c>
      <c r="E72" t="str">
        <f>INDEX('Rlt Global'!$A$4:$F$151,MATCH($C72,'Rlt Global'!$C$4:$C$151,0),5)</f>
        <v>OTCMJB2</v>
      </c>
      <c r="F72">
        <f>INDEX('Rlt Global'!$A$4:$F$151,MATCH($C72,'Rlt Global'!$C$4:$C$151,0),6)</f>
        <v>1901</v>
      </c>
      <c r="G72" s="66" t="str">
        <f>INDEX('Rlt Global'!$A$4:$G$151,MATCH($C72,'Rlt Global'!$C$4:$C$151,0),7)</f>
        <v>xxx.xxx@google.com</v>
      </c>
      <c r="H72" t="e">
        <f>INDEX('Rlt Global'!$E$4:$BD$151,MATCH($E72,'Rlt Global'!$E$4:$E$151,0),MATCH(H$3,'Rlt Global'!$E$3:$BD$3,0))</f>
        <v>#N/A</v>
      </c>
      <c r="I72" t="e">
        <f>INDEX('Rlt Global'!$E$4:$BD$151,MATCH($E72,'Rlt Global'!$E$4:$E$151,0),MATCH(I$3,'Rlt Global'!$E$3:$BD$3,0))</f>
        <v>#N/A</v>
      </c>
      <c r="J72" t="e">
        <f>INDEX('Rlt Global'!$E$4:$BD$151,MATCH($E72,'Rlt Global'!$E$4:$E$151,0),MATCH(J$3,'Rlt Global'!$E$3:$BD$3,0))</f>
        <v>#N/A</v>
      </c>
      <c r="K72" t="e">
        <f>INDEX('Rlt Global'!$E$4:$BD$151,MATCH($E72,'Rlt Global'!$E$4:$E$151,0),MATCH(K$3,'Rlt Global'!$E$3:$BD$3,0))</f>
        <v>#N/A</v>
      </c>
      <c r="L72" t="e">
        <f>INDEX('Rlt Global'!$E$4:$BD$151,MATCH($E72,'Rlt Global'!$E$4:$E$151,0),MATCH(L$3,'Rlt Global'!$E$3:$BD$3,0))</f>
        <v>#N/A</v>
      </c>
      <c r="M72" t="e">
        <f>INDEX('Rlt Global'!$E$4:$BD$151,MATCH($E72,'Rlt Global'!$E$4:$E$151,0),MATCH(M$3,'Rlt Global'!$E$3:$BD$3,0))</f>
        <v>#N/A</v>
      </c>
      <c r="N72" t="e">
        <f>INDEX('Rlt Global'!$E$4:$BD$151,MATCH($E72,'Rlt Global'!$E$4:$E$151,0),MATCH(N$3,'Rlt Global'!$E$3:$BD$3,0))</f>
        <v>#N/A</v>
      </c>
      <c r="P72" t="e">
        <f t="shared" si="10"/>
        <v>#N/A</v>
      </c>
      <c r="Q72" t="e">
        <f t="shared" si="11"/>
        <v>#N/A</v>
      </c>
      <c r="R72" t="e">
        <f t="shared" si="12"/>
        <v>#N/A</v>
      </c>
      <c r="S72" t="e">
        <f t="shared" si="13"/>
        <v>#N/A</v>
      </c>
      <c r="T72" t="e">
        <f t="shared" si="14"/>
        <v>#N/A</v>
      </c>
      <c r="U72" t="e">
        <f t="shared" si="15"/>
        <v>#N/A</v>
      </c>
      <c r="V72" t="e">
        <f t="shared" si="16"/>
        <v>#N/A</v>
      </c>
      <c r="X72" t="e">
        <f>IF(H72=X$3,MAX(X$4:X71)+1,"")</f>
        <v>#N/A</v>
      </c>
      <c r="Y72" t="e">
        <f>IF(I72=Y$3,MAX(Y$4:Y71)+1,"")</f>
        <v>#N/A</v>
      </c>
      <c r="Z72" t="e">
        <f>IF(J72=Z$3,MAX(Z$4:Z71)+1,"")</f>
        <v>#N/A</v>
      </c>
      <c r="AA72" t="e">
        <f>IF(K72=AA$3,MAX(AA$4:AA71)+1,"")</f>
        <v>#N/A</v>
      </c>
      <c r="AB72" t="e">
        <f>IF(L72=AB$3,MAX(AB$4:AB71)+1,"")</f>
        <v>#N/A</v>
      </c>
      <c r="AC72" t="e">
        <f>IF(M72=AC$3,MAX(AC$4:AC71)+1,"")</f>
        <v>#N/A</v>
      </c>
      <c r="AD72" t="e">
        <f>IF(N72=AD$3,MAX(AD$4:AD71)+1,"")</f>
        <v>#N/A</v>
      </c>
      <c r="AE72" t="e">
        <f>IF(H72=AE$3,MAX(AE$4:AE71)+1,"")</f>
        <v>#N/A</v>
      </c>
      <c r="AF72" t="e">
        <f>IF(I72=AF$3,MAX(AF$4:AF71)+1,"")</f>
        <v>#N/A</v>
      </c>
      <c r="AG72" t="e">
        <f>IF(J72=AG$3,MAX(AG$4:AG71)+1,"")</f>
        <v>#N/A</v>
      </c>
      <c r="AH72" t="e">
        <f>IF(K72=AH$3,MAX(AH$4:AH71)+1,"")</f>
        <v>#N/A</v>
      </c>
      <c r="AI72" t="e">
        <f>IF(L72=AI$3,MAX(AI$4:AI71)+1,"")</f>
        <v>#N/A</v>
      </c>
      <c r="AJ72" t="e">
        <f>IF(M72=AJ$3,MAX(AJ$4:AJ71)+1,"")</f>
        <v>#N/A</v>
      </c>
      <c r="AK72" t="e">
        <f>IF(N72=AK$3,MAX(AK$4:AK71)+1,"")</f>
        <v>#N/A</v>
      </c>
      <c r="AL72" t="e">
        <f>IF(H72=AL$3,MAX(AL$4:AL71)+1,"")</f>
        <v>#N/A</v>
      </c>
      <c r="AM72" t="e">
        <f>IF(I72=AM$3,MAX(AM$4:AM71)+1,"")</f>
        <v>#N/A</v>
      </c>
      <c r="AN72" t="e">
        <f>IF(J72=AN$3,MAX(AN$4:AN71)+1,"")</f>
        <v>#N/A</v>
      </c>
      <c r="AO72" t="e">
        <f>IF(K72=AO$3,MAX(AO$4:AO71)+1,"")</f>
        <v>#N/A</v>
      </c>
      <c r="AP72" t="e">
        <f>IF(L72=AP$3,MAX(AP$4:AP71)+1,"")</f>
        <v>#N/A</v>
      </c>
      <c r="AQ72" t="e">
        <f>IF(M72=AQ$3,MAX(AQ$4:AQ71)+1,"")</f>
        <v>#N/A</v>
      </c>
      <c r="AR72" t="e">
        <f>IF(N72=AR$3,MAX(AR$4:AR71)+1,"")</f>
        <v>#N/A</v>
      </c>
      <c r="AS72" t="e">
        <f>IF(H72=AS$3,MAX(AS$4:AS71)+1,"")</f>
        <v>#N/A</v>
      </c>
      <c r="AT72" t="e">
        <f>IF(I72=AT$3,MAX(AT$4:AT71)+1,"")</f>
        <v>#N/A</v>
      </c>
      <c r="AU72" t="e">
        <f>IF(J72=AU$3,MAX(AU$4:AU71)+1,"")</f>
        <v>#N/A</v>
      </c>
      <c r="AV72" t="e">
        <f>IF(K72=AV$3,MAX(AV$4:AV71)+1,"")</f>
        <v>#N/A</v>
      </c>
      <c r="AW72" t="e">
        <f>IF(L72=AW$3,MAX(AW$4:AW71)+1,"")</f>
        <v>#N/A</v>
      </c>
      <c r="AX72" t="e">
        <f>IF(M72=AX$3,MAX(AX$4:AX71)+1,"")</f>
        <v>#N/A</v>
      </c>
      <c r="AY72" t="e">
        <f>IF(N72=AY$3,MAX(AY$4:AY71)+1,"")</f>
        <v>#N/A</v>
      </c>
      <c r="AZ72" t="e">
        <f>IF(H72=AZ$3,MAX(AZ$4:AZ71)+1,"")</f>
        <v>#N/A</v>
      </c>
      <c r="BA72" t="e">
        <f>IF(I72=BA$3,MAX(BA$4:BA71)+1,"")</f>
        <v>#N/A</v>
      </c>
      <c r="BB72" t="e">
        <f>IF(J72=BB$3,MAX(BB$4:BB71)+1,"")</f>
        <v>#N/A</v>
      </c>
      <c r="BC72" t="e">
        <f>IF(K72=BC$3,MAX(BC$4:BC71)+1,"")</f>
        <v>#N/A</v>
      </c>
      <c r="BD72" t="e">
        <f>IF(L72=BD$3,MAX(BD$4:BD71)+1,"")</f>
        <v>#N/A</v>
      </c>
      <c r="BE72" t="e">
        <f>IF(M72=BE$3,MAX(BE$4:BE71)+1,"")</f>
        <v>#N/A</v>
      </c>
      <c r="BF72" t="e">
        <f>IF(N72=BF$3,MAX(BF$4:BF71)+1,"")</f>
        <v>#N/A</v>
      </c>
      <c r="BG72" t="e">
        <f>IF(H72=BG$3,MAX(BG$4:BG71)+1,"")</f>
        <v>#N/A</v>
      </c>
      <c r="BH72" t="e">
        <f>IF(I72=BH$3,MAX(BH$4:BH71)+1,"")</f>
        <v>#N/A</v>
      </c>
      <c r="BI72" t="e">
        <f>IF(J72=BI$3,MAX(BI$4:BI71)+1,"")</f>
        <v>#N/A</v>
      </c>
      <c r="BJ72" t="e">
        <f>IF(K72=BJ$3,MAX(BJ$4:BJ71)+1,"")</f>
        <v>#N/A</v>
      </c>
      <c r="BK72" t="e">
        <f>IF(L72=BK$3,MAX(BK$4:BK71)+1,"")</f>
        <v>#N/A</v>
      </c>
      <c r="BL72" t="e">
        <f>IF(M72=BL$3,MAX(BL$4:BL71)+1,"")</f>
        <v>#N/A</v>
      </c>
      <c r="BM72" t="e">
        <f>IF(N72=BM$3,MAX(BM$4:BM71)+1,"")</f>
        <v>#N/A</v>
      </c>
      <c r="BN72" t="e">
        <f>IF(H72=BN$3,MAX(BN$4:BN71)+1,"")</f>
        <v>#N/A</v>
      </c>
      <c r="BO72" t="e">
        <f>IF(I72=BO$3,MAX(BO$4:BO71)+1,"")</f>
        <v>#N/A</v>
      </c>
      <c r="BP72" t="e">
        <f>IF(J72=BP$3,MAX(BP$4:BP71)+1,"")</f>
        <v>#N/A</v>
      </c>
      <c r="BQ72" t="e">
        <f>IF(K72=BQ$3,MAX(BQ$4:BQ71)+1,"")</f>
        <v>#N/A</v>
      </c>
      <c r="BR72" t="e">
        <f>IF(L72=BR$3,MAX(BR$4:BR71)+1,"")</f>
        <v>#N/A</v>
      </c>
      <c r="BS72" t="e">
        <f>IF(M72=BS$3,MAX(BS$4:BS71)+1,"")</f>
        <v>#N/A</v>
      </c>
      <c r="BT72" t="e">
        <f>IF(N72=BT$3,MAX(BT$4:BT71)+1,"")</f>
        <v>#N/A</v>
      </c>
      <c r="BU72" t="e">
        <f>IF(H72=BU$3,MAX(BU$4:BU71)+1,"")</f>
        <v>#N/A</v>
      </c>
      <c r="BV72" t="e">
        <f>IF(I72=BV$3,MAX(BV$4:BV71)+1,"")</f>
        <v>#N/A</v>
      </c>
      <c r="BW72" t="e">
        <f>IF(J72=BW$3,MAX(BW$4:BW71)+1,"")</f>
        <v>#N/A</v>
      </c>
      <c r="BX72" t="e">
        <f>IF(K72=BX$3,MAX(BX$4:BX71)+1,"")</f>
        <v>#N/A</v>
      </c>
      <c r="BY72" t="e">
        <f>IF(L72=BY$3,MAX(BY$4:BY71)+1,"")</f>
        <v>#N/A</v>
      </c>
      <c r="BZ72" t="e">
        <f>IF(M72=BZ$3,MAX(BZ$4:BZ71)+1,"")</f>
        <v>#N/A</v>
      </c>
      <c r="CA72" t="e">
        <f>IF(N72=CA$3,MAX(CA$4:CA71)+1,"")</f>
        <v>#N/A</v>
      </c>
      <c r="CB72" t="e">
        <f>IF(H72=CB$3,MAX(CB$4:CB71)+1,"")</f>
        <v>#N/A</v>
      </c>
      <c r="CC72" t="e">
        <f>IF(I72=CC$3,MAX(CC$4:CC71)+1,"")</f>
        <v>#N/A</v>
      </c>
      <c r="CD72" t="e">
        <f>IF(J72=CD$3,MAX(CD$4:CD71)+1,"")</f>
        <v>#N/A</v>
      </c>
      <c r="CE72" t="e">
        <f>IF(K72=CE$3,MAX(CE$4:CE71)+1,"")</f>
        <v>#N/A</v>
      </c>
      <c r="CF72" t="e">
        <f>IF(L72=CF$3,MAX(CF$4:CF71)+1,"")</f>
        <v>#N/A</v>
      </c>
      <c r="CG72" t="e">
        <f>IF(M72=CG$3,MAX(CG$4:CG71)+1,"")</f>
        <v>#N/A</v>
      </c>
      <c r="CH72" t="e">
        <f>IF(N72=CH$3,MAX(CH$4:CH71)+1,"")</f>
        <v>#N/A</v>
      </c>
      <c r="CI72" t="e">
        <f>IF(H72=CI$3,MAX(CI$4:CI71)+1,"")</f>
        <v>#N/A</v>
      </c>
      <c r="CJ72" t="e">
        <f>IF(I72=CJ$3,MAX(CJ$4:CJ71)+1,"")</f>
        <v>#N/A</v>
      </c>
      <c r="CK72" t="e">
        <f>IF(J72=CK$3,MAX(CK$4:CK71)+1,"")</f>
        <v>#N/A</v>
      </c>
      <c r="CL72" t="e">
        <f>IF(K72=CL$3,MAX(CL$4:CL71)+1,"")</f>
        <v>#N/A</v>
      </c>
      <c r="CM72" t="e">
        <f>IF(L72=CM$3,MAX(CM$4:CM71)+1,"")</f>
        <v>#N/A</v>
      </c>
      <c r="CN72" t="e">
        <f>IF(M72=CN$3,MAX(CN$4:CN71)+1,"")</f>
        <v>#N/A</v>
      </c>
      <c r="CO72" t="e">
        <f>IF(N72=CO$3,MAX(CO$4:CO71)+1,"")</f>
        <v>#N/A</v>
      </c>
    </row>
    <row r="73" spans="1:93">
      <c r="A73" t="s">
        <v>15</v>
      </c>
      <c r="B73" t="s">
        <v>153</v>
      </c>
      <c r="C73" t="s">
        <v>169</v>
      </c>
      <c r="D73">
        <v>1</v>
      </c>
      <c r="E73" t="str">
        <f>INDEX('Rlt Global'!$A$4:$F$151,MATCH($C73,'Rlt Global'!$C$4:$C$151,0),5)</f>
        <v>OTCMC1</v>
      </c>
      <c r="F73">
        <f>INDEX('Rlt Global'!$A$4:$F$151,MATCH($C73,'Rlt Global'!$C$4:$C$151,0),6)</f>
        <v>4250</v>
      </c>
      <c r="G73" s="66" t="str">
        <f>INDEX('Rlt Global'!$A$4:$G$151,MATCH($C73,'Rlt Global'!$C$4:$C$151,0),7)</f>
        <v>xxx.xxx@google.com</v>
      </c>
      <c r="H73" t="e">
        <f>INDEX('Rlt Global'!$E$4:$BD$151,MATCH($E73,'Rlt Global'!$E$4:$E$151,0),MATCH(H$3,'Rlt Global'!$E$3:$BD$3,0))</f>
        <v>#N/A</v>
      </c>
      <c r="I73" t="e">
        <f>INDEX('Rlt Global'!$E$4:$BD$151,MATCH($E73,'Rlt Global'!$E$4:$E$151,0),MATCH(I$3,'Rlt Global'!$E$3:$BD$3,0))</f>
        <v>#N/A</v>
      </c>
      <c r="J73" t="e">
        <f>INDEX('Rlt Global'!$E$4:$BD$151,MATCH($E73,'Rlt Global'!$E$4:$E$151,0),MATCH(J$3,'Rlt Global'!$E$3:$BD$3,0))</f>
        <v>#N/A</v>
      </c>
      <c r="K73" t="e">
        <f>INDEX('Rlt Global'!$E$4:$BD$151,MATCH($E73,'Rlt Global'!$E$4:$E$151,0),MATCH(K$3,'Rlt Global'!$E$3:$BD$3,0))</f>
        <v>#N/A</v>
      </c>
      <c r="L73" t="e">
        <f>INDEX('Rlt Global'!$E$4:$BD$151,MATCH($E73,'Rlt Global'!$E$4:$E$151,0),MATCH(L$3,'Rlt Global'!$E$3:$BD$3,0))</f>
        <v>#N/A</v>
      </c>
      <c r="M73" t="e">
        <f>INDEX('Rlt Global'!$E$4:$BD$151,MATCH($E73,'Rlt Global'!$E$4:$E$151,0),MATCH(M$3,'Rlt Global'!$E$3:$BD$3,0))</f>
        <v>#N/A</v>
      </c>
      <c r="N73" t="e">
        <f>INDEX('Rlt Global'!$E$4:$BD$151,MATCH($E73,'Rlt Global'!$E$4:$E$151,0),MATCH(N$3,'Rlt Global'!$E$3:$BD$3,0))</f>
        <v>#N/A</v>
      </c>
      <c r="P73" t="e">
        <f t="shared" si="10"/>
        <v>#N/A</v>
      </c>
      <c r="Q73" t="e">
        <f t="shared" si="11"/>
        <v>#N/A</v>
      </c>
      <c r="R73" t="e">
        <f t="shared" si="12"/>
        <v>#N/A</v>
      </c>
      <c r="S73" t="e">
        <f t="shared" si="13"/>
        <v>#N/A</v>
      </c>
      <c r="T73" t="e">
        <f t="shared" si="14"/>
        <v>#N/A</v>
      </c>
      <c r="U73" t="e">
        <f t="shared" si="15"/>
        <v>#N/A</v>
      </c>
      <c r="V73" t="e">
        <f t="shared" si="16"/>
        <v>#N/A</v>
      </c>
      <c r="X73" t="e">
        <f>IF(H73=X$3,MAX(X$4:X72)+1,"")</f>
        <v>#N/A</v>
      </c>
      <c r="Y73" t="e">
        <f>IF(I73=Y$3,MAX(Y$4:Y72)+1,"")</f>
        <v>#N/A</v>
      </c>
      <c r="Z73" t="e">
        <f>IF(J73=Z$3,MAX(Z$4:Z72)+1,"")</f>
        <v>#N/A</v>
      </c>
      <c r="AA73" t="e">
        <f>IF(K73=AA$3,MAX(AA$4:AA72)+1,"")</f>
        <v>#N/A</v>
      </c>
      <c r="AB73" t="e">
        <f>IF(L73=AB$3,MAX(AB$4:AB72)+1,"")</f>
        <v>#N/A</v>
      </c>
      <c r="AC73" t="e">
        <f>IF(M73=AC$3,MAX(AC$4:AC72)+1,"")</f>
        <v>#N/A</v>
      </c>
      <c r="AD73" t="e">
        <f>IF(N73=AD$3,MAX(AD$4:AD72)+1,"")</f>
        <v>#N/A</v>
      </c>
      <c r="AE73" t="e">
        <f>IF(H73=AE$3,MAX(AE$4:AE72)+1,"")</f>
        <v>#N/A</v>
      </c>
      <c r="AF73" t="e">
        <f>IF(I73=AF$3,MAX(AF$4:AF72)+1,"")</f>
        <v>#N/A</v>
      </c>
      <c r="AG73" t="e">
        <f>IF(J73=AG$3,MAX(AG$4:AG72)+1,"")</f>
        <v>#N/A</v>
      </c>
      <c r="AH73" t="e">
        <f>IF(K73=AH$3,MAX(AH$4:AH72)+1,"")</f>
        <v>#N/A</v>
      </c>
      <c r="AI73" t="e">
        <f>IF(L73=AI$3,MAX(AI$4:AI72)+1,"")</f>
        <v>#N/A</v>
      </c>
      <c r="AJ73" t="e">
        <f>IF(M73=AJ$3,MAX(AJ$4:AJ72)+1,"")</f>
        <v>#N/A</v>
      </c>
      <c r="AK73" t="e">
        <f>IF(N73=AK$3,MAX(AK$4:AK72)+1,"")</f>
        <v>#N/A</v>
      </c>
      <c r="AL73" t="e">
        <f>IF(H73=AL$3,MAX(AL$4:AL72)+1,"")</f>
        <v>#N/A</v>
      </c>
      <c r="AM73" t="e">
        <f>IF(I73=AM$3,MAX(AM$4:AM72)+1,"")</f>
        <v>#N/A</v>
      </c>
      <c r="AN73" t="e">
        <f>IF(J73=AN$3,MAX(AN$4:AN72)+1,"")</f>
        <v>#N/A</v>
      </c>
      <c r="AO73" t="e">
        <f>IF(K73=AO$3,MAX(AO$4:AO72)+1,"")</f>
        <v>#N/A</v>
      </c>
      <c r="AP73" t="e">
        <f>IF(L73=AP$3,MAX(AP$4:AP72)+1,"")</f>
        <v>#N/A</v>
      </c>
      <c r="AQ73" t="e">
        <f>IF(M73=AQ$3,MAX(AQ$4:AQ72)+1,"")</f>
        <v>#N/A</v>
      </c>
      <c r="AR73" t="e">
        <f>IF(N73=AR$3,MAX(AR$4:AR72)+1,"")</f>
        <v>#N/A</v>
      </c>
      <c r="AS73" t="e">
        <f>IF(H73=AS$3,MAX(AS$4:AS72)+1,"")</f>
        <v>#N/A</v>
      </c>
      <c r="AT73" t="e">
        <f>IF(I73=AT$3,MAX(AT$4:AT72)+1,"")</f>
        <v>#N/A</v>
      </c>
      <c r="AU73" t="e">
        <f>IF(J73=AU$3,MAX(AU$4:AU72)+1,"")</f>
        <v>#N/A</v>
      </c>
      <c r="AV73" t="e">
        <f>IF(K73=AV$3,MAX(AV$4:AV72)+1,"")</f>
        <v>#N/A</v>
      </c>
      <c r="AW73" t="e">
        <f>IF(L73=AW$3,MAX(AW$4:AW72)+1,"")</f>
        <v>#N/A</v>
      </c>
      <c r="AX73" t="e">
        <f>IF(M73=AX$3,MAX(AX$4:AX72)+1,"")</f>
        <v>#N/A</v>
      </c>
      <c r="AY73" t="e">
        <f>IF(N73=AY$3,MAX(AY$4:AY72)+1,"")</f>
        <v>#N/A</v>
      </c>
      <c r="AZ73" t="e">
        <f>IF(H73=AZ$3,MAX(AZ$4:AZ72)+1,"")</f>
        <v>#N/A</v>
      </c>
      <c r="BA73" t="e">
        <f>IF(I73=BA$3,MAX(BA$4:BA72)+1,"")</f>
        <v>#N/A</v>
      </c>
      <c r="BB73" t="e">
        <f>IF(J73=BB$3,MAX(BB$4:BB72)+1,"")</f>
        <v>#N/A</v>
      </c>
      <c r="BC73" t="e">
        <f>IF(K73=BC$3,MAX(BC$4:BC72)+1,"")</f>
        <v>#N/A</v>
      </c>
      <c r="BD73" t="e">
        <f>IF(L73=BD$3,MAX(BD$4:BD72)+1,"")</f>
        <v>#N/A</v>
      </c>
      <c r="BE73" t="e">
        <f>IF(M73=BE$3,MAX(BE$4:BE72)+1,"")</f>
        <v>#N/A</v>
      </c>
      <c r="BF73" t="e">
        <f>IF(N73=BF$3,MAX(BF$4:BF72)+1,"")</f>
        <v>#N/A</v>
      </c>
      <c r="BG73" t="e">
        <f>IF(H73=BG$3,MAX(BG$4:BG72)+1,"")</f>
        <v>#N/A</v>
      </c>
      <c r="BH73" t="e">
        <f>IF(I73=BH$3,MAX(BH$4:BH72)+1,"")</f>
        <v>#N/A</v>
      </c>
      <c r="BI73" t="e">
        <f>IF(J73=BI$3,MAX(BI$4:BI72)+1,"")</f>
        <v>#N/A</v>
      </c>
      <c r="BJ73" t="e">
        <f>IF(K73=BJ$3,MAX(BJ$4:BJ72)+1,"")</f>
        <v>#N/A</v>
      </c>
      <c r="BK73" t="e">
        <f>IF(L73=BK$3,MAX(BK$4:BK72)+1,"")</f>
        <v>#N/A</v>
      </c>
      <c r="BL73" t="e">
        <f>IF(M73=BL$3,MAX(BL$4:BL72)+1,"")</f>
        <v>#N/A</v>
      </c>
      <c r="BM73" t="e">
        <f>IF(N73=BM$3,MAX(BM$4:BM72)+1,"")</f>
        <v>#N/A</v>
      </c>
      <c r="BN73" t="e">
        <f>IF(H73=BN$3,MAX(BN$4:BN72)+1,"")</f>
        <v>#N/A</v>
      </c>
      <c r="BO73" t="e">
        <f>IF(I73=BO$3,MAX(BO$4:BO72)+1,"")</f>
        <v>#N/A</v>
      </c>
      <c r="BP73" t="e">
        <f>IF(J73=BP$3,MAX(BP$4:BP72)+1,"")</f>
        <v>#N/A</v>
      </c>
      <c r="BQ73" t="e">
        <f>IF(K73=BQ$3,MAX(BQ$4:BQ72)+1,"")</f>
        <v>#N/A</v>
      </c>
      <c r="BR73" t="e">
        <f>IF(L73=BR$3,MAX(BR$4:BR72)+1,"")</f>
        <v>#N/A</v>
      </c>
      <c r="BS73" t="e">
        <f>IF(M73=BS$3,MAX(BS$4:BS72)+1,"")</f>
        <v>#N/A</v>
      </c>
      <c r="BT73" t="e">
        <f>IF(N73=BT$3,MAX(BT$4:BT72)+1,"")</f>
        <v>#N/A</v>
      </c>
      <c r="BU73" t="e">
        <f>IF(H73=BU$3,MAX(BU$4:BU72)+1,"")</f>
        <v>#N/A</v>
      </c>
      <c r="BV73" t="e">
        <f>IF(I73=BV$3,MAX(BV$4:BV72)+1,"")</f>
        <v>#N/A</v>
      </c>
      <c r="BW73" t="e">
        <f>IF(J73=BW$3,MAX(BW$4:BW72)+1,"")</f>
        <v>#N/A</v>
      </c>
      <c r="BX73" t="e">
        <f>IF(K73=BX$3,MAX(BX$4:BX72)+1,"")</f>
        <v>#N/A</v>
      </c>
      <c r="BY73" t="e">
        <f>IF(L73=BY$3,MAX(BY$4:BY72)+1,"")</f>
        <v>#N/A</v>
      </c>
      <c r="BZ73" t="e">
        <f>IF(M73=BZ$3,MAX(BZ$4:BZ72)+1,"")</f>
        <v>#N/A</v>
      </c>
      <c r="CA73" t="e">
        <f>IF(N73=CA$3,MAX(CA$4:CA72)+1,"")</f>
        <v>#N/A</v>
      </c>
      <c r="CB73" t="e">
        <f>IF(H73=CB$3,MAX(CB$4:CB72)+1,"")</f>
        <v>#N/A</v>
      </c>
      <c r="CC73" t="e">
        <f>IF(I73=CC$3,MAX(CC$4:CC72)+1,"")</f>
        <v>#N/A</v>
      </c>
      <c r="CD73" t="e">
        <f>IF(J73=CD$3,MAX(CD$4:CD72)+1,"")</f>
        <v>#N/A</v>
      </c>
      <c r="CE73" t="e">
        <f>IF(K73=CE$3,MAX(CE$4:CE72)+1,"")</f>
        <v>#N/A</v>
      </c>
      <c r="CF73" t="e">
        <f>IF(L73=CF$3,MAX(CF$4:CF72)+1,"")</f>
        <v>#N/A</v>
      </c>
      <c r="CG73" t="e">
        <f>IF(M73=CG$3,MAX(CG$4:CG72)+1,"")</f>
        <v>#N/A</v>
      </c>
      <c r="CH73" t="e">
        <f>IF(N73=CH$3,MAX(CH$4:CH72)+1,"")</f>
        <v>#N/A</v>
      </c>
      <c r="CI73" t="e">
        <f>IF(H73=CI$3,MAX(CI$4:CI72)+1,"")</f>
        <v>#N/A</v>
      </c>
      <c r="CJ73" t="e">
        <f>IF(I73=CJ$3,MAX(CJ$4:CJ72)+1,"")</f>
        <v>#N/A</v>
      </c>
      <c r="CK73" t="e">
        <f>IF(J73=CK$3,MAX(CK$4:CK72)+1,"")</f>
        <v>#N/A</v>
      </c>
      <c r="CL73" t="e">
        <f>IF(K73=CL$3,MAX(CL$4:CL72)+1,"")</f>
        <v>#N/A</v>
      </c>
      <c r="CM73" t="e">
        <f>IF(L73=CM$3,MAX(CM$4:CM72)+1,"")</f>
        <v>#N/A</v>
      </c>
      <c r="CN73" t="e">
        <f>IF(M73=CN$3,MAX(CN$4:CN72)+1,"")</f>
        <v>#N/A</v>
      </c>
      <c r="CO73" t="e">
        <f>IF(N73=CO$3,MAX(CO$4:CO72)+1,"")</f>
        <v>#N/A</v>
      </c>
    </row>
    <row r="74" spans="1:93">
      <c r="A74" t="s">
        <v>15</v>
      </c>
      <c r="B74" t="s">
        <v>153</v>
      </c>
      <c r="C74" t="s">
        <v>170</v>
      </c>
      <c r="D74">
        <v>2</v>
      </c>
      <c r="E74" t="str">
        <f>INDEX('Rlt Global'!$A$4:$F$151,MATCH($C74,'Rlt Global'!$C$4:$C$151,0),5)</f>
        <v>OTCMC2</v>
      </c>
      <c r="F74">
        <f>INDEX('Rlt Global'!$A$4:$F$151,MATCH($C74,'Rlt Global'!$C$4:$C$151,0),6)</f>
        <v>1971</v>
      </c>
      <c r="G74" s="66" t="str">
        <f>INDEX('Rlt Global'!$A$4:$G$151,MATCH($C74,'Rlt Global'!$C$4:$C$151,0),7)</f>
        <v>xxx.xxx@google.com</v>
      </c>
      <c r="H74" t="e">
        <f>INDEX('Rlt Global'!$E$4:$BD$151,MATCH($E74,'Rlt Global'!$E$4:$E$151,0),MATCH(H$3,'Rlt Global'!$E$3:$BD$3,0))</f>
        <v>#N/A</v>
      </c>
      <c r="I74" t="e">
        <f>INDEX('Rlt Global'!$E$4:$BD$151,MATCH($E74,'Rlt Global'!$E$4:$E$151,0),MATCH(I$3,'Rlt Global'!$E$3:$BD$3,0))</f>
        <v>#N/A</v>
      </c>
      <c r="J74" t="e">
        <f>INDEX('Rlt Global'!$E$4:$BD$151,MATCH($E74,'Rlt Global'!$E$4:$E$151,0),MATCH(J$3,'Rlt Global'!$E$3:$BD$3,0))</f>
        <v>#N/A</v>
      </c>
      <c r="K74" t="e">
        <f>INDEX('Rlt Global'!$E$4:$BD$151,MATCH($E74,'Rlt Global'!$E$4:$E$151,0),MATCH(K$3,'Rlt Global'!$E$3:$BD$3,0))</f>
        <v>#N/A</v>
      </c>
      <c r="L74" t="e">
        <f>INDEX('Rlt Global'!$E$4:$BD$151,MATCH($E74,'Rlt Global'!$E$4:$E$151,0),MATCH(L$3,'Rlt Global'!$E$3:$BD$3,0))</f>
        <v>#N/A</v>
      </c>
      <c r="M74" t="e">
        <f>INDEX('Rlt Global'!$E$4:$BD$151,MATCH($E74,'Rlt Global'!$E$4:$E$151,0),MATCH(M$3,'Rlt Global'!$E$3:$BD$3,0))</f>
        <v>#N/A</v>
      </c>
      <c r="N74" t="e">
        <f>INDEX('Rlt Global'!$E$4:$BD$151,MATCH($E74,'Rlt Global'!$E$4:$E$151,0),MATCH(N$3,'Rlt Global'!$E$3:$BD$3,0))</f>
        <v>#N/A</v>
      </c>
      <c r="P74" t="e">
        <f t="shared" si="10"/>
        <v>#N/A</v>
      </c>
      <c r="Q74" t="e">
        <f t="shared" si="11"/>
        <v>#N/A</v>
      </c>
      <c r="R74" t="e">
        <f t="shared" si="12"/>
        <v>#N/A</v>
      </c>
      <c r="S74" t="e">
        <f t="shared" si="13"/>
        <v>#N/A</v>
      </c>
      <c r="T74" t="e">
        <f t="shared" si="14"/>
        <v>#N/A</v>
      </c>
      <c r="U74" t="e">
        <f t="shared" si="15"/>
        <v>#N/A</v>
      </c>
      <c r="V74" t="e">
        <f t="shared" si="16"/>
        <v>#N/A</v>
      </c>
      <c r="X74" t="e">
        <f>IF(H74=X$3,MAX(X$4:X73)+1,"")</f>
        <v>#N/A</v>
      </c>
      <c r="Y74" t="e">
        <f>IF(I74=Y$3,MAX(Y$4:Y73)+1,"")</f>
        <v>#N/A</v>
      </c>
      <c r="Z74" t="e">
        <f>IF(J74=Z$3,MAX(Z$4:Z73)+1,"")</f>
        <v>#N/A</v>
      </c>
      <c r="AA74" t="e">
        <f>IF(K74=AA$3,MAX(AA$4:AA73)+1,"")</f>
        <v>#N/A</v>
      </c>
      <c r="AB74" t="e">
        <f>IF(L74=AB$3,MAX(AB$4:AB73)+1,"")</f>
        <v>#N/A</v>
      </c>
      <c r="AC74" t="e">
        <f>IF(M74=AC$3,MAX(AC$4:AC73)+1,"")</f>
        <v>#N/A</v>
      </c>
      <c r="AD74" t="e">
        <f>IF(N74=AD$3,MAX(AD$4:AD73)+1,"")</f>
        <v>#N/A</v>
      </c>
      <c r="AE74" t="e">
        <f>IF(H74=AE$3,MAX(AE$4:AE73)+1,"")</f>
        <v>#N/A</v>
      </c>
      <c r="AF74" t="e">
        <f>IF(I74=AF$3,MAX(AF$4:AF73)+1,"")</f>
        <v>#N/A</v>
      </c>
      <c r="AG74" t="e">
        <f>IF(J74=AG$3,MAX(AG$4:AG73)+1,"")</f>
        <v>#N/A</v>
      </c>
      <c r="AH74" t="e">
        <f>IF(K74=AH$3,MAX(AH$4:AH73)+1,"")</f>
        <v>#N/A</v>
      </c>
      <c r="AI74" t="e">
        <f>IF(L74=AI$3,MAX(AI$4:AI73)+1,"")</f>
        <v>#N/A</v>
      </c>
      <c r="AJ74" t="e">
        <f>IF(M74=AJ$3,MAX(AJ$4:AJ73)+1,"")</f>
        <v>#N/A</v>
      </c>
      <c r="AK74" t="e">
        <f>IF(N74=AK$3,MAX(AK$4:AK73)+1,"")</f>
        <v>#N/A</v>
      </c>
      <c r="AL74" t="e">
        <f>IF(H74=AL$3,MAX(AL$4:AL73)+1,"")</f>
        <v>#N/A</v>
      </c>
      <c r="AM74" t="e">
        <f>IF(I74=AM$3,MAX(AM$4:AM73)+1,"")</f>
        <v>#N/A</v>
      </c>
      <c r="AN74" t="e">
        <f>IF(J74=AN$3,MAX(AN$4:AN73)+1,"")</f>
        <v>#N/A</v>
      </c>
      <c r="AO74" t="e">
        <f>IF(K74=AO$3,MAX(AO$4:AO73)+1,"")</f>
        <v>#N/A</v>
      </c>
      <c r="AP74" t="e">
        <f>IF(L74=AP$3,MAX(AP$4:AP73)+1,"")</f>
        <v>#N/A</v>
      </c>
      <c r="AQ74" t="e">
        <f>IF(M74=AQ$3,MAX(AQ$4:AQ73)+1,"")</f>
        <v>#N/A</v>
      </c>
      <c r="AR74" t="e">
        <f>IF(N74=AR$3,MAX(AR$4:AR73)+1,"")</f>
        <v>#N/A</v>
      </c>
      <c r="AS74" t="e">
        <f>IF(H74=AS$3,MAX(AS$4:AS73)+1,"")</f>
        <v>#N/A</v>
      </c>
      <c r="AT74" t="e">
        <f>IF(I74=AT$3,MAX(AT$4:AT73)+1,"")</f>
        <v>#N/A</v>
      </c>
      <c r="AU74" t="e">
        <f>IF(J74=AU$3,MAX(AU$4:AU73)+1,"")</f>
        <v>#N/A</v>
      </c>
      <c r="AV74" t="e">
        <f>IF(K74=AV$3,MAX(AV$4:AV73)+1,"")</f>
        <v>#N/A</v>
      </c>
      <c r="AW74" t="e">
        <f>IF(L74=AW$3,MAX(AW$4:AW73)+1,"")</f>
        <v>#N/A</v>
      </c>
      <c r="AX74" t="e">
        <f>IF(M74=AX$3,MAX(AX$4:AX73)+1,"")</f>
        <v>#N/A</v>
      </c>
      <c r="AY74" t="e">
        <f>IF(N74=AY$3,MAX(AY$4:AY73)+1,"")</f>
        <v>#N/A</v>
      </c>
      <c r="AZ74" t="e">
        <f>IF(H74=AZ$3,MAX(AZ$4:AZ73)+1,"")</f>
        <v>#N/A</v>
      </c>
      <c r="BA74" t="e">
        <f>IF(I74=BA$3,MAX(BA$4:BA73)+1,"")</f>
        <v>#N/A</v>
      </c>
      <c r="BB74" t="e">
        <f>IF(J74=BB$3,MAX(BB$4:BB73)+1,"")</f>
        <v>#N/A</v>
      </c>
      <c r="BC74" t="e">
        <f>IF(K74=BC$3,MAX(BC$4:BC73)+1,"")</f>
        <v>#N/A</v>
      </c>
      <c r="BD74" t="e">
        <f>IF(L74=BD$3,MAX(BD$4:BD73)+1,"")</f>
        <v>#N/A</v>
      </c>
      <c r="BE74" t="e">
        <f>IF(M74=BE$3,MAX(BE$4:BE73)+1,"")</f>
        <v>#N/A</v>
      </c>
      <c r="BF74" t="e">
        <f>IF(N74=BF$3,MAX(BF$4:BF73)+1,"")</f>
        <v>#N/A</v>
      </c>
      <c r="BG74" t="e">
        <f>IF(H74=BG$3,MAX(BG$4:BG73)+1,"")</f>
        <v>#N/A</v>
      </c>
      <c r="BH74" t="e">
        <f>IF(I74=BH$3,MAX(BH$4:BH73)+1,"")</f>
        <v>#N/A</v>
      </c>
      <c r="BI74" t="e">
        <f>IF(J74=BI$3,MAX(BI$4:BI73)+1,"")</f>
        <v>#N/A</v>
      </c>
      <c r="BJ74" t="e">
        <f>IF(K74=BJ$3,MAX(BJ$4:BJ73)+1,"")</f>
        <v>#N/A</v>
      </c>
      <c r="BK74" t="e">
        <f>IF(L74=BK$3,MAX(BK$4:BK73)+1,"")</f>
        <v>#N/A</v>
      </c>
      <c r="BL74" t="e">
        <f>IF(M74=BL$3,MAX(BL$4:BL73)+1,"")</f>
        <v>#N/A</v>
      </c>
      <c r="BM74" t="e">
        <f>IF(N74=BM$3,MAX(BM$4:BM73)+1,"")</f>
        <v>#N/A</v>
      </c>
      <c r="BN74" t="e">
        <f>IF(H74=BN$3,MAX(BN$4:BN73)+1,"")</f>
        <v>#N/A</v>
      </c>
      <c r="BO74" t="e">
        <f>IF(I74=BO$3,MAX(BO$4:BO73)+1,"")</f>
        <v>#N/A</v>
      </c>
      <c r="BP74" t="e">
        <f>IF(J74=BP$3,MAX(BP$4:BP73)+1,"")</f>
        <v>#N/A</v>
      </c>
      <c r="BQ74" t="e">
        <f>IF(K74=BQ$3,MAX(BQ$4:BQ73)+1,"")</f>
        <v>#N/A</v>
      </c>
      <c r="BR74" t="e">
        <f>IF(L74=BR$3,MAX(BR$4:BR73)+1,"")</f>
        <v>#N/A</v>
      </c>
      <c r="BS74" t="e">
        <f>IF(M74=BS$3,MAX(BS$4:BS73)+1,"")</f>
        <v>#N/A</v>
      </c>
      <c r="BT74" t="e">
        <f>IF(N74=BT$3,MAX(BT$4:BT73)+1,"")</f>
        <v>#N/A</v>
      </c>
      <c r="BU74" t="e">
        <f>IF(H74=BU$3,MAX(BU$4:BU73)+1,"")</f>
        <v>#N/A</v>
      </c>
      <c r="BV74" t="e">
        <f>IF(I74=BV$3,MAX(BV$4:BV73)+1,"")</f>
        <v>#N/A</v>
      </c>
      <c r="BW74" t="e">
        <f>IF(J74=BW$3,MAX(BW$4:BW73)+1,"")</f>
        <v>#N/A</v>
      </c>
      <c r="BX74" t="e">
        <f>IF(K74=BX$3,MAX(BX$4:BX73)+1,"")</f>
        <v>#N/A</v>
      </c>
      <c r="BY74" t="e">
        <f>IF(L74=BY$3,MAX(BY$4:BY73)+1,"")</f>
        <v>#N/A</v>
      </c>
      <c r="BZ74" t="e">
        <f>IF(M74=BZ$3,MAX(BZ$4:BZ73)+1,"")</f>
        <v>#N/A</v>
      </c>
      <c r="CA74" t="e">
        <f>IF(N74=CA$3,MAX(CA$4:CA73)+1,"")</f>
        <v>#N/A</v>
      </c>
      <c r="CB74" t="e">
        <f>IF(H74=CB$3,MAX(CB$4:CB73)+1,"")</f>
        <v>#N/A</v>
      </c>
      <c r="CC74" t="e">
        <f>IF(I74=CC$3,MAX(CC$4:CC73)+1,"")</f>
        <v>#N/A</v>
      </c>
      <c r="CD74" t="e">
        <f>IF(J74=CD$3,MAX(CD$4:CD73)+1,"")</f>
        <v>#N/A</v>
      </c>
      <c r="CE74" t="e">
        <f>IF(K74=CE$3,MAX(CE$4:CE73)+1,"")</f>
        <v>#N/A</v>
      </c>
      <c r="CF74" t="e">
        <f>IF(L74=CF$3,MAX(CF$4:CF73)+1,"")</f>
        <v>#N/A</v>
      </c>
      <c r="CG74" t="e">
        <f>IF(M74=CG$3,MAX(CG$4:CG73)+1,"")</f>
        <v>#N/A</v>
      </c>
      <c r="CH74" t="e">
        <f>IF(N74=CH$3,MAX(CH$4:CH73)+1,"")</f>
        <v>#N/A</v>
      </c>
      <c r="CI74" t="e">
        <f>IF(H74=CI$3,MAX(CI$4:CI73)+1,"")</f>
        <v>#N/A</v>
      </c>
      <c r="CJ74" t="e">
        <f>IF(I74=CJ$3,MAX(CJ$4:CJ73)+1,"")</f>
        <v>#N/A</v>
      </c>
      <c r="CK74" t="e">
        <f>IF(J74=CK$3,MAX(CK$4:CK73)+1,"")</f>
        <v>#N/A</v>
      </c>
      <c r="CL74" t="e">
        <f>IF(K74=CL$3,MAX(CL$4:CL73)+1,"")</f>
        <v>#N/A</v>
      </c>
      <c r="CM74" t="e">
        <f>IF(L74=CM$3,MAX(CM$4:CM73)+1,"")</f>
        <v>#N/A</v>
      </c>
      <c r="CN74" t="e">
        <f>IF(M74=CN$3,MAX(CN$4:CN73)+1,"")</f>
        <v>#N/A</v>
      </c>
      <c r="CO74" t="e">
        <f>IF(N74=CO$3,MAX(CO$4:CO73)+1,"")</f>
        <v>#N/A</v>
      </c>
    </row>
    <row r="75" spans="1:93">
      <c r="A75" t="s">
        <v>15</v>
      </c>
      <c r="B75" t="s">
        <v>153</v>
      </c>
      <c r="C75" t="s">
        <v>171</v>
      </c>
      <c r="D75">
        <v>3</v>
      </c>
      <c r="E75" t="str">
        <f>INDEX('Rlt Global'!$A$4:$F$151,MATCH($C75,'Rlt Global'!$C$4:$C$151,0),5)</f>
        <v>OTCMC3</v>
      </c>
      <c r="F75">
        <f>INDEX('Rlt Global'!$A$4:$F$151,MATCH($C75,'Rlt Global'!$C$4:$C$151,0),6)</f>
        <v>2548</v>
      </c>
      <c r="G75" s="66" t="str">
        <f>INDEX('Rlt Global'!$A$4:$G$151,MATCH($C75,'Rlt Global'!$C$4:$C$151,0),7)</f>
        <v>xxx.xxx@google.com</v>
      </c>
      <c r="H75" t="e">
        <f>INDEX('Rlt Global'!$E$4:$BD$151,MATCH($E75,'Rlt Global'!$E$4:$E$151,0),MATCH(H$3,'Rlt Global'!$E$3:$BD$3,0))</f>
        <v>#N/A</v>
      </c>
      <c r="I75" t="e">
        <f>INDEX('Rlt Global'!$E$4:$BD$151,MATCH($E75,'Rlt Global'!$E$4:$E$151,0),MATCH(I$3,'Rlt Global'!$E$3:$BD$3,0))</f>
        <v>#N/A</v>
      </c>
      <c r="J75" t="e">
        <f>INDEX('Rlt Global'!$E$4:$BD$151,MATCH($E75,'Rlt Global'!$E$4:$E$151,0),MATCH(J$3,'Rlt Global'!$E$3:$BD$3,0))</f>
        <v>#N/A</v>
      </c>
      <c r="K75" t="e">
        <f>INDEX('Rlt Global'!$E$4:$BD$151,MATCH($E75,'Rlt Global'!$E$4:$E$151,0),MATCH(K$3,'Rlt Global'!$E$3:$BD$3,0))</f>
        <v>#N/A</v>
      </c>
      <c r="L75" t="e">
        <f>INDEX('Rlt Global'!$E$4:$BD$151,MATCH($E75,'Rlt Global'!$E$4:$E$151,0),MATCH(L$3,'Rlt Global'!$E$3:$BD$3,0))</f>
        <v>#N/A</v>
      </c>
      <c r="M75" t="e">
        <f>INDEX('Rlt Global'!$E$4:$BD$151,MATCH($E75,'Rlt Global'!$E$4:$E$151,0),MATCH(M$3,'Rlt Global'!$E$3:$BD$3,0))</f>
        <v>#N/A</v>
      </c>
      <c r="N75" t="e">
        <f>INDEX('Rlt Global'!$E$4:$BD$151,MATCH($E75,'Rlt Global'!$E$4:$E$151,0),MATCH(N$3,'Rlt Global'!$E$3:$BD$3,0))</f>
        <v>#N/A</v>
      </c>
      <c r="P75" t="e">
        <f t="shared" si="10"/>
        <v>#N/A</v>
      </c>
      <c r="Q75" t="e">
        <f t="shared" si="11"/>
        <v>#N/A</v>
      </c>
      <c r="R75" t="e">
        <f t="shared" si="12"/>
        <v>#N/A</v>
      </c>
      <c r="S75" t="e">
        <f t="shared" si="13"/>
        <v>#N/A</v>
      </c>
      <c r="T75" t="e">
        <f t="shared" si="14"/>
        <v>#N/A</v>
      </c>
      <c r="U75" t="e">
        <f t="shared" si="15"/>
        <v>#N/A</v>
      </c>
      <c r="V75" t="e">
        <f t="shared" si="16"/>
        <v>#N/A</v>
      </c>
      <c r="X75" t="e">
        <f>IF(H75=X$3,MAX(X$4:X74)+1,"")</f>
        <v>#N/A</v>
      </c>
      <c r="Y75" t="e">
        <f>IF(I75=Y$3,MAX(Y$4:Y74)+1,"")</f>
        <v>#N/A</v>
      </c>
      <c r="Z75" t="e">
        <f>IF(J75=Z$3,MAX(Z$4:Z74)+1,"")</f>
        <v>#N/A</v>
      </c>
      <c r="AA75" t="e">
        <f>IF(K75=AA$3,MAX(AA$4:AA74)+1,"")</f>
        <v>#N/A</v>
      </c>
      <c r="AB75" t="e">
        <f>IF(L75=AB$3,MAX(AB$4:AB74)+1,"")</f>
        <v>#N/A</v>
      </c>
      <c r="AC75" t="e">
        <f>IF(M75=AC$3,MAX(AC$4:AC74)+1,"")</f>
        <v>#N/A</v>
      </c>
      <c r="AD75" t="e">
        <f>IF(N75=AD$3,MAX(AD$4:AD74)+1,"")</f>
        <v>#N/A</v>
      </c>
      <c r="AE75" t="e">
        <f>IF(H75=AE$3,MAX(AE$4:AE74)+1,"")</f>
        <v>#N/A</v>
      </c>
      <c r="AF75" t="e">
        <f>IF(I75=AF$3,MAX(AF$4:AF74)+1,"")</f>
        <v>#N/A</v>
      </c>
      <c r="AG75" t="e">
        <f>IF(J75=AG$3,MAX(AG$4:AG74)+1,"")</f>
        <v>#N/A</v>
      </c>
      <c r="AH75" t="e">
        <f>IF(K75=AH$3,MAX(AH$4:AH74)+1,"")</f>
        <v>#N/A</v>
      </c>
      <c r="AI75" t="e">
        <f>IF(L75=AI$3,MAX(AI$4:AI74)+1,"")</f>
        <v>#N/A</v>
      </c>
      <c r="AJ75" t="e">
        <f>IF(M75=AJ$3,MAX(AJ$4:AJ74)+1,"")</f>
        <v>#N/A</v>
      </c>
      <c r="AK75" t="e">
        <f>IF(N75=AK$3,MAX(AK$4:AK74)+1,"")</f>
        <v>#N/A</v>
      </c>
      <c r="AL75" t="e">
        <f>IF(H75=AL$3,MAX(AL$4:AL74)+1,"")</f>
        <v>#N/A</v>
      </c>
      <c r="AM75" t="e">
        <f>IF(I75=AM$3,MAX(AM$4:AM74)+1,"")</f>
        <v>#N/A</v>
      </c>
      <c r="AN75" t="e">
        <f>IF(J75=AN$3,MAX(AN$4:AN74)+1,"")</f>
        <v>#N/A</v>
      </c>
      <c r="AO75" t="e">
        <f>IF(K75=AO$3,MAX(AO$4:AO74)+1,"")</f>
        <v>#N/A</v>
      </c>
      <c r="AP75" t="e">
        <f>IF(L75=AP$3,MAX(AP$4:AP74)+1,"")</f>
        <v>#N/A</v>
      </c>
      <c r="AQ75" t="e">
        <f>IF(M75=AQ$3,MAX(AQ$4:AQ74)+1,"")</f>
        <v>#N/A</v>
      </c>
      <c r="AR75" t="e">
        <f>IF(N75=AR$3,MAX(AR$4:AR74)+1,"")</f>
        <v>#N/A</v>
      </c>
      <c r="AS75" t="e">
        <f>IF(H75=AS$3,MAX(AS$4:AS74)+1,"")</f>
        <v>#N/A</v>
      </c>
      <c r="AT75" t="e">
        <f>IF(I75=AT$3,MAX(AT$4:AT74)+1,"")</f>
        <v>#N/A</v>
      </c>
      <c r="AU75" t="e">
        <f>IF(J75=AU$3,MAX(AU$4:AU74)+1,"")</f>
        <v>#N/A</v>
      </c>
      <c r="AV75" t="e">
        <f>IF(K75=AV$3,MAX(AV$4:AV74)+1,"")</f>
        <v>#N/A</v>
      </c>
      <c r="AW75" t="e">
        <f>IF(L75=AW$3,MAX(AW$4:AW74)+1,"")</f>
        <v>#N/A</v>
      </c>
      <c r="AX75" t="e">
        <f>IF(M75=AX$3,MAX(AX$4:AX74)+1,"")</f>
        <v>#N/A</v>
      </c>
      <c r="AY75" t="e">
        <f>IF(N75=AY$3,MAX(AY$4:AY74)+1,"")</f>
        <v>#N/A</v>
      </c>
      <c r="AZ75" t="e">
        <f>IF(H75=AZ$3,MAX(AZ$4:AZ74)+1,"")</f>
        <v>#N/A</v>
      </c>
      <c r="BA75" t="e">
        <f>IF(I75=BA$3,MAX(BA$4:BA74)+1,"")</f>
        <v>#N/A</v>
      </c>
      <c r="BB75" t="e">
        <f>IF(J75=BB$3,MAX(BB$4:BB74)+1,"")</f>
        <v>#N/A</v>
      </c>
      <c r="BC75" t="e">
        <f>IF(K75=BC$3,MAX(BC$4:BC74)+1,"")</f>
        <v>#N/A</v>
      </c>
      <c r="BD75" t="e">
        <f>IF(L75=BD$3,MAX(BD$4:BD74)+1,"")</f>
        <v>#N/A</v>
      </c>
      <c r="BE75" t="e">
        <f>IF(M75=BE$3,MAX(BE$4:BE74)+1,"")</f>
        <v>#N/A</v>
      </c>
      <c r="BF75" t="e">
        <f>IF(N75=BF$3,MAX(BF$4:BF74)+1,"")</f>
        <v>#N/A</v>
      </c>
      <c r="BG75" t="e">
        <f>IF(H75=BG$3,MAX(BG$4:BG74)+1,"")</f>
        <v>#N/A</v>
      </c>
      <c r="BH75" t="e">
        <f>IF(I75=BH$3,MAX(BH$4:BH74)+1,"")</f>
        <v>#N/A</v>
      </c>
      <c r="BI75" t="e">
        <f>IF(J75=BI$3,MAX(BI$4:BI74)+1,"")</f>
        <v>#N/A</v>
      </c>
      <c r="BJ75" t="e">
        <f>IF(K75=BJ$3,MAX(BJ$4:BJ74)+1,"")</f>
        <v>#N/A</v>
      </c>
      <c r="BK75" t="e">
        <f>IF(L75=BK$3,MAX(BK$4:BK74)+1,"")</f>
        <v>#N/A</v>
      </c>
      <c r="BL75" t="e">
        <f>IF(M75=BL$3,MAX(BL$4:BL74)+1,"")</f>
        <v>#N/A</v>
      </c>
      <c r="BM75" t="e">
        <f>IF(N75=BM$3,MAX(BM$4:BM74)+1,"")</f>
        <v>#N/A</v>
      </c>
      <c r="BN75" t="e">
        <f>IF(H75=BN$3,MAX(BN$4:BN74)+1,"")</f>
        <v>#N/A</v>
      </c>
      <c r="BO75" t="e">
        <f>IF(I75=BO$3,MAX(BO$4:BO74)+1,"")</f>
        <v>#N/A</v>
      </c>
      <c r="BP75" t="e">
        <f>IF(J75=BP$3,MAX(BP$4:BP74)+1,"")</f>
        <v>#N/A</v>
      </c>
      <c r="BQ75" t="e">
        <f>IF(K75=BQ$3,MAX(BQ$4:BQ74)+1,"")</f>
        <v>#N/A</v>
      </c>
      <c r="BR75" t="e">
        <f>IF(L75=BR$3,MAX(BR$4:BR74)+1,"")</f>
        <v>#N/A</v>
      </c>
      <c r="BS75" t="e">
        <f>IF(M75=BS$3,MAX(BS$4:BS74)+1,"")</f>
        <v>#N/A</v>
      </c>
      <c r="BT75" t="e">
        <f>IF(N75=BT$3,MAX(BT$4:BT74)+1,"")</f>
        <v>#N/A</v>
      </c>
      <c r="BU75" t="e">
        <f>IF(H75=BU$3,MAX(BU$4:BU74)+1,"")</f>
        <v>#N/A</v>
      </c>
      <c r="BV75" t="e">
        <f>IF(I75=BV$3,MAX(BV$4:BV74)+1,"")</f>
        <v>#N/A</v>
      </c>
      <c r="BW75" t="e">
        <f>IF(J75=BW$3,MAX(BW$4:BW74)+1,"")</f>
        <v>#N/A</v>
      </c>
      <c r="BX75" t="e">
        <f>IF(K75=BX$3,MAX(BX$4:BX74)+1,"")</f>
        <v>#N/A</v>
      </c>
      <c r="BY75" t="e">
        <f>IF(L75=BY$3,MAX(BY$4:BY74)+1,"")</f>
        <v>#N/A</v>
      </c>
      <c r="BZ75" t="e">
        <f>IF(M75=BZ$3,MAX(BZ$4:BZ74)+1,"")</f>
        <v>#N/A</v>
      </c>
      <c r="CA75" t="e">
        <f>IF(N75=CA$3,MAX(CA$4:CA74)+1,"")</f>
        <v>#N/A</v>
      </c>
      <c r="CB75" t="e">
        <f>IF(H75=CB$3,MAX(CB$4:CB74)+1,"")</f>
        <v>#N/A</v>
      </c>
      <c r="CC75" t="e">
        <f>IF(I75=CC$3,MAX(CC$4:CC74)+1,"")</f>
        <v>#N/A</v>
      </c>
      <c r="CD75" t="e">
        <f>IF(J75=CD$3,MAX(CD$4:CD74)+1,"")</f>
        <v>#N/A</v>
      </c>
      <c r="CE75" t="e">
        <f>IF(K75=CE$3,MAX(CE$4:CE74)+1,"")</f>
        <v>#N/A</v>
      </c>
      <c r="CF75" t="e">
        <f>IF(L75=CF$3,MAX(CF$4:CF74)+1,"")</f>
        <v>#N/A</v>
      </c>
      <c r="CG75" t="e">
        <f>IF(M75=CG$3,MAX(CG$4:CG74)+1,"")</f>
        <v>#N/A</v>
      </c>
      <c r="CH75" t="e">
        <f>IF(N75=CH$3,MAX(CH$4:CH74)+1,"")</f>
        <v>#N/A</v>
      </c>
      <c r="CI75" t="e">
        <f>IF(H75=CI$3,MAX(CI$4:CI74)+1,"")</f>
        <v>#N/A</v>
      </c>
      <c r="CJ75" t="e">
        <f>IF(I75=CJ$3,MAX(CJ$4:CJ74)+1,"")</f>
        <v>#N/A</v>
      </c>
      <c r="CK75" t="e">
        <f>IF(J75=CK$3,MAX(CK$4:CK74)+1,"")</f>
        <v>#N/A</v>
      </c>
      <c r="CL75" t="e">
        <f>IF(K75=CL$3,MAX(CL$4:CL74)+1,"")</f>
        <v>#N/A</v>
      </c>
      <c r="CM75" t="e">
        <f>IF(L75=CM$3,MAX(CM$4:CM74)+1,"")</f>
        <v>#N/A</v>
      </c>
      <c r="CN75" t="e">
        <f>IF(M75=CN$3,MAX(CN$4:CN74)+1,"")</f>
        <v>#N/A</v>
      </c>
      <c r="CO75" t="e">
        <f>IF(N75=CO$3,MAX(CO$4:CO74)+1,"")</f>
        <v>#N/A</v>
      </c>
    </row>
    <row r="76" spans="1:93">
      <c r="A76" t="s">
        <v>15</v>
      </c>
      <c r="B76" t="s">
        <v>153</v>
      </c>
      <c r="C76" t="s">
        <v>172</v>
      </c>
      <c r="D76">
        <v>4</v>
      </c>
      <c r="E76" t="str">
        <f>INDEX('Rlt Global'!$A$4:$F$151,MATCH($C76,'Rlt Global'!$C$4:$C$151,0),5)</f>
        <v>OTCMC4</v>
      </c>
      <c r="F76">
        <f>INDEX('Rlt Global'!$A$4:$F$151,MATCH($C76,'Rlt Global'!$C$4:$C$151,0),6)</f>
        <v>1072</v>
      </c>
      <c r="G76" s="66" t="str">
        <f>INDEX('Rlt Global'!$A$4:$G$151,MATCH($C76,'Rlt Global'!$C$4:$C$151,0),7)</f>
        <v>xxx.xxx@google.com</v>
      </c>
      <c r="H76" t="e">
        <f>INDEX('Rlt Global'!$E$4:$BD$151,MATCH($E76,'Rlt Global'!$E$4:$E$151,0),MATCH(H$3,'Rlt Global'!$E$3:$BD$3,0))</f>
        <v>#N/A</v>
      </c>
      <c r="I76" t="e">
        <f>INDEX('Rlt Global'!$E$4:$BD$151,MATCH($E76,'Rlt Global'!$E$4:$E$151,0),MATCH(I$3,'Rlt Global'!$E$3:$BD$3,0))</f>
        <v>#N/A</v>
      </c>
      <c r="J76" t="e">
        <f>INDEX('Rlt Global'!$E$4:$BD$151,MATCH($E76,'Rlt Global'!$E$4:$E$151,0),MATCH(J$3,'Rlt Global'!$E$3:$BD$3,0))</f>
        <v>#N/A</v>
      </c>
      <c r="K76" t="e">
        <f>INDEX('Rlt Global'!$E$4:$BD$151,MATCH($E76,'Rlt Global'!$E$4:$E$151,0),MATCH(K$3,'Rlt Global'!$E$3:$BD$3,0))</f>
        <v>#N/A</v>
      </c>
      <c r="L76" t="e">
        <f>INDEX('Rlt Global'!$E$4:$BD$151,MATCH($E76,'Rlt Global'!$E$4:$E$151,0),MATCH(L$3,'Rlt Global'!$E$3:$BD$3,0))</f>
        <v>#N/A</v>
      </c>
      <c r="M76" t="e">
        <f>INDEX('Rlt Global'!$E$4:$BD$151,MATCH($E76,'Rlt Global'!$E$4:$E$151,0),MATCH(M$3,'Rlt Global'!$E$3:$BD$3,0))</f>
        <v>#N/A</v>
      </c>
      <c r="N76" t="e">
        <f>INDEX('Rlt Global'!$E$4:$BD$151,MATCH($E76,'Rlt Global'!$E$4:$E$151,0),MATCH(N$3,'Rlt Global'!$E$3:$BD$3,0))</f>
        <v>#N/A</v>
      </c>
      <c r="P76" t="e">
        <f t="shared" si="10"/>
        <v>#N/A</v>
      </c>
      <c r="Q76" t="e">
        <f t="shared" si="11"/>
        <v>#N/A</v>
      </c>
      <c r="R76" t="e">
        <f t="shared" si="12"/>
        <v>#N/A</v>
      </c>
      <c r="S76" t="e">
        <f t="shared" si="13"/>
        <v>#N/A</v>
      </c>
      <c r="T76" t="e">
        <f t="shared" si="14"/>
        <v>#N/A</v>
      </c>
      <c r="U76" t="e">
        <f t="shared" si="15"/>
        <v>#N/A</v>
      </c>
      <c r="V76" t="e">
        <f t="shared" si="16"/>
        <v>#N/A</v>
      </c>
      <c r="X76" t="e">
        <f>IF(H76=X$3,MAX(X$4:X75)+1,"")</f>
        <v>#N/A</v>
      </c>
      <c r="Y76" t="e">
        <f>IF(I76=Y$3,MAX(Y$4:Y75)+1,"")</f>
        <v>#N/A</v>
      </c>
      <c r="Z76" t="e">
        <f>IF(J76=Z$3,MAX(Z$4:Z75)+1,"")</f>
        <v>#N/A</v>
      </c>
      <c r="AA76" t="e">
        <f>IF(K76=AA$3,MAX(AA$4:AA75)+1,"")</f>
        <v>#N/A</v>
      </c>
      <c r="AB76" t="e">
        <f>IF(L76=AB$3,MAX(AB$4:AB75)+1,"")</f>
        <v>#N/A</v>
      </c>
      <c r="AC76" t="e">
        <f>IF(M76=AC$3,MAX(AC$4:AC75)+1,"")</f>
        <v>#N/A</v>
      </c>
      <c r="AD76" t="e">
        <f>IF(N76=AD$3,MAX(AD$4:AD75)+1,"")</f>
        <v>#N/A</v>
      </c>
      <c r="AE76" t="e">
        <f>IF(H76=AE$3,MAX(AE$4:AE75)+1,"")</f>
        <v>#N/A</v>
      </c>
      <c r="AF76" t="e">
        <f>IF(I76=AF$3,MAX(AF$4:AF75)+1,"")</f>
        <v>#N/A</v>
      </c>
      <c r="AG76" t="e">
        <f>IF(J76=AG$3,MAX(AG$4:AG75)+1,"")</f>
        <v>#N/A</v>
      </c>
      <c r="AH76" t="e">
        <f>IF(K76=AH$3,MAX(AH$4:AH75)+1,"")</f>
        <v>#N/A</v>
      </c>
      <c r="AI76" t="e">
        <f>IF(L76=AI$3,MAX(AI$4:AI75)+1,"")</f>
        <v>#N/A</v>
      </c>
      <c r="AJ76" t="e">
        <f>IF(M76=AJ$3,MAX(AJ$4:AJ75)+1,"")</f>
        <v>#N/A</v>
      </c>
      <c r="AK76" t="e">
        <f>IF(N76=AK$3,MAX(AK$4:AK75)+1,"")</f>
        <v>#N/A</v>
      </c>
      <c r="AL76" t="e">
        <f>IF(H76=AL$3,MAX(AL$4:AL75)+1,"")</f>
        <v>#N/A</v>
      </c>
      <c r="AM76" t="e">
        <f>IF(I76=AM$3,MAX(AM$4:AM75)+1,"")</f>
        <v>#N/A</v>
      </c>
      <c r="AN76" t="e">
        <f>IF(J76=AN$3,MAX(AN$4:AN75)+1,"")</f>
        <v>#N/A</v>
      </c>
      <c r="AO76" t="e">
        <f>IF(K76=AO$3,MAX(AO$4:AO75)+1,"")</f>
        <v>#N/A</v>
      </c>
      <c r="AP76" t="e">
        <f>IF(L76=AP$3,MAX(AP$4:AP75)+1,"")</f>
        <v>#N/A</v>
      </c>
      <c r="AQ76" t="e">
        <f>IF(M76=AQ$3,MAX(AQ$4:AQ75)+1,"")</f>
        <v>#N/A</v>
      </c>
      <c r="AR76" t="e">
        <f>IF(N76=AR$3,MAX(AR$4:AR75)+1,"")</f>
        <v>#N/A</v>
      </c>
      <c r="AS76" t="e">
        <f>IF(H76=AS$3,MAX(AS$4:AS75)+1,"")</f>
        <v>#N/A</v>
      </c>
      <c r="AT76" t="e">
        <f>IF(I76=AT$3,MAX(AT$4:AT75)+1,"")</f>
        <v>#N/A</v>
      </c>
      <c r="AU76" t="e">
        <f>IF(J76=AU$3,MAX(AU$4:AU75)+1,"")</f>
        <v>#N/A</v>
      </c>
      <c r="AV76" t="e">
        <f>IF(K76=AV$3,MAX(AV$4:AV75)+1,"")</f>
        <v>#N/A</v>
      </c>
      <c r="AW76" t="e">
        <f>IF(L76=AW$3,MAX(AW$4:AW75)+1,"")</f>
        <v>#N/A</v>
      </c>
      <c r="AX76" t="e">
        <f>IF(M76=AX$3,MAX(AX$4:AX75)+1,"")</f>
        <v>#N/A</v>
      </c>
      <c r="AY76" t="e">
        <f>IF(N76=AY$3,MAX(AY$4:AY75)+1,"")</f>
        <v>#N/A</v>
      </c>
      <c r="AZ76" t="e">
        <f>IF(H76=AZ$3,MAX(AZ$4:AZ75)+1,"")</f>
        <v>#N/A</v>
      </c>
      <c r="BA76" t="e">
        <f>IF(I76=BA$3,MAX(BA$4:BA75)+1,"")</f>
        <v>#N/A</v>
      </c>
      <c r="BB76" t="e">
        <f>IF(J76=BB$3,MAX(BB$4:BB75)+1,"")</f>
        <v>#N/A</v>
      </c>
      <c r="BC76" t="e">
        <f>IF(K76=BC$3,MAX(BC$4:BC75)+1,"")</f>
        <v>#N/A</v>
      </c>
      <c r="BD76" t="e">
        <f>IF(L76=BD$3,MAX(BD$4:BD75)+1,"")</f>
        <v>#N/A</v>
      </c>
      <c r="BE76" t="e">
        <f>IF(M76=BE$3,MAX(BE$4:BE75)+1,"")</f>
        <v>#N/A</v>
      </c>
      <c r="BF76" t="e">
        <f>IF(N76=BF$3,MAX(BF$4:BF75)+1,"")</f>
        <v>#N/A</v>
      </c>
      <c r="BG76" t="e">
        <f>IF(H76=BG$3,MAX(BG$4:BG75)+1,"")</f>
        <v>#N/A</v>
      </c>
      <c r="BH76" t="e">
        <f>IF(I76=BH$3,MAX(BH$4:BH75)+1,"")</f>
        <v>#N/A</v>
      </c>
      <c r="BI76" t="e">
        <f>IF(J76=BI$3,MAX(BI$4:BI75)+1,"")</f>
        <v>#N/A</v>
      </c>
      <c r="BJ76" t="e">
        <f>IF(K76=BJ$3,MAX(BJ$4:BJ75)+1,"")</f>
        <v>#N/A</v>
      </c>
      <c r="BK76" t="e">
        <f>IF(L76=BK$3,MAX(BK$4:BK75)+1,"")</f>
        <v>#N/A</v>
      </c>
      <c r="BL76" t="e">
        <f>IF(M76=BL$3,MAX(BL$4:BL75)+1,"")</f>
        <v>#N/A</v>
      </c>
      <c r="BM76" t="e">
        <f>IF(N76=BM$3,MAX(BM$4:BM75)+1,"")</f>
        <v>#N/A</v>
      </c>
      <c r="BN76" t="e">
        <f>IF(H76=BN$3,MAX(BN$4:BN75)+1,"")</f>
        <v>#N/A</v>
      </c>
      <c r="BO76" t="e">
        <f>IF(I76=BO$3,MAX(BO$4:BO75)+1,"")</f>
        <v>#N/A</v>
      </c>
      <c r="BP76" t="e">
        <f>IF(J76=BP$3,MAX(BP$4:BP75)+1,"")</f>
        <v>#N/A</v>
      </c>
      <c r="BQ76" t="e">
        <f>IF(K76=BQ$3,MAX(BQ$4:BQ75)+1,"")</f>
        <v>#N/A</v>
      </c>
      <c r="BR76" t="e">
        <f>IF(L76=BR$3,MAX(BR$4:BR75)+1,"")</f>
        <v>#N/A</v>
      </c>
      <c r="BS76" t="e">
        <f>IF(M76=BS$3,MAX(BS$4:BS75)+1,"")</f>
        <v>#N/A</v>
      </c>
      <c r="BT76" t="e">
        <f>IF(N76=BT$3,MAX(BT$4:BT75)+1,"")</f>
        <v>#N/A</v>
      </c>
      <c r="BU76" t="e">
        <f>IF(H76=BU$3,MAX(BU$4:BU75)+1,"")</f>
        <v>#N/A</v>
      </c>
      <c r="BV76" t="e">
        <f>IF(I76=BV$3,MAX(BV$4:BV75)+1,"")</f>
        <v>#N/A</v>
      </c>
      <c r="BW76" t="e">
        <f>IF(J76=BW$3,MAX(BW$4:BW75)+1,"")</f>
        <v>#N/A</v>
      </c>
      <c r="BX76" t="e">
        <f>IF(K76=BX$3,MAX(BX$4:BX75)+1,"")</f>
        <v>#N/A</v>
      </c>
      <c r="BY76" t="e">
        <f>IF(L76=BY$3,MAX(BY$4:BY75)+1,"")</f>
        <v>#N/A</v>
      </c>
      <c r="BZ76" t="e">
        <f>IF(M76=BZ$3,MAX(BZ$4:BZ75)+1,"")</f>
        <v>#N/A</v>
      </c>
      <c r="CA76" t="e">
        <f>IF(N76=CA$3,MAX(CA$4:CA75)+1,"")</f>
        <v>#N/A</v>
      </c>
      <c r="CB76" t="e">
        <f>IF(H76=CB$3,MAX(CB$4:CB75)+1,"")</f>
        <v>#N/A</v>
      </c>
      <c r="CC76" t="e">
        <f>IF(I76=CC$3,MAX(CC$4:CC75)+1,"")</f>
        <v>#N/A</v>
      </c>
      <c r="CD76" t="e">
        <f>IF(J76=CD$3,MAX(CD$4:CD75)+1,"")</f>
        <v>#N/A</v>
      </c>
      <c r="CE76" t="e">
        <f>IF(K76=CE$3,MAX(CE$4:CE75)+1,"")</f>
        <v>#N/A</v>
      </c>
      <c r="CF76" t="e">
        <f>IF(L76=CF$3,MAX(CF$4:CF75)+1,"")</f>
        <v>#N/A</v>
      </c>
      <c r="CG76" t="e">
        <f>IF(M76=CG$3,MAX(CG$4:CG75)+1,"")</f>
        <v>#N/A</v>
      </c>
      <c r="CH76" t="e">
        <f>IF(N76=CH$3,MAX(CH$4:CH75)+1,"")</f>
        <v>#N/A</v>
      </c>
      <c r="CI76" t="e">
        <f>IF(H76=CI$3,MAX(CI$4:CI75)+1,"")</f>
        <v>#N/A</v>
      </c>
      <c r="CJ76" t="e">
        <f>IF(I76=CJ$3,MAX(CJ$4:CJ75)+1,"")</f>
        <v>#N/A</v>
      </c>
      <c r="CK76" t="e">
        <f>IF(J76=CK$3,MAX(CK$4:CK75)+1,"")</f>
        <v>#N/A</v>
      </c>
      <c r="CL76" t="e">
        <f>IF(K76=CL$3,MAX(CL$4:CL75)+1,"")</f>
        <v>#N/A</v>
      </c>
      <c r="CM76" t="e">
        <f>IF(L76=CM$3,MAX(CM$4:CM75)+1,"")</f>
        <v>#N/A</v>
      </c>
      <c r="CN76" t="e">
        <f>IF(M76=CN$3,MAX(CN$4:CN75)+1,"")</f>
        <v>#N/A</v>
      </c>
      <c r="CO76" t="e">
        <f>IF(N76=CO$3,MAX(CO$4:CO75)+1,"")</f>
        <v>#N/A</v>
      </c>
    </row>
    <row r="77" spans="1:93">
      <c r="A77" t="s">
        <v>15</v>
      </c>
      <c r="B77" t="s">
        <v>153</v>
      </c>
      <c r="C77" t="s">
        <v>173</v>
      </c>
      <c r="D77">
        <v>5</v>
      </c>
      <c r="E77" t="str">
        <f>INDEX('Rlt Global'!$A$4:$F$151,MATCH($C77,'Rlt Global'!$C$4:$C$151,0),5)</f>
        <v>OTCMC5</v>
      </c>
      <c r="F77">
        <f>INDEX('Rlt Global'!$A$4:$F$151,MATCH($C77,'Rlt Global'!$C$4:$C$151,0),6)</f>
        <v>2748</v>
      </c>
      <c r="G77" s="66" t="str">
        <f>INDEX('Rlt Global'!$A$4:$G$151,MATCH($C77,'Rlt Global'!$C$4:$C$151,0),7)</f>
        <v>xxx.xxx@google.com</v>
      </c>
      <c r="H77" t="e">
        <f>INDEX('Rlt Global'!$E$4:$BD$151,MATCH($E77,'Rlt Global'!$E$4:$E$151,0),MATCH(H$3,'Rlt Global'!$E$3:$BD$3,0))</f>
        <v>#N/A</v>
      </c>
      <c r="I77" t="e">
        <f>INDEX('Rlt Global'!$E$4:$BD$151,MATCH($E77,'Rlt Global'!$E$4:$E$151,0),MATCH(I$3,'Rlt Global'!$E$3:$BD$3,0))</f>
        <v>#N/A</v>
      </c>
      <c r="J77" t="e">
        <f>INDEX('Rlt Global'!$E$4:$BD$151,MATCH($E77,'Rlt Global'!$E$4:$E$151,0),MATCH(J$3,'Rlt Global'!$E$3:$BD$3,0))</f>
        <v>#N/A</v>
      </c>
      <c r="K77" t="e">
        <f>INDEX('Rlt Global'!$E$4:$BD$151,MATCH($E77,'Rlt Global'!$E$4:$E$151,0),MATCH(K$3,'Rlt Global'!$E$3:$BD$3,0))</f>
        <v>#N/A</v>
      </c>
      <c r="L77" t="e">
        <f>INDEX('Rlt Global'!$E$4:$BD$151,MATCH($E77,'Rlt Global'!$E$4:$E$151,0),MATCH(L$3,'Rlt Global'!$E$3:$BD$3,0))</f>
        <v>#N/A</v>
      </c>
      <c r="M77" t="e">
        <f>INDEX('Rlt Global'!$E$4:$BD$151,MATCH($E77,'Rlt Global'!$E$4:$E$151,0),MATCH(M$3,'Rlt Global'!$E$3:$BD$3,0))</f>
        <v>#N/A</v>
      </c>
      <c r="N77" t="e">
        <f>INDEX('Rlt Global'!$E$4:$BD$151,MATCH($E77,'Rlt Global'!$E$4:$E$151,0),MATCH(N$3,'Rlt Global'!$E$3:$BD$3,0))</f>
        <v>#N/A</v>
      </c>
      <c r="P77" t="e">
        <f t="shared" si="10"/>
        <v>#N/A</v>
      </c>
      <c r="Q77" t="e">
        <f t="shared" si="11"/>
        <v>#N/A</v>
      </c>
      <c r="R77" t="e">
        <f t="shared" si="12"/>
        <v>#N/A</v>
      </c>
      <c r="S77" t="e">
        <f t="shared" si="13"/>
        <v>#N/A</v>
      </c>
      <c r="T77" t="e">
        <f t="shared" si="14"/>
        <v>#N/A</v>
      </c>
      <c r="U77" t="e">
        <f t="shared" si="15"/>
        <v>#N/A</v>
      </c>
      <c r="V77" t="e">
        <f t="shared" si="16"/>
        <v>#N/A</v>
      </c>
      <c r="X77" t="e">
        <f>IF(H77=X$3,MAX(X$4:X76)+1,"")</f>
        <v>#N/A</v>
      </c>
      <c r="Y77" t="e">
        <f>IF(I77=Y$3,MAX(Y$4:Y76)+1,"")</f>
        <v>#N/A</v>
      </c>
      <c r="Z77" t="e">
        <f>IF(J77=Z$3,MAX(Z$4:Z76)+1,"")</f>
        <v>#N/A</v>
      </c>
      <c r="AA77" t="e">
        <f>IF(K77=AA$3,MAX(AA$4:AA76)+1,"")</f>
        <v>#N/A</v>
      </c>
      <c r="AB77" t="e">
        <f>IF(L77=AB$3,MAX(AB$4:AB76)+1,"")</f>
        <v>#N/A</v>
      </c>
      <c r="AC77" t="e">
        <f>IF(M77=AC$3,MAX(AC$4:AC76)+1,"")</f>
        <v>#N/A</v>
      </c>
      <c r="AD77" t="e">
        <f>IF(N77=AD$3,MAX(AD$4:AD76)+1,"")</f>
        <v>#N/A</v>
      </c>
      <c r="AE77" t="e">
        <f>IF(H77=AE$3,MAX(AE$4:AE76)+1,"")</f>
        <v>#N/A</v>
      </c>
      <c r="AF77" t="e">
        <f>IF(I77=AF$3,MAX(AF$4:AF76)+1,"")</f>
        <v>#N/A</v>
      </c>
      <c r="AG77" t="e">
        <f>IF(J77=AG$3,MAX(AG$4:AG76)+1,"")</f>
        <v>#N/A</v>
      </c>
      <c r="AH77" t="e">
        <f>IF(K77=AH$3,MAX(AH$4:AH76)+1,"")</f>
        <v>#N/A</v>
      </c>
      <c r="AI77" t="e">
        <f>IF(L77=AI$3,MAX(AI$4:AI76)+1,"")</f>
        <v>#N/A</v>
      </c>
      <c r="AJ77" t="e">
        <f>IF(M77=AJ$3,MAX(AJ$4:AJ76)+1,"")</f>
        <v>#N/A</v>
      </c>
      <c r="AK77" t="e">
        <f>IF(N77=AK$3,MAX(AK$4:AK76)+1,"")</f>
        <v>#N/A</v>
      </c>
      <c r="AL77" t="e">
        <f>IF(H77=AL$3,MAX(AL$4:AL76)+1,"")</f>
        <v>#N/A</v>
      </c>
      <c r="AM77" t="e">
        <f>IF(I77=AM$3,MAX(AM$4:AM76)+1,"")</f>
        <v>#N/A</v>
      </c>
      <c r="AN77" t="e">
        <f>IF(J77=AN$3,MAX(AN$4:AN76)+1,"")</f>
        <v>#N/A</v>
      </c>
      <c r="AO77" t="e">
        <f>IF(K77=AO$3,MAX(AO$4:AO76)+1,"")</f>
        <v>#N/A</v>
      </c>
      <c r="AP77" t="e">
        <f>IF(L77=AP$3,MAX(AP$4:AP76)+1,"")</f>
        <v>#N/A</v>
      </c>
      <c r="AQ77" t="e">
        <f>IF(M77=AQ$3,MAX(AQ$4:AQ76)+1,"")</f>
        <v>#N/A</v>
      </c>
      <c r="AR77" t="e">
        <f>IF(N77=AR$3,MAX(AR$4:AR76)+1,"")</f>
        <v>#N/A</v>
      </c>
      <c r="AS77" t="e">
        <f>IF(H77=AS$3,MAX(AS$4:AS76)+1,"")</f>
        <v>#N/A</v>
      </c>
      <c r="AT77" t="e">
        <f>IF(I77=AT$3,MAX(AT$4:AT76)+1,"")</f>
        <v>#N/A</v>
      </c>
      <c r="AU77" t="e">
        <f>IF(J77=AU$3,MAX(AU$4:AU76)+1,"")</f>
        <v>#N/A</v>
      </c>
      <c r="AV77" t="e">
        <f>IF(K77=AV$3,MAX(AV$4:AV76)+1,"")</f>
        <v>#N/A</v>
      </c>
      <c r="AW77" t="e">
        <f>IF(L77=AW$3,MAX(AW$4:AW76)+1,"")</f>
        <v>#N/A</v>
      </c>
      <c r="AX77" t="e">
        <f>IF(M77=AX$3,MAX(AX$4:AX76)+1,"")</f>
        <v>#N/A</v>
      </c>
      <c r="AY77" t="e">
        <f>IF(N77=AY$3,MAX(AY$4:AY76)+1,"")</f>
        <v>#N/A</v>
      </c>
      <c r="AZ77" t="e">
        <f>IF(H77=AZ$3,MAX(AZ$4:AZ76)+1,"")</f>
        <v>#N/A</v>
      </c>
      <c r="BA77" t="e">
        <f>IF(I77=BA$3,MAX(BA$4:BA76)+1,"")</f>
        <v>#N/A</v>
      </c>
      <c r="BB77" t="e">
        <f>IF(J77=BB$3,MAX(BB$4:BB76)+1,"")</f>
        <v>#N/A</v>
      </c>
      <c r="BC77" t="e">
        <f>IF(K77=BC$3,MAX(BC$4:BC76)+1,"")</f>
        <v>#N/A</v>
      </c>
      <c r="BD77" t="e">
        <f>IF(L77=BD$3,MAX(BD$4:BD76)+1,"")</f>
        <v>#N/A</v>
      </c>
      <c r="BE77" t="e">
        <f>IF(M77=BE$3,MAX(BE$4:BE76)+1,"")</f>
        <v>#N/A</v>
      </c>
      <c r="BF77" t="e">
        <f>IF(N77=BF$3,MAX(BF$4:BF76)+1,"")</f>
        <v>#N/A</v>
      </c>
      <c r="BG77" t="e">
        <f>IF(H77=BG$3,MAX(BG$4:BG76)+1,"")</f>
        <v>#N/A</v>
      </c>
      <c r="BH77" t="e">
        <f>IF(I77=BH$3,MAX(BH$4:BH76)+1,"")</f>
        <v>#N/A</v>
      </c>
      <c r="BI77" t="e">
        <f>IF(J77=BI$3,MAX(BI$4:BI76)+1,"")</f>
        <v>#N/A</v>
      </c>
      <c r="BJ77" t="e">
        <f>IF(K77=BJ$3,MAX(BJ$4:BJ76)+1,"")</f>
        <v>#N/A</v>
      </c>
      <c r="BK77" t="e">
        <f>IF(L77=BK$3,MAX(BK$4:BK76)+1,"")</f>
        <v>#N/A</v>
      </c>
      <c r="BL77" t="e">
        <f>IF(M77=BL$3,MAX(BL$4:BL76)+1,"")</f>
        <v>#N/A</v>
      </c>
      <c r="BM77" t="e">
        <f>IF(N77=BM$3,MAX(BM$4:BM76)+1,"")</f>
        <v>#N/A</v>
      </c>
      <c r="BN77" t="e">
        <f>IF(H77=BN$3,MAX(BN$4:BN76)+1,"")</f>
        <v>#N/A</v>
      </c>
      <c r="BO77" t="e">
        <f>IF(I77=BO$3,MAX(BO$4:BO76)+1,"")</f>
        <v>#N/A</v>
      </c>
      <c r="BP77" t="e">
        <f>IF(J77=BP$3,MAX(BP$4:BP76)+1,"")</f>
        <v>#N/A</v>
      </c>
      <c r="BQ77" t="e">
        <f>IF(K77=BQ$3,MAX(BQ$4:BQ76)+1,"")</f>
        <v>#N/A</v>
      </c>
      <c r="BR77" t="e">
        <f>IF(L77=BR$3,MAX(BR$4:BR76)+1,"")</f>
        <v>#N/A</v>
      </c>
      <c r="BS77" t="e">
        <f>IF(M77=BS$3,MAX(BS$4:BS76)+1,"")</f>
        <v>#N/A</v>
      </c>
      <c r="BT77" t="e">
        <f>IF(N77=BT$3,MAX(BT$4:BT76)+1,"")</f>
        <v>#N/A</v>
      </c>
      <c r="BU77" t="e">
        <f>IF(H77=BU$3,MAX(BU$4:BU76)+1,"")</f>
        <v>#N/A</v>
      </c>
      <c r="BV77" t="e">
        <f>IF(I77=BV$3,MAX(BV$4:BV76)+1,"")</f>
        <v>#N/A</v>
      </c>
      <c r="BW77" t="e">
        <f>IF(J77=BW$3,MAX(BW$4:BW76)+1,"")</f>
        <v>#N/A</v>
      </c>
      <c r="BX77" t="e">
        <f>IF(K77=BX$3,MAX(BX$4:BX76)+1,"")</f>
        <v>#N/A</v>
      </c>
      <c r="BY77" t="e">
        <f>IF(L77=BY$3,MAX(BY$4:BY76)+1,"")</f>
        <v>#N/A</v>
      </c>
      <c r="BZ77" t="e">
        <f>IF(M77=BZ$3,MAX(BZ$4:BZ76)+1,"")</f>
        <v>#N/A</v>
      </c>
      <c r="CA77" t="e">
        <f>IF(N77=CA$3,MAX(CA$4:CA76)+1,"")</f>
        <v>#N/A</v>
      </c>
      <c r="CB77" t="e">
        <f>IF(H77=CB$3,MAX(CB$4:CB76)+1,"")</f>
        <v>#N/A</v>
      </c>
      <c r="CC77" t="e">
        <f>IF(I77=CC$3,MAX(CC$4:CC76)+1,"")</f>
        <v>#N/A</v>
      </c>
      <c r="CD77" t="e">
        <f>IF(J77=CD$3,MAX(CD$4:CD76)+1,"")</f>
        <v>#N/A</v>
      </c>
      <c r="CE77" t="e">
        <f>IF(K77=CE$3,MAX(CE$4:CE76)+1,"")</f>
        <v>#N/A</v>
      </c>
      <c r="CF77" t="e">
        <f>IF(L77=CF$3,MAX(CF$4:CF76)+1,"")</f>
        <v>#N/A</v>
      </c>
      <c r="CG77" t="e">
        <f>IF(M77=CG$3,MAX(CG$4:CG76)+1,"")</f>
        <v>#N/A</v>
      </c>
      <c r="CH77" t="e">
        <f>IF(N77=CH$3,MAX(CH$4:CH76)+1,"")</f>
        <v>#N/A</v>
      </c>
      <c r="CI77" t="e">
        <f>IF(H77=CI$3,MAX(CI$4:CI76)+1,"")</f>
        <v>#N/A</v>
      </c>
      <c r="CJ77" t="e">
        <f>IF(I77=CJ$3,MAX(CJ$4:CJ76)+1,"")</f>
        <v>#N/A</v>
      </c>
      <c r="CK77" t="e">
        <f>IF(J77=CK$3,MAX(CK$4:CK76)+1,"")</f>
        <v>#N/A</v>
      </c>
      <c r="CL77" t="e">
        <f>IF(K77=CL$3,MAX(CL$4:CL76)+1,"")</f>
        <v>#N/A</v>
      </c>
      <c r="CM77" t="e">
        <f>IF(L77=CM$3,MAX(CM$4:CM76)+1,"")</f>
        <v>#N/A</v>
      </c>
      <c r="CN77" t="e">
        <f>IF(M77=CN$3,MAX(CN$4:CN76)+1,"")</f>
        <v>#N/A</v>
      </c>
      <c r="CO77" t="e">
        <f>IF(N77=CO$3,MAX(CO$4:CO76)+1,"")</f>
        <v>#N/A</v>
      </c>
    </row>
    <row r="78" spans="1:93">
      <c r="A78" t="s">
        <v>15</v>
      </c>
      <c r="B78" t="s">
        <v>153</v>
      </c>
      <c r="C78" t="s">
        <v>174</v>
      </c>
      <c r="D78">
        <v>6</v>
      </c>
      <c r="E78" t="str">
        <f>INDEX('Rlt Global'!$A$4:$F$151,MATCH($C78,'Rlt Global'!$C$4:$C$151,0),5)</f>
        <v>OTCMC6</v>
      </c>
      <c r="F78">
        <f>INDEX('Rlt Global'!$A$4:$F$151,MATCH($C78,'Rlt Global'!$C$4:$C$151,0),6)</f>
        <v>4339</v>
      </c>
      <c r="G78" s="66" t="str">
        <f>INDEX('Rlt Global'!$A$4:$G$151,MATCH($C78,'Rlt Global'!$C$4:$C$151,0),7)</f>
        <v>xxx.xxx@google.com</v>
      </c>
      <c r="H78" t="e">
        <f>INDEX('Rlt Global'!$E$4:$BD$151,MATCH($E78,'Rlt Global'!$E$4:$E$151,0),MATCH(H$3,'Rlt Global'!$E$3:$BD$3,0))</f>
        <v>#N/A</v>
      </c>
      <c r="I78" t="e">
        <f>INDEX('Rlt Global'!$E$4:$BD$151,MATCH($E78,'Rlt Global'!$E$4:$E$151,0),MATCH(I$3,'Rlt Global'!$E$3:$BD$3,0))</f>
        <v>#N/A</v>
      </c>
      <c r="J78" t="e">
        <f>INDEX('Rlt Global'!$E$4:$BD$151,MATCH($E78,'Rlt Global'!$E$4:$E$151,0),MATCH(J$3,'Rlt Global'!$E$3:$BD$3,0))</f>
        <v>#N/A</v>
      </c>
      <c r="K78" t="e">
        <f>INDEX('Rlt Global'!$E$4:$BD$151,MATCH($E78,'Rlt Global'!$E$4:$E$151,0),MATCH(K$3,'Rlt Global'!$E$3:$BD$3,0))</f>
        <v>#N/A</v>
      </c>
      <c r="L78" t="e">
        <f>INDEX('Rlt Global'!$E$4:$BD$151,MATCH($E78,'Rlt Global'!$E$4:$E$151,0),MATCH(L$3,'Rlt Global'!$E$3:$BD$3,0))</f>
        <v>#N/A</v>
      </c>
      <c r="M78" t="e">
        <f>INDEX('Rlt Global'!$E$4:$BD$151,MATCH($E78,'Rlt Global'!$E$4:$E$151,0),MATCH(M$3,'Rlt Global'!$E$3:$BD$3,0))</f>
        <v>#N/A</v>
      </c>
      <c r="N78" t="e">
        <f>INDEX('Rlt Global'!$E$4:$BD$151,MATCH($E78,'Rlt Global'!$E$4:$E$151,0),MATCH(N$3,'Rlt Global'!$E$3:$BD$3,0))</f>
        <v>#N/A</v>
      </c>
      <c r="P78" t="e">
        <f t="shared" si="10"/>
        <v>#N/A</v>
      </c>
      <c r="Q78" t="e">
        <f t="shared" si="11"/>
        <v>#N/A</v>
      </c>
      <c r="R78" t="e">
        <f t="shared" si="12"/>
        <v>#N/A</v>
      </c>
      <c r="S78" t="e">
        <f t="shared" si="13"/>
        <v>#N/A</v>
      </c>
      <c r="T78" t="e">
        <f t="shared" si="14"/>
        <v>#N/A</v>
      </c>
      <c r="U78" t="e">
        <f t="shared" si="15"/>
        <v>#N/A</v>
      </c>
      <c r="V78" t="e">
        <f t="shared" si="16"/>
        <v>#N/A</v>
      </c>
      <c r="X78" t="e">
        <f>IF(H78=X$3,MAX(X$4:X77)+1,"")</f>
        <v>#N/A</v>
      </c>
      <c r="Y78" t="e">
        <f>IF(I78=Y$3,MAX(Y$4:Y77)+1,"")</f>
        <v>#N/A</v>
      </c>
      <c r="Z78" t="e">
        <f>IF(J78=Z$3,MAX(Z$4:Z77)+1,"")</f>
        <v>#N/A</v>
      </c>
      <c r="AA78" t="e">
        <f>IF(K78=AA$3,MAX(AA$4:AA77)+1,"")</f>
        <v>#N/A</v>
      </c>
      <c r="AB78" t="e">
        <f>IF(L78=AB$3,MAX(AB$4:AB77)+1,"")</f>
        <v>#N/A</v>
      </c>
      <c r="AC78" t="e">
        <f>IF(M78=AC$3,MAX(AC$4:AC77)+1,"")</f>
        <v>#N/A</v>
      </c>
      <c r="AD78" t="e">
        <f>IF(N78=AD$3,MAX(AD$4:AD77)+1,"")</f>
        <v>#N/A</v>
      </c>
      <c r="AE78" t="e">
        <f>IF(H78=AE$3,MAX(AE$4:AE77)+1,"")</f>
        <v>#N/A</v>
      </c>
      <c r="AF78" t="e">
        <f>IF(I78=AF$3,MAX(AF$4:AF77)+1,"")</f>
        <v>#N/A</v>
      </c>
      <c r="AG78" t="e">
        <f>IF(J78=AG$3,MAX(AG$4:AG77)+1,"")</f>
        <v>#N/A</v>
      </c>
      <c r="AH78" t="e">
        <f>IF(K78=AH$3,MAX(AH$4:AH77)+1,"")</f>
        <v>#N/A</v>
      </c>
      <c r="AI78" t="e">
        <f>IF(L78=AI$3,MAX(AI$4:AI77)+1,"")</f>
        <v>#N/A</v>
      </c>
      <c r="AJ78" t="e">
        <f>IF(M78=AJ$3,MAX(AJ$4:AJ77)+1,"")</f>
        <v>#N/A</v>
      </c>
      <c r="AK78" t="e">
        <f>IF(N78=AK$3,MAX(AK$4:AK77)+1,"")</f>
        <v>#N/A</v>
      </c>
      <c r="AL78" t="e">
        <f>IF(H78=AL$3,MAX(AL$4:AL77)+1,"")</f>
        <v>#N/A</v>
      </c>
      <c r="AM78" t="e">
        <f>IF(I78=AM$3,MAX(AM$4:AM77)+1,"")</f>
        <v>#N/A</v>
      </c>
      <c r="AN78" t="e">
        <f>IF(J78=AN$3,MAX(AN$4:AN77)+1,"")</f>
        <v>#N/A</v>
      </c>
      <c r="AO78" t="e">
        <f>IF(K78=AO$3,MAX(AO$4:AO77)+1,"")</f>
        <v>#N/A</v>
      </c>
      <c r="AP78" t="e">
        <f>IF(L78=AP$3,MAX(AP$4:AP77)+1,"")</f>
        <v>#N/A</v>
      </c>
      <c r="AQ78" t="e">
        <f>IF(M78=AQ$3,MAX(AQ$4:AQ77)+1,"")</f>
        <v>#N/A</v>
      </c>
      <c r="AR78" t="e">
        <f>IF(N78=AR$3,MAX(AR$4:AR77)+1,"")</f>
        <v>#N/A</v>
      </c>
      <c r="AS78" t="e">
        <f>IF(H78=AS$3,MAX(AS$4:AS77)+1,"")</f>
        <v>#N/A</v>
      </c>
      <c r="AT78" t="e">
        <f>IF(I78=AT$3,MAX(AT$4:AT77)+1,"")</f>
        <v>#N/A</v>
      </c>
      <c r="AU78" t="e">
        <f>IF(J78=AU$3,MAX(AU$4:AU77)+1,"")</f>
        <v>#N/A</v>
      </c>
      <c r="AV78" t="e">
        <f>IF(K78=AV$3,MAX(AV$4:AV77)+1,"")</f>
        <v>#N/A</v>
      </c>
      <c r="AW78" t="e">
        <f>IF(L78=AW$3,MAX(AW$4:AW77)+1,"")</f>
        <v>#N/A</v>
      </c>
      <c r="AX78" t="e">
        <f>IF(M78=AX$3,MAX(AX$4:AX77)+1,"")</f>
        <v>#N/A</v>
      </c>
      <c r="AY78" t="e">
        <f>IF(N78=AY$3,MAX(AY$4:AY77)+1,"")</f>
        <v>#N/A</v>
      </c>
      <c r="AZ78" t="e">
        <f>IF(H78=AZ$3,MAX(AZ$4:AZ77)+1,"")</f>
        <v>#N/A</v>
      </c>
      <c r="BA78" t="e">
        <f>IF(I78=BA$3,MAX(BA$4:BA77)+1,"")</f>
        <v>#N/A</v>
      </c>
      <c r="BB78" t="e">
        <f>IF(J78=BB$3,MAX(BB$4:BB77)+1,"")</f>
        <v>#N/A</v>
      </c>
      <c r="BC78" t="e">
        <f>IF(K78=BC$3,MAX(BC$4:BC77)+1,"")</f>
        <v>#N/A</v>
      </c>
      <c r="BD78" t="e">
        <f>IF(L78=BD$3,MAX(BD$4:BD77)+1,"")</f>
        <v>#N/A</v>
      </c>
      <c r="BE78" t="e">
        <f>IF(M78=BE$3,MAX(BE$4:BE77)+1,"")</f>
        <v>#N/A</v>
      </c>
      <c r="BF78" t="e">
        <f>IF(N78=BF$3,MAX(BF$4:BF77)+1,"")</f>
        <v>#N/A</v>
      </c>
      <c r="BG78" t="e">
        <f>IF(H78=BG$3,MAX(BG$4:BG77)+1,"")</f>
        <v>#N/A</v>
      </c>
      <c r="BH78" t="e">
        <f>IF(I78=BH$3,MAX(BH$4:BH77)+1,"")</f>
        <v>#N/A</v>
      </c>
      <c r="BI78" t="e">
        <f>IF(J78=BI$3,MAX(BI$4:BI77)+1,"")</f>
        <v>#N/A</v>
      </c>
      <c r="BJ78" t="e">
        <f>IF(K78=BJ$3,MAX(BJ$4:BJ77)+1,"")</f>
        <v>#N/A</v>
      </c>
      <c r="BK78" t="e">
        <f>IF(L78=BK$3,MAX(BK$4:BK77)+1,"")</f>
        <v>#N/A</v>
      </c>
      <c r="BL78" t="e">
        <f>IF(M78=BL$3,MAX(BL$4:BL77)+1,"")</f>
        <v>#N/A</v>
      </c>
      <c r="BM78" t="e">
        <f>IF(N78=BM$3,MAX(BM$4:BM77)+1,"")</f>
        <v>#N/A</v>
      </c>
      <c r="BN78" t="e">
        <f>IF(H78=BN$3,MAX(BN$4:BN77)+1,"")</f>
        <v>#N/A</v>
      </c>
      <c r="BO78" t="e">
        <f>IF(I78=BO$3,MAX(BO$4:BO77)+1,"")</f>
        <v>#N/A</v>
      </c>
      <c r="BP78" t="e">
        <f>IF(J78=BP$3,MAX(BP$4:BP77)+1,"")</f>
        <v>#N/A</v>
      </c>
      <c r="BQ78" t="e">
        <f>IF(K78=BQ$3,MAX(BQ$4:BQ77)+1,"")</f>
        <v>#N/A</v>
      </c>
      <c r="BR78" t="e">
        <f>IF(L78=BR$3,MAX(BR$4:BR77)+1,"")</f>
        <v>#N/A</v>
      </c>
      <c r="BS78" t="e">
        <f>IF(M78=BS$3,MAX(BS$4:BS77)+1,"")</f>
        <v>#N/A</v>
      </c>
      <c r="BT78" t="e">
        <f>IF(N78=BT$3,MAX(BT$4:BT77)+1,"")</f>
        <v>#N/A</v>
      </c>
      <c r="BU78" t="e">
        <f>IF(H78=BU$3,MAX(BU$4:BU77)+1,"")</f>
        <v>#N/A</v>
      </c>
      <c r="BV78" t="e">
        <f>IF(I78=BV$3,MAX(BV$4:BV77)+1,"")</f>
        <v>#N/A</v>
      </c>
      <c r="BW78" t="e">
        <f>IF(J78=BW$3,MAX(BW$4:BW77)+1,"")</f>
        <v>#N/A</v>
      </c>
      <c r="BX78" t="e">
        <f>IF(K78=BX$3,MAX(BX$4:BX77)+1,"")</f>
        <v>#N/A</v>
      </c>
      <c r="BY78" t="e">
        <f>IF(L78=BY$3,MAX(BY$4:BY77)+1,"")</f>
        <v>#N/A</v>
      </c>
      <c r="BZ78" t="e">
        <f>IF(M78=BZ$3,MAX(BZ$4:BZ77)+1,"")</f>
        <v>#N/A</v>
      </c>
      <c r="CA78" t="e">
        <f>IF(N78=CA$3,MAX(CA$4:CA77)+1,"")</f>
        <v>#N/A</v>
      </c>
      <c r="CB78" t="e">
        <f>IF(H78=CB$3,MAX(CB$4:CB77)+1,"")</f>
        <v>#N/A</v>
      </c>
      <c r="CC78" t="e">
        <f>IF(I78=CC$3,MAX(CC$4:CC77)+1,"")</f>
        <v>#N/A</v>
      </c>
      <c r="CD78" t="e">
        <f>IF(J78=CD$3,MAX(CD$4:CD77)+1,"")</f>
        <v>#N/A</v>
      </c>
      <c r="CE78" t="e">
        <f>IF(K78=CE$3,MAX(CE$4:CE77)+1,"")</f>
        <v>#N/A</v>
      </c>
      <c r="CF78" t="e">
        <f>IF(L78=CF$3,MAX(CF$4:CF77)+1,"")</f>
        <v>#N/A</v>
      </c>
      <c r="CG78" t="e">
        <f>IF(M78=CG$3,MAX(CG$4:CG77)+1,"")</f>
        <v>#N/A</v>
      </c>
      <c r="CH78" t="e">
        <f>IF(N78=CH$3,MAX(CH$4:CH77)+1,"")</f>
        <v>#N/A</v>
      </c>
      <c r="CI78" t="e">
        <f>IF(H78=CI$3,MAX(CI$4:CI77)+1,"")</f>
        <v>#N/A</v>
      </c>
      <c r="CJ78" t="e">
        <f>IF(I78=CJ$3,MAX(CJ$4:CJ77)+1,"")</f>
        <v>#N/A</v>
      </c>
      <c r="CK78" t="e">
        <f>IF(J78=CK$3,MAX(CK$4:CK77)+1,"")</f>
        <v>#N/A</v>
      </c>
      <c r="CL78" t="e">
        <f>IF(K78=CL$3,MAX(CL$4:CL77)+1,"")</f>
        <v>#N/A</v>
      </c>
      <c r="CM78" t="e">
        <f>IF(L78=CM$3,MAX(CM$4:CM77)+1,"")</f>
        <v>#N/A</v>
      </c>
      <c r="CN78" t="e">
        <f>IF(M78=CN$3,MAX(CN$4:CN77)+1,"")</f>
        <v>#N/A</v>
      </c>
      <c r="CO78" t="e">
        <f>IF(N78=CO$3,MAX(CO$4:CO77)+1,"")</f>
        <v>#N/A</v>
      </c>
    </row>
    <row r="79" spans="1:93">
      <c r="A79" t="s">
        <v>15</v>
      </c>
      <c r="B79" t="s">
        <v>167</v>
      </c>
      <c r="C79" t="s">
        <v>175</v>
      </c>
      <c r="D79">
        <v>3</v>
      </c>
      <c r="E79" t="str">
        <f>INDEX('Rlt Global'!$A$4:$F$151,MATCH($C79,'Rlt Global'!$C$4:$C$151,0),5)</f>
        <v>OTCMJC3</v>
      </c>
      <c r="F79">
        <f>INDEX('Rlt Global'!$A$4:$F$151,MATCH($C79,'Rlt Global'!$C$4:$C$151,0),6)</f>
        <v>1922</v>
      </c>
      <c r="G79" s="66" t="str">
        <f>INDEX('Rlt Global'!$A$4:$G$151,MATCH($C79,'Rlt Global'!$C$4:$C$151,0),7)</f>
        <v>xxx.xxx@google.com</v>
      </c>
      <c r="H79" t="e">
        <f>INDEX('Rlt Global'!$E$4:$BD$151,MATCH($E79,'Rlt Global'!$E$4:$E$151,0),MATCH(H$3,'Rlt Global'!$E$3:$BD$3,0))</f>
        <v>#N/A</v>
      </c>
      <c r="I79" t="e">
        <f>INDEX('Rlt Global'!$E$4:$BD$151,MATCH($E79,'Rlt Global'!$E$4:$E$151,0),MATCH(I$3,'Rlt Global'!$E$3:$BD$3,0))</f>
        <v>#N/A</v>
      </c>
      <c r="J79" t="e">
        <f>INDEX('Rlt Global'!$E$4:$BD$151,MATCH($E79,'Rlt Global'!$E$4:$E$151,0),MATCH(J$3,'Rlt Global'!$E$3:$BD$3,0))</f>
        <v>#N/A</v>
      </c>
      <c r="K79" t="e">
        <f>INDEX('Rlt Global'!$E$4:$BD$151,MATCH($E79,'Rlt Global'!$E$4:$E$151,0),MATCH(K$3,'Rlt Global'!$E$3:$BD$3,0))</f>
        <v>#N/A</v>
      </c>
      <c r="L79" t="e">
        <f>INDEX('Rlt Global'!$E$4:$BD$151,MATCH($E79,'Rlt Global'!$E$4:$E$151,0),MATCH(L$3,'Rlt Global'!$E$3:$BD$3,0))</f>
        <v>#N/A</v>
      </c>
      <c r="M79" t="e">
        <f>INDEX('Rlt Global'!$E$4:$BD$151,MATCH($E79,'Rlt Global'!$E$4:$E$151,0),MATCH(M$3,'Rlt Global'!$E$3:$BD$3,0))</f>
        <v>#N/A</v>
      </c>
      <c r="N79" t="e">
        <f>INDEX('Rlt Global'!$E$4:$BD$151,MATCH($E79,'Rlt Global'!$E$4:$E$151,0),MATCH(N$3,'Rlt Global'!$E$3:$BD$3,0))</f>
        <v>#N/A</v>
      </c>
      <c r="P79" t="e">
        <f t="shared" si="10"/>
        <v>#N/A</v>
      </c>
      <c r="Q79" t="e">
        <f t="shared" si="11"/>
        <v>#N/A</v>
      </c>
      <c r="R79" t="e">
        <f t="shared" si="12"/>
        <v>#N/A</v>
      </c>
      <c r="S79" t="e">
        <f t="shared" si="13"/>
        <v>#N/A</v>
      </c>
      <c r="T79" t="e">
        <f t="shared" si="14"/>
        <v>#N/A</v>
      </c>
      <c r="U79" t="e">
        <f t="shared" si="15"/>
        <v>#N/A</v>
      </c>
      <c r="V79" t="e">
        <f t="shared" si="16"/>
        <v>#N/A</v>
      </c>
      <c r="X79" t="e">
        <f>IF(H79=X$3,MAX(X$4:X78)+1,"")</f>
        <v>#N/A</v>
      </c>
      <c r="Y79" t="e">
        <f>IF(I79=Y$3,MAX(Y$4:Y78)+1,"")</f>
        <v>#N/A</v>
      </c>
      <c r="Z79" t="e">
        <f>IF(J79=Z$3,MAX(Z$4:Z78)+1,"")</f>
        <v>#N/A</v>
      </c>
      <c r="AA79" t="e">
        <f>IF(K79=AA$3,MAX(AA$4:AA78)+1,"")</f>
        <v>#N/A</v>
      </c>
      <c r="AB79" t="e">
        <f>IF(L79=AB$3,MAX(AB$4:AB78)+1,"")</f>
        <v>#N/A</v>
      </c>
      <c r="AC79" t="e">
        <f>IF(M79=AC$3,MAX(AC$4:AC78)+1,"")</f>
        <v>#N/A</v>
      </c>
      <c r="AD79" t="e">
        <f>IF(N79=AD$3,MAX(AD$4:AD78)+1,"")</f>
        <v>#N/A</v>
      </c>
      <c r="AE79" t="e">
        <f>IF(H79=AE$3,MAX(AE$4:AE78)+1,"")</f>
        <v>#N/A</v>
      </c>
      <c r="AF79" t="e">
        <f>IF(I79=AF$3,MAX(AF$4:AF78)+1,"")</f>
        <v>#N/A</v>
      </c>
      <c r="AG79" t="e">
        <f>IF(J79=AG$3,MAX(AG$4:AG78)+1,"")</f>
        <v>#N/A</v>
      </c>
      <c r="AH79" t="e">
        <f>IF(K79=AH$3,MAX(AH$4:AH78)+1,"")</f>
        <v>#N/A</v>
      </c>
      <c r="AI79" t="e">
        <f>IF(L79=AI$3,MAX(AI$4:AI78)+1,"")</f>
        <v>#N/A</v>
      </c>
      <c r="AJ79" t="e">
        <f>IF(M79=AJ$3,MAX(AJ$4:AJ78)+1,"")</f>
        <v>#N/A</v>
      </c>
      <c r="AK79" t="e">
        <f>IF(N79=AK$3,MAX(AK$4:AK78)+1,"")</f>
        <v>#N/A</v>
      </c>
      <c r="AL79" t="e">
        <f>IF(H79=AL$3,MAX(AL$4:AL78)+1,"")</f>
        <v>#N/A</v>
      </c>
      <c r="AM79" t="e">
        <f>IF(I79=AM$3,MAX(AM$4:AM78)+1,"")</f>
        <v>#N/A</v>
      </c>
      <c r="AN79" t="e">
        <f>IF(J79=AN$3,MAX(AN$4:AN78)+1,"")</f>
        <v>#N/A</v>
      </c>
      <c r="AO79" t="e">
        <f>IF(K79=AO$3,MAX(AO$4:AO78)+1,"")</f>
        <v>#N/A</v>
      </c>
      <c r="AP79" t="e">
        <f>IF(L79=AP$3,MAX(AP$4:AP78)+1,"")</f>
        <v>#N/A</v>
      </c>
      <c r="AQ79" t="e">
        <f>IF(M79=AQ$3,MAX(AQ$4:AQ78)+1,"")</f>
        <v>#N/A</v>
      </c>
      <c r="AR79" t="e">
        <f>IF(N79=AR$3,MAX(AR$4:AR78)+1,"")</f>
        <v>#N/A</v>
      </c>
      <c r="AS79" t="e">
        <f>IF(H79=AS$3,MAX(AS$4:AS78)+1,"")</f>
        <v>#N/A</v>
      </c>
      <c r="AT79" t="e">
        <f>IF(I79=AT$3,MAX(AT$4:AT78)+1,"")</f>
        <v>#N/A</v>
      </c>
      <c r="AU79" t="e">
        <f>IF(J79=AU$3,MAX(AU$4:AU78)+1,"")</f>
        <v>#N/A</v>
      </c>
      <c r="AV79" t="e">
        <f>IF(K79=AV$3,MAX(AV$4:AV78)+1,"")</f>
        <v>#N/A</v>
      </c>
      <c r="AW79" t="e">
        <f>IF(L79=AW$3,MAX(AW$4:AW78)+1,"")</f>
        <v>#N/A</v>
      </c>
      <c r="AX79" t="e">
        <f>IF(M79=AX$3,MAX(AX$4:AX78)+1,"")</f>
        <v>#N/A</v>
      </c>
      <c r="AY79" t="e">
        <f>IF(N79=AY$3,MAX(AY$4:AY78)+1,"")</f>
        <v>#N/A</v>
      </c>
      <c r="AZ79" t="e">
        <f>IF(H79=AZ$3,MAX(AZ$4:AZ78)+1,"")</f>
        <v>#N/A</v>
      </c>
      <c r="BA79" t="e">
        <f>IF(I79=BA$3,MAX(BA$4:BA78)+1,"")</f>
        <v>#N/A</v>
      </c>
      <c r="BB79" t="e">
        <f>IF(J79=BB$3,MAX(BB$4:BB78)+1,"")</f>
        <v>#N/A</v>
      </c>
      <c r="BC79" t="e">
        <f>IF(K79=BC$3,MAX(BC$4:BC78)+1,"")</f>
        <v>#N/A</v>
      </c>
      <c r="BD79" t="e">
        <f>IF(L79=BD$3,MAX(BD$4:BD78)+1,"")</f>
        <v>#N/A</v>
      </c>
      <c r="BE79" t="e">
        <f>IF(M79=BE$3,MAX(BE$4:BE78)+1,"")</f>
        <v>#N/A</v>
      </c>
      <c r="BF79" t="e">
        <f>IF(N79=BF$3,MAX(BF$4:BF78)+1,"")</f>
        <v>#N/A</v>
      </c>
      <c r="BG79" t="e">
        <f>IF(H79=BG$3,MAX(BG$4:BG78)+1,"")</f>
        <v>#N/A</v>
      </c>
      <c r="BH79" t="e">
        <f>IF(I79=BH$3,MAX(BH$4:BH78)+1,"")</f>
        <v>#N/A</v>
      </c>
      <c r="BI79" t="e">
        <f>IF(J79=BI$3,MAX(BI$4:BI78)+1,"")</f>
        <v>#N/A</v>
      </c>
      <c r="BJ79" t="e">
        <f>IF(K79=BJ$3,MAX(BJ$4:BJ78)+1,"")</f>
        <v>#N/A</v>
      </c>
      <c r="BK79" t="e">
        <f>IF(L79=BK$3,MAX(BK$4:BK78)+1,"")</f>
        <v>#N/A</v>
      </c>
      <c r="BL79" t="e">
        <f>IF(M79=BL$3,MAX(BL$4:BL78)+1,"")</f>
        <v>#N/A</v>
      </c>
      <c r="BM79" t="e">
        <f>IF(N79=BM$3,MAX(BM$4:BM78)+1,"")</f>
        <v>#N/A</v>
      </c>
      <c r="BN79" t="e">
        <f>IF(H79=BN$3,MAX(BN$4:BN78)+1,"")</f>
        <v>#N/A</v>
      </c>
      <c r="BO79" t="e">
        <f>IF(I79=BO$3,MAX(BO$4:BO78)+1,"")</f>
        <v>#N/A</v>
      </c>
      <c r="BP79" t="e">
        <f>IF(J79=BP$3,MAX(BP$4:BP78)+1,"")</f>
        <v>#N/A</v>
      </c>
      <c r="BQ79" t="e">
        <f>IF(K79=BQ$3,MAX(BQ$4:BQ78)+1,"")</f>
        <v>#N/A</v>
      </c>
      <c r="BR79" t="e">
        <f>IF(L79=BR$3,MAX(BR$4:BR78)+1,"")</f>
        <v>#N/A</v>
      </c>
      <c r="BS79" t="e">
        <f>IF(M79=BS$3,MAX(BS$4:BS78)+1,"")</f>
        <v>#N/A</v>
      </c>
      <c r="BT79" t="e">
        <f>IF(N79=BT$3,MAX(BT$4:BT78)+1,"")</f>
        <v>#N/A</v>
      </c>
      <c r="BU79" t="e">
        <f>IF(H79=BU$3,MAX(BU$4:BU78)+1,"")</f>
        <v>#N/A</v>
      </c>
      <c r="BV79" t="e">
        <f>IF(I79=BV$3,MAX(BV$4:BV78)+1,"")</f>
        <v>#N/A</v>
      </c>
      <c r="BW79" t="e">
        <f>IF(J79=BW$3,MAX(BW$4:BW78)+1,"")</f>
        <v>#N/A</v>
      </c>
      <c r="BX79" t="e">
        <f>IF(K79=BX$3,MAX(BX$4:BX78)+1,"")</f>
        <v>#N/A</v>
      </c>
      <c r="BY79" t="e">
        <f>IF(L79=BY$3,MAX(BY$4:BY78)+1,"")</f>
        <v>#N/A</v>
      </c>
      <c r="BZ79" t="e">
        <f>IF(M79=BZ$3,MAX(BZ$4:BZ78)+1,"")</f>
        <v>#N/A</v>
      </c>
      <c r="CA79" t="e">
        <f>IF(N79=CA$3,MAX(CA$4:CA78)+1,"")</f>
        <v>#N/A</v>
      </c>
      <c r="CB79" t="e">
        <f>IF(H79=CB$3,MAX(CB$4:CB78)+1,"")</f>
        <v>#N/A</v>
      </c>
      <c r="CC79" t="e">
        <f>IF(I79=CC$3,MAX(CC$4:CC78)+1,"")</f>
        <v>#N/A</v>
      </c>
      <c r="CD79" t="e">
        <f>IF(J79=CD$3,MAX(CD$4:CD78)+1,"")</f>
        <v>#N/A</v>
      </c>
      <c r="CE79" t="e">
        <f>IF(K79=CE$3,MAX(CE$4:CE78)+1,"")</f>
        <v>#N/A</v>
      </c>
      <c r="CF79" t="e">
        <f>IF(L79=CF$3,MAX(CF$4:CF78)+1,"")</f>
        <v>#N/A</v>
      </c>
      <c r="CG79" t="e">
        <f>IF(M79=CG$3,MAX(CG$4:CG78)+1,"")</f>
        <v>#N/A</v>
      </c>
      <c r="CH79" t="e">
        <f>IF(N79=CH$3,MAX(CH$4:CH78)+1,"")</f>
        <v>#N/A</v>
      </c>
      <c r="CI79" t="e">
        <f>IF(H79=CI$3,MAX(CI$4:CI78)+1,"")</f>
        <v>#N/A</v>
      </c>
      <c r="CJ79" t="e">
        <f>IF(I79=CJ$3,MAX(CJ$4:CJ78)+1,"")</f>
        <v>#N/A</v>
      </c>
      <c r="CK79" t="e">
        <f>IF(J79=CK$3,MAX(CK$4:CK78)+1,"")</f>
        <v>#N/A</v>
      </c>
      <c r="CL79" t="e">
        <f>IF(K79=CL$3,MAX(CL$4:CL78)+1,"")</f>
        <v>#N/A</v>
      </c>
      <c r="CM79" t="e">
        <f>IF(L79=CM$3,MAX(CM$4:CM78)+1,"")</f>
        <v>#N/A</v>
      </c>
      <c r="CN79" t="e">
        <f>IF(M79=CN$3,MAX(CN$4:CN78)+1,"")</f>
        <v>#N/A</v>
      </c>
      <c r="CO79" t="e">
        <f>IF(N79=CO$3,MAX(CO$4:CO78)+1,"")</f>
        <v>#N/A</v>
      </c>
    </row>
    <row r="80" spans="1:93">
      <c r="A80" t="s">
        <v>12</v>
      </c>
      <c r="B80" t="s">
        <v>153</v>
      </c>
      <c r="C80" t="s">
        <v>176</v>
      </c>
      <c r="D80">
        <v>1</v>
      </c>
      <c r="E80" t="str">
        <f>INDEX('Rlt Global'!$A$4:$F$151,MATCH($C80,'Rlt Global'!$C$4:$C$151,0),5)</f>
        <v>OTCMD1</v>
      </c>
      <c r="F80">
        <f>INDEX('Rlt Global'!$A$4:$F$151,MATCH($C80,'Rlt Global'!$C$4:$C$151,0),6)</f>
        <v>1675</v>
      </c>
      <c r="G80" s="66" t="str">
        <f>INDEX('Rlt Global'!$A$4:$G$151,MATCH($C80,'Rlt Global'!$C$4:$C$151,0),7)</f>
        <v>xxx.xxx@google.com</v>
      </c>
      <c r="H80" t="e">
        <f>INDEX('Rlt Global'!$E$4:$BD$151,MATCH($E80,'Rlt Global'!$E$4:$E$151,0),MATCH(H$3,'Rlt Global'!$E$3:$BD$3,0))</f>
        <v>#N/A</v>
      </c>
      <c r="I80" t="e">
        <f>INDEX('Rlt Global'!$E$4:$BD$151,MATCH($E80,'Rlt Global'!$E$4:$E$151,0),MATCH(I$3,'Rlt Global'!$E$3:$BD$3,0))</f>
        <v>#N/A</v>
      </c>
      <c r="J80" t="e">
        <f>INDEX('Rlt Global'!$E$4:$BD$151,MATCH($E80,'Rlt Global'!$E$4:$E$151,0),MATCH(J$3,'Rlt Global'!$E$3:$BD$3,0))</f>
        <v>#N/A</v>
      </c>
      <c r="K80" t="e">
        <f>INDEX('Rlt Global'!$E$4:$BD$151,MATCH($E80,'Rlt Global'!$E$4:$E$151,0),MATCH(K$3,'Rlt Global'!$E$3:$BD$3,0))</f>
        <v>#N/A</v>
      </c>
      <c r="L80" t="e">
        <f>INDEX('Rlt Global'!$E$4:$BD$151,MATCH($E80,'Rlt Global'!$E$4:$E$151,0),MATCH(L$3,'Rlt Global'!$E$3:$BD$3,0))</f>
        <v>#N/A</v>
      </c>
      <c r="M80" t="e">
        <f>INDEX('Rlt Global'!$E$4:$BD$151,MATCH($E80,'Rlt Global'!$E$4:$E$151,0),MATCH(M$3,'Rlt Global'!$E$3:$BD$3,0))</f>
        <v>#N/A</v>
      </c>
      <c r="N80" t="e">
        <f>INDEX('Rlt Global'!$E$4:$BD$151,MATCH($E80,'Rlt Global'!$E$4:$E$151,0),MATCH(N$3,'Rlt Global'!$E$3:$BD$3,0))</f>
        <v>#N/A</v>
      </c>
      <c r="P80" t="e">
        <f t="shared" si="10"/>
        <v>#N/A</v>
      </c>
      <c r="Q80" t="e">
        <f t="shared" si="11"/>
        <v>#N/A</v>
      </c>
      <c r="R80" t="e">
        <f t="shared" si="12"/>
        <v>#N/A</v>
      </c>
      <c r="S80" t="e">
        <f t="shared" si="13"/>
        <v>#N/A</v>
      </c>
      <c r="T80" t="e">
        <f t="shared" si="14"/>
        <v>#N/A</v>
      </c>
      <c r="U80" t="e">
        <f t="shared" si="15"/>
        <v>#N/A</v>
      </c>
      <c r="V80" t="e">
        <f t="shared" si="16"/>
        <v>#N/A</v>
      </c>
      <c r="X80" t="e">
        <f>IF(H80=X$3,MAX(X$4:X79)+1,"")</f>
        <v>#N/A</v>
      </c>
      <c r="Y80" t="e">
        <f>IF(I80=Y$3,MAX(Y$4:Y79)+1,"")</f>
        <v>#N/A</v>
      </c>
      <c r="Z80" t="e">
        <f>IF(J80=Z$3,MAX(Z$4:Z79)+1,"")</f>
        <v>#N/A</v>
      </c>
      <c r="AA80" t="e">
        <f>IF(K80=AA$3,MAX(AA$4:AA79)+1,"")</f>
        <v>#N/A</v>
      </c>
      <c r="AB80" t="e">
        <f>IF(L80=AB$3,MAX(AB$4:AB79)+1,"")</f>
        <v>#N/A</v>
      </c>
      <c r="AC80" t="e">
        <f>IF(M80=AC$3,MAX(AC$4:AC79)+1,"")</f>
        <v>#N/A</v>
      </c>
      <c r="AD80" t="e">
        <f>IF(N80=AD$3,MAX(AD$4:AD79)+1,"")</f>
        <v>#N/A</v>
      </c>
      <c r="AE80" t="e">
        <f>IF(H80=AE$3,MAX(AE$4:AE79)+1,"")</f>
        <v>#N/A</v>
      </c>
      <c r="AF80" t="e">
        <f>IF(I80=AF$3,MAX(AF$4:AF79)+1,"")</f>
        <v>#N/A</v>
      </c>
      <c r="AG80" t="e">
        <f>IF(J80=AG$3,MAX(AG$4:AG79)+1,"")</f>
        <v>#N/A</v>
      </c>
      <c r="AH80" t="e">
        <f>IF(K80=AH$3,MAX(AH$4:AH79)+1,"")</f>
        <v>#N/A</v>
      </c>
      <c r="AI80" t="e">
        <f>IF(L80=AI$3,MAX(AI$4:AI79)+1,"")</f>
        <v>#N/A</v>
      </c>
      <c r="AJ80" t="e">
        <f>IF(M80=AJ$3,MAX(AJ$4:AJ79)+1,"")</f>
        <v>#N/A</v>
      </c>
      <c r="AK80" t="e">
        <f>IF(N80=AK$3,MAX(AK$4:AK79)+1,"")</f>
        <v>#N/A</v>
      </c>
      <c r="AL80" t="e">
        <f>IF(H80=AL$3,MAX(AL$4:AL79)+1,"")</f>
        <v>#N/A</v>
      </c>
      <c r="AM80" t="e">
        <f>IF(I80=AM$3,MAX(AM$4:AM79)+1,"")</f>
        <v>#N/A</v>
      </c>
      <c r="AN80" t="e">
        <f>IF(J80=AN$3,MAX(AN$4:AN79)+1,"")</f>
        <v>#N/A</v>
      </c>
      <c r="AO80" t="e">
        <f>IF(K80=AO$3,MAX(AO$4:AO79)+1,"")</f>
        <v>#N/A</v>
      </c>
      <c r="AP80" t="e">
        <f>IF(L80=AP$3,MAX(AP$4:AP79)+1,"")</f>
        <v>#N/A</v>
      </c>
      <c r="AQ80" t="e">
        <f>IF(M80=AQ$3,MAX(AQ$4:AQ79)+1,"")</f>
        <v>#N/A</v>
      </c>
      <c r="AR80" t="e">
        <f>IF(N80=AR$3,MAX(AR$4:AR79)+1,"")</f>
        <v>#N/A</v>
      </c>
      <c r="AS80" t="e">
        <f>IF(H80=AS$3,MAX(AS$4:AS79)+1,"")</f>
        <v>#N/A</v>
      </c>
      <c r="AT80" t="e">
        <f>IF(I80=AT$3,MAX(AT$4:AT79)+1,"")</f>
        <v>#N/A</v>
      </c>
      <c r="AU80" t="e">
        <f>IF(J80=AU$3,MAX(AU$4:AU79)+1,"")</f>
        <v>#N/A</v>
      </c>
      <c r="AV80" t="e">
        <f>IF(K80=AV$3,MAX(AV$4:AV79)+1,"")</f>
        <v>#N/A</v>
      </c>
      <c r="AW80" t="e">
        <f>IF(L80=AW$3,MAX(AW$4:AW79)+1,"")</f>
        <v>#N/A</v>
      </c>
      <c r="AX80" t="e">
        <f>IF(M80=AX$3,MAX(AX$4:AX79)+1,"")</f>
        <v>#N/A</v>
      </c>
      <c r="AY80" t="e">
        <f>IF(N80=AY$3,MAX(AY$4:AY79)+1,"")</f>
        <v>#N/A</v>
      </c>
      <c r="AZ80" t="e">
        <f>IF(H80=AZ$3,MAX(AZ$4:AZ79)+1,"")</f>
        <v>#N/A</v>
      </c>
      <c r="BA80" t="e">
        <f>IF(I80=BA$3,MAX(BA$4:BA79)+1,"")</f>
        <v>#N/A</v>
      </c>
      <c r="BB80" t="e">
        <f>IF(J80=BB$3,MAX(BB$4:BB79)+1,"")</f>
        <v>#N/A</v>
      </c>
      <c r="BC80" t="e">
        <f>IF(K80=BC$3,MAX(BC$4:BC79)+1,"")</f>
        <v>#N/A</v>
      </c>
      <c r="BD80" t="e">
        <f>IF(L80=BD$3,MAX(BD$4:BD79)+1,"")</f>
        <v>#N/A</v>
      </c>
      <c r="BE80" t="e">
        <f>IF(M80=BE$3,MAX(BE$4:BE79)+1,"")</f>
        <v>#N/A</v>
      </c>
      <c r="BF80" t="e">
        <f>IF(N80=BF$3,MAX(BF$4:BF79)+1,"")</f>
        <v>#N/A</v>
      </c>
      <c r="BG80" t="e">
        <f>IF(H80=BG$3,MAX(BG$4:BG79)+1,"")</f>
        <v>#N/A</v>
      </c>
      <c r="BH80" t="e">
        <f>IF(I80=BH$3,MAX(BH$4:BH79)+1,"")</f>
        <v>#N/A</v>
      </c>
      <c r="BI80" t="e">
        <f>IF(J80=BI$3,MAX(BI$4:BI79)+1,"")</f>
        <v>#N/A</v>
      </c>
      <c r="BJ80" t="e">
        <f>IF(K80=BJ$3,MAX(BJ$4:BJ79)+1,"")</f>
        <v>#N/A</v>
      </c>
      <c r="BK80" t="e">
        <f>IF(L80=BK$3,MAX(BK$4:BK79)+1,"")</f>
        <v>#N/A</v>
      </c>
      <c r="BL80" t="e">
        <f>IF(M80=BL$3,MAX(BL$4:BL79)+1,"")</f>
        <v>#N/A</v>
      </c>
      <c r="BM80" t="e">
        <f>IF(N80=BM$3,MAX(BM$4:BM79)+1,"")</f>
        <v>#N/A</v>
      </c>
      <c r="BN80" t="e">
        <f>IF(H80=BN$3,MAX(BN$4:BN79)+1,"")</f>
        <v>#N/A</v>
      </c>
      <c r="BO80" t="e">
        <f>IF(I80=BO$3,MAX(BO$4:BO79)+1,"")</f>
        <v>#N/A</v>
      </c>
      <c r="BP80" t="e">
        <f>IF(J80=BP$3,MAX(BP$4:BP79)+1,"")</f>
        <v>#N/A</v>
      </c>
      <c r="BQ80" t="e">
        <f>IF(K80=BQ$3,MAX(BQ$4:BQ79)+1,"")</f>
        <v>#N/A</v>
      </c>
      <c r="BR80" t="e">
        <f>IF(L80=BR$3,MAX(BR$4:BR79)+1,"")</f>
        <v>#N/A</v>
      </c>
      <c r="BS80" t="e">
        <f>IF(M80=BS$3,MAX(BS$4:BS79)+1,"")</f>
        <v>#N/A</v>
      </c>
      <c r="BT80" t="e">
        <f>IF(N80=BT$3,MAX(BT$4:BT79)+1,"")</f>
        <v>#N/A</v>
      </c>
      <c r="BU80" t="e">
        <f>IF(H80=BU$3,MAX(BU$4:BU79)+1,"")</f>
        <v>#N/A</v>
      </c>
      <c r="BV80" t="e">
        <f>IF(I80=BV$3,MAX(BV$4:BV79)+1,"")</f>
        <v>#N/A</v>
      </c>
      <c r="BW80" t="e">
        <f>IF(J80=BW$3,MAX(BW$4:BW79)+1,"")</f>
        <v>#N/A</v>
      </c>
      <c r="BX80" t="e">
        <f>IF(K80=BX$3,MAX(BX$4:BX79)+1,"")</f>
        <v>#N/A</v>
      </c>
      <c r="BY80" t="e">
        <f>IF(L80=BY$3,MAX(BY$4:BY79)+1,"")</f>
        <v>#N/A</v>
      </c>
      <c r="BZ80" t="e">
        <f>IF(M80=BZ$3,MAX(BZ$4:BZ79)+1,"")</f>
        <v>#N/A</v>
      </c>
      <c r="CA80" t="e">
        <f>IF(N80=CA$3,MAX(CA$4:CA79)+1,"")</f>
        <v>#N/A</v>
      </c>
      <c r="CB80" t="e">
        <f>IF(H80=CB$3,MAX(CB$4:CB79)+1,"")</f>
        <v>#N/A</v>
      </c>
      <c r="CC80" t="e">
        <f>IF(I80=CC$3,MAX(CC$4:CC79)+1,"")</f>
        <v>#N/A</v>
      </c>
      <c r="CD80" t="e">
        <f>IF(J80=CD$3,MAX(CD$4:CD79)+1,"")</f>
        <v>#N/A</v>
      </c>
      <c r="CE80" t="e">
        <f>IF(K80=CE$3,MAX(CE$4:CE79)+1,"")</f>
        <v>#N/A</v>
      </c>
      <c r="CF80" t="e">
        <f>IF(L80=CF$3,MAX(CF$4:CF79)+1,"")</f>
        <v>#N/A</v>
      </c>
      <c r="CG80" t="e">
        <f>IF(M80=CG$3,MAX(CG$4:CG79)+1,"")</f>
        <v>#N/A</v>
      </c>
      <c r="CH80" t="e">
        <f>IF(N80=CH$3,MAX(CH$4:CH79)+1,"")</f>
        <v>#N/A</v>
      </c>
      <c r="CI80" t="e">
        <f>IF(H80=CI$3,MAX(CI$4:CI79)+1,"")</f>
        <v>#N/A</v>
      </c>
      <c r="CJ80" t="e">
        <f>IF(I80=CJ$3,MAX(CJ$4:CJ79)+1,"")</f>
        <v>#N/A</v>
      </c>
      <c r="CK80" t="e">
        <f>IF(J80=CK$3,MAX(CK$4:CK79)+1,"")</f>
        <v>#N/A</v>
      </c>
      <c r="CL80" t="e">
        <f>IF(K80=CL$3,MAX(CL$4:CL79)+1,"")</f>
        <v>#N/A</v>
      </c>
      <c r="CM80" t="e">
        <f>IF(L80=CM$3,MAX(CM$4:CM79)+1,"")</f>
        <v>#N/A</v>
      </c>
      <c r="CN80" t="e">
        <f>IF(M80=CN$3,MAX(CN$4:CN79)+1,"")</f>
        <v>#N/A</v>
      </c>
      <c r="CO80" t="e">
        <f>IF(N80=CO$3,MAX(CO$4:CO79)+1,"")</f>
        <v>#N/A</v>
      </c>
    </row>
    <row r="81" spans="1:93">
      <c r="A81" t="s">
        <v>12</v>
      </c>
      <c r="B81" t="s">
        <v>153</v>
      </c>
      <c r="C81" t="s">
        <v>177</v>
      </c>
      <c r="D81">
        <v>2</v>
      </c>
      <c r="E81" t="str">
        <f>INDEX('Rlt Global'!$A$4:$F$151,MATCH($C81,'Rlt Global'!$C$4:$C$151,0),5)</f>
        <v>OTCMD2</v>
      </c>
      <c r="F81">
        <f>INDEX('Rlt Global'!$A$4:$F$151,MATCH($C81,'Rlt Global'!$C$4:$C$151,0),6)</f>
        <v>4322</v>
      </c>
      <c r="G81" s="66" t="str">
        <f>INDEX('Rlt Global'!$A$4:$G$151,MATCH($C81,'Rlt Global'!$C$4:$C$151,0),7)</f>
        <v>xxx.xxx@google.com</v>
      </c>
      <c r="H81" t="e">
        <f>INDEX('Rlt Global'!$E$4:$BD$151,MATCH($E81,'Rlt Global'!$E$4:$E$151,0),MATCH(H$3,'Rlt Global'!$E$3:$BD$3,0))</f>
        <v>#N/A</v>
      </c>
      <c r="I81" t="e">
        <f>INDEX('Rlt Global'!$E$4:$BD$151,MATCH($E81,'Rlt Global'!$E$4:$E$151,0),MATCH(I$3,'Rlt Global'!$E$3:$BD$3,0))</f>
        <v>#N/A</v>
      </c>
      <c r="J81" t="e">
        <f>INDEX('Rlt Global'!$E$4:$BD$151,MATCH($E81,'Rlt Global'!$E$4:$E$151,0),MATCH(J$3,'Rlt Global'!$E$3:$BD$3,0))</f>
        <v>#N/A</v>
      </c>
      <c r="K81" t="e">
        <f>INDEX('Rlt Global'!$E$4:$BD$151,MATCH($E81,'Rlt Global'!$E$4:$E$151,0),MATCH(K$3,'Rlt Global'!$E$3:$BD$3,0))</f>
        <v>#N/A</v>
      </c>
      <c r="L81" t="e">
        <f>INDEX('Rlt Global'!$E$4:$BD$151,MATCH($E81,'Rlt Global'!$E$4:$E$151,0),MATCH(L$3,'Rlt Global'!$E$3:$BD$3,0))</f>
        <v>#N/A</v>
      </c>
      <c r="M81" t="e">
        <f>INDEX('Rlt Global'!$E$4:$BD$151,MATCH($E81,'Rlt Global'!$E$4:$E$151,0),MATCH(M$3,'Rlt Global'!$E$3:$BD$3,0))</f>
        <v>#N/A</v>
      </c>
      <c r="N81" t="e">
        <f>INDEX('Rlt Global'!$E$4:$BD$151,MATCH($E81,'Rlt Global'!$E$4:$E$151,0),MATCH(N$3,'Rlt Global'!$E$3:$BD$3,0))</f>
        <v>#N/A</v>
      </c>
      <c r="P81" t="e">
        <f t="shared" si="10"/>
        <v>#N/A</v>
      </c>
      <c r="Q81" t="e">
        <f t="shared" si="11"/>
        <v>#N/A</v>
      </c>
      <c r="R81" t="e">
        <f t="shared" si="12"/>
        <v>#N/A</v>
      </c>
      <c r="S81" t="e">
        <f t="shared" si="13"/>
        <v>#N/A</v>
      </c>
      <c r="T81" t="e">
        <f t="shared" si="14"/>
        <v>#N/A</v>
      </c>
      <c r="U81" t="e">
        <f t="shared" si="15"/>
        <v>#N/A</v>
      </c>
      <c r="V81" t="e">
        <f t="shared" si="16"/>
        <v>#N/A</v>
      </c>
      <c r="X81" t="e">
        <f>IF(H81=X$3,MAX(X$4:X80)+1,"")</f>
        <v>#N/A</v>
      </c>
      <c r="Y81" t="e">
        <f>IF(I81=Y$3,MAX(Y$4:Y80)+1,"")</f>
        <v>#N/A</v>
      </c>
      <c r="Z81" t="e">
        <f>IF(J81=Z$3,MAX(Z$4:Z80)+1,"")</f>
        <v>#N/A</v>
      </c>
      <c r="AA81" t="e">
        <f>IF(K81=AA$3,MAX(AA$4:AA80)+1,"")</f>
        <v>#N/A</v>
      </c>
      <c r="AB81" t="e">
        <f>IF(L81=AB$3,MAX(AB$4:AB80)+1,"")</f>
        <v>#N/A</v>
      </c>
      <c r="AC81" t="e">
        <f>IF(M81=AC$3,MAX(AC$4:AC80)+1,"")</f>
        <v>#N/A</v>
      </c>
      <c r="AD81" t="e">
        <f>IF(N81=AD$3,MAX(AD$4:AD80)+1,"")</f>
        <v>#N/A</v>
      </c>
      <c r="AE81" t="e">
        <f>IF(H81=AE$3,MAX(AE$4:AE80)+1,"")</f>
        <v>#N/A</v>
      </c>
      <c r="AF81" t="e">
        <f>IF(I81=AF$3,MAX(AF$4:AF80)+1,"")</f>
        <v>#N/A</v>
      </c>
      <c r="AG81" t="e">
        <f>IF(J81=AG$3,MAX(AG$4:AG80)+1,"")</f>
        <v>#N/A</v>
      </c>
      <c r="AH81" t="e">
        <f>IF(K81=AH$3,MAX(AH$4:AH80)+1,"")</f>
        <v>#N/A</v>
      </c>
      <c r="AI81" t="e">
        <f>IF(L81=AI$3,MAX(AI$4:AI80)+1,"")</f>
        <v>#N/A</v>
      </c>
      <c r="AJ81" t="e">
        <f>IF(M81=AJ$3,MAX(AJ$4:AJ80)+1,"")</f>
        <v>#N/A</v>
      </c>
      <c r="AK81" t="e">
        <f>IF(N81=AK$3,MAX(AK$4:AK80)+1,"")</f>
        <v>#N/A</v>
      </c>
      <c r="AL81" t="e">
        <f>IF(H81=AL$3,MAX(AL$4:AL80)+1,"")</f>
        <v>#N/A</v>
      </c>
      <c r="AM81" t="e">
        <f>IF(I81=AM$3,MAX(AM$4:AM80)+1,"")</f>
        <v>#N/A</v>
      </c>
      <c r="AN81" t="e">
        <f>IF(J81=AN$3,MAX(AN$4:AN80)+1,"")</f>
        <v>#N/A</v>
      </c>
      <c r="AO81" t="e">
        <f>IF(K81=AO$3,MAX(AO$4:AO80)+1,"")</f>
        <v>#N/A</v>
      </c>
      <c r="AP81" t="e">
        <f>IF(L81=AP$3,MAX(AP$4:AP80)+1,"")</f>
        <v>#N/A</v>
      </c>
      <c r="AQ81" t="e">
        <f>IF(M81=AQ$3,MAX(AQ$4:AQ80)+1,"")</f>
        <v>#N/A</v>
      </c>
      <c r="AR81" t="e">
        <f>IF(N81=AR$3,MAX(AR$4:AR80)+1,"")</f>
        <v>#N/A</v>
      </c>
      <c r="AS81" t="e">
        <f>IF(H81=AS$3,MAX(AS$4:AS80)+1,"")</f>
        <v>#N/A</v>
      </c>
      <c r="AT81" t="e">
        <f>IF(I81=AT$3,MAX(AT$4:AT80)+1,"")</f>
        <v>#N/A</v>
      </c>
      <c r="AU81" t="e">
        <f>IF(J81=AU$3,MAX(AU$4:AU80)+1,"")</f>
        <v>#N/A</v>
      </c>
      <c r="AV81" t="e">
        <f>IF(K81=AV$3,MAX(AV$4:AV80)+1,"")</f>
        <v>#N/A</v>
      </c>
      <c r="AW81" t="e">
        <f>IF(L81=AW$3,MAX(AW$4:AW80)+1,"")</f>
        <v>#N/A</v>
      </c>
      <c r="AX81" t="e">
        <f>IF(M81=AX$3,MAX(AX$4:AX80)+1,"")</f>
        <v>#N/A</v>
      </c>
      <c r="AY81" t="e">
        <f>IF(N81=AY$3,MAX(AY$4:AY80)+1,"")</f>
        <v>#N/A</v>
      </c>
      <c r="AZ81" t="e">
        <f>IF(H81=AZ$3,MAX(AZ$4:AZ80)+1,"")</f>
        <v>#N/A</v>
      </c>
      <c r="BA81" t="e">
        <f>IF(I81=BA$3,MAX(BA$4:BA80)+1,"")</f>
        <v>#N/A</v>
      </c>
      <c r="BB81" t="e">
        <f>IF(J81=BB$3,MAX(BB$4:BB80)+1,"")</f>
        <v>#N/A</v>
      </c>
      <c r="BC81" t="e">
        <f>IF(K81=BC$3,MAX(BC$4:BC80)+1,"")</f>
        <v>#N/A</v>
      </c>
      <c r="BD81" t="e">
        <f>IF(L81=BD$3,MAX(BD$4:BD80)+1,"")</f>
        <v>#N/A</v>
      </c>
      <c r="BE81" t="e">
        <f>IF(M81=BE$3,MAX(BE$4:BE80)+1,"")</f>
        <v>#N/A</v>
      </c>
      <c r="BF81" t="e">
        <f>IF(N81=BF$3,MAX(BF$4:BF80)+1,"")</f>
        <v>#N/A</v>
      </c>
      <c r="BG81" t="e">
        <f>IF(H81=BG$3,MAX(BG$4:BG80)+1,"")</f>
        <v>#N/A</v>
      </c>
      <c r="BH81" t="e">
        <f>IF(I81=BH$3,MAX(BH$4:BH80)+1,"")</f>
        <v>#N/A</v>
      </c>
      <c r="BI81" t="e">
        <f>IF(J81=BI$3,MAX(BI$4:BI80)+1,"")</f>
        <v>#N/A</v>
      </c>
      <c r="BJ81" t="e">
        <f>IF(K81=BJ$3,MAX(BJ$4:BJ80)+1,"")</f>
        <v>#N/A</v>
      </c>
      <c r="BK81" t="e">
        <f>IF(L81=BK$3,MAX(BK$4:BK80)+1,"")</f>
        <v>#N/A</v>
      </c>
      <c r="BL81" t="e">
        <f>IF(M81=BL$3,MAX(BL$4:BL80)+1,"")</f>
        <v>#N/A</v>
      </c>
      <c r="BM81" t="e">
        <f>IF(N81=BM$3,MAX(BM$4:BM80)+1,"")</f>
        <v>#N/A</v>
      </c>
      <c r="BN81" t="e">
        <f>IF(H81=BN$3,MAX(BN$4:BN80)+1,"")</f>
        <v>#N/A</v>
      </c>
      <c r="BO81" t="e">
        <f>IF(I81=BO$3,MAX(BO$4:BO80)+1,"")</f>
        <v>#N/A</v>
      </c>
      <c r="BP81" t="e">
        <f>IF(J81=BP$3,MAX(BP$4:BP80)+1,"")</f>
        <v>#N/A</v>
      </c>
      <c r="BQ81" t="e">
        <f>IF(K81=BQ$3,MAX(BQ$4:BQ80)+1,"")</f>
        <v>#N/A</v>
      </c>
      <c r="BR81" t="e">
        <f>IF(L81=BR$3,MAX(BR$4:BR80)+1,"")</f>
        <v>#N/A</v>
      </c>
      <c r="BS81" t="e">
        <f>IF(M81=BS$3,MAX(BS$4:BS80)+1,"")</f>
        <v>#N/A</v>
      </c>
      <c r="BT81" t="e">
        <f>IF(N81=BT$3,MAX(BT$4:BT80)+1,"")</f>
        <v>#N/A</v>
      </c>
      <c r="BU81" t="e">
        <f>IF(H81=BU$3,MAX(BU$4:BU80)+1,"")</f>
        <v>#N/A</v>
      </c>
      <c r="BV81" t="e">
        <f>IF(I81=BV$3,MAX(BV$4:BV80)+1,"")</f>
        <v>#N/A</v>
      </c>
      <c r="BW81" t="e">
        <f>IF(J81=BW$3,MAX(BW$4:BW80)+1,"")</f>
        <v>#N/A</v>
      </c>
      <c r="BX81" t="e">
        <f>IF(K81=BX$3,MAX(BX$4:BX80)+1,"")</f>
        <v>#N/A</v>
      </c>
      <c r="BY81" t="e">
        <f>IF(L81=BY$3,MAX(BY$4:BY80)+1,"")</f>
        <v>#N/A</v>
      </c>
      <c r="BZ81" t="e">
        <f>IF(M81=BZ$3,MAX(BZ$4:BZ80)+1,"")</f>
        <v>#N/A</v>
      </c>
      <c r="CA81" t="e">
        <f>IF(N81=CA$3,MAX(CA$4:CA80)+1,"")</f>
        <v>#N/A</v>
      </c>
      <c r="CB81" t="e">
        <f>IF(H81=CB$3,MAX(CB$4:CB80)+1,"")</f>
        <v>#N/A</v>
      </c>
      <c r="CC81" t="e">
        <f>IF(I81=CC$3,MAX(CC$4:CC80)+1,"")</f>
        <v>#N/A</v>
      </c>
      <c r="CD81" t="e">
        <f>IF(J81=CD$3,MAX(CD$4:CD80)+1,"")</f>
        <v>#N/A</v>
      </c>
      <c r="CE81" t="e">
        <f>IF(K81=CE$3,MAX(CE$4:CE80)+1,"")</f>
        <v>#N/A</v>
      </c>
      <c r="CF81" t="e">
        <f>IF(L81=CF$3,MAX(CF$4:CF80)+1,"")</f>
        <v>#N/A</v>
      </c>
      <c r="CG81" t="e">
        <f>IF(M81=CG$3,MAX(CG$4:CG80)+1,"")</f>
        <v>#N/A</v>
      </c>
      <c r="CH81" t="e">
        <f>IF(N81=CH$3,MAX(CH$4:CH80)+1,"")</f>
        <v>#N/A</v>
      </c>
      <c r="CI81" t="e">
        <f>IF(H81=CI$3,MAX(CI$4:CI80)+1,"")</f>
        <v>#N/A</v>
      </c>
      <c r="CJ81" t="e">
        <f>IF(I81=CJ$3,MAX(CJ$4:CJ80)+1,"")</f>
        <v>#N/A</v>
      </c>
      <c r="CK81" t="e">
        <f>IF(J81=CK$3,MAX(CK$4:CK80)+1,"")</f>
        <v>#N/A</v>
      </c>
      <c r="CL81" t="e">
        <f>IF(K81=CL$3,MAX(CL$4:CL80)+1,"")</f>
        <v>#N/A</v>
      </c>
      <c r="CM81" t="e">
        <f>IF(L81=CM$3,MAX(CM$4:CM80)+1,"")</f>
        <v>#N/A</v>
      </c>
      <c r="CN81" t="e">
        <f>IF(M81=CN$3,MAX(CN$4:CN80)+1,"")</f>
        <v>#N/A</v>
      </c>
      <c r="CO81" t="e">
        <f>IF(N81=CO$3,MAX(CO$4:CO80)+1,"")</f>
        <v>#N/A</v>
      </c>
    </row>
    <row r="82" spans="1:93">
      <c r="A82" t="s">
        <v>12</v>
      </c>
      <c r="B82" t="s">
        <v>153</v>
      </c>
      <c r="C82" t="s">
        <v>178</v>
      </c>
      <c r="D82">
        <v>3</v>
      </c>
      <c r="E82" t="str">
        <f>INDEX('Rlt Global'!$A$4:$F$151,MATCH($C82,'Rlt Global'!$C$4:$C$151,0),5)</f>
        <v>OTCMD3</v>
      </c>
      <c r="F82">
        <f>INDEX('Rlt Global'!$A$4:$F$151,MATCH($C82,'Rlt Global'!$C$4:$C$151,0),6)</f>
        <v>4636</v>
      </c>
      <c r="G82" s="66" t="str">
        <f>INDEX('Rlt Global'!$A$4:$G$151,MATCH($C82,'Rlt Global'!$C$4:$C$151,0),7)</f>
        <v>xxx.xxx@google.com</v>
      </c>
      <c r="H82" t="e">
        <f>INDEX('Rlt Global'!$E$4:$BD$151,MATCH($E82,'Rlt Global'!$E$4:$E$151,0),MATCH(H$3,'Rlt Global'!$E$3:$BD$3,0))</f>
        <v>#N/A</v>
      </c>
      <c r="I82" t="e">
        <f>INDEX('Rlt Global'!$E$4:$BD$151,MATCH($E82,'Rlt Global'!$E$4:$E$151,0),MATCH(I$3,'Rlt Global'!$E$3:$BD$3,0))</f>
        <v>#N/A</v>
      </c>
      <c r="J82" t="e">
        <f>INDEX('Rlt Global'!$E$4:$BD$151,MATCH($E82,'Rlt Global'!$E$4:$E$151,0),MATCH(J$3,'Rlt Global'!$E$3:$BD$3,0))</f>
        <v>#N/A</v>
      </c>
      <c r="K82" t="e">
        <f>INDEX('Rlt Global'!$E$4:$BD$151,MATCH($E82,'Rlt Global'!$E$4:$E$151,0),MATCH(K$3,'Rlt Global'!$E$3:$BD$3,0))</f>
        <v>#N/A</v>
      </c>
      <c r="L82" t="e">
        <f>INDEX('Rlt Global'!$E$4:$BD$151,MATCH($E82,'Rlt Global'!$E$4:$E$151,0),MATCH(L$3,'Rlt Global'!$E$3:$BD$3,0))</f>
        <v>#N/A</v>
      </c>
      <c r="M82" t="e">
        <f>INDEX('Rlt Global'!$E$4:$BD$151,MATCH($E82,'Rlt Global'!$E$4:$E$151,0),MATCH(M$3,'Rlt Global'!$E$3:$BD$3,0))</f>
        <v>#N/A</v>
      </c>
      <c r="N82" t="e">
        <f>INDEX('Rlt Global'!$E$4:$BD$151,MATCH($E82,'Rlt Global'!$E$4:$E$151,0),MATCH(N$3,'Rlt Global'!$E$3:$BD$3,0))</f>
        <v>#N/A</v>
      </c>
      <c r="P82" t="e">
        <f t="shared" si="10"/>
        <v>#N/A</v>
      </c>
      <c r="Q82" t="e">
        <f t="shared" si="11"/>
        <v>#N/A</v>
      </c>
      <c r="R82" t="e">
        <f t="shared" si="12"/>
        <v>#N/A</v>
      </c>
      <c r="S82" t="e">
        <f t="shared" si="13"/>
        <v>#N/A</v>
      </c>
      <c r="T82" t="e">
        <f t="shared" si="14"/>
        <v>#N/A</v>
      </c>
      <c r="U82" t="e">
        <f t="shared" si="15"/>
        <v>#N/A</v>
      </c>
      <c r="V82" t="e">
        <f t="shared" si="16"/>
        <v>#N/A</v>
      </c>
      <c r="X82" t="e">
        <f>IF(H82=X$3,MAX(X$4:X81)+1,"")</f>
        <v>#N/A</v>
      </c>
      <c r="Y82" t="e">
        <f>IF(I82=Y$3,MAX(Y$4:Y81)+1,"")</f>
        <v>#N/A</v>
      </c>
      <c r="Z82" t="e">
        <f>IF(J82=Z$3,MAX(Z$4:Z81)+1,"")</f>
        <v>#N/A</v>
      </c>
      <c r="AA82" t="e">
        <f>IF(K82=AA$3,MAX(AA$4:AA81)+1,"")</f>
        <v>#N/A</v>
      </c>
      <c r="AB82" t="e">
        <f>IF(L82=AB$3,MAX(AB$4:AB81)+1,"")</f>
        <v>#N/A</v>
      </c>
      <c r="AC82" t="e">
        <f>IF(M82=AC$3,MAX(AC$4:AC81)+1,"")</f>
        <v>#N/A</v>
      </c>
      <c r="AD82" t="e">
        <f>IF(N82=AD$3,MAX(AD$4:AD81)+1,"")</f>
        <v>#N/A</v>
      </c>
      <c r="AE82" t="e">
        <f>IF(H82=AE$3,MAX(AE$4:AE81)+1,"")</f>
        <v>#N/A</v>
      </c>
      <c r="AF82" t="e">
        <f>IF(I82=AF$3,MAX(AF$4:AF81)+1,"")</f>
        <v>#N/A</v>
      </c>
      <c r="AG82" t="e">
        <f>IF(J82=AG$3,MAX(AG$4:AG81)+1,"")</f>
        <v>#N/A</v>
      </c>
      <c r="AH82" t="e">
        <f>IF(K82=AH$3,MAX(AH$4:AH81)+1,"")</f>
        <v>#N/A</v>
      </c>
      <c r="AI82" t="e">
        <f>IF(L82=AI$3,MAX(AI$4:AI81)+1,"")</f>
        <v>#N/A</v>
      </c>
      <c r="AJ82" t="e">
        <f>IF(M82=AJ$3,MAX(AJ$4:AJ81)+1,"")</f>
        <v>#N/A</v>
      </c>
      <c r="AK82" t="e">
        <f>IF(N82=AK$3,MAX(AK$4:AK81)+1,"")</f>
        <v>#N/A</v>
      </c>
      <c r="AL82" t="e">
        <f>IF(H82=AL$3,MAX(AL$4:AL81)+1,"")</f>
        <v>#N/A</v>
      </c>
      <c r="AM82" t="e">
        <f>IF(I82=AM$3,MAX(AM$4:AM81)+1,"")</f>
        <v>#N/A</v>
      </c>
      <c r="AN82" t="e">
        <f>IF(J82=AN$3,MAX(AN$4:AN81)+1,"")</f>
        <v>#N/A</v>
      </c>
      <c r="AO82" t="e">
        <f>IF(K82=AO$3,MAX(AO$4:AO81)+1,"")</f>
        <v>#N/A</v>
      </c>
      <c r="AP82" t="e">
        <f>IF(L82=AP$3,MAX(AP$4:AP81)+1,"")</f>
        <v>#N/A</v>
      </c>
      <c r="AQ82" t="e">
        <f>IF(M82=AQ$3,MAX(AQ$4:AQ81)+1,"")</f>
        <v>#N/A</v>
      </c>
      <c r="AR82" t="e">
        <f>IF(N82=AR$3,MAX(AR$4:AR81)+1,"")</f>
        <v>#N/A</v>
      </c>
      <c r="AS82" t="e">
        <f>IF(H82=AS$3,MAX(AS$4:AS81)+1,"")</f>
        <v>#N/A</v>
      </c>
      <c r="AT82" t="e">
        <f>IF(I82=AT$3,MAX(AT$4:AT81)+1,"")</f>
        <v>#N/A</v>
      </c>
      <c r="AU82" t="e">
        <f>IF(J82=AU$3,MAX(AU$4:AU81)+1,"")</f>
        <v>#N/A</v>
      </c>
      <c r="AV82" t="e">
        <f>IF(K82=AV$3,MAX(AV$4:AV81)+1,"")</f>
        <v>#N/A</v>
      </c>
      <c r="AW82" t="e">
        <f>IF(L82=AW$3,MAX(AW$4:AW81)+1,"")</f>
        <v>#N/A</v>
      </c>
      <c r="AX82" t="e">
        <f>IF(M82=AX$3,MAX(AX$4:AX81)+1,"")</f>
        <v>#N/A</v>
      </c>
      <c r="AY82" t="e">
        <f>IF(N82=AY$3,MAX(AY$4:AY81)+1,"")</f>
        <v>#N/A</v>
      </c>
      <c r="AZ82" t="e">
        <f>IF(H82=AZ$3,MAX(AZ$4:AZ81)+1,"")</f>
        <v>#N/A</v>
      </c>
      <c r="BA82" t="e">
        <f>IF(I82=BA$3,MAX(BA$4:BA81)+1,"")</f>
        <v>#N/A</v>
      </c>
      <c r="BB82" t="e">
        <f>IF(J82=BB$3,MAX(BB$4:BB81)+1,"")</f>
        <v>#N/A</v>
      </c>
      <c r="BC82" t="e">
        <f>IF(K82=BC$3,MAX(BC$4:BC81)+1,"")</f>
        <v>#N/A</v>
      </c>
      <c r="BD82" t="e">
        <f>IF(L82=BD$3,MAX(BD$4:BD81)+1,"")</f>
        <v>#N/A</v>
      </c>
      <c r="BE82" t="e">
        <f>IF(M82=BE$3,MAX(BE$4:BE81)+1,"")</f>
        <v>#N/A</v>
      </c>
      <c r="BF82" t="e">
        <f>IF(N82=BF$3,MAX(BF$4:BF81)+1,"")</f>
        <v>#N/A</v>
      </c>
      <c r="BG82" t="e">
        <f>IF(H82=BG$3,MAX(BG$4:BG81)+1,"")</f>
        <v>#N/A</v>
      </c>
      <c r="BH82" t="e">
        <f>IF(I82=BH$3,MAX(BH$4:BH81)+1,"")</f>
        <v>#N/A</v>
      </c>
      <c r="BI82" t="e">
        <f>IF(J82=BI$3,MAX(BI$4:BI81)+1,"")</f>
        <v>#N/A</v>
      </c>
      <c r="BJ82" t="e">
        <f>IF(K82=BJ$3,MAX(BJ$4:BJ81)+1,"")</f>
        <v>#N/A</v>
      </c>
      <c r="BK82" t="e">
        <f>IF(L82=BK$3,MAX(BK$4:BK81)+1,"")</f>
        <v>#N/A</v>
      </c>
      <c r="BL82" t="e">
        <f>IF(M82=BL$3,MAX(BL$4:BL81)+1,"")</f>
        <v>#N/A</v>
      </c>
      <c r="BM82" t="e">
        <f>IF(N82=BM$3,MAX(BM$4:BM81)+1,"")</f>
        <v>#N/A</v>
      </c>
      <c r="BN82" t="e">
        <f>IF(H82=BN$3,MAX(BN$4:BN81)+1,"")</f>
        <v>#N/A</v>
      </c>
      <c r="BO82" t="e">
        <f>IF(I82=BO$3,MAX(BO$4:BO81)+1,"")</f>
        <v>#N/A</v>
      </c>
      <c r="BP82" t="e">
        <f>IF(J82=BP$3,MAX(BP$4:BP81)+1,"")</f>
        <v>#N/A</v>
      </c>
      <c r="BQ82" t="e">
        <f>IF(K82=BQ$3,MAX(BQ$4:BQ81)+1,"")</f>
        <v>#N/A</v>
      </c>
      <c r="BR82" t="e">
        <f>IF(L82=BR$3,MAX(BR$4:BR81)+1,"")</f>
        <v>#N/A</v>
      </c>
      <c r="BS82" t="e">
        <f>IF(M82=BS$3,MAX(BS$4:BS81)+1,"")</f>
        <v>#N/A</v>
      </c>
      <c r="BT82" t="e">
        <f>IF(N82=BT$3,MAX(BT$4:BT81)+1,"")</f>
        <v>#N/A</v>
      </c>
      <c r="BU82" t="e">
        <f>IF(H82=BU$3,MAX(BU$4:BU81)+1,"")</f>
        <v>#N/A</v>
      </c>
      <c r="BV82" t="e">
        <f>IF(I82=BV$3,MAX(BV$4:BV81)+1,"")</f>
        <v>#N/A</v>
      </c>
      <c r="BW82" t="e">
        <f>IF(J82=BW$3,MAX(BW$4:BW81)+1,"")</f>
        <v>#N/A</v>
      </c>
      <c r="BX82" t="e">
        <f>IF(K82=BX$3,MAX(BX$4:BX81)+1,"")</f>
        <v>#N/A</v>
      </c>
      <c r="BY82" t="e">
        <f>IF(L82=BY$3,MAX(BY$4:BY81)+1,"")</f>
        <v>#N/A</v>
      </c>
      <c r="BZ82" t="e">
        <f>IF(M82=BZ$3,MAX(BZ$4:BZ81)+1,"")</f>
        <v>#N/A</v>
      </c>
      <c r="CA82" t="e">
        <f>IF(N82=CA$3,MAX(CA$4:CA81)+1,"")</f>
        <v>#N/A</v>
      </c>
      <c r="CB82" t="e">
        <f>IF(H82=CB$3,MAX(CB$4:CB81)+1,"")</f>
        <v>#N/A</v>
      </c>
      <c r="CC82" t="e">
        <f>IF(I82=CC$3,MAX(CC$4:CC81)+1,"")</f>
        <v>#N/A</v>
      </c>
      <c r="CD82" t="e">
        <f>IF(J82=CD$3,MAX(CD$4:CD81)+1,"")</f>
        <v>#N/A</v>
      </c>
      <c r="CE82" t="e">
        <f>IF(K82=CE$3,MAX(CE$4:CE81)+1,"")</f>
        <v>#N/A</v>
      </c>
      <c r="CF82" t="e">
        <f>IF(L82=CF$3,MAX(CF$4:CF81)+1,"")</f>
        <v>#N/A</v>
      </c>
      <c r="CG82" t="e">
        <f>IF(M82=CG$3,MAX(CG$4:CG81)+1,"")</f>
        <v>#N/A</v>
      </c>
      <c r="CH82" t="e">
        <f>IF(N82=CH$3,MAX(CH$4:CH81)+1,"")</f>
        <v>#N/A</v>
      </c>
      <c r="CI82" t="e">
        <f>IF(H82=CI$3,MAX(CI$4:CI81)+1,"")</f>
        <v>#N/A</v>
      </c>
      <c r="CJ82" t="e">
        <f>IF(I82=CJ$3,MAX(CJ$4:CJ81)+1,"")</f>
        <v>#N/A</v>
      </c>
      <c r="CK82" t="e">
        <f>IF(J82=CK$3,MAX(CK$4:CK81)+1,"")</f>
        <v>#N/A</v>
      </c>
      <c r="CL82" t="e">
        <f>IF(K82=CL$3,MAX(CL$4:CL81)+1,"")</f>
        <v>#N/A</v>
      </c>
      <c r="CM82" t="e">
        <f>IF(L82=CM$3,MAX(CM$4:CM81)+1,"")</f>
        <v>#N/A</v>
      </c>
      <c r="CN82" t="e">
        <f>IF(M82=CN$3,MAX(CN$4:CN81)+1,"")</f>
        <v>#N/A</v>
      </c>
      <c r="CO82" t="e">
        <f>IF(N82=CO$3,MAX(CO$4:CO81)+1,"")</f>
        <v>#N/A</v>
      </c>
    </row>
    <row r="83" spans="1:93">
      <c r="A83" t="s">
        <v>12</v>
      </c>
      <c r="B83" t="s">
        <v>153</v>
      </c>
      <c r="C83" t="s">
        <v>179</v>
      </c>
      <c r="D83">
        <v>4</v>
      </c>
      <c r="E83" t="str">
        <f>INDEX('Rlt Global'!$A$4:$F$151,MATCH($C83,'Rlt Global'!$C$4:$C$151,0),5)</f>
        <v>OTCMD4</v>
      </c>
      <c r="F83">
        <f>INDEX('Rlt Global'!$A$4:$F$151,MATCH($C83,'Rlt Global'!$C$4:$C$151,0),6)</f>
        <v>2289</v>
      </c>
      <c r="G83" s="66" t="str">
        <f>INDEX('Rlt Global'!$A$4:$G$151,MATCH($C83,'Rlt Global'!$C$4:$C$151,0),7)</f>
        <v>xxx.xxx@google.com</v>
      </c>
      <c r="H83" t="e">
        <f>INDEX('Rlt Global'!$E$4:$BD$151,MATCH($E83,'Rlt Global'!$E$4:$E$151,0),MATCH(H$3,'Rlt Global'!$E$3:$BD$3,0))</f>
        <v>#N/A</v>
      </c>
      <c r="I83" t="e">
        <f>INDEX('Rlt Global'!$E$4:$BD$151,MATCH($E83,'Rlt Global'!$E$4:$E$151,0),MATCH(I$3,'Rlt Global'!$E$3:$BD$3,0))</f>
        <v>#N/A</v>
      </c>
      <c r="J83" t="e">
        <f>INDEX('Rlt Global'!$E$4:$BD$151,MATCH($E83,'Rlt Global'!$E$4:$E$151,0),MATCH(J$3,'Rlt Global'!$E$3:$BD$3,0))</f>
        <v>#N/A</v>
      </c>
      <c r="K83" t="e">
        <f>INDEX('Rlt Global'!$E$4:$BD$151,MATCH($E83,'Rlt Global'!$E$4:$E$151,0),MATCH(K$3,'Rlt Global'!$E$3:$BD$3,0))</f>
        <v>#N/A</v>
      </c>
      <c r="L83" t="e">
        <f>INDEX('Rlt Global'!$E$4:$BD$151,MATCH($E83,'Rlt Global'!$E$4:$E$151,0),MATCH(L$3,'Rlt Global'!$E$3:$BD$3,0))</f>
        <v>#N/A</v>
      </c>
      <c r="M83" t="e">
        <f>INDEX('Rlt Global'!$E$4:$BD$151,MATCH($E83,'Rlt Global'!$E$4:$E$151,0),MATCH(M$3,'Rlt Global'!$E$3:$BD$3,0))</f>
        <v>#N/A</v>
      </c>
      <c r="N83" t="e">
        <f>INDEX('Rlt Global'!$E$4:$BD$151,MATCH($E83,'Rlt Global'!$E$4:$E$151,0),MATCH(N$3,'Rlt Global'!$E$3:$BD$3,0))</f>
        <v>#N/A</v>
      </c>
      <c r="P83" t="e">
        <f t="shared" si="10"/>
        <v>#N/A</v>
      </c>
      <c r="Q83" t="e">
        <f t="shared" si="11"/>
        <v>#N/A</v>
      </c>
      <c r="R83" t="e">
        <f t="shared" si="12"/>
        <v>#N/A</v>
      </c>
      <c r="S83" t="e">
        <f t="shared" si="13"/>
        <v>#N/A</v>
      </c>
      <c r="T83" t="e">
        <f t="shared" si="14"/>
        <v>#N/A</v>
      </c>
      <c r="U83" t="e">
        <f t="shared" si="15"/>
        <v>#N/A</v>
      </c>
      <c r="V83" t="e">
        <f t="shared" si="16"/>
        <v>#N/A</v>
      </c>
      <c r="X83" t="e">
        <f>IF(H83=X$3,MAX(X$4:X82)+1,"")</f>
        <v>#N/A</v>
      </c>
      <c r="Y83" t="e">
        <f>IF(I83=Y$3,MAX(Y$4:Y82)+1,"")</f>
        <v>#N/A</v>
      </c>
      <c r="Z83" t="e">
        <f>IF(J83=Z$3,MAX(Z$4:Z82)+1,"")</f>
        <v>#N/A</v>
      </c>
      <c r="AA83" t="e">
        <f>IF(K83=AA$3,MAX(AA$4:AA82)+1,"")</f>
        <v>#N/A</v>
      </c>
      <c r="AB83" t="e">
        <f>IF(L83=AB$3,MAX(AB$4:AB82)+1,"")</f>
        <v>#N/A</v>
      </c>
      <c r="AC83" t="e">
        <f>IF(M83=AC$3,MAX(AC$4:AC82)+1,"")</f>
        <v>#N/A</v>
      </c>
      <c r="AD83" t="e">
        <f>IF(N83=AD$3,MAX(AD$4:AD82)+1,"")</f>
        <v>#N/A</v>
      </c>
      <c r="AE83" t="e">
        <f>IF(H83=AE$3,MAX(AE$4:AE82)+1,"")</f>
        <v>#N/A</v>
      </c>
      <c r="AF83" t="e">
        <f>IF(I83=AF$3,MAX(AF$4:AF82)+1,"")</f>
        <v>#N/A</v>
      </c>
      <c r="AG83" t="e">
        <f>IF(J83=AG$3,MAX(AG$4:AG82)+1,"")</f>
        <v>#N/A</v>
      </c>
      <c r="AH83" t="e">
        <f>IF(K83=AH$3,MAX(AH$4:AH82)+1,"")</f>
        <v>#N/A</v>
      </c>
      <c r="AI83" t="e">
        <f>IF(L83=AI$3,MAX(AI$4:AI82)+1,"")</f>
        <v>#N/A</v>
      </c>
      <c r="AJ83" t="e">
        <f>IF(M83=AJ$3,MAX(AJ$4:AJ82)+1,"")</f>
        <v>#N/A</v>
      </c>
      <c r="AK83" t="e">
        <f>IF(N83=AK$3,MAX(AK$4:AK82)+1,"")</f>
        <v>#N/A</v>
      </c>
      <c r="AL83" t="e">
        <f>IF(H83=AL$3,MAX(AL$4:AL82)+1,"")</f>
        <v>#N/A</v>
      </c>
      <c r="AM83" t="e">
        <f>IF(I83=AM$3,MAX(AM$4:AM82)+1,"")</f>
        <v>#N/A</v>
      </c>
      <c r="AN83" t="e">
        <f>IF(J83=AN$3,MAX(AN$4:AN82)+1,"")</f>
        <v>#N/A</v>
      </c>
      <c r="AO83" t="e">
        <f>IF(K83=AO$3,MAX(AO$4:AO82)+1,"")</f>
        <v>#N/A</v>
      </c>
      <c r="AP83" t="e">
        <f>IF(L83=AP$3,MAX(AP$4:AP82)+1,"")</f>
        <v>#N/A</v>
      </c>
      <c r="AQ83" t="e">
        <f>IF(M83=AQ$3,MAX(AQ$4:AQ82)+1,"")</f>
        <v>#N/A</v>
      </c>
      <c r="AR83" t="e">
        <f>IF(N83=AR$3,MAX(AR$4:AR82)+1,"")</f>
        <v>#N/A</v>
      </c>
      <c r="AS83" t="e">
        <f>IF(H83=AS$3,MAX(AS$4:AS82)+1,"")</f>
        <v>#N/A</v>
      </c>
      <c r="AT83" t="e">
        <f>IF(I83=AT$3,MAX(AT$4:AT82)+1,"")</f>
        <v>#N/A</v>
      </c>
      <c r="AU83" t="e">
        <f>IF(J83=AU$3,MAX(AU$4:AU82)+1,"")</f>
        <v>#N/A</v>
      </c>
      <c r="AV83" t="e">
        <f>IF(K83=AV$3,MAX(AV$4:AV82)+1,"")</f>
        <v>#N/A</v>
      </c>
      <c r="AW83" t="e">
        <f>IF(L83=AW$3,MAX(AW$4:AW82)+1,"")</f>
        <v>#N/A</v>
      </c>
      <c r="AX83" t="e">
        <f>IF(M83=AX$3,MAX(AX$4:AX82)+1,"")</f>
        <v>#N/A</v>
      </c>
      <c r="AY83" t="e">
        <f>IF(N83=AY$3,MAX(AY$4:AY82)+1,"")</f>
        <v>#N/A</v>
      </c>
      <c r="AZ83" t="e">
        <f>IF(H83=AZ$3,MAX(AZ$4:AZ82)+1,"")</f>
        <v>#N/A</v>
      </c>
      <c r="BA83" t="e">
        <f>IF(I83=BA$3,MAX(BA$4:BA82)+1,"")</f>
        <v>#N/A</v>
      </c>
      <c r="BB83" t="e">
        <f>IF(J83=BB$3,MAX(BB$4:BB82)+1,"")</f>
        <v>#N/A</v>
      </c>
      <c r="BC83" t="e">
        <f>IF(K83=BC$3,MAX(BC$4:BC82)+1,"")</f>
        <v>#N/A</v>
      </c>
      <c r="BD83" t="e">
        <f>IF(L83=BD$3,MAX(BD$4:BD82)+1,"")</f>
        <v>#N/A</v>
      </c>
      <c r="BE83" t="e">
        <f>IF(M83=BE$3,MAX(BE$4:BE82)+1,"")</f>
        <v>#N/A</v>
      </c>
      <c r="BF83" t="e">
        <f>IF(N83=BF$3,MAX(BF$4:BF82)+1,"")</f>
        <v>#N/A</v>
      </c>
      <c r="BG83" t="e">
        <f>IF(H83=BG$3,MAX(BG$4:BG82)+1,"")</f>
        <v>#N/A</v>
      </c>
      <c r="BH83" t="e">
        <f>IF(I83=BH$3,MAX(BH$4:BH82)+1,"")</f>
        <v>#N/A</v>
      </c>
      <c r="BI83" t="e">
        <f>IF(J83=BI$3,MAX(BI$4:BI82)+1,"")</f>
        <v>#N/A</v>
      </c>
      <c r="BJ83" t="e">
        <f>IF(K83=BJ$3,MAX(BJ$4:BJ82)+1,"")</f>
        <v>#N/A</v>
      </c>
      <c r="BK83" t="e">
        <f>IF(L83=BK$3,MAX(BK$4:BK82)+1,"")</f>
        <v>#N/A</v>
      </c>
      <c r="BL83" t="e">
        <f>IF(M83=BL$3,MAX(BL$4:BL82)+1,"")</f>
        <v>#N/A</v>
      </c>
      <c r="BM83" t="e">
        <f>IF(N83=BM$3,MAX(BM$4:BM82)+1,"")</f>
        <v>#N/A</v>
      </c>
      <c r="BN83" t="e">
        <f>IF(H83=BN$3,MAX(BN$4:BN82)+1,"")</f>
        <v>#N/A</v>
      </c>
      <c r="BO83" t="e">
        <f>IF(I83=BO$3,MAX(BO$4:BO82)+1,"")</f>
        <v>#N/A</v>
      </c>
      <c r="BP83" t="e">
        <f>IF(J83=BP$3,MAX(BP$4:BP82)+1,"")</f>
        <v>#N/A</v>
      </c>
      <c r="BQ83" t="e">
        <f>IF(K83=BQ$3,MAX(BQ$4:BQ82)+1,"")</f>
        <v>#N/A</v>
      </c>
      <c r="BR83" t="e">
        <f>IF(L83=BR$3,MAX(BR$4:BR82)+1,"")</f>
        <v>#N/A</v>
      </c>
      <c r="BS83" t="e">
        <f>IF(M83=BS$3,MAX(BS$4:BS82)+1,"")</f>
        <v>#N/A</v>
      </c>
      <c r="BT83" t="e">
        <f>IF(N83=BT$3,MAX(BT$4:BT82)+1,"")</f>
        <v>#N/A</v>
      </c>
      <c r="BU83" t="e">
        <f>IF(H83=BU$3,MAX(BU$4:BU82)+1,"")</f>
        <v>#N/A</v>
      </c>
      <c r="BV83" t="e">
        <f>IF(I83=BV$3,MAX(BV$4:BV82)+1,"")</f>
        <v>#N/A</v>
      </c>
      <c r="BW83" t="e">
        <f>IF(J83=BW$3,MAX(BW$4:BW82)+1,"")</f>
        <v>#N/A</v>
      </c>
      <c r="BX83" t="e">
        <f>IF(K83=BX$3,MAX(BX$4:BX82)+1,"")</f>
        <v>#N/A</v>
      </c>
      <c r="BY83" t="e">
        <f>IF(L83=BY$3,MAX(BY$4:BY82)+1,"")</f>
        <v>#N/A</v>
      </c>
      <c r="BZ83" t="e">
        <f>IF(M83=BZ$3,MAX(BZ$4:BZ82)+1,"")</f>
        <v>#N/A</v>
      </c>
      <c r="CA83" t="e">
        <f>IF(N83=CA$3,MAX(CA$4:CA82)+1,"")</f>
        <v>#N/A</v>
      </c>
      <c r="CB83" t="e">
        <f>IF(H83=CB$3,MAX(CB$4:CB82)+1,"")</f>
        <v>#N/A</v>
      </c>
      <c r="CC83" t="e">
        <f>IF(I83=CC$3,MAX(CC$4:CC82)+1,"")</f>
        <v>#N/A</v>
      </c>
      <c r="CD83" t="e">
        <f>IF(J83=CD$3,MAX(CD$4:CD82)+1,"")</f>
        <v>#N/A</v>
      </c>
      <c r="CE83" t="e">
        <f>IF(K83=CE$3,MAX(CE$4:CE82)+1,"")</f>
        <v>#N/A</v>
      </c>
      <c r="CF83" t="e">
        <f>IF(L83=CF$3,MAX(CF$4:CF82)+1,"")</f>
        <v>#N/A</v>
      </c>
      <c r="CG83" t="e">
        <f>IF(M83=CG$3,MAX(CG$4:CG82)+1,"")</f>
        <v>#N/A</v>
      </c>
      <c r="CH83" t="e">
        <f>IF(N83=CH$3,MAX(CH$4:CH82)+1,"")</f>
        <v>#N/A</v>
      </c>
      <c r="CI83" t="e">
        <f>IF(H83=CI$3,MAX(CI$4:CI82)+1,"")</f>
        <v>#N/A</v>
      </c>
      <c r="CJ83" t="e">
        <f>IF(I83=CJ$3,MAX(CJ$4:CJ82)+1,"")</f>
        <v>#N/A</v>
      </c>
      <c r="CK83" t="e">
        <f>IF(J83=CK$3,MAX(CK$4:CK82)+1,"")</f>
        <v>#N/A</v>
      </c>
      <c r="CL83" t="e">
        <f>IF(K83=CL$3,MAX(CL$4:CL82)+1,"")</f>
        <v>#N/A</v>
      </c>
      <c r="CM83" t="e">
        <f>IF(L83=CM$3,MAX(CM$4:CM82)+1,"")</f>
        <v>#N/A</v>
      </c>
      <c r="CN83" t="e">
        <f>IF(M83=CN$3,MAX(CN$4:CN82)+1,"")</f>
        <v>#N/A</v>
      </c>
      <c r="CO83" t="e">
        <f>IF(N83=CO$3,MAX(CO$4:CO82)+1,"")</f>
        <v>#N/A</v>
      </c>
    </row>
    <row r="84" spans="1:93">
      <c r="A84" t="s">
        <v>12</v>
      </c>
      <c r="B84" t="s">
        <v>153</v>
      </c>
      <c r="C84" t="s">
        <v>180</v>
      </c>
      <c r="D84">
        <v>5</v>
      </c>
      <c r="E84" t="str">
        <f>INDEX('Rlt Global'!$A$4:$F$151,MATCH($C84,'Rlt Global'!$C$4:$C$151,0),5)</f>
        <v>OTCMD5</v>
      </c>
      <c r="F84">
        <f>INDEX('Rlt Global'!$A$4:$F$151,MATCH($C84,'Rlt Global'!$C$4:$C$151,0),6)</f>
        <v>3112</v>
      </c>
      <c r="G84" s="66" t="str">
        <f>INDEX('Rlt Global'!$A$4:$G$151,MATCH($C84,'Rlt Global'!$C$4:$C$151,0),7)</f>
        <v>xxx.xxx@google.com</v>
      </c>
      <c r="H84" t="e">
        <f>INDEX('Rlt Global'!$E$4:$BD$151,MATCH($E84,'Rlt Global'!$E$4:$E$151,0),MATCH(H$3,'Rlt Global'!$E$3:$BD$3,0))</f>
        <v>#N/A</v>
      </c>
      <c r="I84" t="e">
        <f>INDEX('Rlt Global'!$E$4:$BD$151,MATCH($E84,'Rlt Global'!$E$4:$E$151,0),MATCH(I$3,'Rlt Global'!$E$3:$BD$3,0))</f>
        <v>#N/A</v>
      </c>
      <c r="J84" t="e">
        <f>INDEX('Rlt Global'!$E$4:$BD$151,MATCH($E84,'Rlt Global'!$E$4:$E$151,0),MATCH(J$3,'Rlt Global'!$E$3:$BD$3,0))</f>
        <v>#N/A</v>
      </c>
      <c r="K84" t="e">
        <f>INDEX('Rlt Global'!$E$4:$BD$151,MATCH($E84,'Rlt Global'!$E$4:$E$151,0),MATCH(K$3,'Rlt Global'!$E$3:$BD$3,0))</f>
        <v>#N/A</v>
      </c>
      <c r="L84" t="e">
        <f>INDEX('Rlt Global'!$E$4:$BD$151,MATCH($E84,'Rlt Global'!$E$4:$E$151,0),MATCH(L$3,'Rlt Global'!$E$3:$BD$3,0))</f>
        <v>#N/A</v>
      </c>
      <c r="M84" t="e">
        <f>INDEX('Rlt Global'!$E$4:$BD$151,MATCH($E84,'Rlt Global'!$E$4:$E$151,0),MATCH(M$3,'Rlt Global'!$E$3:$BD$3,0))</f>
        <v>#N/A</v>
      </c>
      <c r="N84" t="e">
        <f>INDEX('Rlt Global'!$E$4:$BD$151,MATCH($E84,'Rlt Global'!$E$4:$E$151,0),MATCH(N$3,'Rlt Global'!$E$3:$BD$3,0))</f>
        <v>#N/A</v>
      </c>
      <c r="P84" t="e">
        <f t="shared" si="10"/>
        <v>#N/A</v>
      </c>
      <c r="Q84" t="e">
        <f t="shared" si="11"/>
        <v>#N/A</v>
      </c>
      <c r="R84" t="e">
        <f t="shared" si="12"/>
        <v>#N/A</v>
      </c>
      <c r="S84" t="e">
        <f t="shared" si="13"/>
        <v>#N/A</v>
      </c>
      <c r="T84" t="e">
        <f t="shared" si="14"/>
        <v>#N/A</v>
      </c>
      <c r="U84" t="e">
        <f t="shared" si="15"/>
        <v>#N/A</v>
      </c>
      <c r="V84" t="e">
        <f t="shared" si="16"/>
        <v>#N/A</v>
      </c>
      <c r="X84" t="e">
        <f>IF(H84=X$3,MAX(X$4:X83)+1,"")</f>
        <v>#N/A</v>
      </c>
      <c r="Y84" t="e">
        <f>IF(I84=Y$3,MAX(Y$4:Y83)+1,"")</f>
        <v>#N/A</v>
      </c>
      <c r="Z84" t="e">
        <f>IF(J84=Z$3,MAX(Z$4:Z83)+1,"")</f>
        <v>#N/A</v>
      </c>
      <c r="AA84" t="e">
        <f>IF(K84=AA$3,MAX(AA$4:AA83)+1,"")</f>
        <v>#N/A</v>
      </c>
      <c r="AB84" t="e">
        <f>IF(L84=AB$3,MAX(AB$4:AB83)+1,"")</f>
        <v>#N/A</v>
      </c>
      <c r="AC84" t="e">
        <f>IF(M84=AC$3,MAX(AC$4:AC83)+1,"")</f>
        <v>#N/A</v>
      </c>
      <c r="AD84" t="e">
        <f>IF(N84=AD$3,MAX(AD$4:AD83)+1,"")</f>
        <v>#N/A</v>
      </c>
      <c r="AE84" t="e">
        <f>IF(H84=AE$3,MAX(AE$4:AE83)+1,"")</f>
        <v>#N/A</v>
      </c>
      <c r="AF84" t="e">
        <f>IF(I84=AF$3,MAX(AF$4:AF83)+1,"")</f>
        <v>#N/A</v>
      </c>
      <c r="AG84" t="e">
        <f>IF(J84=AG$3,MAX(AG$4:AG83)+1,"")</f>
        <v>#N/A</v>
      </c>
      <c r="AH84" t="e">
        <f>IF(K84=AH$3,MAX(AH$4:AH83)+1,"")</f>
        <v>#N/A</v>
      </c>
      <c r="AI84" t="e">
        <f>IF(L84=AI$3,MAX(AI$4:AI83)+1,"")</f>
        <v>#N/A</v>
      </c>
      <c r="AJ84" t="e">
        <f>IF(M84=AJ$3,MAX(AJ$4:AJ83)+1,"")</f>
        <v>#N/A</v>
      </c>
      <c r="AK84" t="e">
        <f>IF(N84=AK$3,MAX(AK$4:AK83)+1,"")</f>
        <v>#N/A</v>
      </c>
      <c r="AL84" t="e">
        <f>IF(H84=AL$3,MAX(AL$4:AL83)+1,"")</f>
        <v>#N/A</v>
      </c>
      <c r="AM84" t="e">
        <f>IF(I84=AM$3,MAX(AM$4:AM83)+1,"")</f>
        <v>#N/A</v>
      </c>
      <c r="AN84" t="e">
        <f>IF(J84=AN$3,MAX(AN$4:AN83)+1,"")</f>
        <v>#N/A</v>
      </c>
      <c r="AO84" t="e">
        <f>IF(K84=AO$3,MAX(AO$4:AO83)+1,"")</f>
        <v>#N/A</v>
      </c>
      <c r="AP84" t="e">
        <f>IF(L84=AP$3,MAX(AP$4:AP83)+1,"")</f>
        <v>#N/A</v>
      </c>
      <c r="AQ84" t="e">
        <f>IF(M84=AQ$3,MAX(AQ$4:AQ83)+1,"")</f>
        <v>#N/A</v>
      </c>
      <c r="AR84" t="e">
        <f>IF(N84=AR$3,MAX(AR$4:AR83)+1,"")</f>
        <v>#N/A</v>
      </c>
      <c r="AS84" t="e">
        <f>IF(H84=AS$3,MAX(AS$4:AS83)+1,"")</f>
        <v>#N/A</v>
      </c>
      <c r="AT84" t="e">
        <f>IF(I84=AT$3,MAX(AT$4:AT83)+1,"")</f>
        <v>#N/A</v>
      </c>
      <c r="AU84" t="e">
        <f>IF(J84=AU$3,MAX(AU$4:AU83)+1,"")</f>
        <v>#N/A</v>
      </c>
      <c r="AV84" t="e">
        <f>IF(K84=AV$3,MAX(AV$4:AV83)+1,"")</f>
        <v>#N/A</v>
      </c>
      <c r="AW84" t="e">
        <f>IF(L84=AW$3,MAX(AW$4:AW83)+1,"")</f>
        <v>#N/A</v>
      </c>
      <c r="AX84" t="e">
        <f>IF(M84=AX$3,MAX(AX$4:AX83)+1,"")</f>
        <v>#N/A</v>
      </c>
      <c r="AY84" t="e">
        <f>IF(N84=AY$3,MAX(AY$4:AY83)+1,"")</f>
        <v>#N/A</v>
      </c>
      <c r="AZ84" t="e">
        <f>IF(H84=AZ$3,MAX(AZ$4:AZ83)+1,"")</f>
        <v>#N/A</v>
      </c>
      <c r="BA84" t="e">
        <f>IF(I84=BA$3,MAX(BA$4:BA83)+1,"")</f>
        <v>#N/A</v>
      </c>
      <c r="BB84" t="e">
        <f>IF(J84=BB$3,MAX(BB$4:BB83)+1,"")</f>
        <v>#N/A</v>
      </c>
      <c r="BC84" t="e">
        <f>IF(K84=BC$3,MAX(BC$4:BC83)+1,"")</f>
        <v>#N/A</v>
      </c>
      <c r="BD84" t="e">
        <f>IF(L84=BD$3,MAX(BD$4:BD83)+1,"")</f>
        <v>#N/A</v>
      </c>
      <c r="BE84" t="e">
        <f>IF(M84=BE$3,MAX(BE$4:BE83)+1,"")</f>
        <v>#N/A</v>
      </c>
      <c r="BF84" t="e">
        <f>IF(N84=BF$3,MAX(BF$4:BF83)+1,"")</f>
        <v>#N/A</v>
      </c>
      <c r="BG84" t="e">
        <f>IF(H84=BG$3,MAX(BG$4:BG83)+1,"")</f>
        <v>#N/A</v>
      </c>
      <c r="BH84" t="e">
        <f>IF(I84=BH$3,MAX(BH$4:BH83)+1,"")</f>
        <v>#N/A</v>
      </c>
      <c r="BI84" t="e">
        <f>IF(J84=BI$3,MAX(BI$4:BI83)+1,"")</f>
        <v>#N/A</v>
      </c>
      <c r="BJ84" t="e">
        <f>IF(K84=BJ$3,MAX(BJ$4:BJ83)+1,"")</f>
        <v>#N/A</v>
      </c>
      <c r="BK84" t="e">
        <f>IF(L84=BK$3,MAX(BK$4:BK83)+1,"")</f>
        <v>#N/A</v>
      </c>
      <c r="BL84" t="e">
        <f>IF(M84=BL$3,MAX(BL$4:BL83)+1,"")</f>
        <v>#N/A</v>
      </c>
      <c r="BM84" t="e">
        <f>IF(N84=BM$3,MAX(BM$4:BM83)+1,"")</f>
        <v>#N/A</v>
      </c>
      <c r="BN84" t="e">
        <f>IF(H84=BN$3,MAX(BN$4:BN83)+1,"")</f>
        <v>#N/A</v>
      </c>
      <c r="BO84" t="e">
        <f>IF(I84=BO$3,MAX(BO$4:BO83)+1,"")</f>
        <v>#N/A</v>
      </c>
      <c r="BP84" t="e">
        <f>IF(J84=BP$3,MAX(BP$4:BP83)+1,"")</f>
        <v>#N/A</v>
      </c>
      <c r="BQ84" t="e">
        <f>IF(K84=BQ$3,MAX(BQ$4:BQ83)+1,"")</f>
        <v>#N/A</v>
      </c>
      <c r="BR84" t="e">
        <f>IF(L84=BR$3,MAX(BR$4:BR83)+1,"")</f>
        <v>#N/A</v>
      </c>
      <c r="BS84" t="e">
        <f>IF(M84=BS$3,MAX(BS$4:BS83)+1,"")</f>
        <v>#N/A</v>
      </c>
      <c r="BT84" t="e">
        <f>IF(N84=BT$3,MAX(BT$4:BT83)+1,"")</f>
        <v>#N/A</v>
      </c>
      <c r="BU84" t="e">
        <f>IF(H84=BU$3,MAX(BU$4:BU83)+1,"")</f>
        <v>#N/A</v>
      </c>
      <c r="BV84" t="e">
        <f>IF(I84=BV$3,MAX(BV$4:BV83)+1,"")</f>
        <v>#N/A</v>
      </c>
      <c r="BW84" t="e">
        <f>IF(J84=BW$3,MAX(BW$4:BW83)+1,"")</f>
        <v>#N/A</v>
      </c>
      <c r="BX84" t="e">
        <f>IF(K84=BX$3,MAX(BX$4:BX83)+1,"")</f>
        <v>#N/A</v>
      </c>
      <c r="BY84" t="e">
        <f>IF(L84=BY$3,MAX(BY$4:BY83)+1,"")</f>
        <v>#N/A</v>
      </c>
      <c r="BZ84" t="e">
        <f>IF(M84=BZ$3,MAX(BZ$4:BZ83)+1,"")</f>
        <v>#N/A</v>
      </c>
      <c r="CA84" t="e">
        <f>IF(N84=CA$3,MAX(CA$4:CA83)+1,"")</f>
        <v>#N/A</v>
      </c>
      <c r="CB84" t="e">
        <f>IF(H84=CB$3,MAX(CB$4:CB83)+1,"")</f>
        <v>#N/A</v>
      </c>
      <c r="CC84" t="e">
        <f>IF(I84=CC$3,MAX(CC$4:CC83)+1,"")</f>
        <v>#N/A</v>
      </c>
      <c r="CD84" t="e">
        <f>IF(J84=CD$3,MAX(CD$4:CD83)+1,"")</f>
        <v>#N/A</v>
      </c>
      <c r="CE84" t="e">
        <f>IF(K84=CE$3,MAX(CE$4:CE83)+1,"")</f>
        <v>#N/A</v>
      </c>
      <c r="CF84" t="e">
        <f>IF(L84=CF$3,MAX(CF$4:CF83)+1,"")</f>
        <v>#N/A</v>
      </c>
      <c r="CG84" t="e">
        <f>IF(M84=CG$3,MAX(CG$4:CG83)+1,"")</f>
        <v>#N/A</v>
      </c>
      <c r="CH84" t="e">
        <f>IF(N84=CH$3,MAX(CH$4:CH83)+1,"")</f>
        <v>#N/A</v>
      </c>
      <c r="CI84" t="e">
        <f>IF(H84=CI$3,MAX(CI$4:CI83)+1,"")</f>
        <v>#N/A</v>
      </c>
      <c r="CJ84" t="e">
        <f>IF(I84=CJ$3,MAX(CJ$4:CJ83)+1,"")</f>
        <v>#N/A</v>
      </c>
      <c r="CK84" t="e">
        <f>IF(J84=CK$3,MAX(CK$4:CK83)+1,"")</f>
        <v>#N/A</v>
      </c>
      <c r="CL84" t="e">
        <f>IF(K84=CL$3,MAX(CL$4:CL83)+1,"")</f>
        <v>#N/A</v>
      </c>
      <c r="CM84" t="e">
        <f>IF(L84=CM$3,MAX(CM$4:CM83)+1,"")</f>
        <v>#N/A</v>
      </c>
      <c r="CN84" t="e">
        <f>IF(M84=CN$3,MAX(CN$4:CN83)+1,"")</f>
        <v>#N/A</v>
      </c>
      <c r="CO84" t="e">
        <f>IF(N84=CO$3,MAX(CO$4:CO83)+1,"")</f>
        <v>#N/A</v>
      </c>
    </row>
    <row r="85" spans="1:93">
      <c r="A85" t="s">
        <v>12</v>
      </c>
      <c r="B85" t="s">
        <v>153</v>
      </c>
      <c r="C85" t="s">
        <v>181</v>
      </c>
      <c r="D85">
        <v>6</v>
      </c>
      <c r="E85" t="str">
        <f>INDEX('Rlt Global'!$A$4:$F$151,MATCH($C85,'Rlt Global'!$C$4:$C$151,0),5)</f>
        <v>OTCMD6</v>
      </c>
      <c r="F85">
        <f>INDEX('Rlt Global'!$A$4:$F$151,MATCH($C85,'Rlt Global'!$C$4:$C$151,0),6)</f>
        <v>4988</v>
      </c>
      <c r="G85" s="66" t="str">
        <f>INDEX('Rlt Global'!$A$4:$G$151,MATCH($C85,'Rlt Global'!$C$4:$C$151,0),7)</f>
        <v>xxx.xxx@google.com</v>
      </c>
      <c r="H85" t="e">
        <f>INDEX('Rlt Global'!$E$4:$BD$151,MATCH($E85,'Rlt Global'!$E$4:$E$151,0),MATCH(H$3,'Rlt Global'!$E$3:$BD$3,0))</f>
        <v>#N/A</v>
      </c>
      <c r="I85" t="e">
        <f>INDEX('Rlt Global'!$E$4:$BD$151,MATCH($E85,'Rlt Global'!$E$4:$E$151,0),MATCH(I$3,'Rlt Global'!$E$3:$BD$3,0))</f>
        <v>#N/A</v>
      </c>
      <c r="J85" t="e">
        <f>INDEX('Rlt Global'!$E$4:$BD$151,MATCH($E85,'Rlt Global'!$E$4:$E$151,0),MATCH(J$3,'Rlt Global'!$E$3:$BD$3,0))</f>
        <v>#N/A</v>
      </c>
      <c r="K85" t="e">
        <f>INDEX('Rlt Global'!$E$4:$BD$151,MATCH($E85,'Rlt Global'!$E$4:$E$151,0),MATCH(K$3,'Rlt Global'!$E$3:$BD$3,0))</f>
        <v>#N/A</v>
      </c>
      <c r="L85" t="e">
        <f>INDEX('Rlt Global'!$E$4:$BD$151,MATCH($E85,'Rlt Global'!$E$4:$E$151,0),MATCH(L$3,'Rlt Global'!$E$3:$BD$3,0))</f>
        <v>#N/A</v>
      </c>
      <c r="M85" t="e">
        <f>INDEX('Rlt Global'!$E$4:$BD$151,MATCH($E85,'Rlt Global'!$E$4:$E$151,0),MATCH(M$3,'Rlt Global'!$E$3:$BD$3,0))</f>
        <v>#N/A</v>
      </c>
      <c r="N85" t="e">
        <f>INDEX('Rlt Global'!$E$4:$BD$151,MATCH($E85,'Rlt Global'!$E$4:$E$151,0),MATCH(N$3,'Rlt Global'!$E$3:$BD$3,0))</f>
        <v>#N/A</v>
      </c>
      <c r="P85" t="e">
        <f t="shared" si="10"/>
        <v>#N/A</v>
      </c>
      <c r="Q85" t="e">
        <f t="shared" si="11"/>
        <v>#N/A</v>
      </c>
      <c r="R85" t="e">
        <f t="shared" si="12"/>
        <v>#N/A</v>
      </c>
      <c r="S85" t="e">
        <f t="shared" si="13"/>
        <v>#N/A</v>
      </c>
      <c r="T85" t="e">
        <f t="shared" si="14"/>
        <v>#N/A</v>
      </c>
      <c r="U85" t="e">
        <f t="shared" si="15"/>
        <v>#N/A</v>
      </c>
      <c r="V85" t="e">
        <f t="shared" si="16"/>
        <v>#N/A</v>
      </c>
      <c r="X85" t="e">
        <f>IF(H85=X$3,MAX(X$4:X84)+1,"")</f>
        <v>#N/A</v>
      </c>
      <c r="Y85" t="e">
        <f>IF(I85=Y$3,MAX(Y$4:Y84)+1,"")</f>
        <v>#N/A</v>
      </c>
      <c r="Z85" t="e">
        <f>IF(J85=Z$3,MAX(Z$4:Z84)+1,"")</f>
        <v>#N/A</v>
      </c>
      <c r="AA85" t="e">
        <f>IF(K85=AA$3,MAX(AA$4:AA84)+1,"")</f>
        <v>#N/A</v>
      </c>
      <c r="AB85" t="e">
        <f>IF(L85=AB$3,MAX(AB$4:AB84)+1,"")</f>
        <v>#N/A</v>
      </c>
      <c r="AC85" t="e">
        <f>IF(M85=AC$3,MAX(AC$4:AC84)+1,"")</f>
        <v>#N/A</v>
      </c>
      <c r="AD85" t="e">
        <f>IF(N85=AD$3,MAX(AD$4:AD84)+1,"")</f>
        <v>#N/A</v>
      </c>
      <c r="AE85" t="e">
        <f>IF(H85=AE$3,MAX(AE$4:AE84)+1,"")</f>
        <v>#N/A</v>
      </c>
      <c r="AF85" t="e">
        <f>IF(I85=AF$3,MAX(AF$4:AF84)+1,"")</f>
        <v>#N/A</v>
      </c>
      <c r="AG85" t="e">
        <f>IF(J85=AG$3,MAX(AG$4:AG84)+1,"")</f>
        <v>#N/A</v>
      </c>
      <c r="AH85" t="e">
        <f>IF(K85=AH$3,MAX(AH$4:AH84)+1,"")</f>
        <v>#N/A</v>
      </c>
      <c r="AI85" t="e">
        <f>IF(L85=AI$3,MAX(AI$4:AI84)+1,"")</f>
        <v>#N/A</v>
      </c>
      <c r="AJ85" t="e">
        <f>IF(M85=AJ$3,MAX(AJ$4:AJ84)+1,"")</f>
        <v>#N/A</v>
      </c>
      <c r="AK85" t="e">
        <f>IF(N85=AK$3,MAX(AK$4:AK84)+1,"")</f>
        <v>#N/A</v>
      </c>
      <c r="AL85" t="e">
        <f>IF(H85=AL$3,MAX(AL$4:AL84)+1,"")</f>
        <v>#N/A</v>
      </c>
      <c r="AM85" t="e">
        <f>IF(I85=AM$3,MAX(AM$4:AM84)+1,"")</f>
        <v>#N/A</v>
      </c>
      <c r="AN85" t="e">
        <f>IF(J85=AN$3,MAX(AN$4:AN84)+1,"")</f>
        <v>#N/A</v>
      </c>
      <c r="AO85" t="e">
        <f>IF(K85=AO$3,MAX(AO$4:AO84)+1,"")</f>
        <v>#N/A</v>
      </c>
      <c r="AP85" t="e">
        <f>IF(L85=AP$3,MAX(AP$4:AP84)+1,"")</f>
        <v>#N/A</v>
      </c>
      <c r="AQ85" t="e">
        <f>IF(M85=AQ$3,MAX(AQ$4:AQ84)+1,"")</f>
        <v>#N/A</v>
      </c>
      <c r="AR85" t="e">
        <f>IF(N85=AR$3,MAX(AR$4:AR84)+1,"")</f>
        <v>#N/A</v>
      </c>
      <c r="AS85" t="e">
        <f>IF(H85=AS$3,MAX(AS$4:AS84)+1,"")</f>
        <v>#N/A</v>
      </c>
      <c r="AT85" t="e">
        <f>IF(I85=AT$3,MAX(AT$4:AT84)+1,"")</f>
        <v>#N/A</v>
      </c>
      <c r="AU85" t="e">
        <f>IF(J85=AU$3,MAX(AU$4:AU84)+1,"")</f>
        <v>#N/A</v>
      </c>
      <c r="AV85" t="e">
        <f>IF(K85=AV$3,MAX(AV$4:AV84)+1,"")</f>
        <v>#N/A</v>
      </c>
      <c r="AW85" t="e">
        <f>IF(L85=AW$3,MAX(AW$4:AW84)+1,"")</f>
        <v>#N/A</v>
      </c>
      <c r="AX85" t="e">
        <f>IF(M85=AX$3,MAX(AX$4:AX84)+1,"")</f>
        <v>#N/A</v>
      </c>
      <c r="AY85" t="e">
        <f>IF(N85=AY$3,MAX(AY$4:AY84)+1,"")</f>
        <v>#N/A</v>
      </c>
      <c r="AZ85" t="e">
        <f>IF(H85=AZ$3,MAX(AZ$4:AZ84)+1,"")</f>
        <v>#N/A</v>
      </c>
      <c r="BA85" t="e">
        <f>IF(I85=BA$3,MAX(BA$4:BA84)+1,"")</f>
        <v>#N/A</v>
      </c>
      <c r="BB85" t="e">
        <f>IF(J85=BB$3,MAX(BB$4:BB84)+1,"")</f>
        <v>#N/A</v>
      </c>
      <c r="BC85" t="e">
        <f>IF(K85=BC$3,MAX(BC$4:BC84)+1,"")</f>
        <v>#N/A</v>
      </c>
      <c r="BD85" t="e">
        <f>IF(L85=BD$3,MAX(BD$4:BD84)+1,"")</f>
        <v>#N/A</v>
      </c>
      <c r="BE85" t="e">
        <f>IF(M85=BE$3,MAX(BE$4:BE84)+1,"")</f>
        <v>#N/A</v>
      </c>
      <c r="BF85" t="e">
        <f>IF(N85=BF$3,MAX(BF$4:BF84)+1,"")</f>
        <v>#N/A</v>
      </c>
      <c r="BG85" t="e">
        <f>IF(H85=BG$3,MAX(BG$4:BG84)+1,"")</f>
        <v>#N/A</v>
      </c>
      <c r="BH85" t="e">
        <f>IF(I85=BH$3,MAX(BH$4:BH84)+1,"")</f>
        <v>#N/A</v>
      </c>
      <c r="BI85" t="e">
        <f>IF(J85=BI$3,MAX(BI$4:BI84)+1,"")</f>
        <v>#N/A</v>
      </c>
      <c r="BJ85" t="e">
        <f>IF(K85=BJ$3,MAX(BJ$4:BJ84)+1,"")</f>
        <v>#N/A</v>
      </c>
      <c r="BK85" t="e">
        <f>IF(L85=BK$3,MAX(BK$4:BK84)+1,"")</f>
        <v>#N/A</v>
      </c>
      <c r="BL85" t="e">
        <f>IF(M85=BL$3,MAX(BL$4:BL84)+1,"")</f>
        <v>#N/A</v>
      </c>
      <c r="BM85" t="e">
        <f>IF(N85=BM$3,MAX(BM$4:BM84)+1,"")</f>
        <v>#N/A</v>
      </c>
      <c r="BN85" t="e">
        <f>IF(H85=BN$3,MAX(BN$4:BN84)+1,"")</f>
        <v>#N/A</v>
      </c>
      <c r="BO85" t="e">
        <f>IF(I85=BO$3,MAX(BO$4:BO84)+1,"")</f>
        <v>#N/A</v>
      </c>
      <c r="BP85" t="e">
        <f>IF(J85=BP$3,MAX(BP$4:BP84)+1,"")</f>
        <v>#N/A</v>
      </c>
      <c r="BQ85" t="e">
        <f>IF(K85=BQ$3,MAX(BQ$4:BQ84)+1,"")</f>
        <v>#N/A</v>
      </c>
      <c r="BR85" t="e">
        <f>IF(L85=BR$3,MAX(BR$4:BR84)+1,"")</f>
        <v>#N/A</v>
      </c>
      <c r="BS85" t="e">
        <f>IF(M85=BS$3,MAX(BS$4:BS84)+1,"")</f>
        <v>#N/A</v>
      </c>
      <c r="BT85" t="e">
        <f>IF(N85=BT$3,MAX(BT$4:BT84)+1,"")</f>
        <v>#N/A</v>
      </c>
      <c r="BU85" t="e">
        <f>IF(H85=BU$3,MAX(BU$4:BU84)+1,"")</f>
        <v>#N/A</v>
      </c>
      <c r="BV85" t="e">
        <f>IF(I85=BV$3,MAX(BV$4:BV84)+1,"")</f>
        <v>#N/A</v>
      </c>
      <c r="BW85" t="e">
        <f>IF(J85=BW$3,MAX(BW$4:BW84)+1,"")</f>
        <v>#N/A</v>
      </c>
      <c r="BX85" t="e">
        <f>IF(K85=BX$3,MAX(BX$4:BX84)+1,"")</f>
        <v>#N/A</v>
      </c>
      <c r="BY85" t="e">
        <f>IF(L85=BY$3,MAX(BY$4:BY84)+1,"")</f>
        <v>#N/A</v>
      </c>
      <c r="BZ85" t="e">
        <f>IF(M85=BZ$3,MAX(BZ$4:BZ84)+1,"")</f>
        <v>#N/A</v>
      </c>
      <c r="CA85" t="e">
        <f>IF(N85=CA$3,MAX(CA$4:CA84)+1,"")</f>
        <v>#N/A</v>
      </c>
      <c r="CB85" t="e">
        <f>IF(H85=CB$3,MAX(CB$4:CB84)+1,"")</f>
        <v>#N/A</v>
      </c>
      <c r="CC85" t="e">
        <f>IF(I85=CC$3,MAX(CC$4:CC84)+1,"")</f>
        <v>#N/A</v>
      </c>
      <c r="CD85" t="e">
        <f>IF(J85=CD$3,MAX(CD$4:CD84)+1,"")</f>
        <v>#N/A</v>
      </c>
      <c r="CE85" t="e">
        <f>IF(K85=CE$3,MAX(CE$4:CE84)+1,"")</f>
        <v>#N/A</v>
      </c>
      <c r="CF85" t="e">
        <f>IF(L85=CF$3,MAX(CF$4:CF84)+1,"")</f>
        <v>#N/A</v>
      </c>
      <c r="CG85" t="e">
        <f>IF(M85=CG$3,MAX(CG$4:CG84)+1,"")</f>
        <v>#N/A</v>
      </c>
      <c r="CH85" t="e">
        <f>IF(N85=CH$3,MAX(CH$4:CH84)+1,"")</f>
        <v>#N/A</v>
      </c>
      <c r="CI85" t="e">
        <f>IF(H85=CI$3,MAX(CI$4:CI84)+1,"")</f>
        <v>#N/A</v>
      </c>
      <c r="CJ85" t="e">
        <f>IF(I85=CJ$3,MAX(CJ$4:CJ84)+1,"")</f>
        <v>#N/A</v>
      </c>
      <c r="CK85" t="e">
        <f>IF(J85=CK$3,MAX(CK$4:CK84)+1,"")</f>
        <v>#N/A</v>
      </c>
      <c r="CL85" t="e">
        <f>IF(K85=CL$3,MAX(CL$4:CL84)+1,"")</f>
        <v>#N/A</v>
      </c>
      <c r="CM85" t="e">
        <f>IF(L85=CM$3,MAX(CM$4:CM84)+1,"")</f>
        <v>#N/A</v>
      </c>
      <c r="CN85" t="e">
        <f>IF(M85=CN$3,MAX(CN$4:CN84)+1,"")</f>
        <v>#N/A</v>
      </c>
      <c r="CO85" t="e">
        <f>IF(N85=CO$3,MAX(CO$4:CO84)+1,"")</f>
        <v>#N/A</v>
      </c>
    </row>
    <row r="86" spans="1:93">
      <c r="A86" t="s">
        <v>12</v>
      </c>
      <c r="B86" t="s">
        <v>167</v>
      </c>
      <c r="C86" t="s">
        <v>182</v>
      </c>
      <c r="D86">
        <v>4</v>
      </c>
      <c r="E86" t="str">
        <f>INDEX('Rlt Global'!$A$4:$F$151,MATCH($C86,'Rlt Global'!$C$4:$C$151,0),5)</f>
        <v>OTCMJD4</v>
      </c>
      <c r="F86">
        <f>INDEX('Rlt Global'!$A$4:$F$151,MATCH($C86,'Rlt Global'!$C$4:$C$151,0),6)</f>
        <v>1856</v>
      </c>
      <c r="G86" s="66" t="str">
        <f>INDEX('Rlt Global'!$A$4:$G$151,MATCH($C86,'Rlt Global'!$C$4:$C$151,0),7)</f>
        <v>xxx.xxx@google.com</v>
      </c>
      <c r="H86" t="e">
        <f>INDEX('Rlt Global'!$E$4:$BD$151,MATCH($E86,'Rlt Global'!$E$4:$E$151,0),MATCH(H$3,'Rlt Global'!$E$3:$BD$3,0))</f>
        <v>#N/A</v>
      </c>
      <c r="I86" t="e">
        <f>INDEX('Rlt Global'!$E$4:$BD$151,MATCH($E86,'Rlt Global'!$E$4:$E$151,0),MATCH(I$3,'Rlt Global'!$E$3:$BD$3,0))</f>
        <v>#N/A</v>
      </c>
      <c r="J86" t="e">
        <f>INDEX('Rlt Global'!$E$4:$BD$151,MATCH($E86,'Rlt Global'!$E$4:$E$151,0),MATCH(J$3,'Rlt Global'!$E$3:$BD$3,0))</f>
        <v>#N/A</v>
      </c>
      <c r="K86" t="e">
        <f>INDEX('Rlt Global'!$E$4:$BD$151,MATCH($E86,'Rlt Global'!$E$4:$E$151,0),MATCH(K$3,'Rlt Global'!$E$3:$BD$3,0))</f>
        <v>#N/A</v>
      </c>
      <c r="L86" t="e">
        <f>INDEX('Rlt Global'!$E$4:$BD$151,MATCH($E86,'Rlt Global'!$E$4:$E$151,0),MATCH(L$3,'Rlt Global'!$E$3:$BD$3,0))</f>
        <v>#N/A</v>
      </c>
      <c r="M86" t="e">
        <f>INDEX('Rlt Global'!$E$4:$BD$151,MATCH($E86,'Rlt Global'!$E$4:$E$151,0),MATCH(M$3,'Rlt Global'!$E$3:$BD$3,0))</f>
        <v>#N/A</v>
      </c>
      <c r="N86" t="e">
        <f>INDEX('Rlt Global'!$E$4:$BD$151,MATCH($E86,'Rlt Global'!$E$4:$E$151,0),MATCH(N$3,'Rlt Global'!$E$3:$BD$3,0))</f>
        <v>#N/A</v>
      </c>
      <c r="P86" t="e">
        <f t="shared" si="10"/>
        <v>#N/A</v>
      </c>
      <c r="Q86" t="e">
        <f t="shared" si="11"/>
        <v>#N/A</v>
      </c>
      <c r="R86" t="e">
        <f t="shared" si="12"/>
        <v>#N/A</v>
      </c>
      <c r="S86" t="e">
        <f t="shared" si="13"/>
        <v>#N/A</v>
      </c>
      <c r="T86" t="e">
        <f t="shared" si="14"/>
        <v>#N/A</v>
      </c>
      <c r="U86" t="e">
        <f t="shared" si="15"/>
        <v>#N/A</v>
      </c>
      <c r="V86" t="e">
        <f t="shared" si="16"/>
        <v>#N/A</v>
      </c>
      <c r="X86" t="e">
        <f>IF(H86=X$3,MAX(X$4:X85)+1,"")</f>
        <v>#N/A</v>
      </c>
      <c r="Y86" t="e">
        <f>IF(I86=Y$3,MAX(Y$4:Y85)+1,"")</f>
        <v>#N/A</v>
      </c>
      <c r="Z86" t="e">
        <f>IF(J86=Z$3,MAX(Z$4:Z85)+1,"")</f>
        <v>#N/A</v>
      </c>
      <c r="AA86" t="e">
        <f>IF(K86=AA$3,MAX(AA$4:AA85)+1,"")</f>
        <v>#N/A</v>
      </c>
      <c r="AB86" t="e">
        <f>IF(L86=AB$3,MAX(AB$4:AB85)+1,"")</f>
        <v>#N/A</v>
      </c>
      <c r="AC86" t="e">
        <f>IF(M86=AC$3,MAX(AC$4:AC85)+1,"")</f>
        <v>#N/A</v>
      </c>
      <c r="AD86" t="e">
        <f>IF(N86=AD$3,MAX(AD$4:AD85)+1,"")</f>
        <v>#N/A</v>
      </c>
      <c r="AE86" t="e">
        <f>IF(H86=AE$3,MAX(AE$4:AE85)+1,"")</f>
        <v>#N/A</v>
      </c>
      <c r="AF86" t="e">
        <f>IF(I86=AF$3,MAX(AF$4:AF85)+1,"")</f>
        <v>#N/A</v>
      </c>
      <c r="AG86" t="e">
        <f>IF(J86=AG$3,MAX(AG$4:AG85)+1,"")</f>
        <v>#N/A</v>
      </c>
      <c r="AH86" t="e">
        <f>IF(K86=AH$3,MAX(AH$4:AH85)+1,"")</f>
        <v>#N/A</v>
      </c>
      <c r="AI86" t="e">
        <f>IF(L86=AI$3,MAX(AI$4:AI85)+1,"")</f>
        <v>#N/A</v>
      </c>
      <c r="AJ86" t="e">
        <f>IF(M86=AJ$3,MAX(AJ$4:AJ85)+1,"")</f>
        <v>#N/A</v>
      </c>
      <c r="AK86" t="e">
        <f>IF(N86=AK$3,MAX(AK$4:AK85)+1,"")</f>
        <v>#N/A</v>
      </c>
      <c r="AL86" t="e">
        <f>IF(H86=AL$3,MAX(AL$4:AL85)+1,"")</f>
        <v>#N/A</v>
      </c>
      <c r="AM86" t="e">
        <f>IF(I86=AM$3,MAX(AM$4:AM85)+1,"")</f>
        <v>#N/A</v>
      </c>
      <c r="AN86" t="e">
        <f>IF(J86=AN$3,MAX(AN$4:AN85)+1,"")</f>
        <v>#N/A</v>
      </c>
      <c r="AO86" t="e">
        <f>IF(K86=AO$3,MAX(AO$4:AO85)+1,"")</f>
        <v>#N/A</v>
      </c>
      <c r="AP86" t="e">
        <f>IF(L86=AP$3,MAX(AP$4:AP85)+1,"")</f>
        <v>#N/A</v>
      </c>
      <c r="AQ86" t="e">
        <f>IF(M86=AQ$3,MAX(AQ$4:AQ85)+1,"")</f>
        <v>#N/A</v>
      </c>
      <c r="AR86" t="e">
        <f>IF(N86=AR$3,MAX(AR$4:AR85)+1,"")</f>
        <v>#N/A</v>
      </c>
      <c r="AS86" t="e">
        <f>IF(H86=AS$3,MAX(AS$4:AS85)+1,"")</f>
        <v>#N/A</v>
      </c>
      <c r="AT86" t="e">
        <f>IF(I86=AT$3,MAX(AT$4:AT85)+1,"")</f>
        <v>#N/A</v>
      </c>
      <c r="AU86" t="e">
        <f>IF(J86=AU$3,MAX(AU$4:AU85)+1,"")</f>
        <v>#N/A</v>
      </c>
      <c r="AV86" t="e">
        <f>IF(K86=AV$3,MAX(AV$4:AV85)+1,"")</f>
        <v>#N/A</v>
      </c>
      <c r="AW86" t="e">
        <f>IF(L86=AW$3,MAX(AW$4:AW85)+1,"")</f>
        <v>#N/A</v>
      </c>
      <c r="AX86" t="e">
        <f>IF(M86=AX$3,MAX(AX$4:AX85)+1,"")</f>
        <v>#N/A</v>
      </c>
      <c r="AY86" t="e">
        <f>IF(N86=AY$3,MAX(AY$4:AY85)+1,"")</f>
        <v>#N/A</v>
      </c>
      <c r="AZ86" t="e">
        <f>IF(H86=AZ$3,MAX(AZ$4:AZ85)+1,"")</f>
        <v>#N/A</v>
      </c>
      <c r="BA86" t="e">
        <f>IF(I86=BA$3,MAX(BA$4:BA85)+1,"")</f>
        <v>#N/A</v>
      </c>
      <c r="BB86" t="e">
        <f>IF(J86=BB$3,MAX(BB$4:BB85)+1,"")</f>
        <v>#N/A</v>
      </c>
      <c r="BC86" t="e">
        <f>IF(K86=BC$3,MAX(BC$4:BC85)+1,"")</f>
        <v>#N/A</v>
      </c>
      <c r="BD86" t="e">
        <f>IF(L86=BD$3,MAX(BD$4:BD85)+1,"")</f>
        <v>#N/A</v>
      </c>
      <c r="BE86" t="e">
        <f>IF(M86=BE$3,MAX(BE$4:BE85)+1,"")</f>
        <v>#N/A</v>
      </c>
      <c r="BF86" t="e">
        <f>IF(N86=BF$3,MAX(BF$4:BF85)+1,"")</f>
        <v>#N/A</v>
      </c>
      <c r="BG86" t="e">
        <f>IF(H86=BG$3,MAX(BG$4:BG85)+1,"")</f>
        <v>#N/A</v>
      </c>
      <c r="BH86" t="e">
        <f>IF(I86=BH$3,MAX(BH$4:BH85)+1,"")</f>
        <v>#N/A</v>
      </c>
      <c r="BI86" t="e">
        <f>IF(J86=BI$3,MAX(BI$4:BI85)+1,"")</f>
        <v>#N/A</v>
      </c>
      <c r="BJ86" t="e">
        <f>IF(K86=BJ$3,MAX(BJ$4:BJ85)+1,"")</f>
        <v>#N/A</v>
      </c>
      <c r="BK86" t="e">
        <f>IF(L86=BK$3,MAX(BK$4:BK85)+1,"")</f>
        <v>#N/A</v>
      </c>
      <c r="BL86" t="e">
        <f>IF(M86=BL$3,MAX(BL$4:BL85)+1,"")</f>
        <v>#N/A</v>
      </c>
      <c r="BM86" t="e">
        <f>IF(N86=BM$3,MAX(BM$4:BM85)+1,"")</f>
        <v>#N/A</v>
      </c>
      <c r="BN86" t="e">
        <f>IF(H86=BN$3,MAX(BN$4:BN85)+1,"")</f>
        <v>#N/A</v>
      </c>
      <c r="BO86" t="e">
        <f>IF(I86=BO$3,MAX(BO$4:BO85)+1,"")</f>
        <v>#N/A</v>
      </c>
      <c r="BP86" t="e">
        <f>IF(J86=BP$3,MAX(BP$4:BP85)+1,"")</f>
        <v>#N/A</v>
      </c>
      <c r="BQ86" t="e">
        <f>IF(K86=BQ$3,MAX(BQ$4:BQ85)+1,"")</f>
        <v>#N/A</v>
      </c>
      <c r="BR86" t="e">
        <f>IF(L86=BR$3,MAX(BR$4:BR85)+1,"")</f>
        <v>#N/A</v>
      </c>
      <c r="BS86" t="e">
        <f>IF(M86=BS$3,MAX(BS$4:BS85)+1,"")</f>
        <v>#N/A</v>
      </c>
      <c r="BT86" t="e">
        <f>IF(N86=BT$3,MAX(BT$4:BT85)+1,"")</f>
        <v>#N/A</v>
      </c>
      <c r="BU86" t="e">
        <f>IF(H86=BU$3,MAX(BU$4:BU85)+1,"")</f>
        <v>#N/A</v>
      </c>
      <c r="BV86" t="e">
        <f>IF(I86=BV$3,MAX(BV$4:BV85)+1,"")</f>
        <v>#N/A</v>
      </c>
      <c r="BW86" t="e">
        <f>IF(J86=BW$3,MAX(BW$4:BW85)+1,"")</f>
        <v>#N/A</v>
      </c>
      <c r="BX86" t="e">
        <f>IF(K86=BX$3,MAX(BX$4:BX85)+1,"")</f>
        <v>#N/A</v>
      </c>
      <c r="BY86" t="e">
        <f>IF(L86=BY$3,MAX(BY$4:BY85)+1,"")</f>
        <v>#N/A</v>
      </c>
      <c r="BZ86" t="e">
        <f>IF(M86=BZ$3,MAX(BZ$4:BZ85)+1,"")</f>
        <v>#N/A</v>
      </c>
      <c r="CA86" t="e">
        <f>IF(N86=CA$3,MAX(CA$4:CA85)+1,"")</f>
        <v>#N/A</v>
      </c>
      <c r="CB86" t="e">
        <f>IF(H86=CB$3,MAX(CB$4:CB85)+1,"")</f>
        <v>#N/A</v>
      </c>
      <c r="CC86" t="e">
        <f>IF(I86=CC$3,MAX(CC$4:CC85)+1,"")</f>
        <v>#N/A</v>
      </c>
      <c r="CD86" t="e">
        <f>IF(J86=CD$3,MAX(CD$4:CD85)+1,"")</f>
        <v>#N/A</v>
      </c>
      <c r="CE86" t="e">
        <f>IF(K86=CE$3,MAX(CE$4:CE85)+1,"")</f>
        <v>#N/A</v>
      </c>
      <c r="CF86" t="e">
        <f>IF(L86=CF$3,MAX(CF$4:CF85)+1,"")</f>
        <v>#N/A</v>
      </c>
      <c r="CG86" t="e">
        <f>IF(M86=CG$3,MAX(CG$4:CG85)+1,"")</f>
        <v>#N/A</v>
      </c>
      <c r="CH86" t="e">
        <f>IF(N86=CH$3,MAX(CH$4:CH85)+1,"")</f>
        <v>#N/A</v>
      </c>
      <c r="CI86" t="e">
        <f>IF(H86=CI$3,MAX(CI$4:CI85)+1,"")</f>
        <v>#N/A</v>
      </c>
      <c r="CJ86" t="e">
        <f>IF(I86=CJ$3,MAX(CJ$4:CJ85)+1,"")</f>
        <v>#N/A</v>
      </c>
      <c r="CK86" t="e">
        <f>IF(J86=CK$3,MAX(CK$4:CK85)+1,"")</f>
        <v>#N/A</v>
      </c>
      <c r="CL86" t="e">
        <f>IF(K86=CL$3,MAX(CL$4:CL85)+1,"")</f>
        <v>#N/A</v>
      </c>
      <c r="CM86" t="e">
        <f>IF(L86=CM$3,MAX(CM$4:CM85)+1,"")</f>
        <v>#N/A</v>
      </c>
      <c r="CN86" t="e">
        <f>IF(M86=CN$3,MAX(CN$4:CN85)+1,"")</f>
        <v>#N/A</v>
      </c>
      <c r="CO86" t="e">
        <f>IF(N86=CO$3,MAX(CO$4:CO85)+1,"")</f>
        <v>#N/A</v>
      </c>
    </row>
    <row r="87" spans="1:93">
      <c r="A87" t="s">
        <v>16</v>
      </c>
      <c r="B87" t="s">
        <v>153</v>
      </c>
      <c r="C87" t="s">
        <v>183</v>
      </c>
      <c r="D87">
        <v>1</v>
      </c>
      <c r="E87" t="str">
        <f>INDEX('Rlt Global'!$A$4:$F$151,MATCH($C87,'Rlt Global'!$C$4:$C$151,0),5)</f>
        <v>OTCME1</v>
      </c>
      <c r="F87">
        <f>INDEX('Rlt Global'!$A$4:$F$151,MATCH($C87,'Rlt Global'!$C$4:$C$151,0),6)</f>
        <v>4788</v>
      </c>
      <c r="G87" s="66" t="str">
        <f>INDEX('Rlt Global'!$A$4:$G$151,MATCH($C87,'Rlt Global'!$C$4:$C$151,0),7)</f>
        <v>xxx.xxx@google.com</v>
      </c>
      <c r="H87" t="e">
        <f>INDEX('Rlt Global'!$E$4:$BD$151,MATCH($E87,'Rlt Global'!$E$4:$E$151,0),MATCH(H$3,'Rlt Global'!$E$3:$BD$3,0))</f>
        <v>#N/A</v>
      </c>
      <c r="I87" t="e">
        <f>INDEX('Rlt Global'!$E$4:$BD$151,MATCH($E87,'Rlt Global'!$E$4:$E$151,0),MATCH(I$3,'Rlt Global'!$E$3:$BD$3,0))</f>
        <v>#N/A</v>
      </c>
      <c r="J87" t="e">
        <f>INDEX('Rlt Global'!$E$4:$BD$151,MATCH($E87,'Rlt Global'!$E$4:$E$151,0),MATCH(J$3,'Rlt Global'!$E$3:$BD$3,0))</f>
        <v>#N/A</v>
      </c>
      <c r="K87" t="e">
        <f>INDEX('Rlt Global'!$E$4:$BD$151,MATCH($E87,'Rlt Global'!$E$4:$E$151,0),MATCH(K$3,'Rlt Global'!$E$3:$BD$3,0))</f>
        <v>#N/A</v>
      </c>
      <c r="L87" t="e">
        <f>INDEX('Rlt Global'!$E$4:$BD$151,MATCH($E87,'Rlt Global'!$E$4:$E$151,0),MATCH(L$3,'Rlt Global'!$E$3:$BD$3,0))</f>
        <v>#N/A</v>
      </c>
      <c r="M87" t="e">
        <f>INDEX('Rlt Global'!$E$4:$BD$151,MATCH($E87,'Rlt Global'!$E$4:$E$151,0),MATCH(M$3,'Rlt Global'!$E$3:$BD$3,0))</f>
        <v>#N/A</v>
      </c>
      <c r="N87" t="e">
        <f>INDEX('Rlt Global'!$E$4:$BD$151,MATCH($E87,'Rlt Global'!$E$4:$E$151,0),MATCH(N$3,'Rlt Global'!$E$3:$BD$3,0))</f>
        <v>#N/A</v>
      </c>
      <c r="P87" t="e">
        <f t="shared" si="10"/>
        <v>#N/A</v>
      </c>
      <c r="Q87" t="e">
        <f t="shared" si="11"/>
        <v>#N/A</v>
      </c>
      <c r="R87" t="e">
        <f t="shared" si="12"/>
        <v>#N/A</v>
      </c>
      <c r="S87" t="e">
        <f t="shared" si="13"/>
        <v>#N/A</v>
      </c>
      <c r="T87" t="e">
        <f t="shared" si="14"/>
        <v>#N/A</v>
      </c>
      <c r="U87" t="e">
        <f t="shared" si="15"/>
        <v>#N/A</v>
      </c>
      <c r="V87" t="e">
        <f t="shared" si="16"/>
        <v>#N/A</v>
      </c>
      <c r="X87" t="e">
        <f>IF(H87=X$3,MAX(X$4:X86)+1,"")</f>
        <v>#N/A</v>
      </c>
      <c r="Y87" t="e">
        <f>IF(I87=Y$3,MAX(Y$4:Y86)+1,"")</f>
        <v>#N/A</v>
      </c>
      <c r="Z87" t="e">
        <f>IF(J87=Z$3,MAX(Z$4:Z86)+1,"")</f>
        <v>#N/A</v>
      </c>
      <c r="AA87" t="e">
        <f>IF(K87=AA$3,MAX(AA$4:AA86)+1,"")</f>
        <v>#N/A</v>
      </c>
      <c r="AB87" t="e">
        <f>IF(L87=AB$3,MAX(AB$4:AB86)+1,"")</f>
        <v>#N/A</v>
      </c>
      <c r="AC87" t="e">
        <f>IF(M87=AC$3,MAX(AC$4:AC86)+1,"")</f>
        <v>#N/A</v>
      </c>
      <c r="AD87" t="e">
        <f>IF(N87=AD$3,MAX(AD$4:AD86)+1,"")</f>
        <v>#N/A</v>
      </c>
      <c r="AE87" t="e">
        <f>IF(H87=AE$3,MAX(AE$4:AE86)+1,"")</f>
        <v>#N/A</v>
      </c>
      <c r="AF87" t="e">
        <f>IF(I87=AF$3,MAX(AF$4:AF86)+1,"")</f>
        <v>#N/A</v>
      </c>
      <c r="AG87" t="e">
        <f>IF(J87=AG$3,MAX(AG$4:AG86)+1,"")</f>
        <v>#N/A</v>
      </c>
      <c r="AH87" t="e">
        <f>IF(K87=AH$3,MAX(AH$4:AH86)+1,"")</f>
        <v>#N/A</v>
      </c>
      <c r="AI87" t="e">
        <f>IF(L87=AI$3,MAX(AI$4:AI86)+1,"")</f>
        <v>#N/A</v>
      </c>
      <c r="AJ87" t="e">
        <f>IF(M87=AJ$3,MAX(AJ$4:AJ86)+1,"")</f>
        <v>#N/A</v>
      </c>
      <c r="AK87" t="e">
        <f>IF(N87=AK$3,MAX(AK$4:AK86)+1,"")</f>
        <v>#N/A</v>
      </c>
      <c r="AL87" t="e">
        <f>IF(H87=AL$3,MAX(AL$4:AL86)+1,"")</f>
        <v>#N/A</v>
      </c>
      <c r="AM87" t="e">
        <f>IF(I87=AM$3,MAX(AM$4:AM86)+1,"")</f>
        <v>#N/A</v>
      </c>
      <c r="AN87" t="e">
        <f>IF(J87=AN$3,MAX(AN$4:AN86)+1,"")</f>
        <v>#N/A</v>
      </c>
      <c r="AO87" t="e">
        <f>IF(K87=AO$3,MAX(AO$4:AO86)+1,"")</f>
        <v>#N/A</v>
      </c>
      <c r="AP87" t="e">
        <f>IF(L87=AP$3,MAX(AP$4:AP86)+1,"")</f>
        <v>#N/A</v>
      </c>
      <c r="AQ87" t="e">
        <f>IF(M87=AQ$3,MAX(AQ$4:AQ86)+1,"")</f>
        <v>#N/A</v>
      </c>
      <c r="AR87" t="e">
        <f>IF(N87=AR$3,MAX(AR$4:AR86)+1,"")</f>
        <v>#N/A</v>
      </c>
      <c r="AS87" t="e">
        <f>IF(H87=AS$3,MAX(AS$4:AS86)+1,"")</f>
        <v>#N/A</v>
      </c>
      <c r="AT87" t="e">
        <f>IF(I87=AT$3,MAX(AT$4:AT86)+1,"")</f>
        <v>#N/A</v>
      </c>
      <c r="AU87" t="e">
        <f>IF(J87=AU$3,MAX(AU$4:AU86)+1,"")</f>
        <v>#N/A</v>
      </c>
      <c r="AV87" t="e">
        <f>IF(K87=AV$3,MAX(AV$4:AV86)+1,"")</f>
        <v>#N/A</v>
      </c>
      <c r="AW87" t="e">
        <f>IF(L87=AW$3,MAX(AW$4:AW86)+1,"")</f>
        <v>#N/A</v>
      </c>
      <c r="AX87" t="e">
        <f>IF(M87=AX$3,MAX(AX$4:AX86)+1,"")</f>
        <v>#N/A</v>
      </c>
      <c r="AY87" t="e">
        <f>IF(N87=AY$3,MAX(AY$4:AY86)+1,"")</f>
        <v>#N/A</v>
      </c>
      <c r="AZ87" t="e">
        <f>IF(H87=AZ$3,MAX(AZ$4:AZ86)+1,"")</f>
        <v>#N/A</v>
      </c>
      <c r="BA87" t="e">
        <f>IF(I87=BA$3,MAX(BA$4:BA86)+1,"")</f>
        <v>#N/A</v>
      </c>
      <c r="BB87" t="e">
        <f>IF(J87=BB$3,MAX(BB$4:BB86)+1,"")</f>
        <v>#N/A</v>
      </c>
      <c r="BC87" t="e">
        <f>IF(K87=BC$3,MAX(BC$4:BC86)+1,"")</f>
        <v>#N/A</v>
      </c>
      <c r="BD87" t="e">
        <f>IF(L87=BD$3,MAX(BD$4:BD86)+1,"")</f>
        <v>#N/A</v>
      </c>
      <c r="BE87" t="e">
        <f>IF(M87=BE$3,MAX(BE$4:BE86)+1,"")</f>
        <v>#N/A</v>
      </c>
      <c r="BF87" t="e">
        <f>IF(N87=BF$3,MAX(BF$4:BF86)+1,"")</f>
        <v>#N/A</v>
      </c>
      <c r="BG87" t="e">
        <f>IF(H87=BG$3,MAX(BG$4:BG86)+1,"")</f>
        <v>#N/A</v>
      </c>
      <c r="BH87" t="e">
        <f>IF(I87=BH$3,MAX(BH$4:BH86)+1,"")</f>
        <v>#N/A</v>
      </c>
      <c r="BI87" t="e">
        <f>IF(J87=BI$3,MAX(BI$4:BI86)+1,"")</f>
        <v>#N/A</v>
      </c>
      <c r="BJ87" t="e">
        <f>IF(K87=BJ$3,MAX(BJ$4:BJ86)+1,"")</f>
        <v>#N/A</v>
      </c>
      <c r="BK87" t="e">
        <f>IF(L87=BK$3,MAX(BK$4:BK86)+1,"")</f>
        <v>#N/A</v>
      </c>
      <c r="BL87" t="e">
        <f>IF(M87=BL$3,MAX(BL$4:BL86)+1,"")</f>
        <v>#N/A</v>
      </c>
      <c r="BM87" t="e">
        <f>IF(N87=BM$3,MAX(BM$4:BM86)+1,"")</f>
        <v>#N/A</v>
      </c>
      <c r="BN87" t="e">
        <f>IF(H87=BN$3,MAX(BN$4:BN86)+1,"")</f>
        <v>#N/A</v>
      </c>
      <c r="BO87" t="e">
        <f>IF(I87=BO$3,MAX(BO$4:BO86)+1,"")</f>
        <v>#N/A</v>
      </c>
      <c r="BP87" t="e">
        <f>IF(J87=BP$3,MAX(BP$4:BP86)+1,"")</f>
        <v>#N/A</v>
      </c>
      <c r="BQ87" t="e">
        <f>IF(K87=BQ$3,MAX(BQ$4:BQ86)+1,"")</f>
        <v>#N/A</v>
      </c>
      <c r="BR87" t="e">
        <f>IF(L87=BR$3,MAX(BR$4:BR86)+1,"")</f>
        <v>#N/A</v>
      </c>
      <c r="BS87" t="e">
        <f>IF(M87=BS$3,MAX(BS$4:BS86)+1,"")</f>
        <v>#N/A</v>
      </c>
      <c r="BT87" t="e">
        <f>IF(N87=BT$3,MAX(BT$4:BT86)+1,"")</f>
        <v>#N/A</v>
      </c>
      <c r="BU87" t="e">
        <f>IF(H87=BU$3,MAX(BU$4:BU86)+1,"")</f>
        <v>#N/A</v>
      </c>
      <c r="BV87" t="e">
        <f>IF(I87=BV$3,MAX(BV$4:BV86)+1,"")</f>
        <v>#N/A</v>
      </c>
      <c r="BW87" t="e">
        <f>IF(J87=BW$3,MAX(BW$4:BW86)+1,"")</f>
        <v>#N/A</v>
      </c>
      <c r="BX87" t="e">
        <f>IF(K87=BX$3,MAX(BX$4:BX86)+1,"")</f>
        <v>#N/A</v>
      </c>
      <c r="BY87" t="e">
        <f>IF(L87=BY$3,MAX(BY$4:BY86)+1,"")</f>
        <v>#N/A</v>
      </c>
      <c r="BZ87" t="e">
        <f>IF(M87=BZ$3,MAX(BZ$4:BZ86)+1,"")</f>
        <v>#N/A</v>
      </c>
      <c r="CA87" t="e">
        <f>IF(N87=CA$3,MAX(CA$4:CA86)+1,"")</f>
        <v>#N/A</v>
      </c>
      <c r="CB87" t="e">
        <f>IF(H87=CB$3,MAX(CB$4:CB86)+1,"")</f>
        <v>#N/A</v>
      </c>
      <c r="CC87" t="e">
        <f>IF(I87=CC$3,MAX(CC$4:CC86)+1,"")</f>
        <v>#N/A</v>
      </c>
      <c r="CD87" t="e">
        <f>IF(J87=CD$3,MAX(CD$4:CD86)+1,"")</f>
        <v>#N/A</v>
      </c>
      <c r="CE87" t="e">
        <f>IF(K87=CE$3,MAX(CE$4:CE86)+1,"")</f>
        <v>#N/A</v>
      </c>
      <c r="CF87" t="e">
        <f>IF(L87=CF$3,MAX(CF$4:CF86)+1,"")</f>
        <v>#N/A</v>
      </c>
      <c r="CG87" t="e">
        <f>IF(M87=CG$3,MAX(CG$4:CG86)+1,"")</f>
        <v>#N/A</v>
      </c>
      <c r="CH87" t="e">
        <f>IF(N87=CH$3,MAX(CH$4:CH86)+1,"")</f>
        <v>#N/A</v>
      </c>
      <c r="CI87" t="e">
        <f>IF(H87=CI$3,MAX(CI$4:CI86)+1,"")</f>
        <v>#N/A</v>
      </c>
      <c r="CJ87" t="e">
        <f>IF(I87=CJ$3,MAX(CJ$4:CJ86)+1,"")</f>
        <v>#N/A</v>
      </c>
      <c r="CK87" t="e">
        <f>IF(J87=CK$3,MAX(CK$4:CK86)+1,"")</f>
        <v>#N/A</v>
      </c>
      <c r="CL87" t="e">
        <f>IF(K87=CL$3,MAX(CL$4:CL86)+1,"")</f>
        <v>#N/A</v>
      </c>
      <c r="CM87" t="e">
        <f>IF(L87=CM$3,MAX(CM$4:CM86)+1,"")</f>
        <v>#N/A</v>
      </c>
      <c r="CN87" t="e">
        <f>IF(M87=CN$3,MAX(CN$4:CN86)+1,"")</f>
        <v>#N/A</v>
      </c>
      <c r="CO87" t="e">
        <f>IF(N87=CO$3,MAX(CO$4:CO86)+1,"")</f>
        <v>#N/A</v>
      </c>
    </row>
    <row r="88" spans="1:93">
      <c r="A88" t="s">
        <v>16</v>
      </c>
      <c r="B88" t="s">
        <v>153</v>
      </c>
      <c r="C88" t="s">
        <v>184</v>
      </c>
      <c r="D88">
        <v>2</v>
      </c>
      <c r="E88" t="str">
        <f>INDEX('Rlt Global'!$A$4:$F$151,MATCH($C88,'Rlt Global'!$C$4:$C$151,0),5)</f>
        <v>OTCME2</v>
      </c>
      <c r="F88">
        <f>INDEX('Rlt Global'!$A$4:$F$151,MATCH($C88,'Rlt Global'!$C$4:$C$151,0),6)</f>
        <v>4105</v>
      </c>
      <c r="G88" s="66" t="str">
        <f>INDEX('Rlt Global'!$A$4:$G$151,MATCH($C88,'Rlt Global'!$C$4:$C$151,0),7)</f>
        <v>xxx.xxx@google.com</v>
      </c>
      <c r="H88" t="e">
        <f>INDEX('Rlt Global'!$E$4:$BD$151,MATCH($E88,'Rlt Global'!$E$4:$E$151,0),MATCH(H$3,'Rlt Global'!$E$3:$BD$3,0))</f>
        <v>#N/A</v>
      </c>
      <c r="I88" t="e">
        <f>INDEX('Rlt Global'!$E$4:$BD$151,MATCH($E88,'Rlt Global'!$E$4:$E$151,0),MATCH(I$3,'Rlt Global'!$E$3:$BD$3,0))</f>
        <v>#N/A</v>
      </c>
      <c r="J88" t="e">
        <f>INDEX('Rlt Global'!$E$4:$BD$151,MATCH($E88,'Rlt Global'!$E$4:$E$151,0),MATCH(J$3,'Rlt Global'!$E$3:$BD$3,0))</f>
        <v>#N/A</v>
      </c>
      <c r="K88" t="e">
        <f>INDEX('Rlt Global'!$E$4:$BD$151,MATCH($E88,'Rlt Global'!$E$4:$E$151,0),MATCH(K$3,'Rlt Global'!$E$3:$BD$3,0))</f>
        <v>#N/A</v>
      </c>
      <c r="L88" t="e">
        <f>INDEX('Rlt Global'!$E$4:$BD$151,MATCH($E88,'Rlt Global'!$E$4:$E$151,0),MATCH(L$3,'Rlt Global'!$E$3:$BD$3,0))</f>
        <v>#N/A</v>
      </c>
      <c r="M88" t="e">
        <f>INDEX('Rlt Global'!$E$4:$BD$151,MATCH($E88,'Rlt Global'!$E$4:$E$151,0),MATCH(M$3,'Rlt Global'!$E$3:$BD$3,0))</f>
        <v>#N/A</v>
      </c>
      <c r="N88" t="e">
        <f>INDEX('Rlt Global'!$E$4:$BD$151,MATCH($E88,'Rlt Global'!$E$4:$E$151,0),MATCH(N$3,'Rlt Global'!$E$3:$BD$3,0))</f>
        <v>#N/A</v>
      </c>
      <c r="P88" t="e">
        <f t="shared" si="10"/>
        <v>#N/A</v>
      </c>
      <c r="Q88" t="e">
        <f t="shared" si="11"/>
        <v>#N/A</v>
      </c>
      <c r="R88" t="e">
        <f t="shared" si="12"/>
        <v>#N/A</v>
      </c>
      <c r="S88" t="e">
        <f t="shared" si="13"/>
        <v>#N/A</v>
      </c>
      <c r="T88" t="e">
        <f t="shared" si="14"/>
        <v>#N/A</v>
      </c>
      <c r="U88" t="e">
        <f t="shared" si="15"/>
        <v>#N/A</v>
      </c>
      <c r="V88" t="e">
        <f t="shared" si="16"/>
        <v>#N/A</v>
      </c>
      <c r="X88" t="e">
        <f>IF(H88=X$3,MAX(X$4:X87)+1,"")</f>
        <v>#N/A</v>
      </c>
      <c r="Y88" t="e">
        <f>IF(I88=Y$3,MAX(Y$4:Y87)+1,"")</f>
        <v>#N/A</v>
      </c>
      <c r="Z88" t="e">
        <f>IF(J88=Z$3,MAX(Z$4:Z87)+1,"")</f>
        <v>#N/A</v>
      </c>
      <c r="AA88" t="e">
        <f>IF(K88=AA$3,MAX(AA$4:AA87)+1,"")</f>
        <v>#N/A</v>
      </c>
      <c r="AB88" t="e">
        <f>IF(L88=AB$3,MAX(AB$4:AB87)+1,"")</f>
        <v>#N/A</v>
      </c>
      <c r="AC88" t="e">
        <f>IF(M88=AC$3,MAX(AC$4:AC87)+1,"")</f>
        <v>#N/A</v>
      </c>
      <c r="AD88" t="e">
        <f>IF(N88=AD$3,MAX(AD$4:AD87)+1,"")</f>
        <v>#N/A</v>
      </c>
      <c r="AE88" t="e">
        <f>IF(H88=AE$3,MAX(AE$4:AE87)+1,"")</f>
        <v>#N/A</v>
      </c>
      <c r="AF88" t="e">
        <f>IF(I88=AF$3,MAX(AF$4:AF87)+1,"")</f>
        <v>#N/A</v>
      </c>
      <c r="AG88" t="e">
        <f>IF(J88=AG$3,MAX(AG$4:AG87)+1,"")</f>
        <v>#N/A</v>
      </c>
      <c r="AH88" t="e">
        <f>IF(K88=AH$3,MAX(AH$4:AH87)+1,"")</f>
        <v>#N/A</v>
      </c>
      <c r="AI88" t="e">
        <f>IF(L88=AI$3,MAX(AI$4:AI87)+1,"")</f>
        <v>#N/A</v>
      </c>
      <c r="AJ88" t="e">
        <f>IF(M88=AJ$3,MAX(AJ$4:AJ87)+1,"")</f>
        <v>#N/A</v>
      </c>
      <c r="AK88" t="e">
        <f>IF(N88=AK$3,MAX(AK$4:AK87)+1,"")</f>
        <v>#N/A</v>
      </c>
      <c r="AL88" t="e">
        <f>IF(H88=AL$3,MAX(AL$4:AL87)+1,"")</f>
        <v>#N/A</v>
      </c>
      <c r="AM88" t="e">
        <f>IF(I88=AM$3,MAX(AM$4:AM87)+1,"")</f>
        <v>#N/A</v>
      </c>
      <c r="AN88" t="e">
        <f>IF(J88=AN$3,MAX(AN$4:AN87)+1,"")</f>
        <v>#N/A</v>
      </c>
      <c r="AO88" t="e">
        <f>IF(K88=AO$3,MAX(AO$4:AO87)+1,"")</f>
        <v>#N/A</v>
      </c>
      <c r="AP88" t="e">
        <f>IF(L88=AP$3,MAX(AP$4:AP87)+1,"")</f>
        <v>#N/A</v>
      </c>
      <c r="AQ88" t="e">
        <f>IF(M88=AQ$3,MAX(AQ$4:AQ87)+1,"")</f>
        <v>#N/A</v>
      </c>
      <c r="AR88" t="e">
        <f>IF(N88=AR$3,MAX(AR$4:AR87)+1,"")</f>
        <v>#N/A</v>
      </c>
      <c r="AS88" t="e">
        <f>IF(H88=AS$3,MAX(AS$4:AS87)+1,"")</f>
        <v>#N/A</v>
      </c>
      <c r="AT88" t="e">
        <f>IF(I88=AT$3,MAX(AT$4:AT87)+1,"")</f>
        <v>#N/A</v>
      </c>
      <c r="AU88" t="e">
        <f>IF(J88=AU$3,MAX(AU$4:AU87)+1,"")</f>
        <v>#N/A</v>
      </c>
      <c r="AV88" t="e">
        <f>IF(K88=AV$3,MAX(AV$4:AV87)+1,"")</f>
        <v>#N/A</v>
      </c>
      <c r="AW88" t="e">
        <f>IF(L88=AW$3,MAX(AW$4:AW87)+1,"")</f>
        <v>#N/A</v>
      </c>
      <c r="AX88" t="e">
        <f>IF(M88=AX$3,MAX(AX$4:AX87)+1,"")</f>
        <v>#N/A</v>
      </c>
      <c r="AY88" t="e">
        <f>IF(N88=AY$3,MAX(AY$4:AY87)+1,"")</f>
        <v>#N/A</v>
      </c>
      <c r="AZ88" t="e">
        <f>IF(H88=AZ$3,MAX(AZ$4:AZ87)+1,"")</f>
        <v>#N/A</v>
      </c>
      <c r="BA88" t="e">
        <f>IF(I88=BA$3,MAX(BA$4:BA87)+1,"")</f>
        <v>#N/A</v>
      </c>
      <c r="BB88" t="e">
        <f>IF(J88=BB$3,MAX(BB$4:BB87)+1,"")</f>
        <v>#N/A</v>
      </c>
      <c r="BC88" t="e">
        <f>IF(K88=BC$3,MAX(BC$4:BC87)+1,"")</f>
        <v>#N/A</v>
      </c>
      <c r="BD88" t="e">
        <f>IF(L88=BD$3,MAX(BD$4:BD87)+1,"")</f>
        <v>#N/A</v>
      </c>
      <c r="BE88" t="e">
        <f>IF(M88=BE$3,MAX(BE$4:BE87)+1,"")</f>
        <v>#N/A</v>
      </c>
      <c r="BF88" t="e">
        <f>IF(N88=BF$3,MAX(BF$4:BF87)+1,"")</f>
        <v>#N/A</v>
      </c>
      <c r="BG88" t="e">
        <f>IF(H88=BG$3,MAX(BG$4:BG87)+1,"")</f>
        <v>#N/A</v>
      </c>
      <c r="BH88" t="e">
        <f>IF(I88=BH$3,MAX(BH$4:BH87)+1,"")</f>
        <v>#N/A</v>
      </c>
      <c r="BI88" t="e">
        <f>IF(J88=BI$3,MAX(BI$4:BI87)+1,"")</f>
        <v>#N/A</v>
      </c>
      <c r="BJ88" t="e">
        <f>IF(K88=BJ$3,MAX(BJ$4:BJ87)+1,"")</f>
        <v>#N/A</v>
      </c>
      <c r="BK88" t="e">
        <f>IF(L88=BK$3,MAX(BK$4:BK87)+1,"")</f>
        <v>#N/A</v>
      </c>
      <c r="BL88" t="e">
        <f>IF(M88=BL$3,MAX(BL$4:BL87)+1,"")</f>
        <v>#N/A</v>
      </c>
      <c r="BM88" t="e">
        <f>IF(N88=BM$3,MAX(BM$4:BM87)+1,"")</f>
        <v>#N/A</v>
      </c>
      <c r="BN88" t="e">
        <f>IF(H88=BN$3,MAX(BN$4:BN87)+1,"")</f>
        <v>#N/A</v>
      </c>
      <c r="BO88" t="e">
        <f>IF(I88=BO$3,MAX(BO$4:BO87)+1,"")</f>
        <v>#N/A</v>
      </c>
      <c r="BP88" t="e">
        <f>IF(J88=BP$3,MAX(BP$4:BP87)+1,"")</f>
        <v>#N/A</v>
      </c>
      <c r="BQ88" t="e">
        <f>IF(K88=BQ$3,MAX(BQ$4:BQ87)+1,"")</f>
        <v>#N/A</v>
      </c>
      <c r="BR88" t="e">
        <f>IF(L88=BR$3,MAX(BR$4:BR87)+1,"")</f>
        <v>#N/A</v>
      </c>
      <c r="BS88" t="e">
        <f>IF(M88=BS$3,MAX(BS$4:BS87)+1,"")</f>
        <v>#N/A</v>
      </c>
      <c r="BT88" t="e">
        <f>IF(N88=BT$3,MAX(BT$4:BT87)+1,"")</f>
        <v>#N/A</v>
      </c>
      <c r="BU88" t="e">
        <f>IF(H88=BU$3,MAX(BU$4:BU87)+1,"")</f>
        <v>#N/A</v>
      </c>
      <c r="BV88" t="e">
        <f>IF(I88=BV$3,MAX(BV$4:BV87)+1,"")</f>
        <v>#N/A</v>
      </c>
      <c r="BW88" t="e">
        <f>IF(J88=BW$3,MAX(BW$4:BW87)+1,"")</f>
        <v>#N/A</v>
      </c>
      <c r="BX88" t="e">
        <f>IF(K88=BX$3,MAX(BX$4:BX87)+1,"")</f>
        <v>#N/A</v>
      </c>
      <c r="BY88" t="e">
        <f>IF(L88=BY$3,MAX(BY$4:BY87)+1,"")</f>
        <v>#N/A</v>
      </c>
      <c r="BZ88" t="e">
        <f>IF(M88=BZ$3,MAX(BZ$4:BZ87)+1,"")</f>
        <v>#N/A</v>
      </c>
      <c r="CA88" t="e">
        <f>IF(N88=CA$3,MAX(CA$4:CA87)+1,"")</f>
        <v>#N/A</v>
      </c>
      <c r="CB88" t="e">
        <f>IF(H88=CB$3,MAX(CB$4:CB87)+1,"")</f>
        <v>#N/A</v>
      </c>
      <c r="CC88" t="e">
        <f>IF(I88=CC$3,MAX(CC$4:CC87)+1,"")</f>
        <v>#N/A</v>
      </c>
      <c r="CD88" t="e">
        <f>IF(J88=CD$3,MAX(CD$4:CD87)+1,"")</f>
        <v>#N/A</v>
      </c>
      <c r="CE88" t="e">
        <f>IF(K88=CE$3,MAX(CE$4:CE87)+1,"")</f>
        <v>#N/A</v>
      </c>
      <c r="CF88" t="e">
        <f>IF(L88=CF$3,MAX(CF$4:CF87)+1,"")</f>
        <v>#N/A</v>
      </c>
      <c r="CG88" t="e">
        <f>IF(M88=CG$3,MAX(CG$4:CG87)+1,"")</f>
        <v>#N/A</v>
      </c>
      <c r="CH88" t="e">
        <f>IF(N88=CH$3,MAX(CH$4:CH87)+1,"")</f>
        <v>#N/A</v>
      </c>
      <c r="CI88" t="e">
        <f>IF(H88=CI$3,MAX(CI$4:CI87)+1,"")</f>
        <v>#N/A</v>
      </c>
      <c r="CJ88" t="e">
        <f>IF(I88=CJ$3,MAX(CJ$4:CJ87)+1,"")</f>
        <v>#N/A</v>
      </c>
      <c r="CK88" t="e">
        <f>IF(J88=CK$3,MAX(CK$4:CK87)+1,"")</f>
        <v>#N/A</v>
      </c>
      <c r="CL88" t="e">
        <f>IF(K88=CL$3,MAX(CL$4:CL87)+1,"")</f>
        <v>#N/A</v>
      </c>
      <c r="CM88" t="e">
        <f>IF(L88=CM$3,MAX(CM$4:CM87)+1,"")</f>
        <v>#N/A</v>
      </c>
      <c r="CN88" t="e">
        <f>IF(M88=CN$3,MAX(CN$4:CN87)+1,"")</f>
        <v>#N/A</v>
      </c>
      <c r="CO88" t="e">
        <f>IF(N88=CO$3,MAX(CO$4:CO87)+1,"")</f>
        <v>#N/A</v>
      </c>
    </row>
    <row r="89" spans="1:93">
      <c r="A89" t="s">
        <v>16</v>
      </c>
      <c r="B89" t="s">
        <v>153</v>
      </c>
      <c r="C89" t="s">
        <v>185</v>
      </c>
      <c r="D89">
        <v>3</v>
      </c>
      <c r="E89" t="str">
        <f>INDEX('Rlt Global'!$A$4:$F$151,MATCH($C89,'Rlt Global'!$C$4:$C$151,0),5)</f>
        <v>OTCME3</v>
      </c>
      <c r="F89">
        <f>INDEX('Rlt Global'!$A$4:$F$151,MATCH($C89,'Rlt Global'!$C$4:$C$151,0),6)</f>
        <v>1430</v>
      </c>
      <c r="G89" s="66" t="str">
        <f>INDEX('Rlt Global'!$A$4:$G$151,MATCH($C89,'Rlt Global'!$C$4:$C$151,0),7)</f>
        <v>xxx.xxx@google.com</v>
      </c>
      <c r="H89" t="e">
        <f>INDEX('Rlt Global'!$E$4:$BD$151,MATCH($E89,'Rlt Global'!$E$4:$E$151,0),MATCH(H$3,'Rlt Global'!$E$3:$BD$3,0))</f>
        <v>#N/A</v>
      </c>
      <c r="I89" t="e">
        <f>INDEX('Rlt Global'!$E$4:$BD$151,MATCH($E89,'Rlt Global'!$E$4:$E$151,0),MATCH(I$3,'Rlt Global'!$E$3:$BD$3,0))</f>
        <v>#N/A</v>
      </c>
      <c r="J89" t="e">
        <f>INDEX('Rlt Global'!$E$4:$BD$151,MATCH($E89,'Rlt Global'!$E$4:$E$151,0),MATCH(J$3,'Rlt Global'!$E$3:$BD$3,0))</f>
        <v>#N/A</v>
      </c>
      <c r="K89" t="e">
        <f>INDEX('Rlt Global'!$E$4:$BD$151,MATCH($E89,'Rlt Global'!$E$4:$E$151,0),MATCH(K$3,'Rlt Global'!$E$3:$BD$3,0))</f>
        <v>#N/A</v>
      </c>
      <c r="L89" t="e">
        <f>INDEX('Rlt Global'!$E$4:$BD$151,MATCH($E89,'Rlt Global'!$E$4:$E$151,0),MATCH(L$3,'Rlt Global'!$E$3:$BD$3,0))</f>
        <v>#N/A</v>
      </c>
      <c r="M89" t="e">
        <f>INDEX('Rlt Global'!$E$4:$BD$151,MATCH($E89,'Rlt Global'!$E$4:$E$151,0),MATCH(M$3,'Rlt Global'!$E$3:$BD$3,0))</f>
        <v>#N/A</v>
      </c>
      <c r="N89" t="e">
        <f>INDEX('Rlt Global'!$E$4:$BD$151,MATCH($E89,'Rlt Global'!$E$4:$E$151,0),MATCH(N$3,'Rlt Global'!$E$3:$BD$3,0))</f>
        <v>#N/A</v>
      </c>
      <c r="P89" t="e">
        <f t="shared" si="10"/>
        <v>#N/A</v>
      </c>
      <c r="Q89" t="e">
        <f t="shared" si="11"/>
        <v>#N/A</v>
      </c>
      <c r="R89" t="e">
        <f t="shared" si="12"/>
        <v>#N/A</v>
      </c>
      <c r="S89" t="e">
        <f t="shared" si="13"/>
        <v>#N/A</v>
      </c>
      <c r="T89" t="e">
        <f t="shared" si="14"/>
        <v>#N/A</v>
      </c>
      <c r="U89" t="e">
        <f t="shared" si="15"/>
        <v>#N/A</v>
      </c>
      <c r="V89" t="e">
        <f t="shared" si="16"/>
        <v>#N/A</v>
      </c>
      <c r="X89" t="e">
        <f>IF(H89=X$3,MAX(X$4:X88)+1,"")</f>
        <v>#N/A</v>
      </c>
      <c r="Y89" t="e">
        <f>IF(I89=Y$3,MAX(Y$4:Y88)+1,"")</f>
        <v>#N/A</v>
      </c>
      <c r="Z89" t="e">
        <f>IF(J89=Z$3,MAX(Z$4:Z88)+1,"")</f>
        <v>#N/A</v>
      </c>
      <c r="AA89" t="e">
        <f>IF(K89=AA$3,MAX(AA$4:AA88)+1,"")</f>
        <v>#N/A</v>
      </c>
      <c r="AB89" t="e">
        <f>IF(L89=AB$3,MAX(AB$4:AB88)+1,"")</f>
        <v>#N/A</v>
      </c>
      <c r="AC89" t="e">
        <f>IF(M89=AC$3,MAX(AC$4:AC88)+1,"")</f>
        <v>#N/A</v>
      </c>
      <c r="AD89" t="e">
        <f>IF(N89=AD$3,MAX(AD$4:AD88)+1,"")</f>
        <v>#N/A</v>
      </c>
      <c r="AE89" t="e">
        <f>IF(H89=AE$3,MAX(AE$4:AE88)+1,"")</f>
        <v>#N/A</v>
      </c>
      <c r="AF89" t="e">
        <f>IF(I89=AF$3,MAX(AF$4:AF88)+1,"")</f>
        <v>#N/A</v>
      </c>
      <c r="AG89" t="e">
        <f>IF(J89=AG$3,MAX(AG$4:AG88)+1,"")</f>
        <v>#N/A</v>
      </c>
      <c r="AH89" t="e">
        <f>IF(K89=AH$3,MAX(AH$4:AH88)+1,"")</f>
        <v>#N/A</v>
      </c>
      <c r="AI89" t="e">
        <f>IF(L89=AI$3,MAX(AI$4:AI88)+1,"")</f>
        <v>#N/A</v>
      </c>
      <c r="AJ89" t="e">
        <f>IF(M89=AJ$3,MAX(AJ$4:AJ88)+1,"")</f>
        <v>#N/A</v>
      </c>
      <c r="AK89" t="e">
        <f>IF(N89=AK$3,MAX(AK$4:AK88)+1,"")</f>
        <v>#N/A</v>
      </c>
      <c r="AL89" t="e">
        <f>IF(H89=AL$3,MAX(AL$4:AL88)+1,"")</f>
        <v>#N/A</v>
      </c>
      <c r="AM89" t="e">
        <f>IF(I89=AM$3,MAX(AM$4:AM88)+1,"")</f>
        <v>#N/A</v>
      </c>
      <c r="AN89" t="e">
        <f>IF(J89=AN$3,MAX(AN$4:AN88)+1,"")</f>
        <v>#N/A</v>
      </c>
      <c r="AO89" t="e">
        <f>IF(K89=AO$3,MAX(AO$4:AO88)+1,"")</f>
        <v>#N/A</v>
      </c>
      <c r="AP89" t="e">
        <f>IF(L89=AP$3,MAX(AP$4:AP88)+1,"")</f>
        <v>#N/A</v>
      </c>
      <c r="AQ89" t="e">
        <f>IF(M89=AQ$3,MAX(AQ$4:AQ88)+1,"")</f>
        <v>#N/A</v>
      </c>
      <c r="AR89" t="e">
        <f>IF(N89=AR$3,MAX(AR$4:AR88)+1,"")</f>
        <v>#N/A</v>
      </c>
      <c r="AS89" t="e">
        <f>IF(H89=AS$3,MAX(AS$4:AS88)+1,"")</f>
        <v>#N/A</v>
      </c>
      <c r="AT89" t="e">
        <f>IF(I89=AT$3,MAX(AT$4:AT88)+1,"")</f>
        <v>#N/A</v>
      </c>
      <c r="AU89" t="e">
        <f>IF(J89=AU$3,MAX(AU$4:AU88)+1,"")</f>
        <v>#N/A</v>
      </c>
      <c r="AV89" t="e">
        <f>IF(K89=AV$3,MAX(AV$4:AV88)+1,"")</f>
        <v>#N/A</v>
      </c>
      <c r="AW89" t="e">
        <f>IF(L89=AW$3,MAX(AW$4:AW88)+1,"")</f>
        <v>#N/A</v>
      </c>
      <c r="AX89" t="e">
        <f>IF(M89=AX$3,MAX(AX$4:AX88)+1,"")</f>
        <v>#N/A</v>
      </c>
      <c r="AY89" t="e">
        <f>IF(N89=AY$3,MAX(AY$4:AY88)+1,"")</f>
        <v>#N/A</v>
      </c>
      <c r="AZ89" t="e">
        <f>IF(H89=AZ$3,MAX(AZ$4:AZ88)+1,"")</f>
        <v>#N/A</v>
      </c>
      <c r="BA89" t="e">
        <f>IF(I89=BA$3,MAX(BA$4:BA88)+1,"")</f>
        <v>#N/A</v>
      </c>
      <c r="BB89" t="e">
        <f>IF(J89=BB$3,MAX(BB$4:BB88)+1,"")</f>
        <v>#N/A</v>
      </c>
      <c r="BC89" t="e">
        <f>IF(K89=BC$3,MAX(BC$4:BC88)+1,"")</f>
        <v>#N/A</v>
      </c>
      <c r="BD89" t="e">
        <f>IF(L89=BD$3,MAX(BD$4:BD88)+1,"")</f>
        <v>#N/A</v>
      </c>
      <c r="BE89" t="e">
        <f>IF(M89=BE$3,MAX(BE$4:BE88)+1,"")</f>
        <v>#N/A</v>
      </c>
      <c r="BF89" t="e">
        <f>IF(N89=BF$3,MAX(BF$4:BF88)+1,"")</f>
        <v>#N/A</v>
      </c>
      <c r="BG89" t="e">
        <f>IF(H89=BG$3,MAX(BG$4:BG88)+1,"")</f>
        <v>#N/A</v>
      </c>
      <c r="BH89" t="e">
        <f>IF(I89=BH$3,MAX(BH$4:BH88)+1,"")</f>
        <v>#N/A</v>
      </c>
      <c r="BI89" t="e">
        <f>IF(J89=BI$3,MAX(BI$4:BI88)+1,"")</f>
        <v>#N/A</v>
      </c>
      <c r="BJ89" t="e">
        <f>IF(K89=BJ$3,MAX(BJ$4:BJ88)+1,"")</f>
        <v>#N/A</v>
      </c>
      <c r="BK89" t="e">
        <f>IF(L89=BK$3,MAX(BK$4:BK88)+1,"")</f>
        <v>#N/A</v>
      </c>
      <c r="BL89" t="e">
        <f>IF(M89=BL$3,MAX(BL$4:BL88)+1,"")</f>
        <v>#N/A</v>
      </c>
      <c r="BM89" t="e">
        <f>IF(N89=BM$3,MAX(BM$4:BM88)+1,"")</f>
        <v>#N/A</v>
      </c>
      <c r="BN89" t="e">
        <f>IF(H89=BN$3,MAX(BN$4:BN88)+1,"")</f>
        <v>#N/A</v>
      </c>
      <c r="BO89" t="e">
        <f>IF(I89=BO$3,MAX(BO$4:BO88)+1,"")</f>
        <v>#N/A</v>
      </c>
      <c r="BP89" t="e">
        <f>IF(J89=BP$3,MAX(BP$4:BP88)+1,"")</f>
        <v>#N/A</v>
      </c>
      <c r="BQ89" t="e">
        <f>IF(K89=BQ$3,MAX(BQ$4:BQ88)+1,"")</f>
        <v>#N/A</v>
      </c>
      <c r="BR89" t="e">
        <f>IF(L89=BR$3,MAX(BR$4:BR88)+1,"")</f>
        <v>#N/A</v>
      </c>
      <c r="BS89" t="e">
        <f>IF(M89=BS$3,MAX(BS$4:BS88)+1,"")</f>
        <v>#N/A</v>
      </c>
      <c r="BT89" t="e">
        <f>IF(N89=BT$3,MAX(BT$4:BT88)+1,"")</f>
        <v>#N/A</v>
      </c>
      <c r="BU89" t="e">
        <f>IF(H89=BU$3,MAX(BU$4:BU88)+1,"")</f>
        <v>#N/A</v>
      </c>
      <c r="BV89" t="e">
        <f>IF(I89=BV$3,MAX(BV$4:BV88)+1,"")</f>
        <v>#N/A</v>
      </c>
      <c r="BW89" t="e">
        <f>IF(J89=BW$3,MAX(BW$4:BW88)+1,"")</f>
        <v>#N/A</v>
      </c>
      <c r="BX89" t="e">
        <f>IF(K89=BX$3,MAX(BX$4:BX88)+1,"")</f>
        <v>#N/A</v>
      </c>
      <c r="BY89" t="e">
        <f>IF(L89=BY$3,MAX(BY$4:BY88)+1,"")</f>
        <v>#N/A</v>
      </c>
      <c r="BZ89" t="e">
        <f>IF(M89=BZ$3,MAX(BZ$4:BZ88)+1,"")</f>
        <v>#N/A</v>
      </c>
      <c r="CA89" t="e">
        <f>IF(N89=CA$3,MAX(CA$4:CA88)+1,"")</f>
        <v>#N/A</v>
      </c>
      <c r="CB89" t="e">
        <f>IF(H89=CB$3,MAX(CB$4:CB88)+1,"")</f>
        <v>#N/A</v>
      </c>
      <c r="CC89" t="e">
        <f>IF(I89=CC$3,MAX(CC$4:CC88)+1,"")</f>
        <v>#N/A</v>
      </c>
      <c r="CD89" t="e">
        <f>IF(J89=CD$3,MAX(CD$4:CD88)+1,"")</f>
        <v>#N/A</v>
      </c>
      <c r="CE89" t="e">
        <f>IF(K89=CE$3,MAX(CE$4:CE88)+1,"")</f>
        <v>#N/A</v>
      </c>
      <c r="CF89" t="e">
        <f>IF(L89=CF$3,MAX(CF$4:CF88)+1,"")</f>
        <v>#N/A</v>
      </c>
      <c r="CG89" t="e">
        <f>IF(M89=CG$3,MAX(CG$4:CG88)+1,"")</f>
        <v>#N/A</v>
      </c>
      <c r="CH89" t="e">
        <f>IF(N89=CH$3,MAX(CH$4:CH88)+1,"")</f>
        <v>#N/A</v>
      </c>
      <c r="CI89" t="e">
        <f>IF(H89=CI$3,MAX(CI$4:CI88)+1,"")</f>
        <v>#N/A</v>
      </c>
      <c r="CJ89" t="e">
        <f>IF(I89=CJ$3,MAX(CJ$4:CJ88)+1,"")</f>
        <v>#N/A</v>
      </c>
      <c r="CK89" t="e">
        <f>IF(J89=CK$3,MAX(CK$4:CK88)+1,"")</f>
        <v>#N/A</v>
      </c>
      <c r="CL89" t="e">
        <f>IF(K89=CL$3,MAX(CL$4:CL88)+1,"")</f>
        <v>#N/A</v>
      </c>
      <c r="CM89" t="e">
        <f>IF(L89=CM$3,MAX(CM$4:CM88)+1,"")</f>
        <v>#N/A</v>
      </c>
      <c r="CN89" t="e">
        <f>IF(M89=CN$3,MAX(CN$4:CN88)+1,"")</f>
        <v>#N/A</v>
      </c>
      <c r="CO89" t="e">
        <f>IF(N89=CO$3,MAX(CO$4:CO88)+1,"")</f>
        <v>#N/A</v>
      </c>
    </row>
    <row r="90" spans="1:93">
      <c r="A90" t="s">
        <v>16</v>
      </c>
      <c r="B90" t="s">
        <v>153</v>
      </c>
      <c r="C90" t="s">
        <v>186</v>
      </c>
      <c r="D90">
        <v>4</v>
      </c>
      <c r="E90" t="str">
        <f>INDEX('Rlt Global'!$A$4:$F$151,MATCH($C90,'Rlt Global'!$C$4:$C$151,0),5)</f>
        <v>OTCME4</v>
      </c>
      <c r="F90">
        <f>INDEX('Rlt Global'!$A$4:$F$151,MATCH($C90,'Rlt Global'!$C$4:$C$151,0),6)</f>
        <v>1557</v>
      </c>
      <c r="G90" s="66" t="str">
        <f>INDEX('Rlt Global'!$A$4:$G$151,MATCH($C90,'Rlt Global'!$C$4:$C$151,0),7)</f>
        <v>xxx.xxx@google.com</v>
      </c>
      <c r="H90" t="e">
        <f>INDEX('Rlt Global'!$E$4:$BD$151,MATCH($E90,'Rlt Global'!$E$4:$E$151,0),MATCH(H$3,'Rlt Global'!$E$3:$BD$3,0))</f>
        <v>#N/A</v>
      </c>
      <c r="I90" t="e">
        <f>INDEX('Rlt Global'!$E$4:$BD$151,MATCH($E90,'Rlt Global'!$E$4:$E$151,0),MATCH(I$3,'Rlt Global'!$E$3:$BD$3,0))</f>
        <v>#N/A</v>
      </c>
      <c r="J90" t="e">
        <f>INDEX('Rlt Global'!$E$4:$BD$151,MATCH($E90,'Rlt Global'!$E$4:$E$151,0),MATCH(J$3,'Rlt Global'!$E$3:$BD$3,0))</f>
        <v>#N/A</v>
      </c>
      <c r="K90" t="e">
        <f>INDEX('Rlt Global'!$E$4:$BD$151,MATCH($E90,'Rlt Global'!$E$4:$E$151,0),MATCH(K$3,'Rlt Global'!$E$3:$BD$3,0))</f>
        <v>#N/A</v>
      </c>
      <c r="L90" t="e">
        <f>INDEX('Rlt Global'!$E$4:$BD$151,MATCH($E90,'Rlt Global'!$E$4:$E$151,0),MATCH(L$3,'Rlt Global'!$E$3:$BD$3,0))</f>
        <v>#N/A</v>
      </c>
      <c r="M90" t="e">
        <f>INDEX('Rlt Global'!$E$4:$BD$151,MATCH($E90,'Rlt Global'!$E$4:$E$151,0),MATCH(M$3,'Rlt Global'!$E$3:$BD$3,0))</f>
        <v>#N/A</v>
      </c>
      <c r="N90" t="e">
        <f>INDEX('Rlt Global'!$E$4:$BD$151,MATCH($E90,'Rlt Global'!$E$4:$E$151,0),MATCH(N$3,'Rlt Global'!$E$3:$BD$3,0))</f>
        <v>#N/A</v>
      </c>
      <c r="P90" t="e">
        <f t="shared" si="10"/>
        <v>#N/A</v>
      </c>
      <c r="Q90" t="e">
        <f t="shared" si="11"/>
        <v>#N/A</v>
      </c>
      <c r="R90" t="e">
        <f t="shared" si="12"/>
        <v>#N/A</v>
      </c>
      <c r="S90" t="e">
        <f t="shared" si="13"/>
        <v>#N/A</v>
      </c>
      <c r="T90" t="e">
        <f t="shared" si="14"/>
        <v>#N/A</v>
      </c>
      <c r="U90" t="e">
        <f t="shared" si="15"/>
        <v>#N/A</v>
      </c>
      <c r="V90" t="e">
        <f t="shared" si="16"/>
        <v>#N/A</v>
      </c>
      <c r="X90" t="e">
        <f>IF(H90=X$3,MAX(X$4:X89)+1,"")</f>
        <v>#N/A</v>
      </c>
      <c r="Y90" t="e">
        <f>IF(I90=Y$3,MAX(Y$4:Y89)+1,"")</f>
        <v>#N/A</v>
      </c>
      <c r="Z90" t="e">
        <f>IF(J90=Z$3,MAX(Z$4:Z89)+1,"")</f>
        <v>#N/A</v>
      </c>
      <c r="AA90" t="e">
        <f>IF(K90=AA$3,MAX(AA$4:AA89)+1,"")</f>
        <v>#N/A</v>
      </c>
      <c r="AB90" t="e">
        <f>IF(L90=AB$3,MAX(AB$4:AB89)+1,"")</f>
        <v>#N/A</v>
      </c>
      <c r="AC90" t="e">
        <f>IF(M90=AC$3,MAX(AC$4:AC89)+1,"")</f>
        <v>#N/A</v>
      </c>
      <c r="AD90" t="e">
        <f>IF(N90=AD$3,MAX(AD$4:AD89)+1,"")</f>
        <v>#N/A</v>
      </c>
      <c r="AE90" t="e">
        <f>IF(H90=AE$3,MAX(AE$4:AE89)+1,"")</f>
        <v>#N/A</v>
      </c>
      <c r="AF90" t="e">
        <f>IF(I90=AF$3,MAX(AF$4:AF89)+1,"")</f>
        <v>#N/A</v>
      </c>
      <c r="AG90" t="e">
        <f>IF(J90=AG$3,MAX(AG$4:AG89)+1,"")</f>
        <v>#N/A</v>
      </c>
      <c r="AH90" t="e">
        <f>IF(K90=AH$3,MAX(AH$4:AH89)+1,"")</f>
        <v>#N/A</v>
      </c>
      <c r="AI90" t="e">
        <f>IF(L90=AI$3,MAX(AI$4:AI89)+1,"")</f>
        <v>#N/A</v>
      </c>
      <c r="AJ90" t="e">
        <f>IF(M90=AJ$3,MAX(AJ$4:AJ89)+1,"")</f>
        <v>#N/A</v>
      </c>
      <c r="AK90" t="e">
        <f>IF(N90=AK$3,MAX(AK$4:AK89)+1,"")</f>
        <v>#N/A</v>
      </c>
      <c r="AL90" t="e">
        <f>IF(H90=AL$3,MAX(AL$4:AL89)+1,"")</f>
        <v>#N/A</v>
      </c>
      <c r="AM90" t="e">
        <f>IF(I90=AM$3,MAX(AM$4:AM89)+1,"")</f>
        <v>#N/A</v>
      </c>
      <c r="AN90" t="e">
        <f>IF(J90=AN$3,MAX(AN$4:AN89)+1,"")</f>
        <v>#N/A</v>
      </c>
      <c r="AO90" t="e">
        <f>IF(K90=AO$3,MAX(AO$4:AO89)+1,"")</f>
        <v>#N/A</v>
      </c>
      <c r="AP90" t="e">
        <f>IF(L90=AP$3,MAX(AP$4:AP89)+1,"")</f>
        <v>#N/A</v>
      </c>
      <c r="AQ90" t="e">
        <f>IF(M90=AQ$3,MAX(AQ$4:AQ89)+1,"")</f>
        <v>#N/A</v>
      </c>
      <c r="AR90" t="e">
        <f>IF(N90=AR$3,MAX(AR$4:AR89)+1,"")</f>
        <v>#N/A</v>
      </c>
      <c r="AS90" t="e">
        <f>IF(H90=AS$3,MAX(AS$4:AS89)+1,"")</f>
        <v>#N/A</v>
      </c>
      <c r="AT90" t="e">
        <f>IF(I90=AT$3,MAX(AT$4:AT89)+1,"")</f>
        <v>#N/A</v>
      </c>
      <c r="AU90" t="e">
        <f>IF(J90=AU$3,MAX(AU$4:AU89)+1,"")</f>
        <v>#N/A</v>
      </c>
      <c r="AV90" t="e">
        <f>IF(K90=AV$3,MAX(AV$4:AV89)+1,"")</f>
        <v>#N/A</v>
      </c>
      <c r="AW90" t="e">
        <f>IF(L90=AW$3,MAX(AW$4:AW89)+1,"")</f>
        <v>#N/A</v>
      </c>
      <c r="AX90" t="e">
        <f>IF(M90=AX$3,MAX(AX$4:AX89)+1,"")</f>
        <v>#N/A</v>
      </c>
      <c r="AY90" t="e">
        <f>IF(N90=AY$3,MAX(AY$4:AY89)+1,"")</f>
        <v>#N/A</v>
      </c>
      <c r="AZ90" t="e">
        <f>IF(H90=AZ$3,MAX(AZ$4:AZ89)+1,"")</f>
        <v>#N/A</v>
      </c>
      <c r="BA90" t="e">
        <f>IF(I90=BA$3,MAX(BA$4:BA89)+1,"")</f>
        <v>#N/A</v>
      </c>
      <c r="BB90" t="e">
        <f>IF(J90=BB$3,MAX(BB$4:BB89)+1,"")</f>
        <v>#N/A</v>
      </c>
      <c r="BC90" t="e">
        <f>IF(K90=BC$3,MAX(BC$4:BC89)+1,"")</f>
        <v>#N/A</v>
      </c>
      <c r="BD90" t="e">
        <f>IF(L90=BD$3,MAX(BD$4:BD89)+1,"")</f>
        <v>#N/A</v>
      </c>
      <c r="BE90" t="e">
        <f>IF(M90=BE$3,MAX(BE$4:BE89)+1,"")</f>
        <v>#N/A</v>
      </c>
      <c r="BF90" t="e">
        <f>IF(N90=BF$3,MAX(BF$4:BF89)+1,"")</f>
        <v>#N/A</v>
      </c>
      <c r="BG90" t="e">
        <f>IF(H90=BG$3,MAX(BG$4:BG89)+1,"")</f>
        <v>#N/A</v>
      </c>
      <c r="BH90" t="e">
        <f>IF(I90=BH$3,MAX(BH$4:BH89)+1,"")</f>
        <v>#N/A</v>
      </c>
      <c r="BI90" t="e">
        <f>IF(J90=BI$3,MAX(BI$4:BI89)+1,"")</f>
        <v>#N/A</v>
      </c>
      <c r="BJ90" t="e">
        <f>IF(K90=BJ$3,MAX(BJ$4:BJ89)+1,"")</f>
        <v>#N/A</v>
      </c>
      <c r="BK90" t="e">
        <f>IF(L90=BK$3,MAX(BK$4:BK89)+1,"")</f>
        <v>#N/A</v>
      </c>
      <c r="BL90" t="e">
        <f>IF(M90=BL$3,MAX(BL$4:BL89)+1,"")</f>
        <v>#N/A</v>
      </c>
      <c r="BM90" t="e">
        <f>IF(N90=BM$3,MAX(BM$4:BM89)+1,"")</f>
        <v>#N/A</v>
      </c>
      <c r="BN90" t="e">
        <f>IF(H90=BN$3,MAX(BN$4:BN89)+1,"")</f>
        <v>#N/A</v>
      </c>
      <c r="BO90" t="e">
        <f>IF(I90=BO$3,MAX(BO$4:BO89)+1,"")</f>
        <v>#N/A</v>
      </c>
      <c r="BP90" t="e">
        <f>IF(J90=BP$3,MAX(BP$4:BP89)+1,"")</f>
        <v>#N/A</v>
      </c>
      <c r="BQ90" t="e">
        <f>IF(K90=BQ$3,MAX(BQ$4:BQ89)+1,"")</f>
        <v>#N/A</v>
      </c>
      <c r="BR90" t="e">
        <f>IF(L90=BR$3,MAX(BR$4:BR89)+1,"")</f>
        <v>#N/A</v>
      </c>
      <c r="BS90" t="e">
        <f>IF(M90=BS$3,MAX(BS$4:BS89)+1,"")</f>
        <v>#N/A</v>
      </c>
      <c r="BT90" t="e">
        <f>IF(N90=BT$3,MAX(BT$4:BT89)+1,"")</f>
        <v>#N/A</v>
      </c>
      <c r="BU90" t="e">
        <f>IF(H90=BU$3,MAX(BU$4:BU89)+1,"")</f>
        <v>#N/A</v>
      </c>
      <c r="BV90" t="e">
        <f>IF(I90=BV$3,MAX(BV$4:BV89)+1,"")</f>
        <v>#N/A</v>
      </c>
      <c r="BW90" t="e">
        <f>IF(J90=BW$3,MAX(BW$4:BW89)+1,"")</f>
        <v>#N/A</v>
      </c>
      <c r="BX90" t="e">
        <f>IF(K90=BX$3,MAX(BX$4:BX89)+1,"")</f>
        <v>#N/A</v>
      </c>
      <c r="BY90" t="e">
        <f>IF(L90=BY$3,MAX(BY$4:BY89)+1,"")</f>
        <v>#N/A</v>
      </c>
      <c r="BZ90" t="e">
        <f>IF(M90=BZ$3,MAX(BZ$4:BZ89)+1,"")</f>
        <v>#N/A</v>
      </c>
      <c r="CA90" t="e">
        <f>IF(N90=CA$3,MAX(CA$4:CA89)+1,"")</f>
        <v>#N/A</v>
      </c>
      <c r="CB90" t="e">
        <f>IF(H90=CB$3,MAX(CB$4:CB89)+1,"")</f>
        <v>#N/A</v>
      </c>
      <c r="CC90" t="e">
        <f>IF(I90=CC$3,MAX(CC$4:CC89)+1,"")</f>
        <v>#N/A</v>
      </c>
      <c r="CD90" t="e">
        <f>IF(J90=CD$3,MAX(CD$4:CD89)+1,"")</f>
        <v>#N/A</v>
      </c>
      <c r="CE90" t="e">
        <f>IF(K90=CE$3,MAX(CE$4:CE89)+1,"")</f>
        <v>#N/A</v>
      </c>
      <c r="CF90" t="e">
        <f>IF(L90=CF$3,MAX(CF$4:CF89)+1,"")</f>
        <v>#N/A</v>
      </c>
      <c r="CG90" t="e">
        <f>IF(M90=CG$3,MAX(CG$4:CG89)+1,"")</f>
        <v>#N/A</v>
      </c>
      <c r="CH90" t="e">
        <f>IF(N90=CH$3,MAX(CH$4:CH89)+1,"")</f>
        <v>#N/A</v>
      </c>
      <c r="CI90" t="e">
        <f>IF(H90=CI$3,MAX(CI$4:CI89)+1,"")</f>
        <v>#N/A</v>
      </c>
      <c r="CJ90" t="e">
        <f>IF(I90=CJ$3,MAX(CJ$4:CJ89)+1,"")</f>
        <v>#N/A</v>
      </c>
      <c r="CK90" t="e">
        <f>IF(J90=CK$3,MAX(CK$4:CK89)+1,"")</f>
        <v>#N/A</v>
      </c>
      <c r="CL90" t="e">
        <f>IF(K90=CL$3,MAX(CL$4:CL89)+1,"")</f>
        <v>#N/A</v>
      </c>
      <c r="CM90" t="e">
        <f>IF(L90=CM$3,MAX(CM$4:CM89)+1,"")</f>
        <v>#N/A</v>
      </c>
      <c r="CN90" t="e">
        <f>IF(M90=CN$3,MAX(CN$4:CN89)+1,"")</f>
        <v>#N/A</v>
      </c>
      <c r="CO90" t="e">
        <f>IF(N90=CO$3,MAX(CO$4:CO89)+1,"")</f>
        <v>#N/A</v>
      </c>
    </row>
    <row r="91" spans="1:93">
      <c r="A91" t="s">
        <v>16</v>
      </c>
      <c r="B91" t="s">
        <v>153</v>
      </c>
      <c r="C91" t="s">
        <v>187</v>
      </c>
      <c r="D91">
        <v>5</v>
      </c>
      <c r="E91" t="str">
        <f>INDEX('Rlt Global'!$A$4:$F$151,MATCH($C91,'Rlt Global'!$C$4:$C$151,0),5)</f>
        <v>OTCME5</v>
      </c>
      <c r="F91">
        <f>INDEX('Rlt Global'!$A$4:$F$151,MATCH($C91,'Rlt Global'!$C$4:$C$151,0),6)</f>
        <v>4003</v>
      </c>
      <c r="G91" s="66" t="str">
        <f>INDEX('Rlt Global'!$A$4:$G$151,MATCH($C91,'Rlt Global'!$C$4:$C$151,0),7)</f>
        <v>xxx.xxx@google.com</v>
      </c>
      <c r="H91" t="e">
        <f>INDEX('Rlt Global'!$E$4:$BD$151,MATCH($E91,'Rlt Global'!$E$4:$E$151,0),MATCH(H$3,'Rlt Global'!$E$3:$BD$3,0))</f>
        <v>#N/A</v>
      </c>
      <c r="I91" t="e">
        <f>INDEX('Rlt Global'!$E$4:$BD$151,MATCH($E91,'Rlt Global'!$E$4:$E$151,0),MATCH(I$3,'Rlt Global'!$E$3:$BD$3,0))</f>
        <v>#N/A</v>
      </c>
      <c r="J91" t="e">
        <f>INDEX('Rlt Global'!$E$4:$BD$151,MATCH($E91,'Rlt Global'!$E$4:$E$151,0),MATCH(J$3,'Rlt Global'!$E$3:$BD$3,0))</f>
        <v>#N/A</v>
      </c>
      <c r="K91" t="e">
        <f>INDEX('Rlt Global'!$E$4:$BD$151,MATCH($E91,'Rlt Global'!$E$4:$E$151,0),MATCH(K$3,'Rlt Global'!$E$3:$BD$3,0))</f>
        <v>#N/A</v>
      </c>
      <c r="L91" t="e">
        <f>INDEX('Rlt Global'!$E$4:$BD$151,MATCH($E91,'Rlt Global'!$E$4:$E$151,0),MATCH(L$3,'Rlt Global'!$E$3:$BD$3,0))</f>
        <v>#N/A</v>
      </c>
      <c r="M91" t="e">
        <f>INDEX('Rlt Global'!$E$4:$BD$151,MATCH($E91,'Rlt Global'!$E$4:$E$151,0),MATCH(M$3,'Rlt Global'!$E$3:$BD$3,0))</f>
        <v>#N/A</v>
      </c>
      <c r="N91" t="e">
        <f>INDEX('Rlt Global'!$E$4:$BD$151,MATCH($E91,'Rlt Global'!$E$4:$E$151,0),MATCH(N$3,'Rlt Global'!$E$3:$BD$3,0))</f>
        <v>#N/A</v>
      </c>
      <c r="P91" t="e">
        <f t="shared" si="10"/>
        <v>#N/A</v>
      </c>
      <c r="Q91" t="e">
        <f t="shared" si="11"/>
        <v>#N/A</v>
      </c>
      <c r="R91" t="e">
        <f t="shared" si="12"/>
        <v>#N/A</v>
      </c>
      <c r="S91" t="e">
        <f t="shared" si="13"/>
        <v>#N/A</v>
      </c>
      <c r="T91" t="e">
        <f t="shared" si="14"/>
        <v>#N/A</v>
      </c>
      <c r="U91" t="e">
        <f t="shared" si="15"/>
        <v>#N/A</v>
      </c>
      <c r="V91" t="e">
        <f t="shared" si="16"/>
        <v>#N/A</v>
      </c>
      <c r="X91" t="e">
        <f>IF(H91=X$3,MAX(X$4:X90)+1,"")</f>
        <v>#N/A</v>
      </c>
      <c r="Y91" t="e">
        <f>IF(I91=Y$3,MAX(Y$4:Y90)+1,"")</f>
        <v>#N/A</v>
      </c>
      <c r="Z91" t="e">
        <f>IF(J91=Z$3,MAX(Z$4:Z90)+1,"")</f>
        <v>#N/A</v>
      </c>
      <c r="AA91" t="e">
        <f>IF(K91=AA$3,MAX(AA$4:AA90)+1,"")</f>
        <v>#N/A</v>
      </c>
      <c r="AB91" t="e">
        <f>IF(L91=AB$3,MAX(AB$4:AB90)+1,"")</f>
        <v>#N/A</v>
      </c>
      <c r="AC91" t="e">
        <f>IF(M91=AC$3,MAX(AC$4:AC90)+1,"")</f>
        <v>#N/A</v>
      </c>
      <c r="AD91" t="e">
        <f>IF(N91=AD$3,MAX(AD$4:AD90)+1,"")</f>
        <v>#N/A</v>
      </c>
      <c r="AE91" t="e">
        <f>IF(H91=AE$3,MAX(AE$4:AE90)+1,"")</f>
        <v>#N/A</v>
      </c>
      <c r="AF91" t="e">
        <f>IF(I91=AF$3,MAX(AF$4:AF90)+1,"")</f>
        <v>#N/A</v>
      </c>
      <c r="AG91" t="e">
        <f>IF(J91=AG$3,MAX(AG$4:AG90)+1,"")</f>
        <v>#N/A</v>
      </c>
      <c r="AH91" t="e">
        <f>IF(K91=AH$3,MAX(AH$4:AH90)+1,"")</f>
        <v>#N/A</v>
      </c>
      <c r="AI91" t="e">
        <f>IF(L91=AI$3,MAX(AI$4:AI90)+1,"")</f>
        <v>#N/A</v>
      </c>
      <c r="AJ91" t="e">
        <f>IF(M91=AJ$3,MAX(AJ$4:AJ90)+1,"")</f>
        <v>#N/A</v>
      </c>
      <c r="AK91" t="e">
        <f>IF(N91=AK$3,MAX(AK$4:AK90)+1,"")</f>
        <v>#N/A</v>
      </c>
      <c r="AL91" t="e">
        <f>IF(H91=AL$3,MAX(AL$4:AL90)+1,"")</f>
        <v>#N/A</v>
      </c>
      <c r="AM91" t="e">
        <f>IF(I91=AM$3,MAX(AM$4:AM90)+1,"")</f>
        <v>#N/A</v>
      </c>
      <c r="AN91" t="e">
        <f>IF(J91=AN$3,MAX(AN$4:AN90)+1,"")</f>
        <v>#N/A</v>
      </c>
      <c r="AO91" t="e">
        <f>IF(K91=AO$3,MAX(AO$4:AO90)+1,"")</f>
        <v>#N/A</v>
      </c>
      <c r="AP91" t="e">
        <f>IF(L91=AP$3,MAX(AP$4:AP90)+1,"")</f>
        <v>#N/A</v>
      </c>
      <c r="AQ91" t="e">
        <f>IF(M91=AQ$3,MAX(AQ$4:AQ90)+1,"")</f>
        <v>#N/A</v>
      </c>
      <c r="AR91" t="e">
        <f>IF(N91=AR$3,MAX(AR$4:AR90)+1,"")</f>
        <v>#N/A</v>
      </c>
      <c r="AS91" t="e">
        <f>IF(H91=AS$3,MAX(AS$4:AS90)+1,"")</f>
        <v>#N/A</v>
      </c>
      <c r="AT91" t="e">
        <f>IF(I91=AT$3,MAX(AT$4:AT90)+1,"")</f>
        <v>#N/A</v>
      </c>
      <c r="AU91" t="e">
        <f>IF(J91=AU$3,MAX(AU$4:AU90)+1,"")</f>
        <v>#N/A</v>
      </c>
      <c r="AV91" t="e">
        <f>IF(K91=AV$3,MAX(AV$4:AV90)+1,"")</f>
        <v>#N/A</v>
      </c>
      <c r="AW91" t="e">
        <f>IF(L91=AW$3,MAX(AW$4:AW90)+1,"")</f>
        <v>#N/A</v>
      </c>
      <c r="AX91" t="e">
        <f>IF(M91=AX$3,MAX(AX$4:AX90)+1,"")</f>
        <v>#N/A</v>
      </c>
      <c r="AY91" t="e">
        <f>IF(N91=AY$3,MAX(AY$4:AY90)+1,"")</f>
        <v>#N/A</v>
      </c>
      <c r="AZ91" t="e">
        <f>IF(H91=AZ$3,MAX(AZ$4:AZ90)+1,"")</f>
        <v>#N/A</v>
      </c>
      <c r="BA91" t="e">
        <f>IF(I91=BA$3,MAX(BA$4:BA90)+1,"")</f>
        <v>#N/A</v>
      </c>
      <c r="BB91" t="e">
        <f>IF(J91=BB$3,MAX(BB$4:BB90)+1,"")</f>
        <v>#N/A</v>
      </c>
      <c r="BC91" t="e">
        <f>IF(K91=BC$3,MAX(BC$4:BC90)+1,"")</f>
        <v>#N/A</v>
      </c>
      <c r="BD91" t="e">
        <f>IF(L91=BD$3,MAX(BD$4:BD90)+1,"")</f>
        <v>#N/A</v>
      </c>
      <c r="BE91" t="e">
        <f>IF(M91=BE$3,MAX(BE$4:BE90)+1,"")</f>
        <v>#N/A</v>
      </c>
      <c r="BF91" t="e">
        <f>IF(N91=BF$3,MAX(BF$4:BF90)+1,"")</f>
        <v>#N/A</v>
      </c>
      <c r="BG91" t="e">
        <f>IF(H91=BG$3,MAX(BG$4:BG90)+1,"")</f>
        <v>#N/A</v>
      </c>
      <c r="BH91" t="e">
        <f>IF(I91=BH$3,MAX(BH$4:BH90)+1,"")</f>
        <v>#N/A</v>
      </c>
      <c r="BI91" t="e">
        <f>IF(J91=BI$3,MAX(BI$4:BI90)+1,"")</f>
        <v>#N/A</v>
      </c>
      <c r="BJ91" t="e">
        <f>IF(K91=BJ$3,MAX(BJ$4:BJ90)+1,"")</f>
        <v>#N/A</v>
      </c>
      <c r="BK91" t="e">
        <f>IF(L91=BK$3,MAX(BK$4:BK90)+1,"")</f>
        <v>#N/A</v>
      </c>
      <c r="BL91" t="e">
        <f>IF(M91=BL$3,MAX(BL$4:BL90)+1,"")</f>
        <v>#N/A</v>
      </c>
      <c r="BM91" t="e">
        <f>IF(N91=BM$3,MAX(BM$4:BM90)+1,"")</f>
        <v>#N/A</v>
      </c>
      <c r="BN91" t="e">
        <f>IF(H91=BN$3,MAX(BN$4:BN90)+1,"")</f>
        <v>#N/A</v>
      </c>
      <c r="BO91" t="e">
        <f>IF(I91=BO$3,MAX(BO$4:BO90)+1,"")</f>
        <v>#N/A</v>
      </c>
      <c r="BP91" t="e">
        <f>IF(J91=BP$3,MAX(BP$4:BP90)+1,"")</f>
        <v>#N/A</v>
      </c>
      <c r="BQ91" t="e">
        <f>IF(K91=BQ$3,MAX(BQ$4:BQ90)+1,"")</f>
        <v>#N/A</v>
      </c>
      <c r="BR91" t="e">
        <f>IF(L91=BR$3,MAX(BR$4:BR90)+1,"")</f>
        <v>#N/A</v>
      </c>
      <c r="BS91" t="e">
        <f>IF(M91=BS$3,MAX(BS$4:BS90)+1,"")</f>
        <v>#N/A</v>
      </c>
      <c r="BT91" t="e">
        <f>IF(N91=BT$3,MAX(BT$4:BT90)+1,"")</f>
        <v>#N/A</v>
      </c>
      <c r="BU91" t="e">
        <f>IF(H91=BU$3,MAX(BU$4:BU90)+1,"")</f>
        <v>#N/A</v>
      </c>
      <c r="BV91" t="e">
        <f>IF(I91=BV$3,MAX(BV$4:BV90)+1,"")</f>
        <v>#N/A</v>
      </c>
      <c r="BW91" t="e">
        <f>IF(J91=BW$3,MAX(BW$4:BW90)+1,"")</f>
        <v>#N/A</v>
      </c>
      <c r="BX91" t="e">
        <f>IF(K91=BX$3,MAX(BX$4:BX90)+1,"")</f>
        <v>#N/A</v>
      </c>
      <c r="BY91" t="e">
        <f>IF(L91=BY$3,MAX(BY$4:BY90)+1,"")</f>
        <v>#N/A</v>
      </c>
      <c r="BZ91" t="e">
        <f>IF(M91=BZ$3,MAX(BZ$4:BZ90)+1,"")</f>
        <v>#N/A</v>
      </c>
      <c r="CA91" t="e">
        <f>IF(N91=CA$3,MAX(CA$4:CA90)+1,"")</f>
        <v>#N/A</v>
      </c>
      <c r="CB91" t="e">
        <f>IF(H91=CB$3,MAX(CB$4:CB90)+1,"")</f>
        <v>#N/A</v>
      </c>
      <c r="CC91" t="e">
        <f>IF(I91=CC$3,MAX(CC$4:CC90)+1,"")</f>
        <v>#N/A</v>
      </c>
      <c r="CD91" t="e">
        <f>IF(J91=CD$3,MAX(CD$4:CD90)+1,"")</f>
        <v>#N/A</v>
      </c>
      <c r="CE91" t="e">
        <f>IF(K91=CE$3,MAX(CE$4:CE90)+1,"")</f>
        <v>#N/A</v>
      </c>
      <c r="CF91" t="e">
        <f>IF(L91=CF$3,MAX(CF$4:CF90)+1,"")</f>
        <v>#N/A</v>
      </c>
      <c r="CG91" t="e">
        <f>IF(M91=CG$3,MAX(CG$4:CG90)+1,"")</f>
        <v>#N/A</v>
      </c>
      <c r="CH91" t="e">
        <f>IF(N91=CH$3,MAX(CH$4:CH90)+1,"")</f>
        <v>#N/A</v>
      </c>
      <c r="CI91" t="e">
        <f>IF(H91=CI$3,MAX(CI$4:CI90)+1,"")</f>
        <v>#N/A</v>
      </c>
      <c r="CJ91" t="e">
        <f>IF(I91=CJ$3,MAX(CJ$4:CJ90)+1,"")</f>
        <v>#N/A</v>
      </c>
      <c r="CK91" t="e">
        <f>IF(J91=CK$3,MAX(CK$4:CK90)+1,"")</f>
        <v>#N/A</v>
      </c>
      <c r="CL91" t="e">
        <f>IF(K91=CL$3,MAX(CL$4:CL90)+1,"")</f>
        <v>#N/A</v>
      </c>
      <c r="CM91" t="e">
        <f>IF(L91=CM$3,MAX(CM$4:CM90)+1,"")</f>
        <v>#N/A</v>
      </c>
      <c r="CN91" t="e">
        <f>IF(M91=CN$3,MAX(CN$4:CN90)+1,"")</f>
        <v>#N/A</v>
      </c>
      <c r="CO91" t="e">
        <f>IF(N91=CO$3,MAX(CO$4:CO90)+1,"")</f>
        <v>#N/A</v>
      </c>
    </row>
    <row r="92" spans="1:93">
      <c r="A92" t="s">
        <v>16</v>
      </c>
      <c r="B92" t="s">
        <v>153</v>
      </c>
      <c r="C92" t="s">
        <v>188</v>
      </c>
      <c r="D92">
        <v>6</v>
      </c>
      <c r="E92" t="str">
        <f>INDEX('Rlt Global'!$A$4:$F$151,MATCH($C92,'Rlt Global'!$C$4:$C$151,0),5)</f>
        <v>OTCME6</v>
      </c>
      <c r="F92">
        <f>INDEX('Rlt Global'!$A$4:$F$151,MATCH($C92,'Rlt Global'!$C$4:$C$151,0),6)</f>
        <v>3113</v>
      </c>
      <c r="G92" s="66" t="str">
        <f>INDEX('Rlt Global'!$A$4:$G$151,MATCH($C92,'Rlt Global'!$C$4:$C$151,0),7)</f>
        <v>xxx.xxx@google.com</v>
      </c>
      <c r="H92" t="e">
        <f>INDEX('Rlt Global'!$E$4:$BD$151,MATCH($E92,'Rlt Global'!$E$4:$E$151,0),MATCH(H$3,'Rlt Global'!$E$3:$BD$3,0))</f>
        <v>#N/A</v>
      </c>
      <c r="I92" t="e">
        <f>INDEX('Rlt Global'!$E$4:$BD$151,MATCH($E92,'Rlt Global'!$E$4:$E$151,0),MATCH(I$3,'Rlt Global'!$E$3:$BD$3,0))</f>
        <v>#N/A</v>
      </c>
      <c r="J92" t="e">
        <f>INDEX('Rlt Global'!$E$4:$BD$151,MATCH($E92,'Rlt Global'!$E$4:$E$151,0),MATCH(J$3,'Rlt Global'!$E$3:$BD$3,0))</f>
        <v>#N/A</v>
      </c>
      <c r="K92" t="e">
        <f>INDEX('Rlt Global'!$E$4:$BD$151,MATCH($E92,'Rlt Global'!$E$4:$E$151,0),MATCH(K$3,'Rlt Global'!$E$3:$BD$3,0))</f>
        <v>#N/A</v>
      </c>
      <c r="L92" t="e">
        <f>INDEX('Rlt Global'!$E$4:$BD$151,MATCH($E92,'Rlt Global'!$E$4:$E$151,0),MATCH(L$3,'Rlt Global'!$E$3:$BD$3,0))</f>
        <v>#N/A</v>
      </c>
      <c r="M92" t="e">
        <f>INDEX('Rlt Global'!$E$4:$BD$151,MATCH($E92,'Rlt Global'!$E$4:$E$151,0),MATCH(M$3,'Rlt Global'!$E$3:$BD$3,0))</f>
        <v>#N/A</v>
      </c>
      <c r="N92" t="e">
        <f>INDEX('Rlt Global'!$E$4:$BD$151,MATCH($E92,'Rlt Global'!$E$4:$E$151,0),MATCH(N$3,'Rlt Global'!$E$3:$BD$3,0))</f>
        <v>#N/A</v>
      </c>
      <c r="P92" t="e">
        <f t="shared" si="10"/>
        <v>#N/A</v>
      </c>
      <c r="Q92" t="e">
        <f t="shared" si="11"/>
        <v>#N/A</v>
      </c>
      <c r="R92" t="e">
        <f t="shared" si="12"/>
        <v>#N/A</v>
      </c>
      <c r="S92" t="e">
        <f t="shared" si="13"/>
        <v>#N/A</v>
      </c>
      <c r="T92" t="e">
        <f t="shared" si="14"/>
        <v>#N/A</v>
      </c>
      <c r="U92" t="e">
        <f t="shared" si="15"/>
        <v>#N/A</v>
      </c>
      <c r="V92" t="e">
        <f t="shared" si="16"/>
        <v>#N/A</v>
      </c>
      <c r="X92" t="e">
        <f>IF(H92=X$3,MAX(X$4:X91)+1,"")</f>
        <v>#N/A</v>
      </c>
      <c r="Y92" t="e">
        <f>IF(I92=Y$3,MAX(Y$4:Y91)+1,"")</f>
        <v>#N/A</v>
      </c>
      <c r="Z92" t="e">
        <f>IF(J92=Z$3,MAX(Z$4:Z91)+1,"")</f>
        <v>#N/A</v>
      </c>
      <c r="AA92" t="e">
        <f>IF(K92=AA$3,MAX(AA$4:AA91)+1,"")</f>
        <v>#N/A</v>
      </c>
      <c r="AB92" t="e">
        <f>IF(L92=AB$3,MAX(AB$4:AB91)+1,"")</f>
        <v>#N/A</v>
      </c>
      <c r="AC92" t="e">
        <f>IF(M92=AC$3,MAX(AC$4:AC91)+1,"")</f>
        <v>#N/A</v>
      </c>
      <c r="AD92" t="e">
        <f>IF(N92=AD$3,MAX(AD$4:AD91)+1,"")</f>
        <v>#N/A</v>
      </c>
      <c r="AE92" t="e">
        <f>IF(H92=AE$3,MAX(AE$4:AE91)+1,"")</f>
        <v>#N/A</v>
      </c>
      <c r="AF92" t="e">
        <f>IF(I92=AF$3,MAX(AF$4:AF91)+1,"")</f>
        <v>#N/A</v>
      </c>
      <c r="AG92" t="e">
        <f>IF(J92=AG$3,MAX(AG$4:AG91)+1,"")</f>
        <v>#N/A</v>
      </c>
      <c r="AH92" t="e">
        <f>IF(K92=AH$3,MAX(AH$4:AH91)+1,"")</f>
        <v>#N/A</v>
      </c>
      <c r="AI92" t="e">
        <f>IF(L92=AI$3,MAX(AI$4:AI91)+1,"")</f>
        <v>#N/A</v>
      </c>
      <c r="AJ92" t="e">
        <f>IF(M92=AJ$3,MAX(AJ$4:AJ91)+1,"")</f>
        <v>#N/A</v>
      </c>
      <c r="AK92" t="e">
        <f>IF(N92=AK$3,MAX(AK$4:AK91)+1,"")</f>
        <v>#N/A</v>
      </c>
      <c r="AL92" t="e">
        <f>IF(H92=AL$3,MAX(AL$4:AL91)+1,"")</f>
        <v>#N/A</v>
      </c>
      <c r="AM92" t="e">
        <f>IF(I92=AM$3,MAX(AM$4:AM91)+1,"")</f>
        <v>#N/A</v>
      </c>
      <c r="AN92" t="e">
        <f>IF(J92=AN$3,MAX(AN$4:AN91)+1,"")</f>
        <v>#N/A</v>
      </c>
      <c r="AO92" t="e">
        <f>IF(K92=AO$3,MAX(AO$4:AO91)+1,"")</f>
        <v>#N/A</v>
      </c>
      <c r="AP92" t="e">
        <f>IF(L92=AP$3,MAX(AP$4:AP91)+1,"")</f>
        <v>#N/A</v>
      </c>
      <c r="AQ92" t="e">
        <f>IF(M92=AQ$3,MAX(AQ$4:AQ91)+1,"")</f>
        <v>#N/A</v>
      </c>
      <c r="AR92" t="e">
        <f>IF(N92=AR$3,MAX(AR$4:AR91)+1,"")</f>
        <v>#N/A</v>
      </c>
      <c r="AS92" t="e">
        <f>IF(H92=AS$3,MAX(AS$4:AS91)+1,"")</f>
        <v>#N/A</v>
      </c>
      <c r="AT92" t="e">
        <f>IF(I92=AT$3,MAX(AT$4:AT91)+1,"")</f>
        <v>#N/A</v>
      </c>
      <c r="AU92" t="e">
        <f>IF(J92=AU$3,MAX(AU$4:AU91)+1,"")</f>
        <v>#N/A</v>
      </c>
      <c r="AV92" t="e">
        <f>IF(K92=AV$3,MAX(AV$4:AV91)+1,"")</f>
        <v>#N/A</v>
      </c>
      <c r="AW92" t="e">
        <f>IF(L92=AW$3,MAX(AW$4:AW91)+1,"")</f>
        <v>#N/A</v>
      </c>
      <c r="AX92" t="e">
        <f>IF(M92=AX$3,MAX(AX$4:AX91)+1,"")</f>
        <v>#N/A</v>
      </c>
      <c r="AY92" t="e">
        <f>IF(N92=AY$3,MAX(AY$4:AY91)+1,"")</f>
        <v>#N/A</v>
      </c>
      <c r="AZ92" t="e">
        <f>IF(H92=AZ$3,MAX(AZ$4:AZ91)+1,"")</f>
        <v>#N/A</v>
      </c>
      <c r="BA92" t="e">
        <f>IF(I92=BA$3,MAX(BA$4:BA91)+1,"")</f>
        <v>#N/A</v>
      </c>
      <c r="BB92" t="e">
        <f>IF(J92=BB$3,MAX(BB$4:BB91)+1,"")</f>
        <v>#N/A</v>
      </c>
      <c r="BC92" t="e">
        <f>IF(K92=BC$3,MAX(BC$4:BC91)+1,"")</f>
        <v>#N/A</v>
      </c>
      <c r="BD92" t="e">
        <f>IF(L92=BD$3,MAX(BD$4:BD91)+1,"")</f>
        <v>#N/A</v>
      </c>
      <c r="BE92" t="e">
        <f>IF(M92=BE$3,MAX(BE$4:BE91)+1,"")</f>
        <v>#N/A</v>
      </c>
      <c r="BF92" t="e">
        <f>IF(N92=BF$3,MAX(BF$4:BF91)+1,"")</f>
        <v>#N/A</v>
      </c>
      <c r="BG92" t="e">
        <f>IF(H92=BG$3,MAX(BG$4:BG91)+1,"")</f>
        <v>#N/A</v>
      </c>
      <c r="BH92" t="e">
        <f>IF(I92=BH$3,MAX(BH$4:BH91)+1,"")</f>
        <v>#N/A</v>
      </c>
      <c r="BI92" t="e">
        <f>IF(J92=BI$3,MAX(BI$4:BI91)+1,"")</f>
        <v>#N/A</v>
      </c>
      <c r="BJ92" t="e">
        <f>IF(K92=BJ$3,MAX(BJ$4:BJ91)+1,"")</f>
        <v>#N/A</v>
      </c>
      <c r="BK92" t="e">
        <f>IF(L92=BK$3,MAX(BK$4:BK91)+1,"")</f>
        <v>#N/A</v>
      </c>
      <c r="BL92" t="e">
        <f>IF(M92=BL$3,MAX(BL$4:BL91)+1,"")</f>
        <v>#N/A</v>
      </c>
      <c r="BM92" t="e">
        <f>IF(N92=BM$3,MAX(BM$4:BM91)+1,"")</f>
        <v>#N/A</v>
      </c>
      <c r="BN92" t="e">
        <f>IF(H92=BN$3,MAX(BN$4:BN91)+1,"")</f>
        <v>#N/A</v>
      </c>
      <c r="BO92" t="e">
        <f>IF(I92=BO$3,MAX(BO$4:BO91)+1,"")</f>
        <v>#N/A</v>
      </c>
      <c r="BP92" t="e">
        <f>IF(J92=BP$3,MAX(BP$4:BP91)+1,"")</f>
        <v>#N/A</v>
      </c>
      <c r="BQ92" t="e">
        <f>IF(K92=BQ$3,MAX(BQ$4:BQ91)+1,"")</f>
        <v>#N/A</v>
      </c>
      <c r="BR92" t="e">
        <f>IF(L92=BR$3,MAX(BR$4:BR91)+1,"")</f>
        <v>#N/A</v>
      </c>
      <c r="BS92" t="e">
        <f>IF(M92=BS$3,MAX(BS$4:BS91)+1,"")</f>
        <v>#N/A</v>
      </c>
      <c r="BT92" t="e">
        <f>IF(N92=BT$3,MAX(BT$4:BT91)+1,"")</f>
        <v>#N/A</v>
      </c>
      <c r="BU92" t="e">
        <f>IF(H92=BU$3,MAX(BU$4:BU91)+1,"")</f>
        <v>#N/A</v>
      </c>
      <c r="BV92" t="e">
        <f>IF(I92=BV$3,MAX(BV$4:BV91)+1,"")</f>
        <v>#N/A</v>
      </c>
      <c r="BW92" t="e">
        <f>IF(J92=BW$3,MAX(BW$4:BW91)+1,"")</f>
        <v>#N/A</v>
      </c>
      <c r="BX92" t="e">
        <f>IF(K92=BX$3,MAX(BX$4:BX91)+1,"")</f>
        <v>#N/A</v>
      </c>
      <c r="BY92" t="e">
        <f>IF(L92=BY$3,MAX(BY$4:BY91)+1,"")</f>
        <v>#N/A</v>
      </c>
      <c r="BZ92" t="e">
        <f>IF(M92=BZ$3,MAX(BZ$4:BZ91)+1,"")</f>
        <v>#N/A</v>
      </c>
      <c r="CA92" t="e">
        <f>IF(N92=CA$3,MAX(CA$4:CA91)+1,"")</f>
        <v>#N/A</v>
      </c>
      <c r="CB92" t="e">
        <f>IF(H92=CB$3,MAX(CB$4:CB91)+1,"")</f>
        <v>#N/A</v>
      </c>
      <c r="CC92" t="e">
        <f>IF(I92=CC$3,MAX(CC$4:CC91)+1,"")</f>
        <v>#N/A</v>
      </c>
      <c r="CD92" t="e">
        <f>IF(J92=CD$3,MAX(CD$4:CD91)+1,"")</f>
        <v>#N/A</v>
      </c>
      <c r="CE92" t="e">
        <f>IF(K92=CE$3,MAX(CE$4:CE91)+1,"")</f>
        <v>#N/A</v>
      </c>
      <c r="CF92" t="e">
        <f>IF(L92=CF$3,MAX(CF$4:CF91)+1,"")</f>
        <v>#N/A</v>
      </c>
      <c r="CG92" t="e">
        <f>IF(M92=CG$3,MAX(CG$4:CG91)+1,"")</f>
        <v>#N/A</v>
      </c>
      <c r="CH92" t="e">
        <f>IF(N92=CH$3,MAX(CH$4:CH91)+1,"")</f>
        <v>#N/A</v>
      </c>
      <c r="CI92" t="e">
        <f>IF(H92=CI$3,MAX(CI$4:CI91)+1,"")</f>
        <v>#N/A</v>
      </c>
      <c r="CJ92" t="e">
        <f>IF(I92=CJ$3,MAX(CJ$4:CJ91)+1,"")</f>
        <v>#N/A</v>
      </c>
      <c r="CK92" t="e">
        <f>IF(J92=CK$3,MAX(CK$4:CK91)+1,"")</f>
        <v>#N/A</v>
      </c>
      <c r="CL92" t="e">
        <f>IF(K92=CL$3,MAX(CL$4:CL91)+1,"")</f>
        <v>#N/A</v>
      </c>
      <c r="CM92" t="e">
        <f>IF(L92=CM$3,MAX(CM$4:CM91)+1,"")</f>
        <v>#N/A</v>
      </c>
      <c r="CN92" t="e">
        <f>IF(M92=CN$3,MAX(CN$4:CN91)+1,"")</f>
        <v>#N/A</v>
      </c>
      <c r="CO92" t="e">
        <f>IF(N92=CO$3,MAX(CO$4:CO91)+1,"")</f>
        <v>#N/A</v>
      </c>
    </row>
    <row r="93" spans="1:93">
      <c r="A93" t="s">
        <v>16</v>
      </c>
      <c r="B93" t="s">
        <v>167</v>
      </c>
      <c r="C93" t="s">
        <v>189</v>
      </c>
      <c r="D93">
        <v>5</v>
      </c>
      <c r="E93" t="str">
        <f>INDEX('Rlt Global'!$A$4:$F$151,MATCH($C93,'Rlt Global'!$C$4:$C$151,0),5)</f>
        <v>OTCMJE5</v>
      </c>
      <c r="F93">
        <f>INDEX('Rlt Global'!$A$4:$F$151,MATCH($C93,'Rlt Global'!$C$4:$C$151,0),6)</f>
        <v>3049</v>
      </c>
      <c r="G93" s="66" t="str">
        <f>INDEX('Rlt Global'!$A$4:$G$151,MATCH($C93,'Rlt Global'!$C$4:$C$151,0),7)</f>
        <v>xxx.xxx@google.com</v>
      </c>
      <c r="H93" t="e">
        <f>INDEX('Rlt Global'!$E$4:$BD$151,MATCH($E93,'Rlt Global'!$E$4:$E$151,0),MATCH(H$3,'Rlt Global'!$E$3:$BD$3,0))</f>
        <v>#N/A</v>
      </c>
      <c r="I93" t="e">
        <f>INDEX('Rlt Global'!$E$4:$BD$151,MATCH($E93,'Rlt Global'!$E$4:$E$151,0),MATCH(I$3,'Rlt Global'!$E$3:$BD$3,0))</f>
        <v>#N/A</v>
      </c>
      <c r="J93" t="e">
        <f>INDEX('Rlt Global'!$E$4:$BD$151,MATCH($E93,'Rlt Global'!$E$4:$E$151,0),MATCH(J$3,'Rlt Global'!$E$3:$BD$3,0))</f>
        <v>#N/A</v>
      </c>
      <c r="K93" t="e">
        <f>INDEX('Rlt Global'!$E$4:$BD$151,MATCH($E93,'Rlt Global'!$E$4:$E$151,0),MATCH(K$3,'Rlt Global'!$E$3:$BD$3,0))</f>
        <v>#N/A</v>
      </c>
      <c r="L93" t="e">
        <f>INDEX('Rlt Global'!$E$4:$BD$151,MATCH($E93,'Rlt Global'!$E$4:$E$151,0),MATCH(L$3,'Rlt Global'!$E$3:$BD$3,0))</f>
        <v>#N/A</v>
      </c>
      <c r="M93" t="e">
        <f>INDEX('Rlt Global'!$E$4:$BD$151,MATCH($E93,'Rlt Global'!$E$4:$E$151,0),MATCH(M$3,'Rlt Global'!$E$3:$BD$3,0))</f>
        <v>#N/A</v>
      </c>
      <c r="N93" t="e">
        <f>INDEX('Rlt Global'!$E$4:$BD$151,MATCH($E93,'Rlt Global'!$E$4:$E$151,0),MATCH(N$3,'Rlt Global'!$E$3:$BD$3,0))</f>
        <v>#N/A</v>
      </c>
      <c r="P93" t="e">
        <f t="shared" si="10"/>
        <v>#N/A</v>
      </c>
      <c r="Q93" t="e">
        <f t="shared" si="11"/>
        <v>#N/A</v>
      </c>
      <c r="R93" t="e">
        <f t="shared" si="12"/>
        <v>#N/A</v>
      </c>
      <c r="S93" t="e">
        <f t="shared" si="13"/>
        <v>#N/A</v>
      </c>
      <c r="T93" t="e">
        <f t="shared" si="14"/>
        <v>#N/A</v>
      </c>
      <c r="U93" t="e">
        <f t="shared" si="15"/>
        <v>#N/A</v>
      </c>
      <c r="V93" t="e">
        <f t="shared" si="16"/>
        <v>#N/A</v>
      </c>
      <c r="X93" t="e">
        <f>IF(H93=X$3,MAX(X$4:X92)+1,"")</f>
        <v>#N/A</v>
      </c>
      <c r="Y93" t="e">
        <f>IF(I93=Y$3,MAX(Y$4:Y92)+1,"")</f>
        <v>#N/A</v>
      </c>
      <c r="Z93" t="e">
        <f>IF(J93=Z$3,MAX(Z$4:Z92)+1,"")</f>
        <v>#N/A</v>
      </c>
      <c r="AA93" t="e">
        <f>IF(K93=AA$3,MAX(AA$4:AA92)+1,"")</f>
        <v>#N/A</v>
      </c>
      <c r="AB93" t="e">
        <f>IF(L93=AB$3,MAX(AB$4:AB92)+1,"")</f>
        <v>#N/A</v>
      </c>
      <c r="AC93" t="e">
        <f>IF(M93=AC$3,MAX(AC$4:AC92)+1,"")</f>
        <v>#N/A</v>
      </c>
      <c r="AD93" t="e">
        <f>IF(N93=AD$3,MAX(AD$4:AD92)+1,"")</f>
        <v>#N/A</v>
      </c>
      <c r="AE93" t="e">
        <f>IF(H93=AE$3,MAX(AE$4:AE92)+1,"")</f>
        <v>#N/A</v>
      </c>
      <c r="AF93" t="e">
        <f>IF(I93=AF$3,MAX(AF$4:AF92)+1,"")</f>
        <v>#N/A</v>
      </c>
      <c r="AG93" t="e">
        <f>IF(J93=AG$3,MAX(AG$4:AG92)+1,"")</f>
        <v>#N/A</v>
      </c>
      <c r="AH93" t="e">
        <f>IF(K93=AH$3,MAX(AH$4:AH92)+1,"")</f>
        <v>#N/A</v>
      </c>
      <c r="AI93" t="e">
        <f>IF(L93=AI$3,MAX(AI$4:AI92)+1,"")</f>
        <v>#N/A</v>
      </c>
      <c r="AJ93" t="e">
        <f>IF(M93=AJ$3,MAX(AJ$4:AJ92)+1,"")</f>
        <v>#N/A</v>
      </c>
      <c r="AK93" t="e">
        <f>IF(N93=AK$3,MAX(AK$4:AK92)+1,"")</f>
        <v>#N/A</v>
      </c>
      <c r="AL93" t="e">
        <f>IF(H93=AL$3,MAX(AL$4:AL92)+1,"")</f>
        <v>#N/A</v>
      </c>
      <c r="AM93" t="e">
        <f>IF(I93=AM$3,MAX(AM$4:AM92)+1,"")</f>
        <v>#N/A</v>
      </c>
      <c r="AN93" t="e">
        <f>IF(J93=AN$3,MAX(AN$4:AN92)+1,"")</f>
        <v>#N/A</v>
      </c>
      <c r="AO93" t="e">
        <f>IF(K93=AO$3,MAX(AO$4:AO92)+1,"")</f>
        <v>#N/A</v>
      </c>
      <c r="AP93" t="e">
        <f>IF(L93=AP$3,MAX(AP$4:AP92)+1,"")</f>
        <v>#N/A</v>
      </c>
      <c r="AQ93" t="e">
        <f>IF(M93=AQ$3,MAX(AQ$4:AQ92)+1,"")</f>
        <v>#N/A</v>
      </c>
      <c r="AR93" t="e">
        <f>IF(N93=AR$3,MAX(AR$4:AR92)+1,"")</f>
        <v>#N/A</v>
      </c>
      <c r="AS93" t="e">
        <f>IF(H93=AS$3,MAX(AS$4:AS92)+1,"")</f>
        <v>#N/A</v>
      </c>
      <c r="AT93" t="e">
        <f>IF(I93=AT$3,MAX(AT$4:AT92)+1,"")</f>
        <v>#N/A</v>
      </c>
      <c r="AU93" t="e">
        <f>IF(J93=AU$3,MAX(AU$4:AU92)+1,"")</f>
        <v>#N/A</v>
      </c>
      <c r="AV93" t="e">
        <f>IF(K93=AV$3,MAX(AV$4:AV92)+1,"")</f>
        <v>#N/A</v>
      </c>
      <c r="AW93" t="e">
        <f>IF(L93=AW$3,MAX(AW$4:AW92)+1,"")</f>
        <v>#N/A</v>
      </c>
      <c r="AX93" t="e">
        <f>IF(M93=AX$3,MAX(AX$4:AX92)+1,"")</f>
        <v>#N/A</v>
      </c>
      <c r="AY93" t="e">
        <f>IF(N93=AY$3,MAX(AY$4:AY92)+1,"")</f>
        <v>#N/A</v>
      </c>
      <c r="AZ93" t="e">
        <f>IF(H93=AZ$3,MAX(AZ$4:AZ92)+1,"")</f>
        <v>#N/A</v>
      </c>
      <c r="BA93" t="e">
        <f>IF(I93=BA$3,MAX(BA$4:BA92)+1,"")</f>
        <v>#N/A</v>
      </c>
      <c r="BB93" t="e">
        <f>IF(J93=BB$3,MAX(BB$4:BB92)+1,"")</f>
        <v>#N/A</v>
      </c>
      <c r="BC93" t="e">
        <f>IF(K93=BC$3,MAX(BC$4:BC92)+1,"")</f>
        <v>#N/A</v>
      </c>
      <c r="BD93" t="e">
        <f>IF(L93=BD$3,MAX(BD$4:BD92)+1,"")</f>
        <v>#N/A</v>
      </c>
      <c r="BE93" t="e">
        <f>IF(M93=BE$3,MAX(BE$4:BE92)+1,"")</f>
        <v>#N/A</v>
      </c>
      <c r="BF93" t="e">
        <f>IF(N93=BF$3,MAX(BF$4:BF92)+1,"")</f>
        <v>#N/A</v>
      </c>
      <c r="BG93" t="e">
        <f>IF(H93=BG$3,MAX(BG$4:BG92)+1,"")</f>
        <v>#N/A</v>
      </c>
      <c r="BH93" t="e">
        <f>IF(I93=BH$3,MAX(BH$4:BH92)+1,"")</f>
        <v>#N/A</v>
      </c>
      <c r="BI93" t="e">
        <f>IF(J93=BI$3,MAX(BI$4:BI92)+1,"")</f>
        <v>#N/A</v>
      </c>
      <c r="BJ93" t="e">
        <f>IF(K93=BJ$3,MAX(BJ$4:BJ92)+1,"")</f>
        <v>#N/A</v>
      </c>
      <c r="BK93" t="e">
        <f>IF(L93=BK$3,MAX(BK$4:BK92)+1,"")</f>
        <v>#N/A</v>
      </c>
      <c r="BL93" t="e">
        <f>IF(M93=BL$3,MAX(BL$4:BL92)+1,"")</f>
        <v>#N/A</v>
      </c>
      <c r="BM93" t="e">
        <f>IF(N93=BM$3,MAX(BM$4:BM92)+1,"")</f>
        <v>#N/A</v>
      </c>
      <c r="BN93" t="e">
        <f>IF(H93=BN$3,MAX(BN$4:BN92)+1,"")</f>
        <v>#N/A</v>
      </c>
      <c r="BO93" t="e">
        <f>IF(I93=BO$3,MAX(BO$4:BO92)+1,"")</f>
        <v>#N/A</v>
      </c>
      <c r="BP93" t="e">
        <f>IF(J93=BP$3,MAX(BP$4:BP92)+1,"")</f>
        <v>#N/A</v>
      </c>
      <c r="BQ93" t="e">
        <f>IF(K93=BQ$3,MAX(BQ$4:BQ92)+1,"")</f>
        <v>#N/A</v>
      </c>
      <c r="BR93" t="e">
        <f>IF(L93=BR$3,MAX(BR$4:BR92)+1,"")</f>
        <v>#N/A</v>
      </c>
      <c r="BS93" t="e">
        <f>IF(M93=BS$3,MAX(BS$4:BS92)+1,"")</f>
        <v>#N/A</v>
      </c>
      <c r="BT93" t="e">
        <f>IF(N93=BT$3,MAX(BT$4:BT92)+1,"")</f>
        <v>#N/A</v>
      </c>
      <c r="BU93" t="e">
        <f>IF(H93=BU$3,MAX(BU$4:BU92)+1,"")</f>
        <v>#N/A</v>
      </c>
      <c r="BV93" t="e">
        <f>IF(I93=BV$3,MAX(BV$4:BV92)+1,"")</f>
        <v>#N/A</v>
      </c>
      <c r="BW93" t="e">
        <f>IF(J93=BW$3,MAX(BW$4:BW92)+1,"")</f>
        <v>#N/A</v>
      </c>
      <c r="BX93" t="e">
        <f>IF(K93=BX$3,MAX(BX$4:BX92)+1,"")</f>
        <v>#N/A</v>
      </c>
      <c r="BY93" t="e">
        <f>IF(L93=BY$3,MAX(BY$4:BY92)+1,"")</f>
        <v>#N/A</v>
      </c>
      <c r="BZ93" t="e">
        <f>IF(M93=BZ$3,MAX(BZ$4:BZ92)+1,"")</f>
        <v>#N/A</v>
      </c>
      <c r="CA93" t="e">
        <f>IF(N93=CA$3,MAX(CA$4:CA92)+1,"")</f>
        <v>#N/A</v>
      </c>
      <c r="CB93" t="e">
        <f>IF(H93=CB$3,MAX(CB$4:CB92)+1,"")</f>
        <v>#N/A</v>
      </c>
      <c r="CC93" t="e">
        <f>IF(I93=CC$3,MAX(CC$4:CC92)+1,"")</f>
        <v>#N/A</v>
      </c>
      <c r="CD93" t="e">
        <f>IF(J93=CD$3,MAX(CD$4:CD92)+1,"")</f>
        <v>#N/A</v>
      </c>
      <c r="CE93" t="e">
        <f>IF(K93=CE$3,MAX(CE$4:CE92)+1,"")</f>
        <v>#N/A</v>
      </c>
      <c r="CF93" t="e">
        <f>IF(L93=CF$3,MAX(CF$4:CF92)+1,"")</f>
        <v>#N/A</v>
      </c>
      <c r="CG93" t="e">
        <f>IF(M93=CG$3,MAX(CG$4:CG92)+1,"")</f>
        <v>#N/A</v>
      </c>
      <c r="CH93" t="e">
        <f>IF(N93=CH$3,MAX(CH$4:CH92)+1,"")</f>
        <v>#N/A</v>
      </c>
      <c r="CI93" t="e">
        <f>IF(H93=CI$3,MAX(CI$4:CI92)+1,"")</f>
        <v>#N/A</v>
      </c>
      <c r="CJ93" t="e">
        <f>IF(I93=CJ$3,MAX(CJ$4:CJ92)+1,"")</f>
        <v>#N/A</v>
      </c>
      <c r="CK93" t="e">
        <f>IF(J93=CK$3,MAX(CK$4:CK92)+1,"")</f>
        <v>#N/A</v>
      </c>
      <c r="CL93" t="e">
        <f>IF(K93=CL$3,MAX(CL$4:CL92)+1,"")</f>
        <v>#N/A</v>
      </c>
      <c r="CM93" t="e">
        <f>IF(L93=CM$3,MAX(CM$4:CM92)+1,"")</f>
        <v>#N/A</v>
      </c>
      <c r="CN93" t="e">
        <f>IF(M93=CN$3,MAX(CN$4:CN92)+1,"")</f>
        <v>#N/A</v>
      </c>
      <c r="CO93" t="e">
        <f>IF(N93=CO$3,MAX(CO$4:CO92)+1,"")</f>
        <v>#N/A</v>
      </c>
    </row>
    <row r="94" spans="1:93">
      <c r="A94" t="s">
        <v>17</v>
      </c>
      <c r="B94" t="s">
        <v>153</v>
      </c>
      <c r="C94" t="s">
        <v>190</v>
      </c>
      <c r="D94">
        <v>1</v>
      </c>
      <c r="E94" t="str">
        <f>INDEX('Rlt Global'!$A$4:$F$151,MATCH($C94,'Rlt Global'!$C$4:$C$151,0),5)</f>
        <v>OTCMF1</v>
      </c>
      <c r="F94">
        <f>INDEX('Rlt Global'!$A$4:$F$151,MATCH($C94,'Rlt Global'!$C$4:$C$151,0),6)</f>
        <v>2254</v>
      </c>
      <c r="G94" s="66" t="str">
        <f>INDEX('Rlt Global'!$A$4:$G$151,MATCH($C94,'Rlt Global'!$C$4:$C$151,0),7)</f>
        <v>xxx.xxx@google.com</v>
      </c>
      <c r="H94" t="e">
        <f>INDEX('Rlt Global'!$E$4:$BD$151,MATCH($E94,'Rlt Global'!$E$4:$E$151,0),MATCH(H$3,'Rlt Global'!$E$3:$BD$3,0))</f>
        <v>#N/A</v>
      </c>
      <c r="I94" t="e">
        <f>INDEX('Rlt Global'!$E$4:$BD$151,MATCH($E94,'Rlt Global'!$E$4:$E$151,0),MATCH(I$3,'Rlt Global'!$E$3:$BD$3,0))</f>
        <v>#N/A</v>
      </c>
      <c r="J94" t="e">
        <f>INDEX('Rlt Global'!$E$4:$BD$151,MATCH($E94,'Rlt Global'!$E$4:$E$151,0),MATCH(J$3,'Rlt Global'!$E$3:$BD$3,0))</f>
        <v>#N/A</v>
      </c>
      <c r="K94" t="e">
        <f>INDEX('Rlt Global'!$E$4:$BD$151,MATCH($E94,'Rlt Global'!$E$4:$E$151,0),MATCH(K$3,'Rlt Global'!$E$3:$BD$3,0))</f>
        <v>#N/A</v>
      </c>
      <c r="L94" t="e">
        <f>INDEX('Rlt Global'!$E$4:$BD$151,MATCH($E94,'Rlt Global'!$E$4:$E$151,0),MATCH(L$3,'Rlt Global'!$E$3:$BD$3,0))</f>
        <v>#N/A</v>
      </c>
      <c r="M94" t="e">
        <f>INDEX('Rlt Global'!$E$4:$BD$151,MATCH($E94,'Rlt Global'!$E$4:$E$151,0),MATCH(M$3,'Rlt Global'!$E$3:$BD$3,0))</f>
        <v>#N/A</v>
      </c>
      <c r="N94" t="e">
        <f>INDEX('Rlt Global'!$E$4:$BD$151,MATCH($E94,'Rlt Global'!$E$4:$E$151,0),MATCH(N$3,'Rlt Global'!$E$3:$BD$3,0))</f>
        <v>#N/A</v>
      </c>
      <c r="P94" t="e">
        <f t="shared" si="10"/>
        <v>#N/A</v>
      </c>
      <c r="Q94" t="e">
        <f t="shared" si="11"/>
        <v>#N/A</v>
      </c>
      <c r="R94" t="e">
        <f t="shared" si="12"/>
        <v>#N/A</v>
      </c>
      <c r="S94" t="e">
        <f t="shared" si="13"/>
        <v>#N/A</v>
      </c>
      <c r="T94" t="e">
        <f t="shared" si="14"/>
        <v>#N/A</v>
      </c>
      <c r="U94" t="e">
        <f t="shared" si="15"/>
        <v>#N/A</v>
      </c>
      <c r="V94" t="e">
        <f t="shared" si="16"/>
        <v>#N/A</v>
      </c>
      <c r="X94" t="e">
        <f>IF(H94=X$3,MAX(X$4:X93)+1,"")</f>
        <v>#N/A</v>
      </c>
      <c r="Y94" t="e">
        <f>IF(I94=Y$3,MAX(Y$4:Y93)+1,"")</f>
        <v>#N/A</v>
      </c>
      <c r="Z94" t="e">
        <f>IF(J94=Z$3,MAX(Z$4:Z93)+1,"")</f>
        <v>#N/A</v>
      </c>
      <c r="AA94" t="e">
        <f>IF(K94=AA$3,MAX(AA$4:AA93)+1,"")</f>
        <v>#N/A</v>
      </c>
      <c r="AB94" t="e">
        <f>IF(L94=AB$3,MAX(AB$4:AB93)+1,"")</f>
        <v>#N/A</v>
      </c>
      <c r="AC94" t="e">
        <f>IF(M94=AC$3,MAX(AC$4:AC93)+1,"")</f>
        <v>#N/A</v>
      </c>
      <c r="AD94" t="e">
        <f>IF(N94=AD$3,MAX(AD$4:AD93)+1,"")</f>
        <v>#N/A</v>
      </c>
      <c r="AE94" t="e">
        <f>IF(H94=AE$3,MAX(AE$4:AE93)+1,"")</f>
        <v>#N/A</v>
      </c>
      <c r="AF94" t="e">
        <f>IF(I94=AF$3,MAX(AF$4:AF93)+1,"")</f>
        <v>#N/A</v>
      </c>
      <c r="AG94" t="e">
        <f>IF(J94=AG$3,MAX(AG$4:AG93)+1,"")</f>
        <v>#N/A</v>
      </c>
      <c r="AH94" t="e">
        <f>IF(K94=AH$3,MAX(AH$4:AH93)+1,"")</f>
        <v>#N/A</v>
      </c>
      <c r="AI94" t="e">
        <f>IF(L94=AI$3,MAX(AI$4:AI93)+1,"")</f>
        <v>#N/A</v>
      </c>
      <c r="AJ94" t="e">
        <f>IF(M94=AJ$3,MAX(AJ$4:AJ93)+1,"")</f>
        <v>#N/A</v>
      </c>
      <c r="AK94" t="e">
        <f>IF(N94=AK$3,MAX(AK$4:AK93)+1,"")</f>
        <v>#N/A</v>
      </c>
      <c r="AL94" t="e">
        <f>IF(H94=AL$3,MAX(AL$4:AL93)+1,"")</f>
        <v>#N/A</v>
      </c>
      <c r="AM94" t="e">
        <f>IF(I94=AM$3,MAX(AM$4:AM93)+1,"")</f>
        <v>#N/A</v>
      </c>
      <c r="AN94" t="e">
        <f>IF(J94=AN$3,MAX(AN$4:AN93)+1,"")</f>
        <v>#N/A</v>
      </c>
      <c r="AO94" t="e">
        <f>IF(K94=AO$3,MAX(AO$4:AO93)+1,"")</f>
        <v>#N/A</v>
      </c>
      <c r="AP94" t="e">
        <f>IF(L94=AP$3,MAX(AP$4:AP93)+1,"")</f>
        <v>#N/A</v>
      </c>
      <c r="AQ94" t="e">
        <f>IF(M94=AQ$3,MAX(AQ$4:AQ93)+1,"")</f>
        <v>#N/A</v>
      </c>
      <c r="AR94" t="e">
        <f>IF(N94=AR$3,MAX(AR$4:AR93)+1,"")</f>
        <v>#N/A</v>
      </c>
      <c r="AS94" t="e">
        <f>IF(H94=AS$3,MAX(AS$4:AS93)+1,"")</f>
        <v>#N/A</v>
      </c>
      <c r="AT94" t="e">
        <f>IF(I94=AT$3,MAX(AT$4:AT93)+1,"")</f>
        <v>#N/A</v>
      </c>
      <c r="AU94" t="e">
        <f>IF(J94=AU$3,MAX(AU$4:AU93)+1,"")</f>
        <v>#N/A</v>
      </c>
      <c r="AV94" t="e">
        <f>IF(K94=AV$3,MAX(AV$4:AV93)+1,"")</f>
        <v>#N/A</v>
      </c>
      <c r="AW94" t="e">
        <f>IF(L94=AW$3,MAX(AW$4:AW93)+1,"")</f>
        <v>#N/A</v>
      </c>
      <c r="AX94" t="e">
        <f>IF(M94=AX$3,MAX(AX$4:AX93)+1,"")</f>
        <v>#N/A</v>
      </c>
      <c r="AY94" t="e">
        <f>IF(N94=AY$3,MAX(AY$4:AY93)+1,"")</f>
        <v>#N/A</v>
      </c>
      <c r="AZ94" t="e">
        <f>IF(H94=AZ$3,MAX(AZ$4:AZ93)+1,"")</f>
        <v>#N/A</v>
      </c>
      <c r="BA94" t="e">
        <f>IF(I94=BA$3,MAX(BA$4:BA93)+1,"")</f>
        <v>#N/A</v>
      </c>
      <c r="BB94" t="e">
        <f>IF(J94=BB$3,MAX(BB$4:BB93)+1,"")</f>
        <v>#N/A</v>
      </c>
      <c r="BC94" t="e">
        <f>IF(K94=BC$3,MAX(BC$4:BC93)+1,"")</f>
        <v>#N/A</v>
      </c>
      <c r="BD94" t="e">
        <f>IF(L94=BD$3,MAX(BD$4:BD93)+1,"")</f>
        <v>#N/A</v>
      </c>
      <c r="BE94" t="e">
        <f>IF(M94=BE$3,MAX(BE$4:BE93)+1,"")</f>
        <v>#N/A</v>
      </c>
      <c r="BF94" t="e">
        <f>IF(N94=BF$3,MAX(BF$4:BF93)+1,"")</f>
        <v>#N/A</v>
      </c>
      <c r="BG94" t="e">
        <f>IF(H94=BG$3,MAX(BG$4:BG93)+1,"")</f>
        <v>#N/A</v>
      </c>
      <c r="BH94" t="e">
        <f>IF(I94=BH$3,MAX(BH$4:BH93)+1,"")</f>
        <v>#N/A</v>
      </c>
      <c r="BI94" t="e">
        <f>IF(J94=BI$3,MAX(BI$4:BI93)+1,"")</f>
        <v>#N/A</v>
      </c>
      <c r="BJ94" t="e">
        <f>IF(K94=BJ$3,MAX(BJ$4:BJ93)+1,"")</f>
        <v>#N/A</v>
      </c>
      <c r="BK94" t="e">
        <f>IF(L94=BK$3,MAX(BK$4:BK93)+1,"")</f>
        <v>#N/A</v>
      </c>
      <c r="BL94" t="e">
        <f>IF(M94=BL$3,MAX(BL$4:BL93)+1,"")</f>
        <v>#N/A</v>
      </c>
      <c r="BM94" t="e">
        <f>IF(N94=BM$3,MAX(BM$4:BM93)+1,"")</f>
        <v>#N/A</v>
      </c>
      <c r="BN94" t="e">
        <f>IF(H94=BN$3,MAX(BN$4:BN93)+1,"")</f>
        <v>#N/A</v>
      </c>
      <c r="BO94" t="e">
        <f>IF(I94=BO$3,MAX(BO$4:BO93)+1,"")</f>
        <v>#N/A</v>
      </c>
      <c r="BP94" t="e">
        <f>IF(J94=BP$3,MAX(BP$4:BP93)+1,"")</f>
        <v>#N/A</v>
      </c>
      <c r="BQ94" t="e">
        <f>IF(K94=BQ$3,MAX(BQ$4:BQ93)+1,"")</f>
        <v>#N/A</v>
      </c>
      <c r="BR94" t="e">
        <f>IF(L94=BR$3,MAX(BR$4:BR93)+1,"")</f>
        <v>#N/A</v>
      </c>
      <c r="BS94" t="e">
        <f>IF(M94=BS$3,MAX(BS$4:BS93)+1,"")</f>
        <v>#N/A</v>
      </c>
      <c r="BT94" t="e">
        <f>IF(N94=BT$3,MAX(BT$4:BT93)+1,"")</f>
        <v>#N/A</v>
      </c>
      <c r="BU94" t="e">
        <f>IF(H94=BU$3,MAX(BU$4:BU93)+1,"")</f>
        <v>#N/A</v>
      </c>
      <c r="BV94" t="e">
        <f>IF(I94=BV$3,MAX(BV$4:BV93)+1,"")</f>
        <v>#N/A</v>
      </c>
      <c r="BW94" t="e">
        <f>IF(J94=BW$3,MAX(BW$4:BW93)+1,"")</f>
        <v>#N/A</v>
      </c>
      <c r="BX94" t="e">
        <f>IF(K94=BX$3,MAX(BX$4:BX93)+1,"")</f>
        <v>#N/A</v>
      </c>
      <c r="BY94" t="e">
        <f>IF(L94=BY$3,MAX(BY$4:BY93)+1,"")</f>
        <v>#N/A</v>
      </c>
      <c r="BZ94" t="e">
        <f>IF(M94=BZ$3,MAX(BZ$4:BZ93)+1,"")</f>
        <v>#N/A</v>
      </c>
      <c r="CA94" t="e">
        <f>IF(N94=CA$3,MAX(CA$4:CA93)+1,"")</f>
        <v>#N/A</v>
      </c>
      <c r="CB94" t="e">
        <f>IF(H94=CB$3,MAX(CB$4:CB93)+1,"")</f>
        <v>#N/A</v>
      </c>
      <c r="CC94" t="e">
        <f>IF(I94=CC$3,MAX(CC$4:CC93)+1,"")</f>
        <v>#N/A</v>
      </c>
      <c r="CD94" t="e">
        <f>IF(J94=CD$3,MAX(CD$4:CD93)+1,"")</f>
        <v>#N/A</v>
      </c>
      <c r="CE94" t="e">
        <f>IF(K94=CE$3,MAX(CE$4:CE93)+1,"")</f>
        <v>#N/A</v>
      </c>
      <c r="CF94" t="e">
        <f>IF(L94=CF$3,MAX(CF$4:CF93)+1,"")</f>
        <v>#N/A</v>
      </c>
      <c r="CG94" t="e">
        <f>IF(M94=CG$3,MAX(CG$4:CG93)+1,"")</f>
        <v>#N/A</v>
      </c>
      <c r="CH94" t="e">
        <f>IF(N94=CH$3,MAX(CH$4:CH93)+1,"")</f>
        <v>#N/A</v>
      </c>
      <c r="CI94" t="e">
        <f>IF(H94=CI$3,MAX(CI$4:CI93)+1,"")</f>
        <v>#N/A</v>
      </c>
      <c r="CJ94" t="e">
        <f>IF(I94=CJ$3,MAX(CJ$4:CJ93)+1,"")</f>
        <v>#N/A</v>
      </c>
      <c r="CK94" t="e">
        <f>IF(J94=CK$3,MAX(CK$4:CK93)+1,"")</f>
        <v>#N/A</v>
      </c>
      <c r="CL94" t="e">
        <f>IF(K94=CL$3,MAX(CL$4:CL93)+1,"")</f>
        <v>#N/A</v>
      </c>
      <c r="CM94" t="e">
        <f>IF(L94=CM$3,MAX(CM$4:CM93)+1,"")</f>
        <v>#N/A</v>
      </c>
      <c r="CN94" t="e">
        <f>IF(M94=CN$3,MAX(CN$4:CN93)+1,"")</f>
        <v>#N/A</v>
      </c>
      <c r="CO94" t="e">
        <f>IF(N94=CO$3,MAX(CO$4:CO93)+1,"")</f>
        <v>#N/A</v>
      </c>
    </row>
    <row r="95" spans="1:93">
      <c r="A95" t="s">
        <v>17</v>
      </c>
      <c r="B95" t="s">
        <v>153</v>
      </c>
      <c r="C95" t="s">
        <v>191</v>
      </c>
      <c r="D95">
        <v>2</v>
      </c>
      <c r="E95" t="str">
        <f>INDEX('Rlt Global'!$A$4:$F$151,MATCH($C95,'Rlt Global'!$C$4:$C$151,0),5)</f>
        <v>OTCMF2</v>
      </c>
      <c r="F95">
        <f>INDEX('Rlt Global'!$A$4:$F$151,MATCH($C95,'Rlt Global'!$C$4:$C$151,0),6)</f>
        <v>1687</v>
      </c>
      <c r="G95" s="66" t="str">
        <f>INDEX('Rlt Global'!$A$4:$G$151,MATCH($C95,'Rlt Global'!$C$4:$C$151,0),7)</f>
        <v>xxx.xxx@google.com</v>
      </c>
      <c r="H95" t="e">
        <f>INDEX('Rlt Global'!$E$4:$BD$151,MATCH($E95,'Rlt Global'!$E$4:$E$151,0),MATCH(H$3,'Rlt Global'!$E$3:$BD$3,0))</f>
        <v>#N/A</v>
      </c>
      <c r="I95" t="e">
        <f>INDEX('Rlt Global'!$E$4:$BD$151,MATCH($E95,'Rlt Global'!$E$4:$E$151,0),MATCH(I$3,'Rlt Global'!$E$3:$BD$3,0))</f>
        <v>#N/A</v>
      </c>
      <c r="J95" t="e">
        <f>INDEX('Rlt Global'!$E$4:$BD$151,MATCH($E95,'Rlt Global'!$E$4:$E$151,0),MATCH(J$3,'Rlt Global'!$E$3:$BD$3,0))</f>
        <v>#N/A</v>
      </c>
      <c r="K95" t="e">
        <f>INDEX('Rlt Global'!$E$4:$BD$151,MATCH($E95,'Rlt Global'!$E$4:$E$151,0),MATCH(K$3,'Rlt Global'!$E$3:$BD$3,0))</f>
        <v>#N/A</v>
      </c>
      <c r="L95" t="e">
        <f>INDEX('Rlt Global'!$E$4:$BD$151,MATCH($E95,'Rlt Global'!$E$4:$E$151,0),MATCH(L$3,'Rlt Global'!$E$3:$BD$3,0))</f>
        <v>#N/A</v>
      </c>
      <c r="M95" t="e">
        <f>INDEX('Rlt Global'!$E$4:$BD$151,MATCH($E95,'Rlt Global'!$E$4:$E$151,0),MATCH(M$3,'Rlt Global'!$E$3:$BD$3,0))</f>
        <v>#N/A</v>
      </c>
      <c r="N95" t="e">
        <f>INDEX('Rlt Global'!$E$4:$BD$151,MATCH($E95,'Rlt Global'!$E$4:$E$151,0),MATCH(N$3,'Rlt Global'!$E$3:$BD$3,0))</f>
        <v>#N/A</v>
      </c>
      <c r="P95" t="e">
        <f t="shared" si="10"/>
        <v>#N/A</v>
      </c>
      <c r="Q95" t="e">
        <f t="shared" si="11"/>
        <v>#N/A</v>
      </c>
      <c r="R95" t="e">
        <f t="shared" si="12"/>
        <v>#N/A</v>
      </c>
      <c r="S95" t="e">
        <f t="shared" si="13"/>
        <v>#N/A</v>
      </c>
      <c r="T95" t="e">
        <f t="shared" si="14"/>
        <v>#N/A</v>
      </c>
      <c r="U95" t="e">
        <f t="shared" si="15"/>
        <v>#N/A</v>
      </c>
      <c r="V95" t="e">
        <f t="shared" si="16"/>
        <v>#N/A</v>
      </c>
      <c r="X95" t="e">
        <f>IF(H95=X$3,MAX(X$4:X94)+1,"")</f>
        <v>#N/A</v>
      </c>
      <c r="Y95" t="e">
        <f>IF(I95=Y$3,MAX(Y$4:Y94)+1,"")</f>
        <v>#N/A</v>
      </c>
      <c r="Z95" t="e">
        <f>IF(J95=Z$3,MAX(Z$4:Z94)+1,"")</f>
        <v>#N/A</v>
      </c>
      <c r="AA95" t="e">
        <f>IF(K95=AA$3,MAX(AA$4:AA94)+1,"")</f>
        <v>#N/A</v>
      </c>
      <c r="AB95" t="e">
        <f>IF(L95=AB$3,MAX(AB$4:AB94)+1,"")</f>
        <v>#N/A</v>
      </c>
      <c r="AC95" t="e">
        <f>IF(M95=AC$3,MAX(AC$4:AC94)+1,"")</f>
        <v>#N/A</v>
      </c>
      <c r="AD95" t="e">
        <f>IF(N95=AD$3,MAX(AD$4:AD94)+1,"")</f>
        <v>#N/A</v>
      </c>
      <c r="AE95" t="e">
        <f>IF(H95=AE$3,MAX(AE$4:AE94)+1,"")</f>
        <v>#N/A</v>
      </c>
      <c r="AF95" t="e">
        <f>IF(I95=AF$3,MAX(AF$4:AF94)+1,"")</f>
        <v>#N/A</v>
      </c>
      <c r="AG95" t="e">
        <f>IF(J95=AG$3,MAX(AG$4:AG94)+1,"")</f>
        <v>#N/A</v>
      </c>
      <c r="AH95" t="e">
        <f>IF(K95=AH$3,MAX(AH$4:AH94)+1,"")</f>
        <v>#N/A</v>
      </c>
      <c r="AI95" t="e">
        <f>IF(L95=AI$3,MAX(AI$4:AI94)+1,"")</f>
        <v>#N/A</v>
      </c>
      <c r="AJ95" t="e">
        <f>IF(M95=AJ$3,MAX(AJ$4:AJ94)+1,"")</f>
        <v>#N/A</v>
      </c>
      <c r="AK95" t="e">
        <f>IF(N95=AK$3,MAX(AK$4:AK94)+1,"")</f>
        <v>#N/A</v>
      </c>
      <c r="AL95" t="e">
        <f>IF(H95=AL$3,MAX(AL$4:AL94)+1,"")</f>
        <v>#N/A</v>
      </c>
      <c r="AM95" t="e">
        <f>IF(I95=AM$3,MAX(AM$4:AM94)+1,"")</f>
        <v>#N/A</v>
      </c>
      <c r="AN95" t="e">
        <f>IF(J95=AN$3,MAX(AN$4:AN94)+1,"")</f>
        <v>#N/A</v>
      </c>
      <c r="AO95" t="e">
        <f>IF(K95=AO$3,MAX(AO$4:AO94)+1,"")</f>
        <v>#N/A</v>
      </c>
      <c r="AP95" t="e">
        <f>IF(L95=AP$3,MAX(AP$4:AP94)+1,"")</f>
        <v>#N/A</v>
      </c>
      <c r="AQ95" t="e">
        <f>IF(M95=AQ$3,MAX(AQ$4:AQ94)+1,"")</f>
        <v>#N/A</v>
      </c>
      <c r="AR95" t="e">
        <f>IF(N95=AR$3,MAX(AR$4:AR94)+1,"")</f>
        <v>#N/A</v>
      </c>
      <c r="AS95" t="e">
        <f>IF(H95=AS$3,MAX(AS$4:AS94)+1,"")</f>
        <v>#N/A</v>
      </c>
      <c r="AT95" t="e">
        <f>IF(I95=AT$3,MAX(AT$4:AT94)+1,"")</f>
        <v>#N/A</v>
      </c>
      <c r="AU95" t="e">
        <f>IF(J95=AU$3,MAX(AU$4:AU94)+1,"")</f>
        <v>#N/A</v>
      </c>
      <c r="AV95" t="e">
        <f>IF(K95=AV$3,MAX(AV$4:AV94)+1,"")</f>
        <v>#N/A</v>
      </c>
      <c r="AW95" t="e">
        <f>IF(L95=AW$3,MAX(AW$4:AW94)+1,"")</f>
        <v>#N/A</v>
      </c>
      <c r="AX95" t="e">
        <f>IF(M95=AX$3,MAX(AX$4:AX94)+1,"")</f>
        <v>#N/A</v>
      </c>
      <c r="AY95" t="e">
        <f>IF(N95=AY$3,MAX(AY$4:AY94)+1,"")</f>
        <v>#N/A</v>
      </c>
      <c r="AZ95" t="e">
        <f>IF(H95=AZ$3,MAX(AZ$4:AZ94)+1,"")</f>
        <v>#N/A</v>
      </c>
      <c r="BA95" t="e">
        <f>IF(I95=BA$3,MAX(BA$4:BA94)+1,"")</f>
        <v>#N/A</v>
      </c>
      <c r="BB95" t="e">
        <f>IF(J95=BB$3,MAX(BB$4:BB94)+1,"")</f>
        <v>#N/A</v>
      </c>
      <c r="BC95" t="e">
        <f>IF(K95=BC$3,MAX(BC$4:BC94)+1,"")</f>
        <v>#N/A</v>
      </c>
      <c r="BD95" t="e">
        <f>IF(L95=BD$3,MAX(BD$4:BD94)+1,"")</f>
        <v>#N/A</v>
      </c>
      <c r="BE95" t="e">
        <f>IF(M95=BE$3,MAX(BE$4:BE94)+1,"")</f>
        <v>#N/A</v>
      </c>
      <c r="BF95" t="e">
        <f>IF(N95=BF$3,MAX(BF$4:BF94)+1,"")</f>
        <v>#N/A</v>
      </c>
      <c r="BG95" t="e">
        <f>IF(H95=BG$3,MAX(BG$4:BG94)+1,"")</f>
        <v>#N/A</v>
      </c>
      <c r="BH95" t="e">
        <f>IF(I95=BH$3,MAX(BH$4:BH94)+1,"")</f>
        <v>#N/A</v>
      </c>
      <c r="BI95" t="e">
        <f>IF(J95=BI$3,MAX(BI$4:BI94)+1,"")</f>
        <v>#N/A</v>
      </c>
      <c r="BJ95" t="e">
        <f>IF(K95=BJ$3,MAX(BJ$4:BJ94)+1,"")</f>
        <v>#N/A</v>
      </c>
      <c r="BK95" t="e">
        <f>IF(L95=BK$3,MAX(BK$4:BK94)+1,"")</f>
        <v>#N/A</v>
      </c>
      <c r="BL95" t="e">
        <f>IF(M95=BL$3,MAX(BL$4:BL94)+1,"")</f>
        <v>#N/A</v>
      </c>
      <c r="BM95" t="e">
        <f>IF(N95=BM$3,MAX(BM$4:BM94)+1,"")</f>
        <v>#N/A</v>
      </c>
      <c r="BN95" t="e">
        <f>IF(H95=BN$3,MAX(BN$4:BN94)+1,"")</f>
        <v>#N/A</v>
      </c>
      <c r="BO95" t="e">
        <f>IF(I95=BO$3,MAX(BO$4:BO94)+1,"")</f>
        <v>#N/A</v>
      </c>
      <c r="BP95" t="e">
        <f>IF(J95=BP$3,MAX(BP$4:BP94)+1,"")</f>
        <v>#N/A</v>
      </c>
      <c r="BQ95" t="e">
        <f>IF(K95=BQ$3,MAX(BQ$4:BQ94)+1,"")</f>
        <v>#N/A</v>
      </c>
      <c r="BR95" t="e">
        <f>IF(L95=BR$3,MAX(BR$4:BR94)+1,"")</f>
        <v>#N/A</v>
      </c>
      <c r="BS95" t="e">
        <f>IF(M95=BS$3,MAX(BS$4:BS94)+1,"")</f>
        <v>#N/A</v>
      </c>
      <c r="BT95" t="e">
        <f>IF(N95=BT$3,MAX(BT$4:BT94)+1,"")</f>
        <v>#N/A</v>
      </c>
      <c r="BU95" t="e">
        <f>IF(H95=BU$3,MAX(BU$4:BU94)+1,"")</f>
        <v>#N/A</v>
      </c>
      <c r="BV95" t="e">
        <f>IF(I95=BV$3,MAX(BV$4:BV94)+1,"")</f>
        <v>#N/A</v>
      </c>
      <c r="BW95" t="e">
        <f>IF(J95=BW$3,MAX(BW$4:BW94)+1,"")</f>
        <v>#N/A</v>
      </c>
      <c r="BX95" t="e">
        <f>IF(K95=BX$3,MAX(BX$4:BX94)+1,"")</f>
        <v>#N/A</v>
      </c>
      <c r="BY95" t="e">
        <f>IF(L95=BY$3,MAX(BY$4:BY94)+1,"")</f>
        <v>#N/A</v>
      </c>
      <c r="BZ95" t="e">
        <f>IF(M95=BZ$3,MAX(BZ$4:BZ94)+1,"")</f>
        <v>#N/A</v>
      </c>
      <c r="CA95" t="e">
        <f>IF(N95=CA$3,MAX(CA$4:CA94)+1,"")</f>
        <v>#N/A</v>
      </c>
      <c r="CB95" t="e">
        <f>IF(H95=CB$3,MAX(CB$4:CB94)+1,"")</f>
        <v>#N/A</v>
      </c>
      <c r="CC95" t="e">
        <f>IF(I95=CC$3,MAX(CC$4:CC94)+1,"")</f>
        <v>#N/A</v>
      </c>
      <c r="CD95" t="e">
        <f>IF(J95=CD$3,MAX(CD$4:CD94)+1,"")</f>
        <v>#N/A</v>
      </c>
      <c r="CE95" t="e">
        <f>IF(K95=CE$3,MAX(CE$4:CE94)+1,"")</f>
        <v>#N/A</v>
      </c>
      <c r="CF95" t="e">
        <f>IF(L95=CF$3,MAX(CF$4:CF94)+1,"")</f>
        <v>#N/A</v>
      </c>
      <c r="CG95" t="e">
        <f>IF(M95=CG$3,MAX(CG$4:CG94)+1,"")</f>
        <v>#N/A</v>
      </c>
      <c r="CH95" t="e">
        <f>IF(N95=CH$3,MAX(CH$4:CH94)+1,"")</f>
        <v>#N/A</v>
      </c>
      <c r="CI95" t="e">
        <f>IF(H95=CI$3,MAX(CI$4:CI94)+1,"")</f>
        <v>#N/A</v>
      </c>
      <c r="CJ95" t="e">
        <f>IF(I95=CJ$3,MAX(CJ$4:CJ94)+1,"")</f>
        <v>#N/A</v>
      </c>
      <c r="CK95" t="e">
        <f>IF(J95=CK$3,MAX(CK$4:CK94)+1,"")</f>
        <v>#N/A</v>
      </c>
      <c r="CL95" t="e">
        <f>IF(K95=CL$3,MAX(CL$4:CL94)+1,"")</f>
        <v>#N/A</v>
      </c>
      <c r="CM95" t="e">
        <f>IF(L95=CM$3,MAX(CM$4:CM94)+1,"")</f>
        <v>#N/A</v>
      </c>
      <c r="CN95" t="e">
        <f>IF(M95=CN$3,MAX(CN$4:CN94)+1,"")</f>
        <v>#N/A</v>
      </c>
      <c r="CO95" t="e">
        <f>IF(N95=CO$3,MAX(CO$4:CO94)+1,"")</f>
        <v>#N/A</v>
      </c>
    </row>
    <row r="96" spans="1:93">
      <c r="A96" t="s">
        <v>17</v>
      </c>
      <c r="B96" t="s">
        <v>153</v>
      </c>
      <c r="C96" t="s">
        <v>192</v>
      </c>
      <c r="D96">
        <v>3</v>
      </c>
      <c r="E96" t="str">
        <f>INDEX('Rlt Global'!$A$4:$F$151,MATCH($C96,'Rlt Global'!$C$4:$C$151,0),5)</f>
        <v>OTCMF3</v>
      </c>
      <c r="F96">
        <f>INDEX('Rlt Global'!$A$4:$F$151,MATCH($C96,'Rlt Global'!$C$4:$C$151,0),6)</f>
        <v>4093</v>
      </c>
      <c r="G96" s="66" t="str">
        <f>INDEX('Rlt Global'!$A$4:$G$151,MATCH($C96,'Rlt Global'!$C$4:$C$151,0),7)</f>
        <v>xxx.xxx@google.com</v>
      </c>
      <c r="H96" t="e">
        <f>INDEX('Rlt Global'!$E$4:$BD$151,MATCH($E96,'Rlt Global'!$E$4:$E$151,0),MATCH(H$3,'Rlt Global'!$E$3:$BD$3,0))</f>
        <v>#N/A</v>
      </c>
      <c r="I96" t="e">
        <f>INDEX('Rlt Global'!$E$4:$BD$151,MATCH($E96,'Rlt Global'!$E$4:$E$151,0),MATCH(I$3,'Rlt Global'!$E$3:$BD$3,0))</f>
        <v>#N/A</v>
      </c>
      <c r="J96" t="e">
        <f>INDEX('Rlt Global'!$E$4:$BD$151,MATCH($E96,'Rlt Global'!$E$4:$E$151,0),MATCH(J$3,'Rlt Global'!$E$3:$BD$3,0))</f>
        <v>#N/A</v>
      </c>
      <c r="K96" t="e">
        <f>INDEX('Rlt Global'!$E$4:$BD$151,MATCH($E96,'Rlt Global'!$E$4:$E$151,0),MATCH(K$3,'Rlt Global'!$E$3:$BD$3,0))</f>
        <v>#N/A</v>
      </c>
      <c r="L96" t="e">
        <f>INDEX('Rlt Global'!$E$4:$BD$151,MATCH($E96,'Rlt Global'!$E$4:$E$151,0),MATCH(L$3,'Rlt Global'!$E$3:$BD$3,0))</f>
        <v>#N/A</v>
      </c>
      <c r="M96" t="e">
        <f>INDEX('Rlt Global'!$E$4:$BD$151,MATCH($E96,'Rlt Global'!$E$4:$E$151,0),MATCH(M$3,'Rlt Global'!$E$3:$BD$3,0))</f>
        <v>#N/A</v>
      </c>
      <c r="N96" t="e">
        <f>INDEX('Rlt Global'!$E$4:$BD$151,MATCH($E96,'Rlt Global'!$E$4:$E$151,0),MATCH(N$3,'Rlt Global'!$E$3:$BD$3,0))</f>
        <v>#N/A</v>
      </c>
      <c r="P96" t="e">
        <f t="shared" si="10"/>
        <v>#N/A</v>
      </c>
      <c r="Q96" t="e">
        <f t="shared" si="11"/>
        <v>#N/A</v>
      </c>
      <c r="R96" t="e">
        <f t="shared" si="12"/>
        <v>#N/A</v>
      </c>
      <c r="S96" t="e">
        <f t="shared" si="13"/>
        <v>#N/A</v>
      </c>
      <c r="T96" t="e">
        <f t="shared" si="14"/>
        <v>#N/A</v>
      </c>
      <c r="U96" t="e">
        <f t="shared" si="15"/>
        <v>#N/A</v>
      </c>
      <c r="V96" t="e">
        <f t="shared" si="16"/>
        <v>#N/A</v>
      </c>
      <c r="X96" t="e">
        <f>IF(H96=X$3,MAX(X$4:X95)+1,"")</f>
        <v>#N/A</v>
      </c>
      <c r="Y96" t="e">
        <f>IF(I96=Y$3,MAX(Y$4:Y95)+1,"")</f>
        <v>#N/A</v>
      </c>
      <c r="Z96" t="e">
        <f>IF(J96=Z$3,MAX(Z$4:Z95)+1,"")</f>
        <v>#N/A</v>
      </c>
      <c r="AA96" t="e">
        <f>IF(K96=AA$3,MAX(AA$4:AA95)+1,"")</f>
        <v>#N/A</v>
      </c>
      <c r="AB96" t="e">
        <f>IF(L96=AB$3,MAX(AB$4:AB95)+1,"")</f>
        <v>#N/A</v>
      </c>
      <c r="AC96" t="e">
        <f>IF(M96=AC$3,MAX(AC$4:AC95)+1,"")</f>
        <v>#N/A</v>
      </c>
      <c r="AD96" t="e">
        <f>IF(N96=AD$3,MAX(AD$4:AD95)+1,"")</f>
        <v>#N/A</v>
      </c>
      <c r="AE96" t="e">
        <f>IF(H96=AE$3,MAX(AE$4:AE95)+1,"")</f>
        <v>#N/A</v>
      </c>
      <c r="AF96" t="e">
        <f>IF(I96=AF$3,MAX(AF$4:AF95)+1,"")</f>
        <v>#N/A</v>
      </c>
      <c r="AG96" t="e">
        <f>IF(J96=AG$3,MAX(AG$4:AG95)+1,"")</f>
        <v>#N/A</v>
      </c>
      <c r="AH96" t="e">
        <f>IF(K96=AH$3,MAX(AH$4:AH95)+1,"")</f>
        <v>#N/A</v>
      </c>
      <c r="AI96" t="e">
        <f>IF(L96=AI$3,MAX(AI$4:AI95)+1,"")</f>
        <v>#N/A</v>
      </c>
      <c r="AJ96" t="e">
        <f>IF(M96=AJ$3,MAX(AJ$4:AJ95)+1,"")</f>
        <v>#N/A</v>
      </c>
      <c r="AK96" t="e">
        <f>IF(N96=AK$3,MAX(AK$4:AK95)+1,"")</f>
        <v>#N/A</v>
      </c>
      <c r="AL96" t="e">
        <f>IF(H96=AL$3,MAX(AL$4:AL95)+1,"")</f>
        <v>#N/A</v>
      </c>
      <c r="AM96" t="e">
        <f>IF(I96=AM$3,MAX(AM$4:AM95)+1,"")</f>
        <v>#N/A</v>
      </c>
      <c r="AN96" t="e">
        <f>IF(J96=AN$3,MAX(AN$4:AN95)+1,"")</f>
        <v>#N/A</v>
      </c>
      <c r="AO96" t="e">
        <f>IF(K96=AO$3,MAX(AO$4:AO95)+1,"")</f>
        <v>#N/A</v>
      </c>
      <c r="AP96" t="e">
        <f>IF(L96=AP$3,MAX(AP$4:AP95)+1,"")</f>
        <v>#N/A</v>
      </c>
      <c r="AQ96" t="e">
        <f>IF(M96=AQ$3,MAX(AQ$4:AQ95)+1,"")</f>
        <v>#N/A</v>
      </c>
      <c r="AR96" t="e">
        <f>IF(N96=AR$3,MAX(AR$4:AR95)+1,"")</f>
        <v>#N/A</v>
      </c>
      <c r="AS96" t="e">
        <f>IF(H96=AS$3,MAX(AS$4:AS95)+1,"")</f>
        <v>#N/A</v>
      </c>
      <c r="AT96" t="e">
        <f>IF(I96=AT$3,MAX(AT$4:AT95)+1,"")</f>
        <v>#N/A</v>
      </c>
      <c r="AU96" t="e">
        <f>IF(J96=AU$3,MAX(AU$4:AU95)+1,"")</f>
        <v>#N/A</v>
      </c>
      <c r="AV96" t="e">
        <f>IF(K96=AV$3,MAX(AV$4:AV95)+1,"")</f>
        <v>#N/A</v>
      </c>
      <c r="AW96" t="e">
        <f>IF(L96=AW$3,MAX(AW$4:AW95)+1,"")</f>
        <v>#N/A</v>
      </c>
      <c r="AX96" t="e">
        <f>IF(M96=AX$3,MAX(AX$4:AX95)+1,"")</f>
        <v>#N/A</v>
      </c>
      <c r="AY96" t="e">
        <f>IF(N96=AY$3,MAX(AY$4:AY95)+1,"")</f>
        <v>#N/A</v>
      </c>
      <c r="AZ96" t="e">
        <f>IF(H96=AZ$3,MAX(AZ$4:AZ95)+1,"")</f>
        <v>#N/A</v>
      </c>
      <c r="BA96" t="e">
        <f>IF(I96=BA$3,MAX(BA$4:BA95)+1,"")</f>
        <v>#N/A</v>
      </c>
      <c r="BB96" t="e">
        <f>IF(J96=BB$3,MAX(BB$4:BB95)+1,"")</f>
        <v>#N/A</v>
      </c>
      <c r="BC96" t="e">
        <f>IF(K96=BC$3,MAX(BC$4:BC95)+1,"")</f>
        <v>#N/A</v>
      </c>
      <c r="BD96" t="e">
        <f>IF(L96=BD$3,MAX(BD$4:BD95)+1,"")</f>
        <v>#N/A</v>
      </c>
      <c r="BE96" t="e">
        <f>IF(M96=BE$3,MAX(BE$4:BE95)+1,"")</f>
        <v>#N/A</v>
      </c>
      <c r="BF96" t="e">
        <f>IF(N96=BF$3,MAX(BF$4:BF95)+1,"")</f>
        <v>#N/A</v>
      </c>
      <c r="BG96" t="e">
        <f>IF(H96=BG$3,MAX(BG$4:BG95)+1,"")</f>
        <v>#N/A</v>
      </c>
      <c r="BH96" t="e">
        <f>IF(I96=BH$3,MAX(BH$4:BH95)+1,"")</f>
        <v>#N/A</v>
      </c>
      <c r="BI96" t="e">
        <f>IF(J96=BI$3,MAX(BI$4:BI95)+1,"")</f>
        <v>#N/A</v>
      </c>
      <c r="BJ96" t="e">
        <f>IF(K96=BJ$3,MAX(BJ$4:BJ95)+1,"")</f>
        <v>#N/A</v>
      </c>
      <c r="BK96" t="e">
        <f>IF(L96=BK$3,MAX(BK$4:BK95)+1,"")</f>
        <v>#N/A</v>
      </c>
      <c r="BL96" t="e">
        <f>IF(M96=BL$3,MAX(BL$4:BL95)+1,"")</f>
        <v>#N/A</v>
      </c>
      <c r="BM96" t="e">
        <f>IF(N96=BM$3,MAX(BM$4:BM95)+1,"")</f>
        <v>#N/A</v>
      </c>
      <c r="BN96" t="e">
        <f>IF(H96=BN$3,MAX(BN$4:BN95)+1,"")</f>
        <v>#N/A</v>
      </c>
      <c r="BO96" t="e">
        <f>IF(I96=BO$3,MAX(BO$4:BO95)+1,"")</f>
        <v>#N/A</v>
      </c>
      <c r="BP96" t="e">
        <f>IF(J96=BP$3,MAX(BP$4:BP95)+1,"")</f>
        <v>#N/A</v>
      </c>
      <c r="BQ96" t="e">
        <f>IF(K96=BQ$3,MAX(BQ$4:BQ95)+1,"")</f>
        <v>#N/A</v>
      </c>
      <c r="BR96" t="e">
        <f>IF(L96=BR$3,MAX(BR$4:BR95)+1,"")</f>
        <v>#N/A</v>
      </c>
      <c r="BS96" t="e">
        <f>IF(M96=BS$3,MAX(BS$4:BS95)+1,"")</f>
        <v>#N/A</v>
      </c>
      <c r="BT96" t="e">
        <f>IF(N96=BT$3,MAX(BT$4:BT95)+1,"")</f>
        <v>#N/A</v>
      </c>
      <c r="BU96" t="e">
        <f>IF(H96=BU$3,MAX(BU$4:BU95)+1,"")</f>
        <v>#N/A</v>
      </c>
      <c r="BV96" t="e">
        <f>IF(I96=BV$3,MAX(BV$4:BV95)+1,"")</f>
        <v>#N/A</v>
      </c>
      <c r="BW96" t="e">
        <f>IF(J96=BW$3,MAX(BW$4:BW95)+1,"")</f>
        <v>#N/A</v>
      </c>
      <c r="BX96" t="e">
        <f>IF(K96=BX$3,MAX(BX$4:BX95)+1,"")</f>
        <v>#N/A</v>
      </c>
      <c r="BY96" t="e">
        <f>IF(L96=BY$3,MAX(BY$4:BY95)+1,"")</f>
        <v>#N/A</v>
      </c>
      <c r="BZ96" t="e">
        <f>IF(M96=BZ$3,MAX(BZ$4:BZ95)+1,"")</f>
        <v>#N/A</v>
      </c>
      <c r="CA96" t="e">
        <f>IF(N96=CA$3,MAX(CA$4:CA95)+1,"")</f>
        <v>#N/A</v>
      </c>
      <c r="CB96" t="e">
        <f>IF(H96=CB$3,MAX(CB$4:CB95)+1,"")</f>
        <v>#N/A</v>
      </c>
      <c r="CC96" t="e">
        <f>IF(I96=CC$3,MAX(CC$4:CC95)+1,"")</f>
        <v>#N/A</v>
      </c>
      <c r="CD96" t="e">
        <f>IF(J96=CD$3,MAX(CD$4:CD95)+1,"")</f>
        <v>#N/A</v>
      </c>
      <c r="CE96" t="e">
        <f>IF(K96=CE$3,MAX(CE$4:CE95)+1,"")</f>
        <v>#N/A</v>
      </c>
      <c r="CF96" t="e">
        <f>IF(L96=CF$3,MAX(CF$4:CF95)+1,"")</f>
        <v>#N/A</v>
      </c>
      <c r="CG96" t="e">
        <f>IF(M96=CG$3,MAX(CG$4:CG95)+1,"")</f>
        <v>#N/A</v>
      </c>
      <c r="CH96" t="e">
        <f>IF(N96=CH$3,MAX(CH$4:CH95)+1,"")</f>
        <v>#N/A</v>
      </c>
      <c r="CI96" t="e">
        <f>IF(H96=CI$3,MAX(CI$4:CI95)+1,"")</f>
        <v>#N/A</v>
      </c>
      <c r="CJ96" t="e">
        <f>IF(I96=CJ$3,MAX(CJ$4:CJ95)+1,"")</f>
        <v>#N/A</v>
      </c>
      <c r="CK96" t="e">
        <f>IF(J96=CK$3,MAX(CK$4:CK95)+1,"")</f>
        <v>#N/A</v>
      </c>
      <c r="CL96" t="e">
        <f>IF(K96=CL$3,MAX(CL$4:CL95)+1,"")</f>
        <v>#N/A</v>
      </c>
      <c r="CM96" t="e">
        <f>IF(L96=CM$3,MAX(CM$4:CM95)+1,"")</f>
        <v>#N/A</v>
      </c>
      <c r="CN96" t="e">
        <f>IF(M96=CN$3,MAX(CN$4:CN95)+1,"")</f>
        <v>#N/A</v>
      </c>
      <c r="CO96" t="e">
        <f>IF(N96=CO$3,MAX(CO$4:CO95)+1,"")</f>
        <v>#N/A</v>
      </c>
    </row>
    <row r="97" spans="1:93">
      <c r="A97" t="s">
        <v>17</v>
      </c>
      <c r="B97" t="s">
        <v>153</v>
      </c>
      <c r="C97" t="s">
        <v>193</v>
      </c>
      <c r="D97">
        <v>4</v>
      </c>
      <c r="E97" t="str">
        <f>INDEX('Rlt Global'!$A$4:$F$151,MATCH($C97,'Rlt Global'!$C$4:$C$151,0),5)</f>
        <v>OTCMF4</v>
      </c>
      <c r="F97">
        <f>INDEX('Rlt Global'!$A$4:$F$151,MATCH($C97,'Rlt Global'!$C$4:$C$151,0),6)</f>
        <v>3618</v>
      </c>
      <c r="G97" s="66" t="str">
        <f>INDEX('Rlt Global'!$A$4:$G$151,MATCH($C97,'Rlt Global'!$C$4:$C$151,0),7)</f>
        <v>xxx.xxx@google.com</v>
      </c>
      <c r="H97" t="e">
        <f>INDEX('Rlt Global'!$E$4:$BD$151,MATCH($E97,'Rlt Global'!$E$4:$E$151,0),MATCH(H$3,'Rlt Global'!$E$3:$BD$3,0))</f>
        <v>#N/A</v>
      </c>
      <c r="I97" t="e">
        <f>INDEX('Rlt Global'!$E$4:$BD$151,MATCH($E97,'Rlt Global'!$E$4:$E$151,0),MATCH(I$3,'Rlt Global'!$E$3:$BD$3,0))</f>
        <v>#N/A</v>
      </c>
      <c r="J97" t="e">
        <f>INDEX('Rlt Global'!$E$4:$BD$151,MATCH($E97,'Rlt Global'!$E$4:$E$151,0),MATCH(J$3,'Rlt Global'!$E$3:$BD$3,0))</f>
        <v>#N/A</v>
      </c>
      <c r="K97" t="e">
        <f>INDEX('Rlt Global'!$E$4:$BD$151,MATCH($E97,'Rlt Global'!$E$4:$E$151,0),MATCH(K$3,'Rlt Global'!$E$3:$BD$3,0))</f>
        <v>#N/A</v>
      </c>
      <c r="L97" t="e">
        <f>INDEX('Rlt Global'!$E$4:$BD$151,MATCH($E97,'Rlt Global'!$E$4:$E$151,0),MATCH(L$3,'Rlt Global'!$E$3:$BD$3,0))</f>
        <v>#N/A</v>
      </c>
      <c r="M97" t="e">
        <f>INDEX('Rlt Global'!$E$4:$BD$151,MATCH($E97,'Rlt Global'!$E$4:$E$151,0),MATCH(M$3,'Rlt Global'!$E$3:$BD$3,0))</f>
        <v>#N/A</v>
      </c>
      <c r="N97" t="e">
        <f>INDEX('Rlt Global'!$E$4:$BD$151,MATCH($E97,'Rlt Global'!$E$4:$E$151,0),MATCH(N$3,'Rlt Global'!$E$3:$BD$3,0))</f>
        <v>#N/A</v>
      </c>
      <c r="P97" t="e">
        <f t="shared" si="10"/>
        <v>#N/A</v>
      </c>
      <c r="Q97" t="e">
        <f t="shared" si="11"/>
        <v>#N/A</v>
      </c>
      <c r="R97" t="e">
        <f t="shared" si="12"/>
        <v>#N/A</v>
      </c>
      <c r="S97" t="e">
        <f t="shared" si="13"/>
        <v>#N/A</v>
      </c>
      <c r="T97" t="e">
        <f t="shared" si="14"/>
        <v>#N/A</v>
      </c>
      <c r="U97" t="e">
        <f t="shared" si="15"/>
        <v>#N/A</v>
      </c>
      <c r="V97" t="e">
        <f t="shared" si="16"/>
        <v>#N/A</v>
      </c>
      <c r="X97" t="e">
        <f>IF(H97=X$3,MAX(X$4:X96)+1,"")</f>
        <v>#N/A</v>
      </c>
      <c r="Y97" t="e">
        <f>IF(I97=Y$3,MAX(Y$4:Y96)+1,"")</f>
        <v>#N/A</v>
      </c>
      <c r="Z97" t="e">
        <f>IF(J97=Z$3,MAX(Z$4:Z96)+1,"")</f>
        <v>#N/A</v>
      </c>
      <c r="AA97" t="e">
        <f>IF(K97=AA$3,MAX(AA$4:AA96)+1,"")</f>
        <v>#N/A</v>
      </c>
      <c r="AB97" t="e">
        <f>IF(L97=AB$3,MAX(AB$4:AB96)+1,"")</f>
        <v>#N/A</v>
      </c>
      <c r="AC97" t="e">
        <f>IF(M97=AC$3,MAX(AC$4:AC96)+1,"")</f>
        <v>#N/A</v>
      </c>
      <c r="AD97" t="e">
        <f>IF(N97=AD$3,MAX(AD$4:AD96)+1,"")</f>
        <v>#N/A</v>
      </c>
      <c r="AE97" t="e">
        <f>IF(H97=AE$3,MAX(AE$4:AE96)+1,"")</f>
        <v>#N/A</v>
      </c>
      <c r="AF97" t="e">
        <f>IF(I97=AF$3,MAX(AF$4:AF96)+1,"")</f>
        <v>#N/A</v>
      </c>
      <c r="AG97" t="e">
        <f>IF(J97=AG$3,MAX(AG$4:AG96)+1,"")</f>
        <v>#N/A</v>
      </c>
      <c r="AH97" t="e">
        <f>IF(K97=AH$3,MAX(AH$4:AH96)+1,"")</f>
        <v>#N/A</v>
      </c>
      <c r="AI97" t="e">
        <f>IF(L97=AI$3,MAX(AI$4:AI96)+1,"")</f>
        <v>#N/A</v>
      </c>
      <c r="AJ97" t="e">
        <f>IF(M97=AJ$3,MAX(AJ$4:AJ96)+1,"")</f>
        <v>#N/A</v>
      </c>
      <c r="AK97" t="e">
        <f>IF(N97=AK$3,MAX(AK$4:AK96)+1,"")</f>
        <v>#N/A</v>
      </c>
      <c r="AL97" t="e">
        <f>IF(H97=AL$3,MAX(AL$4:AL96)+1,"")</f>
        <v>#N/A</v>
      </c>
      <c r="AM97" t="e">
        <f>IF(I97=AM$3,MAX(AM$4:AM96)+1,"")</f>
        <v>#N/A</v>
      </c>
      <c r="AN97" t="e">
        <f>IF(J97=AN$3,MAX(AN$4:AN96)+1,"")</f>
        <v>#N/A</v>
      </c>
      <c r="AO97" t="e">
        <f>IF(K97=AO$3,MAX(AO$4:AO96)+1,"")</f>
        <v>#N/A</v>
      </c>
      <c r="AP97" t="e">
        <f>IF(L97=AP$3,MAX(AP$4:AP96)+1,"")</f>
        <v>#N/A</v>
      </c>
      <c r="AQ97" t="e">
        <f>IF(M97=AQ$3,MAX(AQ$4:AQ96)+1,"")</f>
        <v>#N/A</v>
      </c>
      <c r="AR97" t="e">
        <f>IF(N97=AR$3,MAX(AR$4:AR96)+1,"")</f>
        <v>#N/A</v>
      </c>
      <c r="AS97" t="e">
        <f>IF(H97=AS$3,MAX(AS$4:AS96)+1,"")</f>
        <v>#N/A</v>
      </c>
      <c r="AT97" t="e">
        <f>IF(I97=AT$3,MAX(AT$4:AT96)+1,"")</f>
        <v>#N/A</v>
      </c>
      <c r="AU97" t="e">
        <f>IF(J97=AU$3,MAX(AU$4:AU96)+1,"")</f>
        <v>#N/A</v>
      </c>
      <c r="AV97" t="e">
        <f>IF(K97=AV$3,MAX(AV$4:AV96)+1,"")</f>
        <v>#N/A</v>
      </c>
      <c r="AW97" t="e">
        <f>IF(L97=AW$3,MAX(AW$4:AW96)+1,"")</f>
        <v>#N/A</v>
      </c>
      <c r="AX97" t="e">
        <f>IF(M97=AX$3,MAX(AX$4:AX96)+1,"")</f>
        <v>#N/A</v>
      </c>
      <c r="AY97" t="e">
        <f>IF(N97=AY$3,MAX(AY$4:AY96)+1,"")</f>
        <v>#N/A</v>
      </c>
      <c r="AZ97" t="e">
        <f>IF(H97=AZ$3,MAX(AZ$4:AZ96)+1,"")</f>
        <v>#N/A</v>
      </c>
      <c r="BA97" t="e">
        <f>IF(I97=BA$3,MAX(BA$4:BA96)+1,"")</f>
        <v>#N/A</v>
      </c>
      <c r="BB97" t="e">
        <f>IF(J97=BB$3,MAX(BB$4:BB96)+1,"")</f>
        <v>#N/A</v>
      </c>
      <c r="BC97" t="e">
        <f>IF(K97=BC$3,MAX(BC$4:BC96)+1,"")</f>
        <v>#N/A</v>
      </c>
      <c r="BD97" t="e">
        <f>IF(L97=BD$3,MAX(BD$4:BD96)+1,"")</f>
        <v>#N/A</v>
      </c>
      <c r="BE97" t="e">
        <f>IF(M97=BE$3,MAX(BE$4:BE96)+1,"")</f>
        <v>#N/A</v>
      </c>
      <c r="BF97" t="e">
        <f>IF(N97=BF$3,MAX(BF$4:BF96)+1,"")</f>
        <v>#N/A</v>
      </c>
      <c r="BG97" t="e">
        <f>IF(H97=BG$3,MAX(BG$4:BG96)+1,"")</f>
        <v>#N/A</v>
      </c>
      <c r="BH97" t="e">
        <f>IF(I97=BH$3,MAX(BH$4:BH96)+1,"")</f>
        <v>#N/A</v>
      </c>
      <c r="BI97" t="e">
        <f>IF(J97=BI$3,MAX(BI$4:BI96)+1,"")</f>
        <v>#N/A</v>
      </c>
      <c r="BJ97" t="e">
        <f>IF(K97=BJ$3,MAX(BJ$4:BJ96)+1,"")</f>
        <v>#N/A</v>
      </c>
      <c r="BK97" t="e">
        <f>IF(L97=BK$3,MAX(BK$4:BK96)+1,"")</f>
        <v>#N/A</v>
      </c>
      <c r="BL97" t="e">
        <f>IF(M97=BL$3,MAX(BL$4:BL96)+1,"")</f>
        <v>#N/A</v>
      </c>
      <c r="BM97" t="e">
        <f>IF(N97=BM$3,MAX(BM$4:BM96)+1,"")</f>
        <v>#N/A</v>
      </c>
      <c r="BN97" t="e">
        <f>IF(H97=BN$3,MAX(BN$4:BN96)+1,"")</f>
        <v>#N/A</v>
      </c>
      <c r="BO97" t="e">
        <f>IF(I97=BO$3,MAX(BO$4:BO96)+1,"")</f>
        <v>#N/A</v>
      </c>
      <c r="BP97" t="e">
        <f>IF(J97=BP$3,MAX(BP$4:BP96)+1,"")</f>
        <v>#N/A</v>
      </c>
      <c r="BQ97" t="e">
        <f>IF(K97=BQ$3,MAX(BQ$4:BQ96)+1,"")</f>
        <v>#N/A</v>
      </c>
      <c r="BR97" t="e">
        <f>IF(L97=BR$3,MAX(BR$4:BR96)+1,"")</f>
        <v>#N/A</v>
      </c>
      <c r="BS97" t="e">
        <f>IF(M97=BS$3,MAX(BS$4:BS96)+1,"")</f>
        <v>#N/A</v>
      </c>
      <c r="BT97" t="e">
        <f>IF(N97=BT$3,MAX(BT$4:BT96)+1,"")</f>
        <v>#N/A</v>
      </c>
      <c r="BU97" t="e">
        <f>IF(H97=BU$3,MAX(BU$4:BU96)+1,"")</f>
        <v>#N/A</v>
      </c>
      <c r="BV97" t="e">
        <f>IF(I97=BV$3,MAX(BV$4:BV96)+1,"")</f>
        <v>#N/A</v>
      </c>
      <c r="BW97" t="e">
        <f>IF(J97=BW$3,MAX(BW$4:BW96)+1,"")</f>
        <v>#N/A</v>
      </c>
      <c r="BX97" t="e">
        <f>IF(K97=BX$3,MAX(BX$4:BX96)+1,"")</f>
        <v>#N/A</v>
      </c>
      <c r="BY97" t="e">
        <f>IF(L97=BY$3,MAX(BY$4:BY96)+1,"")</f>
        <v>#N/A</v>
      </c>
      <c r="BZ97" t="e">
        <f>IF(M97=BZ$3,MAX(BZ$4:BZ96)+1,"")</f>
        <v>#N/A</v>
      </c>
      <c r="CA97" t="e">
        <f>IF(N97=CA$3,MAX(CA$4:CA96)+1,"")</f>
        <v>#N/A</v>
      </c>
      <c r="CB97" t="e">
        <f>IF(H97=CB$3,MAX(CB$4:CB96)+1,"")</f>
        <v>#N/A</v>
      </c>
      <c r="CC97" t="e">
        <f>IF(I97=CC$3,MAX(CC$4:CC96)+1,"")</f>
        <v>#N/A</v>
      </c>
      <c r="CD97" t="e">
        <f>IF(J97=CD$3,MAX(CD$4:CD96)+1,"")</f>
        <v>#N/A</v>
      </c>
      <c r="CE97" t="e">
        <f>IF(K97=CE$3,MAX(CE$4:CE96)+1,"")</f>
        <v>#N/A</v>
      </c>
      <c r="CF97" t="e">
        <f>IF(L97=CF$3,MAX(CF$4:CF96)+1,"")</f>
        <v>#N/A</v>
      </c>
      <c r="CG97" t="e">
        <f>IF(M97=CG$3,MAX(CG$4:CG96)+1,"")</f>
        <v>#N/A</v>
      </c>
      <c r="CH97" t="e">
        <f>IF(N97=CH$3,MAX(CH$4:CH96)+1,"")</f>
        <v>#N/A</v>
      </c>
      <c r="CI97" t="e">
        <f>IF(H97=CI$3,MAX(CI$4:CI96)+1,"")</f>
        <v>#N/A</v>
      </c>
      <c r="CJ97" t="e">
        <f>IF(I97=CJ$3,MAX(CJ$4:CJ96)+1,"")</f>
        <v>#N/A</v>
      </c>
      <c r="CK97" t="e">
        <f>IF(J97=CK$3,MAX(CK$4:CK96)+1,"")</f>
        <v>#N/A</v>
      </c>
      <c r="CL97" t="e">
        <f>IF(K97=CL$3,MAX(CL$4:CL96)+1,"")</f>
        <v>#N/A</v>
      </c>
      <c r="CM97" t="e">
        <f>IF(L97=CM$3,MAX(CM$4:CM96)+1,"")</f>
        <v>#N/A</v>
      </c>
      <c r="CN97" t="e">
        <f>IF(M97=CN$3,MAX(CN$4:CN96)+1,"")</f>
        <v>#N/A</v>
      </c>
      <c r="CO97" t="e">
        <f>IF(N97=CO$3,MAX(CO$4:CO96)+1,"")</f>
        <v>#N/A</v>
      </c>
    </row>
    <row r="98" spans="1:93">
      <c r="A98" t="s">
        <v>17</v>
      </c>
      <c r="B98" t="s">
        <v>153</v>
      </c>
      <c r="C98" t="s">
        <v>194</v>
      </c>
      <c r="D98">
        <v>5</v>
      </c>
      <c r="E98" t="str">
        <f>INDEX('Rlt Global'!$A$4:$F$151,MATCH($C98,'Rlt Global'!$C$4:$C$151,0),5)</f>
        <v>OTCMF5</v>
      </c>
      <c r="F98">
        <f>INDEX('Rlt Global'!$A$4:$F$151,MATCH($C98,'Rlt Global'!$C$4:$C$151,0),6)</f>
        <v>3021</v>
      </c>
      <c r="G98" s="66" t="str">
        <f>INDEX('Rlt Global'!$A$4:$G$151,MATCH($C98,'Rlt Global'!$C$4:$C$151,0),7)</f>
        <v>xxx.xxx@google.com</v>
      </c>
      <c r="H98" t="e">
        <f>INDEX('Rlt Global'!$E$4:$BD$151,MATCH($E98,'Rlt Global'!$E$4:$E$151,0),MATCH(H$3,'Rlt Global'!$E$3:$BD$3,0))</f>
        <v>#N/A</v>
      </c>
      <c r="I98" t="e">
        <f>INDEX('Rlt Global'!$E$4:$BD$151,MATCH($E98,'Rlt Global'!$E$4:$E$151,0),MATCH(I$3,'Rlt Global'!$E$3:$BD$3,0))</f>
        <v>#N/A</v>
      </c>
      <c r="J98" t="e">
        <f>INDEX('Rlt Global'!$E$4:$BD$151,MATCH($E98,'Rlt Global'!$E$4:$E$151,0),MATCH(J$3,'Rlt Global'!$E$3:$BD$3,0))</f>
        <v>#N/A</v>
      </c>
      <c r="K98" t="e">
        <f>INDEX('Rlt Global'!$E$4:$BD$151,MATCH($E98,'Rlt Global'!$E$4:$E$151,0),MATCH(K$3,'Rlt Global'!$E$3:$BD$3,0))</f>
        <v>#N/A</v>
      </c>
      <c r="L98" t="e">
        <f>INDEX('Rlt Global'!$E$4:$BD$151,MATCH($E98,'Rlt Global'!$E$4:$E$151,0),MATCH(L$3,'Rlt Global'!$E$3:$BD$3,0))</f>
        <v>#N/A</v>
      </c>
      <c r="M98" t="e">
        <f>INDEX('Rlt Global'!$E$4:$BD$151,MATCH($E98,'Rlt Global'!$E$4:$E$151,0),MATCH(M$3,'Rlt Global'!$E$3:$BD$3,0))</f>
        <v>#N/A</v>
      </c>
      <c r="N98" t="e">
        <f>INDEX('Rlt Global'!$E$4:$BD$151,MATCH($E98,'Rlt Global'!$E$4:$E$151,0),MATCH(N$3,'Rlt Global'!$E$3:$BD$3,0))</f>
        <v>#N/A</v>
      </c>
      <c r="P98" t="e">
        <f t="shared" si="10"/>
        <v>#N/A</v>
      </c>
      <c r="Q98" t="e">
        <f t="shared" si="11"/>
        <v>#N/A</v>
      </c>
      <c r="R98" t="e">
        <f t="shared" si="12"/>
        <v>#N/A</v>
      </c>
      <c r="S98" t="e">
        <f t="shared" si="13"/>
        <v>#N/A</v>
      </c>
      <c r="T98" t="e">
        <f t="shared" si="14"/>
        <v>#N/A</v>
      </c>
      <c r="U98" t="e">
        <f t="shared" si="15"/>
        <v>#N/A</v>
      </c>
      <c r="V98" t="e">
        <f t="shared" si="16"/>
        <v>#N/A</v>
      </c>
      <c r="X98" t="e">
        <f>IF(H98=X$3,MAX(X$4:X97)+1,"")</f>
        <v>#N/A</v>
      </c>
      <c r="Y98" t="e">
        <f>IF(I98=Y$3,MAX(Y$4:Y97)+1,"")</f>
        <v>#N/A</v>
      </c>
      <c r="Z98" t="e">
        <f>IF(J98=Z$3,MAX(Z$4:Z97)+1,"")</f>
        <v>#N/A</v>
      </c>
      <c r="AA98" t="e">
        <f>IF(K98=AA$3,MAX(AA$4:AA97)+1,"")</f>
        <v>#N/A</v>
      </c>
      <c r="AB98" t="e">
        <f>IF(L98=AB$3,MAX(AB$4:AB97)+1,"")</f>
        <v>#N/A</v>
      </c>
      <c r="AC98" t="e">
        <f>IF(M98=AC$3,MAX(AC$4:AC97)+1,"")</f>
        <v>#N/A</v>
      </c>
      <c r="AD98" t="e">
        <f>IF(N98=AD$3,MAX(AD$4:AD97)+1,"")</f>
        <v>#N/A</v>
      </c>
      <c r="AE98" t="e">
        <f>IF(H98=AE$3,MAX(AE$4:AE97)+1,"")</f>
        <v>#N/A</v>
      </c>
      <c r="AF98" t="e">
        <f>IF(I98=AF$3,MAX(AF$4:AF97)+1,"")</f>
        <v>#N/A</v>
      </c>
      <c r="AG98" t="e">
        <f>IF(J98=AG$3,MAX(AG$4:AG97)+1,"")</f>
        <v>#N/A</v>
      </c>
      <c r="AH98" t="e">
        <f>IF(K98=AH$3,MAX(AH$4:AH97)+1,"")</f>
        <v>#N/A</v>
      </c>
      <c r="AI98" t="e">
        <f>IF(L98=AI$3,MAX(AI$4:AI97)+1,"")</f>
        <v>#N/A</v>
      </c>
      <c r="AJ98" t="e">
        <f>IF(M98=AJ$3,MAX(AJ$4:AJ97)+1,"")</f>
        <v>#N/A</v>
      </c>
      <c r="AK98" t="e">
        <f>IF(N98=AK$3,MAX(AK$4:AK97)+1,"")</f>
        <v>#N/A</v>
      </c>
      <c r="AL98" t="e">
        <f>IF(H98=AL$3,MAX(AL$4:AL97)+1,"")</f>
        <v>#N/A</v>
      </c>
      <c r="AM98" t="e">
        <f>IF(I98=AM$3,MAX(AM$4:AM97)+1,"")</f>
        <v>#N/A</v>
      </c>
      <c r="AN98" t="e">
        <f>IF(J98=AN$3,MAX(AN$4:AN97)+1,"")</f>
        <v>#N/A</v>
      </c>
      <c r="AO98" t="e">
        <f>IF(K98=AO$3,MAX(AO$4:AO97)+1,"")</f>
        <v>#N/A</v>
      </c>
      <c r="AP98" t="e">
        <f>IF(L98=AP$3,MAX(AP$4:AP97)+1,"")</f>
        <v>#N/A</v>
      </c>
      <c r="AQ98" t="e">
        <f>IF(M98=AQ$3,MAX(AQ$4:AQ97)+1,"")</f>
        <v>#N/A</v>
      </c>
      <c r="AR98" t="e">
        <f>IF(N98=AR$3,MAX(AR$4:AR97)+1,"")</f>
        <v>#N/A</v>
      </c>
      <c r="AS98" t="e">
        <f>IF(H98=AS$3,MAX(AS$4:AS97)+1,"")</f>
        <v>#N/A</v>
      </c>
      <c r="AT98" t="e">
        <f>IF(I98=AT$3,MAX(AT$4:AT97)+1,"")</f>
        <v>#N/A</v>
      </c>
      <c r="AU98" t="e">
        <f>IF(J98=AU$3,MAX(AU$4:AU97)+1,"")</f>
        <v>#N/A</v>
      </c>
      <c r="AV98" t="e">
        <f>IF(K98=AV$3,MAX(AV$4:AV97)+1,"")</f>
        <v>#N/A</v>
      </c>
      <c r="AW98" t="e">
        <f>IF(L98=AW$3,MAX(AW$4:AW97)+1,"")</f>
        <v>#N/A</v>
      </c>
      <c r="AX98" t="e">
        <f>IF(M98=AX$3,MAX(AX$4:AX97)+1,"")</f>
        <v>#N/A</v>
      </c>
      <c r="AY98" t="e">
        <f>IF(N98=AY$3,MAX(AY$4:AY97)+1,"")</f>
        <v>#N/A</v>
      </c>
      <c r="AZ98" t="e">
        <f>IF(H98=AZ$3,MAX(AZ$4:AZ97)+1,"")</f>
        <v>#N/A</v>
      </c>
      <c r="BA98" t="e">
        <f>IF(I98=BA$3,MAX(BA$4:BA97)+1,"")</f>
        <v>#N/A</v>
      </c>
      <c r="BB98" t="e">
        <f>IF(J98=BB$3,MAX(BB$4:BB97)+1,"")</f>
        <v>#N/A</v>
      </c>
      <c r="BC98" t="e">
        <f>IF(K98=BC$3,MAX(BC$4:BC97)+1,"")</f>
        <v>#N/A</v>
      </c>
      <c r="BD98" t="e">
        <f>IF(L98=BD$3,MAX(BD$4:BD97)+1,"")</f>
        <v>#N/A</v>
      </c>
      <c r="BE98" t="e">
        <f>IF(M98=BE$3,MAX(BE$4:BE97)+1,"")</f>
        <v>#N/A</v>
      </c>
      <c r="BF98" t="e">
        <f>IF(N98=BF$3,MAX(BF$4:BF97)+1,"")</f>
        <v>#N/A</v>
      </c>
      <c r="BG98" t="e">
        <f>IF(H98=BG$3,MAX(BG$4:BG97)+1,"")</f>
        <v>#N/A</v>
      </c>
      <c r="BH98" t="e">
        <f>IF(I98=BH$3,MAX(BH$4:BH97)+1,"")</f>
        <v>#N/A</v>
      </c>
      <c r="BI98" t="e">
        <f>IF(J98=BI$3,MAX(BI$4:BI97)+1,"")</f>
        <v>#N/A</v>
      </c>
      <c r="BJ98" t="e">
        <f>IF(K98=BJ$3,MAX(BJ$4:BJ97)+1,"")</f>
        <v>#N/A</v>
      </c>
      <c r="BK98" t="e">
        <f>IF(L98=BK$3,MAX(BK$4:BK97)+1,"")</f>
        <v>#N/A</v>
      </c>
      <c r="BL98" t="e">
        <f>IF(M98=BL$3,MAX(BL$4:BL97)+1,"")</f>
        <v>#N/A</v>
      </c>
      <c r="BM98" t="e">
        <f>IF(N98=BM$3,MAX(BM$4:BM97)+1,"")</f>
        <v>#N/A</v>
      </c>
      <c r="BN98" t="e">
        <f>IF(H98=BN$3,MAX(BN$4:BN97)+1,"")</f>
        <v>#N/A</v>
      </c>
      <c r="BO98" t="e">
        <f>IF(I98=BO$3,MAX(BO$4:BO97)+1,"")</f>
        <v>#N/A</v>
      </c>
      <c r="BP98" t="e">
        <f>IF(J98=BP$3,MAX(BP$4:BP97)+1,"")</f>
        <v>#N/A</v>
      </c>
      <c r="BQ98" t="e">
        <f>IF(K98=BQ$3,MAX(BQ$4:BQ97)+1,"")</f>
        <v>#N/A</v>
      </c>
      <c r="BR98" t="e">
        <f>IF(L98=BR$3,MAX(BR$4:BR97)+1,"")</f>
        <v>#N/A</v>
      </c>
      <c r="BS98" t="e">
        <f>IF(M98=BS$3,MAX(BS$4:BS97)+1,"")</f>
        <v>#N/A</v>
      </c>
      <c r="BT98" t="e">
        <f>IF(N98=BT$3,MAX(BT$4:BT97)+1,"")</f>
        <v>#N/A</v>
      </c>
      <c r="BU98" t="e">
        <f>IF(H98=BU$3,MAX(BU$4:BU97)+1,"")</f>
        <v>#N/A</v>
      </c>
      <c r="BV98" t="e">
        <f>IF(I98=BV$3,MAX(BV$4:BV97)+1,"")</f>
        <v>#N/A</v>
      </c>
      <c r="BW98" t="e">
        <f>IF(J98=BW$3,MAX(BW$4:BW97)+1,"")</f>
        <v>#N/A</v>
      </c>
      <c r="BX98" t="e">
        <f>IF(K98=BX$3,MAX(BX$4:BX97)+1,"")</f>
        <v>#N/A</v>
      </c>
      <c r="BY98" t="e">
        <f>IF(L98=BY$3,MAX(BY$4:BY97)+1,"")</f>
        <v>#N/A</v>
      </c>
      <c r="BZ98" t="e">
        <f>IF(M98=BZ$3,MAX(BZ$4:BZ97)+1,"")</f>
        <v>#N/A</v>
      </c>
      <c r="CA98" t="e">
        <f>IF(N98=CA$3,MAX(CA$4:CA97)+1,"")</f>
        <v>#N/A</v>
      </c>
      <c r="CB98" t="e">
        <f>IF(H98=CB$3,MAX(CB$4:CB97)+1,"")</f>
        <v>#N/A</v>
      </c>
      <c r="CC98" t="e">
        <f>IF(I98=CC$3,MAX(CC$4:CC97)+1,"")</f>
        <v>#N/A</v>
      </c>
      <c r="CD98" t="e">
        <f>IF(J98=CD$3,MAX(CD$4:CD97)+1,"")</f>
        <v>#N/A</v>
      </c>
      <c r="CE98" t="e">
        <f>IF(K98=CE$3,MAX(CE$4:CE97)+1,"")</f>
        <v>#N/A</v>
      </c>
      <c r="CF98" t="e">
        <f>IF(L98=CF$3,MAX(CF$4:CF97)+1,"")</f>
        <v>#N/A</v>
      </c>
      <c r="CG98" t="e">
        <f>IF(M98=CG$3,MAX(CG$4:CG97)+1,"")</f>
        <v>#N/A</v>
      </c>
      <c r="CH98" t="e">
        <f>IF(N98=CH$3,MAX(CH$4:CH97)+1,"")</f>
        <v>#N/A</v>
      </c>
      <c r="CI98" t="e">
        <f>IF(H98=CI$3,MAX(CI$4:CI97)+1,"")</f>
        <v>#N/A</v>
      </c>
      <c r="CJ98" t="e">
        <f>IF(I98=CJ$3,MAX(CJ$4:CJ97)+1,"")</f>
        <v>#N/A</v>
      </c>
      <c r="CK98" t="e">
        <f>IF(J98=CK$3,MAX(CK$4:CK97)+1,"")</f>
        <v>#N/A</v>
      </c>
      <c r="CL98" t="e">
        <f>IF(K98=CL$3,MAX(CL$4:CL97)+1,"")</f>
        <v>#N/A</v>
      </c>
      <c r="CM98" t="e">
        <f>IF(L98=CM$3,MAX(CM$4:CM97)+1,"")</f>
        <v>#N/A</v>
      </c>
      <c r="CN98" t="e">
        <f>IF(M98=CN$3,MAX(CN$4:CN97)+1,"")</f>
        <v>#N/A</v>
      </c>
      <c r="CO98" t="e">
        <f>IF(N98=CO$3,MAX(CO$4:CO97)+1,"")</f>
        <v>#N/A</v>
      </c>
    </row>
    <row r="99" spans="1:93">
      <c r="A99" t="s">
        <v>17</v>
      </c>
      <c r="B99" t="s">
        <v>153</v>
      </c>
      <c r="C99" t="s">
        <v>195</v>
      </c>
      <c r="D99">
        <v>6</v>
      </c>
      <c r="E99" t="str">
        <f>INDEX('Rlt Global'!$A$4:$F$151,MATCH($C99,'Rlt Global'!$C$4:$C$151,0),5)</f>
        <v>OTCMF6</v>
      </c>
      <c r="F99">
        <f>INDEX('Rlt Global'!$A$4:$F$151,MATCH($C99,'Rlt Global'!$C$4:$C$151,0),6)</f>
        <v>3796</v>
      </c>
      <c r="G99" s="66" t="str">
        <f>INDEX('Rlt Global'!$A$4:$G$151,MATCH($C99,'Rlt Global'!$C$4:$C$151,0),7)</f>
        <v>xxx.xxx@google.com</v>
      </c>
      <c r="H99" t="e">
        <f>INDEX('Rlt Global'!$E$4:$BD$151,MATCH($E99,'Rlt Global'!$E$4:$E$151,0),MATCH(H$3,'Rlt Global'!$E$3:$BD$3,0))</f>
        <v>#N/A</v>
      </c>
      <c r="I99" t="e">
        <f>INDEX('Rlt Global'!$E$4:$BD$151,MATCH($E99,'Rlt Global'!$E$4:$E$151,0),MATCH(I$3,'Rlt Global'!$E$3:$BD$3,0))</f>
        <v>#N/A</v>
      </c>
      <c r="J99" t="e">
        <f>INDEX('Rlt Global'!$E$4:$BD$151,MATCH($E99,'Rlt Global'!$E$4:$E$151,0),MATCH(J$3,'Rlt Global'!$E$3:$BD$3,0))</f>
        <v>#N/A</v>
      </c>
      <c r="K99" t="e">
        <f>INDEX('Rlt Global'!$E$4:$BD$151,MATCH($E99,'Rlt Global'!$E$4:$E$151,0),MATCH(K$3,'Rlt Global'!$E$3:$BD$3,0))</f>
        <v>#N/A</v>
      </c>
      <c r="L99" t="e">
        <f>INDEX('Rlt Global'!$E$4:$BD$151,MATCH($E99,'Rlt Global'!$E$4:$E$151,0),MATCH(L$3,'Rlt Global'!$E$3:$BD$3,0))</f>
        <v>#N/A</v>
      </c>
      <c r="M99" t="e">
        <f>INDEX('Rlt Global'!$E$4:$BD$151,MATCH($E99,'Rlt Global'!$E$4:$E$151,0),MATCH(M$3,'Rlt Global'!$E$3:$BD$3,0))</f>
        <v>#N/A</v>
      </c>
      <c r="N99" t="e">
        <f>INDEX('Rlt Global'!$E$4:$BD$151,MATCH($E99,'Rlt Global'!$E$4:$E$151,0),MATCH(N$3,'Rlt Global'!$E$3:$BD$3,0))</f>
        <v>#N/A</v>
      </c>
      <c r="P99" t="e">
        <f t="shared" si="10"/>
        <v>#N/A</v>
      </c>
      <c r="Q99" t="e">
        <f t="shared" si="11"/>
        <v>#N/A</v>
      </c>
      <c r="R99" t="e">
        <f t="shared" si="12"/>
        <v>#N/A</v>
      </c>
      <c r="S99" t="e">
        <f t="shared" si="13"/>
        <v>#N/A</v>
      </c>
      <c r="T99" t="e">
        <f t="shared" si="14"/>
        <v>#N/A</v>
      </c>
      <c r="U99" t="e">
        <f t="shared" si="15"/>
        <v>#N/A</v>
      </c>
      <c r="V99" t="e">
        <f t="shared" si="16"/>
        <v>#N/A</v>
      </c>
      <c r="X99" t="e">
        <f>IF(H99=X$3,MAX(X$4:X98)+1,"")</f>
        <v>#N/A</v>
      </c>
      <c r="Y99" t="e">
        <f>IF(I99=Y$3,MAX(Y$4:Y98)+1,"")</f>
        <v>#N/A</v>
      </c>
      <c r="Z99" t="e">
        <f>IF(J99=Z$3,MAX(Z$4:Z98)+1,"")</f>
        <v>#N/A</v>
      </c>
      <c r="AA99" t="e">
        <f>IF(K99=AA$3,MAX(AA$4:AA98)+1,"")</f>
        <v>#N/A</v>
      </c>
      <c r="AB99" t="e">
        <f>IF(L99=AB$3,MAX(AB$4:AB98)+1,"")</f>
        <v>#N/A</v>
      </c>
      <c r="AC99" t="e">
        <f>IF(M99=AC$3,MAX(AC$4:AC98)+1,"")</f>
        <v>#N/A</v>
      </c>
      <c r="AD99" t="e">
        <f>IF(N99=AD$3,MAX(AD$4:AD98)+1,"")</f>
        <v>#N/A</v>
      </c>
      <c r="AE99" t="e">
        <f>IF(H99=AE$3,MAX(AE$4:AE98)+1,"")</f>
        <v>#N/A</v>
      </c>
      <c r="AF99" t="e">
        <f>IF(I99=AF$3,MAX(AF$4:AF98)+1,"")</f>
        <v>#N/A</v>
      </c>
      <c r="AG99" t="e">
        <f>IF(J99=AG$3,MAX(AG$4:AG98)+1,"")</f>
        <v>#N/A</v>
      </c>
      <c r="AH99" t="e">
        <f>IF(K99=AH$3,MAX(AH$4:AH98)+1,"")</f>
        <v>#N/A</v>
      </c>
      <c r="AI99" t="e">
        <f>IF(L99=AI$3,MAX(AI$4:AI98)+1,"")</f>
        <v>#N/A</v>
      </c>
      <c r="AJ99" t="e">
        <f>IF(M99=AJ$3,MAX(AJ$4:AJ98)+1,"")</f>
        <v>#N/A</v>
      </c>
      <c r="AK99" t="e">
        <f>IF(N99=AK$3,MAX(AK$4:AK98)+1,"")</f>
        <v>#N/A</v>
      </c>
      <c r="AL99" t="e">
        <f>IF(H99=AL$3,MAX(AL$4:AL98)+1,"")</f>
        <v>#N/A</v>
      </c>
      <c r="AM99" t="e">
        <f>IF(I99=AM$3,MAX(AM$4:AM98)+1,"")</f>
        <v>#N/A</v>
      </c>
      <c r="AN99" t="e">
        <f>IF(J99=AN$3,MAX(AN$4:AN98)+1,"")</f>
        <v>#N/A</v>
      </c>
      <c r="AO99" t="e">
        <f>IF(K99=AO$3,MAX(AO$4:AO98)+1,"")</f>
        <v>#N/A</v>
      </c>
      <c r="AP99" t="e">
        <f>IF(L99=AP$3,MAX(AP$4:AP98)+1,"")</f>
        <v>#N/A</v>
      </c>
      <c r="AQ99" t="e">
        <f>IF(M99=AQ$3,MAX(AQ$4:AQ98)+1,"")</f>
        <v>#N/A</v>
      </c>
      <c r="AR99" t="e">
        <f>IF(N99=AR$3,MAX(AR$4:AR98)+1,"")</f>
        <v>#N/A</v>
      </c>
      <c r="AS99" t="e">
        <f>IF(H99=AS$3,MAX(AS$4:AS98)+1,"")</f>
        <v>#N/A</v>
      </c>
      <c r="AT99" t="e">
        <f>IF(I99=AT$3,MAX(AT$4:AT98)+1,"")</f>
        <v>#N/A</v>
      </c>
      <c r="AU99" t="e">
        <f>IF(J99=AU$3,MAX(AU$4:AU98)+1,"")</f>
        <v>#N/A</v>
      </c>
      <c r="AV99" t="e">
        <f>IF(K99=AV$3,MAX(AV$4:AV98)+1,"")</f>
        <v>#N/A</v>
      </c>
      <c r="AW99" t="e">
        <f>IF(L99=AW$3,MAX(AW$4:AW98)+1,"")</f>
        <v>#N/A</v>
      </c>
      <c r="AX99" t="e">
        <f>IF(M99=AX$3,MAX(AX$4:AX98)+1,"")</f>
        <v>#N/A</v>
      </c>
      <c r="AY99" t="e">
        <f>IF(N99=AY$3,MAX(AY$4:AY98)+1,"")</f>
        <v>#N/A</v>
      </c>
      <c r="AZ99" t="e">
        <f>IF(H99=AZ$3,MAX(AZ$4:AZ98)+1,"")</f>
        <v>#N/A</v>
      </c>
      <c r="BA99" t="e">
        <f>IF(I99=BA$3,MAX(BA$4:BA98)+1,"")</f>
        <v>#N/A</v>
      </c>
      <c r="BB99" t="e">
        <f>IF(J99=BB$3,MAX(BB$4:BB98)+1,"")</f>
        <v>#N/A</v>
      </c>
      <c r="BC99" t="e">
        <f>IF(K99=BC$3,MAX(BC$4:BC98)+1,"")</f>
        <v>#N/A</v>
      </c>
      <c r="BD99" t="e">
        <f>IF(L99=BD$3,MAX(BD$4:BD98)+1,"")</f>
        <v>#N/A</v>
      </c>
      <c r="BE99" t="e">
        <f>IF(M99=BE$3,MAX(BE$4:BE98)+1,"")</f>
        <v>#N/A</v>
      </c>
      <c r="BF99" t="e">
        <f>IF(N99=BF$3,MAX(BF$4:BF98)+1,"")</f>
        <v>#N/A</v>
      </c>
      <c r="BG99" t="e">
        <f>IF(H99=BG$3,MAX(BG$4:BG98)+1,"")</f>
        <v>#N/A</v>
      </c>
      <c r="BH99" t="e">
        <f>IF(I99=BH$3,MAX(BH$4:BH98)+1,"")</f>
        <v>#N/A</v>
      </c>
      <c r="BI99" t="e">
        <f>IF(J99=BI$3,MAX(BI$4:BI98)+1,"")</f>
        <v>#N/A</v>
      </c>
      <c r="BJ99" t="e">
        <f>IF(K99=BJ$3,MAX(BJ$4:BJ98)+1,"")</f>
        <v>#N/A</v>
      </c>
      <c r="BK99" t="e">
        <f>IF(L99=BK$3,MAX(BK$4:BK98)+1,"")</f>
        <v>#N/A</v>
      </c>
      <c r="BL99" t="e">
        <f>IF(M99=BL$3,MAX(BL$4:BL98)+1,"")</f>
        <v>#N/A</v>
      </c>
      <c r="BM99" t="e">
        <f>IF(N99=BM$3,MAX(BM$4:BM98)+1,"")</f>
        <v>#N/A</v>
      </c>
      <c r="BN99" t="e">
        <f>IF(H99=BN$3,MAX(BN$4:BN98)+1,"")</f>
        <v>#N/A</v>
      </c>
      <c r="BO99" t="e">
        <f>IF(I99=BO$3,MAX(BO$4:BO98)+1,"")</f>
        <v>#N/A</v>
      </c>
      <c r="BP99" t="e">
        <f>IF(J99=BP$3,MAX(BP$4:BP98)+1,"")</f>
        <v>#N/A</v>
      </c>
      <c r="BQ99" t="e">
        <f>IF(K99=BQ$3,MAX(BQ$4:BQ98)+1,"")</f>
        <v>#N/A</v>
      </c>
      <c r="BR99" t="e">
        <f>IF(L99=BR$3,MAX(BR$4:BR98)+1,"")</f>
        <v>#N/A</v>
      </c>
      <c r="BS99" t="e">
        <f>IF(M99=BS$3,MAX(BS$4:BS98)+1,"")</f>
        <v>#N/A</v>
      </c>
      <c r="BT99" t="e">
        <f>IF(N99=BT$3,MAX(BT$4:BT98)+1,"")</f>
        <v>#N/A</v>
      </c>
      <c r="BU99" t="e">
        <f>IF(H99=BU$3,MAX(BU$4:BU98)+1,"")</f>
        <v>#N/A</v>
      </c>
      <c r="BV99" t="e">
        <f>IF(I99=BV$3,MAX(BV$4:BV98)+1,"")</f>
        <v>#N/A</v>
      </c>
      <c r="BW99" t="e">
        <f>IF(J99=BW$3,MAX(BW$4:BW98)+1,"")</f>
        <v>#N/A</v>
      </c>
      <c r="BX99" t="e">
        <f>IF(K99=BX$3,MAX(BX$4:BX98)+1,"")</f>
        <v>#N/A</v>
      </c>
      <c r="BY99" t="e">
        <f>IF(L99=BY$3,MAX(BY$4:BY98)+1,"")</f>
        <v>#N/A</v>
      </c>
      <c r="BZ99" t="e">
        <f>IF(M99=BZ$3,MAX(BZ$4:BZ98)+1,"")</f>
        <v>#N/A</v>
      </c>
      <c r="CA99" t="e">
        <f>IF(N99=CA$3,MAX(CA$4:CA98)+1,"")</f>
        <v>#N/A</v>
      </c>
      <c r="CB99" t="e">
        <f>IF(H99=CB$3,MAX(CB$4:CB98)+1,"")</f>
        <v>#N/A</v>
      </c>
      <c r="CC99" t="e">
        <f>IF(I99=CC$3,MAX(CC$4:CC98)+1,"")</f>
        <v>#N/A</v>
      </c>
      <c r="CD99" t="e">
        <f>IF(J99=CD$3,MAX(CD$4:CD98)+1,"")</f>
        <v>#N/A</v>
      </c>
      <c r="CE99" t="e">
        <f>IF(K99=CE$3,MAX(CE$4:CE98)+1,"")</f>
        <v>#N/A</v>
      </c>
      <c r="CF99" t="e">
        <f>IF(L99=CF$3,MAX(CF$4:CF98)+1,"")</f>
        <v>#N/A</v>
      </c>
      <c r="CG99" t="e">
        <f>IF(M99=CG$3,MAX(CG$4:CG98)+1,"")</f>
        <v>#N/A</v>
      </c>
      <c r="CH99" t="e">
        <f>IF(N99=CH$3,MAX(CH$4:CH98)+1,"")</f>
        <v>#N/A</v>
      </c>
      <c r="CI99" t="e">
        <f>IF(H99=CI$3,MAX(CI$4:CI98)+1,"")</f>
        <v>#N/A</v>
      </c>
      <c r="CJ99" t="e">
        <f>IF(I99=CJ$3,MAX(CJ$4:CJ98)+1,"")</f>
        <v>#N/A</v>
      </c>
      <c r="CK99" t="e">
        <f>IF(J99=CK$3,MAX(CK$4:CK98)+1,"")</f>
        <v>#N/A</v>
      </c>
      <c r="CL99" t="e">
        <f>IF(K99=CL$3,MAX(CL$4:CL98)+1,"")</f>
        <v>#N/A</v>
      </c>
      <c r="CM99" t="e">
        <f>IF(L99=CM$3,MAX(CM$4:CM98)+1,"")</f>
        <v>#N/A</v>
      </c>
      <c r="CN99" t="e">
        <f>IF(M99=CN$3,MAX(CN$4:CN98)+1,"")</f>
        <v>#N/A</v>
      </c>
      <c r="CO99" t="e">
        <f>IF(N99=CO$3,MAX(CO$4:CO98)+1,"")</f>
        <v>#N/A</v>
      </c>
    </row>
    <row r="100" spans="1:93">
      <c r="A100" t="s">
        <v>17</v>
      </c>
      <c r="B100" t="s">
        <v>167</v>
      </c>
      <c r="C100" t="s">
        <v>196</v>
      </c>
      <c r="D100">
        <v>6</v>
      </c>
      <c r="E100" t="str">
        <f>INDEX('Rlt Global'!$A$4:$F$151,MATCH($C100,'Rlt Global'!$C$4:$C$151,0),5)</f>
        <v>OTCMJF6</v>
      </c>
      <c r="F100">
        <f>INDEX('Rlt Global'!$A$4:$F$151,MATCH($C100,'Rlt Global'!$C$4:$C$151,0),6)</f>
        <v>1723</v>
      </c>
      <c r="G100" s="66" t="str">
        <f>INDEX('Rlt Global'!$A$4:$G$151,MATCH($C100,'Rlt Global'!$C$4:$C$151,0),7)</f>
        <v>xxx.xxx@google.com</v>
      </c>
      <c r="H100" t="e">
        <f>INDEX('Rlt Global'!$E$4:$BD$151,MATCH($E100,'Rlt Global'!$E$4:$E$151,0),MATCH(H$3,'Rlt Global'!$E$3:$BD$3,0))</f>
        <v>#N/A</v>
      </c>
      <c r="I100" t="e">
        <f>INDEX('Rlt Global'!$E$4:$BD$151,MATCH($E100,'Rlt Global'!$E$4:$E$151,0),MATCH(I$3,'Rlt Global'!$E$3:$BD$3,0))</f>
        <v>#N/A</v>
      </c>
      <c r="J100" t="e">
        <f>INDEX('Rlt Global'!$E$4:$BD$151,MATCH($E100,'Rlt Global'!$E$4:$E$151,0),MATCH(J$3,'Rlt Global'!$E$3:$BD$3,0))</f>
        <v>#N/A</v>
      </c>
      <c r="K100" t="e">
        <f>INDEX('Rlt Global'!$E$4:$BD$151,MATCH($E100,'Rlt Global'!$E$4:$E$151,0),MATCH(K$3,'Rlt Global'!$E$3:$BD$3,0))</f>
        <v>#N/A</v>
      </c>
      <c r="L100" t="e">
        <f>INDEX('Rlt Global'!$E$4:$BD$151,MATCH($E100,'Rlt Global'!$E$4:$E$151,0),MATCH(L$3,'Rlt Global'!$E$3:$BD$3,0))</f>
        <v>#N/A</v>
      </c>
      <c r="M100" t="e">
        <f>INDEX('Rlt Global'!$E$4:$BD$151,MATCH($E100,'Rlt Global'!$E$4:$E$151,0),MATCH(M$3,'Rlt Global'!$E$3:$BD$3,0))</f>
        <v>#N/A</v>
      </c>
      <c r="N100" t="e">
        <f>INDEX('Rlt Global'!$E$4:$BD$151,MATCH($E100,'Rlt Global'!$E$4:$E$151,0),MATCH(N$3,'Rlt Global'!$E$3:$BD$3,0))</f>
        <v>#N/A</v>
      </c>
      <c r="P100" t="e">
        <f t="shared" si="10"/>
        <v>#N/A</v>
      </c>
      <c r="Q100" t="e">
        <f t="shared" si="11"/>
        <v>#N/A</v>
      </c>
      <c r="R100" t="e">
        <f t="shared" si="12"/>
        <v>#N/A</v>
      </c>
      <c r="S100" t="e">
        <f t="shared" si="13"/>
        <v>#N/A</v>
      </c>
      <c r="T100" t="e">
        <f t="shared" si="14"/>
        <v>#N/A</v>
      </c>
      <c r="U100" t="e">
        <f t="shared" si="15"/>
        <v>#N/A</v>
      </c>
      <c r="V100" t="e">
        <f t="shared" si="16"/>
        <v>#N/A</v>
      </c>
      <c r="X100" t="e">
        <f>IF(H100=X$3,MAX(X$4:X99)+1,"")</f>
        <v>#N/A</v>
      </c>
      <c r="Y100" t="e">
        <f>IF(I100=Y$3,MAX(Y$4:Y99)+1,"")</f>
        <v>#N/A</v>
      </c>
      <c r="Z100" t="e">
        <f>IF(J100=Z$3,MAX(Z$4:Z99)+1,"")</f>
        <v>#N/A</v>
      </c>
      <c r="AA100" t="e">
        <f>IF(K100=AA$3,MAX(AA$4:AA99)+1,"")</f>
        <v>#N/A</v>
      </c>
      <c r="AB100" t="e">
        <f>IF(L100=AB$3,MAX(AB$4:AB99)+1,"")</f>
        <v>#N/A</v>
      </c>
      <c r="AC100" t="e">
        <f>IF(M100=AC$3,MAX(AC$4:AC99)+1,"")</f>
        <v>#N/A</v>
      </c>
      <c r="AD100" t="e">
        <f>IF(N100=AD$3,MAX(AD$4:AD99)+1,"")</f>
        <v>#N/A</v>
      </c>
      <c r="AE100" t="e">
        <f>IF(H100=AE$3,MAX(AE$4:AE99)+1,"")</f>
        <v>#N/A</v>
      </c>
      <c r="AF100" t="e">
        <f>IF(I100=AF$3,MAX(AF$4:AF99)+1,"")</f>
        <v>#N/A</v>
      </c>
      <c r="AG100" t="e">
        <f>IF(J100=AG$3,MAX(AG$4:AG99)+1,"")</f>
        <v>#N/A</v>
      </c>
      <c r="AH100" t="e">
        <f>IF(K100=AH$3,MAX(AH$4:AH99)+1,"")</f>
        <v>#N/A</v>
      </c>
      <c r="AI100" t="e">
        <f>IF(L100=AI$3,MAX(AI$4:AI99)+1,"")</f>
        <v>#N/A</v>
      </c>
      <c r="AJ100" t="e">
        <f>IF(M100=AJ$3,MAX(AJ$4:AJ99)+1,"")</f>
        <v>#N/A</v>
      </c>
      <c r="AK100" t="e">
        <f>IF(N100=AK$3,MAX(AK$4:AK99)+1,"")</f>
        <v>#N/A</v>
      </c>
      <c r="AL100" t="e">
        <f>IF(H100=AL$3,MAX(AL$4:AL99)+1,"")</f>
        <v>#N/A</v>
      </c>
      <c r="AM100" t="e">
        <f>IF(I100=AM$3,MAX(AM$4:AM99)+1,"")</f>
        <v>#N/A</v>
      </c>
      <c r="AN100" t="e">
        <f>IF(J100=AN$3,MAX(AN$4:AN99)+1,"")</f>
        <v>#N/A</v>
      </c>
      <c r="AO100" t="e">
        <f>IF(K100=AO$3,MAX(AO$4:AO99)+1,"")</f>
        <v>#N/A</v>
      </c>
      <c r="AP100" t="e">
        <f>IF(L100=AP$3,MAX(AP$4:AP99)+1,"")</f>
        <v>#N/A</v>
      </c>
      <c r="AQ100" t="e">
        <f>IF(M100=AQ$3,MAX(AQ$4:AQ99)+1,"")</f>
        <v>#N/A</v>
      </c>
      <c r="AR100" t="e">
        <f>IF(N100=AR$3,MAX(AR$4:AR99)+1,"")</f>
        <v>#N/A</v>
      </c>
      <c r="AS100" t="e">
        <f>IF(H100=AS$3,MAX(AS$4:AS99)+1,"")</f>
        <v>#N/A</v>
      </c>
      <c r="AT100" t="e">
        <f>IF(I100=AT$3,MAX(AT$4:AT99)+1,"")</f>
        <v>#N/A</v>
      </c>
      <c r="AU100" t="e">
        <f>IF(J100=AU$3,MAX(AU$4:AU99)+1,"")</f>
        <v>#N/A</v>
      </c>
      <c r="AV100" t="e">
        <f>IF(K100=AV$3,MAX(AV$4:AV99)+1,"")</f>
        <v>#N/A</v>
      </c>
      <c r="AW100" t="e">
        <f>IF(L100=AW$3,MAX(AW$4:AW99)+1,"")</f>
        <v>#N/A</v>
      </c>
      <c r="AX100" t="e">
        <f>IF(M100=AX$3,MAX(AX$4:AX99)+1,"")</f>
        <v>#N/A</v>
      </c>
      <c r="AY100" t="e">
        <f>IF(N100=AY$3,MAX(AY$4:AY99)+1,"")</f>
        <v>#N/A</v>
      </c>
      <c r="AZ100" t="e">
        <f>IF(H100=AZ$3,MAX(AZ$4:AZ99)+1,"")</f>
        <v>#N/A</v>
      </c>
      <c r="BA100" t="e">
        <f>IF(I100=BA$3,MAX(BA$4:BA99)+1,"")</f>
        <v>#N/A</v>
      </c>
      <c r="BB100" t="e">
        <f>IF(J100=BB$3,MAX(BB$4:BB99)+1,"")</f>
        <v>#N/A</v>
      </c>
      <c r="BC100" t="e">
        <f>IF(K100=BC$3,MAX(BC$4:BC99)+1,"")</f>
        <v>#N/A</v>
      </c>
      <c r="BD100" t="e">
        <f>IF(L100=BD$3,MAX(BD$4:BD99)+1,"")</f>
        <v>#N/A</v>
      </c>
      <c r="BE100" t="e">
        <f>IF(M100=BE$3,MAX(BE$4:BE99)+1,"")</f>
        <v>#N/A</v>
      </c>
      <c r="BF100" t="e">
        <f>IF(N100=BF$3,MAX(BF$4:BF99)+1,"")</f>
        <v>#N/A</v>
      </c>
      <c r="BG100" t="e">
        <f>IF(H100=BG$3,MAX(BG$4:BG99)+1,"")</f>
        <v>#N/A</v>
      </c>
      <c r="BH100" t="e">
        <f>IF(I100=BH$3,MAX(BH$4:BH99)+1,"")</f>
        <v>#N/A</v>
      </c>
      <c r="BI100" t="e">
        <f>IF(J100=BI$3,MAX(BI$4:BI99)+1,"")</f>
        <v>#N/A</v>
      </c>
      <c r="BJ100" t="e">
        <f>IF(K100=BJ$3,MAX(BJ$4:BJ99)+1,"")</f>
        <v>#N/A</v>
      </c>
      <c r="BK100" t="e">
        <f>IF(L100=BK$3,MAX(BK$4:BK99)+1,"")</f>
        <v>#N/A</v>
      </c>
      <c r="BL100" t="e">
        <f>IF(M100=BL$3,MAX(BL$4:BL99)+1,"")</f>
        <v>#N/A</v>
      </c>
      <c r="BM100" t="e">
        <f>IF(N100=BM$3,MAX(BM$4:BM99)+1,"")</f>
        <v>#N/A</v>
      </c>
      <c r="BN100" t="e">
        <f>IF(H100=BN$3,MAX(BN$4:BN99)+1,"")</f>
        <v>#N/A</v>
      </c>
      <c r="BO100" t="e">
        <f>IF(I100=BO$3,MAX(BO$4:BO99)+1,"")</f>
        <v>#N/A</v>
      </c>
      <c r="BP100" t="e">
        <f>IF(J100=BP$3,MAX(BP$4:BP99)+1,"")</f>
        <v>#N/A</v>
      </c>
      <c r="BQ100" t="e">
        <f>IF(K100=BQ$3,MAX(BQ$4:BQ99)+1,"")</f>
        <v>#N/A</v>
      </c>
      <c r="BR100" t="e">
        <f>IF(L100=BR$3,MAX(BR$4:BR99)+1,"")</f>
        <v>#N/A</v>
      </c>
      <c r="BS100" t="e">
        <f>IF(M100=BS$3,MAX(BS$4:BS99)+1,"")</f>
        <v>#N/A</v>
      </c>
      <c r="BT100" t="e">
        <f>IF(N100=BT$3,MAX(BT$4:BT99)+1,"")</f>
        <v>#N/A</v>
      </c>
      <c r="BU100" t="e">
        <f>IF(H100=BU$3,MAX(BU$4:BU99)+1,"")</f>
        <v>#N/A</v>
      </c>
      <c r="BV100" t="e">
        <f>IF(I100=BV$3,MAX(BV$4:BV99)+1,"")</f>
        <v>#N/A</v>
      </c>
      <c r="BW100" t="e">
        <f>IF(J100=BW$3,MAX(BW$4:BW99)+1,"")</f>
        <v>#N/A</v>
      </c>
      <c r="BX100" t="e">
        <f>IF(K100=BX$3,MAX(BX$4:BX99)+1,"")</f>
        <v>#N/A</v>
      </c>
      <c r="BY100" t="e">
        <f>IF(L100=BY$3,MAX(BY$4:BY99)+1,"")</f>
        <v>#N/A</v>
      </c>
      <c r="BZ100" t="e">
        <f>IF(M100=BZ$3,MAX(BZ$4:BZ99)+1,"")</f>
        <v>#N/A</v>
      </c>
      <c r="CA100" t="e">
        <f>IF(N100=CA$3,MAX(CA$4:CA99)+1,"")</f>
        <v>#N/A</v>
      </c>
      <c r="CB100" t="e">
        <f>IF(H100=CB$3,MAX(CB$4:CB99)+1,"")</f>
        <v>#N/A</v>
      </c>
      <c r="CC100" t="e">
        <f>IF(I100=CC$3,MAX(CC$4:CC99)+1,"")</f>
        <v>#N/A</v>
      </c>
      <c r="CD100" t="e">
        <f>IF(J100=CD$3,MAX(CD$4:CD99)+1,"")</f>
        <v>#N/A</v>
      </c>
      <c r="CE100" t="e">
        <f>IF(K100=CE$3,MAX(CE$4:CE99)+1,"")</f>
        <v>#N/A</v>
      </c>
      <c r="CF100" t="e">
        <f>IF(L100=CF$3,MAX(CF$4:CF99)+1,"")</f>
        <v>#N/A</v>
      </c>
      <c r="CG100" t="e">
        <f>IF(M100=CG$3,MAX(CG$4:CG99)+1,"")</f>
        <v>#N/A</v>
      </c>
      <c r="CH100" t="e">
        <f>IF(N100=CH$3,MAX(CH$4:CH99)+1,"")</f>
        <v>#N/A</v>
      </c>
      <c r="CI100" t="e">
        <f>IF(H100=CI$3,MAX(CI$4:CI99)+1,"")</f>
        <v>#N/A</v>
      </c>
      <c r="CJ100" t="e">
        <f>IF(I100=CJ$3,MAX(CJ$4:CJ99)+1,"")</f>
        <v>#N/A</v>
      </c>
      <c r="CK100" t="e">
        <f>IF(J100=CK$3,MAX(CK$4:CK99)+1,"")</f>
        <v>#N/A</v>
      </c>
      <c r="CL100" t="e">
        <f>IF(K100=CL$3,MAX(CL$4:CL99)+1,"")</f>
        <v>#N/A</v>
      </c>
      <c r="CM100" t="e">
        <f>IF(L100=CM$3,MAX(CM$4:CM99)+1,"")</f>
        <v>#N/A</v>
      </c>
      <c r="CN100" t="e">
        <f>IF(M100=CN$3,MAX(CN$4:CN99)+1,"")</f>
        <v>#N/A</v>
      </c>
      <c r="CO100" t="e">
        <f>IF(N100=CO$3,MAX(CO$4:CO99)+1,"")</f>
        <v>#N/A</v>
      </c>
    </row>
    <row r="101" spans="1:93">
      <c r="A101" t="s">
        <v>18</v>
      </c>
      <c r="B101" t="s">
        <v>153</v>
      </c>
      <c r="C101" t="s">
        <v>197</v>
      </c>
      <c r="D101">
        <v>1</v>
      </c>
      <c r="E101" t="str">
        <f>INDEX('Rlt Global'!$A$4:$F$151,MATCH($C101,'Rlt Global'!$C$4:$C$151,0),5)</f>
        <v>OTCMG1</v>
      </c>
      <c r="F101">
        <f>INDEX('Rlt Global'!$A$4:$F$151,MATCH($C101,'Rlt Global'!$C$4:$C$151,0),6)</f>
        <v>3536</v>
      </c>
      <c r="G101" s="66" t="str">
        <f>INDEX('Rlt Global'!$A$4:$G$151,MATCH($C101,'Rlt Global'!$C$4:$C$151,0),7)</f>
        <v>xxx.xxx@google.com</v>
      </c>
      <c r="H101" t="e">
        <f>INDEX('Rlt Global'!$E$4:$BD$151,MATCH($E101,'Rlt Global'!$E$4:$E$151,0),MATCH(H$3,'Rlt Global'!$E$3:$BD$3,0))</f>
        <v>#N/A</v>
      </c>
      <c r="I101" t="e">
        <f>INDEX('Rlt Global'!$E$4:$BD$151,MATCH($E101,'Rlt Global'!$E$4:$E$151,0),MATCH(I$3,'Rlt Global'!$E$3:$BD$3,0))</f>
        <v>#N/A</v>
      </c>
      <c r="J101" t="e">
        <f>INDEX('Rlt Global'!$E$4:$BD$151,MATCH($E101,'Rlt Global'!$E$4:$E$151,0),MATCH(J$3,'Rlt Global'!$E$3:$BD$3,0))</f>
        <v>#N/A</v>
      </c>
      <c r="K101" t="e">
        <f>INDEX('Rlt Global'!$E$4:$BD$151,MATCH($E101,'Rlt Global'!$E$4:$E$151,0),MATCH(K$3,'Rlt Global'!$E$3:$BD$3,0))</f>
        <v>#N/A</v>
      </c>
      <c r="L101" t="e">
        <f>INDEX('Rlt Global'!$E$4:$BD$151,MATCH($E101,'Rlt Global'!$E$4:$E$151,0),MATCH(L$3,'Rlt Global'!$E$3:$BD$3,0))</f>
        <v>#N/A</v>
      </c>
      <c r="M101" t="e">
        <f>INDEX('Rlt Global'!$E$4:$BD$151,MATCH($E101,'Rlt Global'!$E$4:$E$151,0),MATCH(M$3,'Rlt Global'!$E$3:$BD$3,0))</f>
        <v>#N/A</v>
      </c>
      <c r="N101" t="e">
        <f>INDEX('Rlt Global'!$E$4:$BD$151,MATCH($E101,'Rlt Global'!$E$4:$E$151,0),MATCH(N$3,'Rlt Global'!$E$3:$BD$3,0))</f>
        <v>#N/A</v>
      </c>
      <c r="P101" t="e">
        <f t="shared" si="10"/>
        <v>#N/A</v>
      </c>
      <c r="Q101" t="e">
        <f t="shared" si="11"/>
        <v>#N/A</v>
      </c>
      <c r="R101" t="e">
        <f t="shared" si="12"/>
        <v>#N/A</v>
      </c>
      <c r="S101" t="e">
        <f t="shared" si="13"/>
        <v>#N/A</v>
      </c>
      <c r="T101" t="e">
        <f t="shared" si="14"/>
        <v>#N/A</v>
      </c>
      <c r="U101" t="e">
        <f t="shared" si="15"/>
        <v>#N/A</v>
      </c>
      <c r="V101" t="e">
        <f t="shared" si="16"/>
        <v>#N/A</v>
      </c>
      <c r="X101" t="e">
        <f>IF(H101=X$3,MAX(X$4:X100)+1,"")</f>
        <v>#N/A</v>
      </c>
      <c r="Y101" t="e">
        <f>IF(I101=Y$3,MAX(Y$4:Y100)+1,"")</f>
        <v>#N/A</v>
      </c>
      <c r="Z101" t="e">
        <f>IF(J101=Z$3,MAX(Z$4:Z100)+1,"")</f>
        <v>#N/A</v>
      </c>
      <c r="AA101" t="e">
        <f>IF(K101=AA$3,MAX(AA$4:AA100)+1,"")</f>
        <v>#N/A</v>
      </c>
      <c r="AB101" t="e">
        <f>IF(L101=AB$3,MAX(AB$4:AB100)+1,"")</f>
        <v>#N/A</v>
      </c>
      <c r="AC101" t="e">
        <f>IF(M101=AC$3,MAX(AC$4:AC100)+1,"")</f>
        <v>#N/A</v>
      </c>
      <c r="AD101" t="e">
        <f>IF(N101=AD$3,MAX(AD$4:AD100)+1,"")</f>
        <v>#N/A</v>
      </c>
      <c r="AE101" t="e">
        <f>IF(H101=AE$3,MAX(AE$4:AE100)+1,"")</f>
        <v>#N/A</v>
      </c>
      <c r="AF101" t="e">
        <f>IF(I101=AF$3,MAX(AF$4:AF100)+1,"")</f>
        <v>#N/A</v>
      </c>
      <c r="AG101" t="e">
        <f>IF(J101=AG$3,MAX(AG$4:AG100)+1,"")</f>
        <v>#N/A</v>
      </c>
      <c r="AH101" t="e">
        <f>IF(K101=AH$3,MAX(AH$4:AH100)+1,"")</f>
        <v>#N/A</v>
      </c>
      <c r="AI101" t="e">
        <f>IF(L101=AI$3,MAX(AI$4:AI100)+1,"")</f>
        <v>#N/A</v>
      </c>
      <c r="AJ101" t="e">
        <f>IF(M101=AJ$3,MAX(AJ$4:AJ100)+1,"")</f>
        <v>#N/A</v>
      </c>
      <c r="AK101" t="e">
        <f>IF(N101=AK$3,MAX(AK$4:AK100)+1,"")</f>
        <v>#N/A</v>
      </c>
      <c r="AL101" t="e">
        <f>IF(H101=AL$3,MAX(AL$4:AL100)+1,"")</f>
        <v>#N/A</v>
      </c>
      <c r="AM101" t="e">
        <f>IF(I101=AM$3,MAX(AM$4:AM100)+1,"")</f>
        <v>#N/A</v>
      </c>
      <c r="AN101" t="e">
        <f>IF(J101=AN$3,MAX(AN$4:AN100)+1,"")</f>
        <v>#N/A</v>
      </c>
      <c r="AO101" t="e">
        <f>IF(K101=AO$3,MAX(AO$4:AO100)+1,"")</f>
        <v>#N/A</v>
      </c>
      <c r="AP101" t="e">
        <f>IF(L101=AP$3,MAX(AP$4:AP100)+1,"")</f>
        <v>#N/A</v>
      </c>
      <c r="AQ101" t="e">
        <f>IF(M101=AQ$3,MAX(AQ$4:AQ100)+1,"")</f>
        <v>#N/A</v>
      </c>
      <c r="AR101" t="e">
        <f>IF(N101=AR$3,MAX(AR$4:AR100)+1,"")</f>
        <v>#N/A</v>
      </c>
      <c r="AS101" t="e">
        <f>IF(H101=AS$3,MAX(AS$4:AS100)+1,"")</f>
        <v>#N/A</v>
      </c>
      <c r="AT101" t="e">
        <f>IF(I101=AT$3,MAX(AT$4:AT100)+1,"")</f>
        <v>#N/A</v>
      </c>
      <c r="AU101" t="e">
        <f>IF(J101=AU$3,MAX(AU$4:AU100)+1,"")</f>
        <v>#N/A</v>
      </c>
      <c r="AV101" t="e">
        <f>IF(K101=AV$3,MAX(AV$4:AV100)+1,"")</f>
        <v>#N/A</v>
      </c>
      <c r="AW101" t="e">
        <f>IF(L101=AW$3,MAX(AW$4:AW100)+1,"")</f>
        <v>#N/A</v>
      </c>
      <c r="AX101" t="e">
        <f>IF(M101=AX$3,MAX(AX$4:AX100)+1,"")</f>
        <v>#N/A</v>
      </c>
      <c r="AY101" t="e">
        <f>IF(N101=AY$3,MAX(AY$4:AY100)+1,"")</f>
        <v>#N/A</v>
      </c>
      <c r="AZ101" t="e">
        <f>IF(H101=AZ$3,MAX(AZ$4:AZ100)+1,"")</f>
        <v>#N/A</v>
      </c>
      <c r="BA101" t="e">
        <f>IF(I101=BA$3,MAX(BA$4:BA100)+1,"")</f>
        <v>#N/A</v>
      </c>
      <c r="BB101" t="e">
        <f>IF(J101=BB$3,MAX(BB$4:BB100)+1,"")</f>
        <v>#N/A</v>
      </c>
      <c r="BC101" t="e">
        <f>IF(K101=BC$3,MAX(BC$4:BC100)+1,"")</f>
        <v>#N/A</v>
      </c>
      <c r="BD101" t="e">
        <f>IF(L101=BD$3,MAX(BD$4:BD100)+1,"")</f>
        <v>#N/A</v>
      </c>
      <c r="BE101" t="e">
        <f>IF(M101=BE$3,MAX(BE$4:BE100)+1,"")</f>
        <v>#N/A</v>
      </c>
      <c r="BF101" t="e">
        <f>IF(N101=BF$3,MAX(BF$4:BF100)+1,"")</f>
        <v>#N/A</v>
      </c>
      <c r="BG101" t="e">
        <f>IF(H101=BG$3,MAX(BG$4:BG100)+1,"")</f>
        <v>#N/A</v>
      </c>
      <c r="BH101" t="e">
        <f>IF(I101=BH$3,MAX(BH$4:BH100)+1,"")</f>
        <v>#N/A</v>
      </c>
      <c r="BI101" t="e">
        <f>IF(J101=BI$3,MAX(BI$4:BI100)+1,"")</f>
        <v>#N/A</v>
      </c>
      <c r="BJ101" t="e">
        <f>IF(K101=BJ$3,MAX(BJ$4:BJ100)+1,"")</f>
        <v>#N/A</v>
      </c>
      <c r="BK101" t="e">
        <f>IF(L101=BK$3,MAX(BK$4:BK100)+1,"")</f>
        <v>#N/A</v>
      </c>
      <c r="BL101" t="e">
        <f>IF(M101=BL$3,MAX(BL$4:BL100)+1,"")</f>
        <v>#N/A</v>
      </c>
      <c r="BM101" t="e">
        <f>IF(N101=BM$3,MAX(BM$4:BM100)+1,"")</f>
        <v>#N/A</v>
      </c>
      <c r="BN101" t="e">
        <f>IF(H101=BN$3,MAX(BN$4:BN100)+1,"")</f>
        <v>#N/A</v>
      </c>
      <c r="BO101" t="e">
        <f>IF(I101=BO$3,MAX(BO$4:BO100)+1,"")</f>
        <v>#N/A</v>
      </c>
      <c r="BP101" t="e">
        <f>IF(J101=BP$3,MAX(BP$4:BP100)+1,"")</f>
        <v>#N/A</v>
      </c>
      <c r="BQ101" t="e">
        <f>IF(K101=BQ$3,MAX(BQ$4:BQ100)+1,"")</f>
        <v>#N/A</v>
      </c>
      <c r="BR101" t="e">
        <f>IF(L101=BR$3,MAX(BR$4:BR100)+1,"")</f>
        <v>#N/A</v>
      </c>
      <c r="BS101" t="e">
        <f>IF(M101=BS$3,MAX(BS$4:BS100)+1,"")</f>
        <v>#N/A</v>
      </c>
      <c r="BT101" t="e">
        <f>IF(N101=BT$3,MAX(BT$4:BT100)+1,"")</f>
        <v>#N/A</v>
      </c>
      <c r="BU101" t="e">
        <f>IF(H101=BU$3,MAX(BU$4:BU100)+1,"")</f>
        <v>#N/A</v>
      </c>
      <c r="BV101" t="e">
        <f>IF(I101=BV$3,MAX(BV$4:BV100)+1,"")</f>
        <v>#N/A</v>
      </c>
      <c r="BW101" t="e">
        <f>IF(J101=BW$3,MAX(BW$4:BW100)+1,"")</f>
        <v>#N/A</v>
      </c>
      <c r="BX101" t="e">
        <f>IF(K101=BX$3,MAX(BX$4:BX100)+1,"")</f>
        <v>#N/A</v>
      </c>
      <c r="BY101" t="e">
        <f>IF(L101=BY$3,MAX(BY$4:BY100)+1,"")</f>
        <v>#N/A</v>
      </c>
      <c r="BZ101" t="e">
        <f>IF(M101=BZ$3,MAX(BZ$4:BZ100)+1,"")</f>
        <v>#N/A</v>
      </c>
      <c r="CA101" t="e">
        <f>IF(N101=CA$3,MAX(CA$4:CA100)+1,"")</f>
        <v>#N/A</v>
      </c>
      <c r="CB101" t="e">
        <f>IF(H101=CB$3,MAX(CB$4:CB100)+1,"")</f>
        <v>#N/A</v>
      </c>
      <c r="CC101" t="e">
        <f>IF(I101=CC$3,MAX(CC$4:CC100)+1,"")</f>
        <v>#N/A</v>
      </c>
      <c r="CD101" t="e">
        <f>IF(J101=CD$3,MAX(CD$4:CD100)+1,"")</f>
        <v>#N/A</v>
      </c>
      <c r="CE101" t="e">
        <f>IF(K101=CE$3,MAX(CE$4:CE100)+1,"")</f>
        <v>#N/A</v>
      </c>
      <c r="CF101" t="e">
        <f>IF(L101=CF$3,MAX(CF$4:CF100)+1,"")</f>
        <v>#N/A</v>
      </c>
      <c r="CG101" t="e">
        <f>IF(M101=CG$3,MAX(CG$4:CG100)+1,"")</f>
        <v>#N/A</v>
      </c>
      <c r="CH101" t="e">
        <f>IF(N101=CH$3,MAX(CH$4:CH100)+1,"")</f>
        <v>#N/A</v>
      </c>
      <c r="CI101" t="e">
        <f>IF(H101=CI$3,MAX(CI$4:CI100)+1,"")</f>
        <v>#N/A</v>
      </c>
      <c r="CJ101" t="e">
        <f>IF(I101=CJ$3,MAX(CJ$4:CJ100)+1,"")</f>
        <v>#N/A</v>
      </c>
      <c r="CK101" t="e">
        <f>IF(J101=CK$3,MAX(CK$4:CK100)+1,"")</f>
        <v>#N/A</v>
      </c>
      <c r="CL101" t="e">
        <f>IF(K101=CL$3,MAX(CL$4:CL100)+1,"")</f>
        <v>#N/A</v>
      </c>
      <c r="CM101" t="e">
        <f>IF(L101=CM$3,MAX(CM$4:CM100)+1,"")</f>
        <v>#N/A</v>
      </c>
      <c r="CN101" t="e">
        <f>IF(M101=CN$3,MAX(CN$4:CN100)+1,"")</f>
        <v>#N/A</v>
      </c>
      <c r="CO101" t="e">
        <f>IF(N101=CO$3,MAX(CO$4:CO100)+1,"")</f>
        <v>#N/A</v>
      </c>
    </row>
    <row r="102" spans="1:93">
      <c r="A102" t="s">
        <v>18</v>
      </c>
      <c r="B102" t="s">
        <v>153</v>
      </c>
      <c r="C102" t="s">
        <v>198</v>
      </c>
      <c r="D102">
        <v>2</v>
      </c>
      <c r="E102" t="str">
        <f>INDEX('Rlt Global'!$A$4:$F$151,MATCH($C102,'Rlt Global'!$C$4:$C$151,0),5)</f>
        <v>OTCMG2</v>
      </c>
      <c r="F102">
        <f>INDEX('Rlt Global'!$A$4:$F$151,MATCH($C102,'Rlt Global'!$C$4:$C$151,0),6)</f>
        <v>1249</v>
      </c>
      <c r="G102" s="66" t="str">
        <f>INDEX('Rlt Global'!$A$4:$G$151,MATCH($C102,'Rlt Global'!$C$4:$C$151,0),7)</f>
        <v>xxx.xxx@google.com</v>
      </c>
      <c r="H102" t="e">
        <f>INDEX('Rlt Global'!$E$4:$BD$151,MATCH($E102,'Rlt Global'!$E$4:$E$151,0),MATCH(H$3,'Rlt Global'!$E$3:$BD$3,0))</f>
        <v>#N/A</v>
      </c>
      <c r="I102" t="e">
        <f>INDEX('Rlt Global'!$E$4:$BD$151,MATCH($E102,'Rlt Global'!$E$4:$E$151,0),MATCH(I$3,'Rlt Global'!$E$3:$BD$3,0))</f>
        <v>#N/A</v>
      </c>
      <c r="J102" t="e">
        <f>INDEX('Rlt Global'!$E$4:$BD$151,MATCH($E102,'Rlt Global'!$E$4:$E$151,0),MATCH(J$3,'Rlt Global'!$E$3:$BD$3,0))</f>
        <v>#N/A</v>
      </c>
      <c r="K102" t="e">
        <f>INDEX('Rlt Global'!$E$4:$BD$151,MATCH($E102,'Rlt Global'!$E$4:$E$151,0),MATCH(K$3,'Rlt Global'!$E$3:$BD$3,0))</f>
        <v>#N/A</v>
      </c>
      <c r="L102" t="e">
        <f>INDEX('Rlt Global'!$E$4:$BD$151,MATCH($E102,'Rlt Global'!$E$4:$E$151,0),MATCH(L$3,'Rlt Global'!$E$3:$BD$3,0))</f>
        <v>#N/A</v>
      </c>
      <c r="M102" t="e">
        <f>INDEX('Rlt Global'!$E$4:$BD$151,MATCH($E102,'Rlt Global'!$E$4:$E$151,0),MATCH(M$3,'Rlt Global'!$E$3:$BD$3,0))</f>
        <v>#N/A</v>
      </c>
      <c r="N102" t="e">
        <f>INDEX('Rlt Global'!$E$4:$BD$151,MATCH($E102,'Rlt Global'!$E$4:$E$151,0),MATCH(N$3,'Rlt Global'!$E$3:$BD$3,0))</f>
        <v>#N/A</v>
      </c>
      <c r="P102" t="e">
        <f t="shared" si="10"/>
        <v>#N/A</v>
      </c>
      <c r="Q102" t="e">
        <f t="shared" si="11"/>
        <v>#N/A</v>
      </c>
      <c r="R102" t="e">
        <f t="shared" si="12"/>
        <v>#N/A</v>
      </c>
      <c r="S102" t="e">
        <f t="shared" si="13"/>
        <v>#N/A</v>
      </c>
      <c r="T102" t="e">
        <f t="shared" si="14"/>
        <v>#N/A</v>
      </c>
      <c r="U102" t="e">
        <f t="shared" si="15"/>
        <v>#N/A</v>
      </c>
      <c r="V102" t="e">
        <f t="shared" si="16"/>
        <v>#N/A</v>
      </c>
      <c r="X102" t="e">
        <f>IF(H102=X$3,MAX(X$4:X101)+1,"")</f>
        <v>#N/A</v>
      </c>
      <c r="Y102" t="e">
        <f>IF(I102=Y$3,MAX(Y$4:Y101)+1,"")</f>
        <v>#N/A</v>
      </c>
      <c r="Z102" t="e">
        <f>IF(J102=Z$3,MAX(Z$4:Z101)+1,"")</f>
        <v>#N/A</v>
      </c>
      <c r="AA102" t="e">
        <f>IF(K102=AA$3,MAX(AA$4:AA101)+1,"")</f>
        <v>#N/A</v>
      </c>
      <c r="AB102" t="e">
        <f>IF(L102=AB$3,MAX(AB$4:AB101)+1,"")</f>
        <v>#N/A</v>
      </c>
      <c r="AC102" t="e">
        <f>IF(M102=AC$3,MAX(AC$4:AC101)+1,"")</f>
        <v>#N/A</v>
      </c>
      <c r="AD102" t="e">
        <f>IF(N102=AD$3,MAX(AD$4:AD101)+1,"")</f>
        <v>#N/A</v>
      </c>
      <c r="AE102" t="e">
        <f>IF(H102=AE$3,MAX(AE$4:AE101)+1,"")</f>
        <v>#N/A</v>
      </c>
      <c r="AF102" t="e">
        <f>IF(I102=AF$3,MAX(AF$4:AF101)+1,"")</f>
        <v>#N/A</v>
      </c>
      <c r="AG102" t="e">
        <f>IF(J102=AG$3,MAX(AG$4:AG101)+1,"")</f>
        <v>#N/A</v>
      </c>
      <c r="AH102" t="e">
        <f>IF(K102=AH$3,MAX(AH$4:AH101)+1,"")</f>
        <v>#N/A</v>
      </c>
      <c r="AI102" t="e">
        <f>IF(L102=AI$3,MAX(AI$4:AI101)+1,"")</f>
        <v>#N/A</v>
      </c>
      <c r="AJ102" t="e">
        <f>IF(M102=AJ$3,MAX(AJ$4:AJ101)+1,"")</f>
        <v>#N/A</v>
      </c>
      <c r="AK102" t="e">
        <f>IF(N102=AK$3,MAX(AK$4:AK101)+1,"")</f>
        <v>#N/A</v>
      </c>
      <c r="AL102" t="e">
        <f>IF(H102=AL$3,MAX(AL$4:AL101)+1,"")</f>
        <v>#N/A</v>
      </c>
      <c r="AM102" t="e">
        <f>IF(I102=AM$3,MAX(AM$4:AM101)+1,"")</f>
        <v>#N/A</v>
      </c>
      <c r="AN102" t="e">
        <f>IF(J102=AN$3,MAX(AN$4:AN101)+1,"")</f>
        <v>#N/A</v>
      </c>
      <c r="AO102" t="e">
        <f>IF(K102=AO$3,MAX(AO$4:AO101)+1,"")</f>
        <v>#N/A</v>
      </c>
      <c r="AP102" t="e">
        <f>IF(L102=AP$3,MAX(AP$4:AP101)+1,"")</f>
        <v>#N/A</v>
      </c>
      <c r="AQ102" t="e">
        <f>IF(M102=AQ$3,MAX(AQ$4:AQ101)+1,"")</f>
        <v>#N/A</v>
      </c>
      <c r="AR102" t="e">
        <f>IF(N102=AR$3,MAX(AR$4:AR101)+1,"")</f>
        <v>#N/A</v>
      </c>
      <c r="AS102" t="e">
        <f>IF(H102=AS$3,MAX(AS$4:AS101)+1,"")</f>
        <v>#N/A</v>
      </c>
      <c r="AT102" t="e">
        <f>IF(I102=AT$3,MAX(AT$4:AT101)+1,"")</f>
        <v>#N/A</v>
      </c>
      <c r="AU102" t="e">
        <f>IF(J102=AU$3,MAX(AU$4:AU101)+1,"")</f>
        <v>#N/A</v>
      </c>
      <c r="AV102" t="e">
        <f>IF(K102=AV$3,MAX(AV$4:AV101)+1,"")</f>
        <v>#N/A</v>
      </c>
      <c r="AW102" t="e">
        <f>IF(L102=AW$3,MAX(AW$4:AW101)+1,"")</f>
        <v>#N/A</v>
      </c>
      <c r="AX102" t="e">
        <f>IF(M102=AX$3,MAX(AX$4:AX101)+1,"")</f>
        <v>#N/A</v>
      </c>
      <c r="AY102" t="e">
        <f>IF(N102=AY$3,MAX(AY$4:AY101)+1,"")</f>
        <v>#N/A</v>
      </c>
      <c r="AZ102" t="e">
        <f>IF(H102=AZ$3,MAX(AZ$4:AZ101)+1,"")</f>
        <v>#N/A</v>
      </c>
      <c r="BA102" t="e">
        <f>IF(I102=BA$3,MAX(BA$4:BA101)+1,"")</f>
        <v>#N/A</v>
      </c>
      <c r="BB102" t="e">
        <f>IF(J102=BB$3,MAX(BB$4:BB101)+1,"")</f>
        <v>#N/A</v>
      </c>
      <c r="BC102" t="e">
        <f>IF(K102=BC$3,MAX(BC$4:BC101)+1,"")</f>
        <v>#N/A</v>
      </c>
      <c r="BD102" t="e">
        <f>IF(L102=BD$3,MAX(BD$4:BD101)+1,"")</f>
        <v>#N/A</v>
      </c>
      <c r="BE102" t="e">
        <f>IF(M102=BE$3,MAX(BE$4:BE101)+1,"")</f>
        <v>#N/A</v>
      </c>
      <c r="BF102" t="e">
        <f>IF(N102=BF$3,MAX(BF$4:BF101)+1,"")</f>
        <v>#N/A</v>
      </c>
      <c r="BG102" t="e">
        <f>IF(H102=BG$3,MAX(BG$4:BG101)+1,"")</f>
        <v>#N/A</v>
      </c>
      <c r="BH102" t="e">
        <f>IF(I102=BH$3,MAX(BH$4:BH101)+1,"")</f>
        <v>#N/A</v>
      </c>
      <c r="BI102" t="e">
        <f>IF(J102=BI$3,MAX(BI$4:BI101)+1,"")</f>
        <v>#N/A</v>
      </c>
      <c r="BJ102" t="e">
        <f>IF(K102=BJ$3,MAX(BJ$4:BJ101)+1,"")</f>
        <v>#N/A</v>
      </c>
      <c r="BK102" t="e">
        <f>IF(L102=BK$3,MAX(BK$4:BK101)+1,"")</f>
        <v>#N/A</v>
      </c>
      <c r="BL102" t="e">
        <f>IF(M102=BL$3,MAX(BL$4:BL101)+1,"")</f>
        <v>#N/A</v>
      </c>
      <c r="BM102" t="e">
        <f>IF(N102=BM$3,MAX(BM$4:BM101)+1,"")</f>
        <v>#N/A</v>
      </c>
      <c r="BN102" t="e">
        <f>IF(H102=BN$3,MAX(BN$4:BN101)+1,"")</f>
        <v>#N/A</v>
      </c>
      <c r="BO102" t="e">
        <f>IF(I102=BO$3,MAX(BO$4:BO101)+1,"")</f>
        <v>#N/A</v>
      </c>
      <c r="BP102" t="e">
        <f>IF(J102=BP$3,MAX(BP$4:BP101)+1,"")</f>
        <v>#N/A</v>
      </c>
      <c r="BQ102" t="e">
        <f>IF(K102=BQ$3,MAX(BQ$4:BQ101)+1,"")</f>
        <v>#N/A</v>
      </c>
      <c r="BR102" t="e">
        <f>IF(L102=BR$3,MAX(BR$4:BR101)+1,"")</f>
        <v>#N/A</v>
      </c>
      <c r="BS102" t="e">
        <f>IF(M102=BS$3,MAX(BS$4:BS101)+1,"")</f>
        <v>#N/A</v>
      </c>
      <c r="BT102" t="e">
        <f>IF(N102=BT$3,MAX(BT$4:BT101)+1,"")</f>
        <v>#N/A</v>
      </c>
      <c r="BU102" t="e">
        <f>IF(H102=BU$3,MAX(BU$4:BU101)+1,"")</f>
        <v>#N/A</v>
      </c>
      <c r="BV102" t="e">
        <f>IF(I102=BV$3,MAX(BV$4:BV101)+1,"")</f>
        <v>#N/A</v>
      </c>
      <c r="BW102" t="e">
        <f>IF(J102=BW$3,MAX(BW$4:BW101)+1,"")</f>
        <v>#N/A</v>
      </c>
      <c r="BX102" t="e">
        <f>IF(K102=BX$3,MAX(BX$4:BX101)+1,"")</f>
        <v>#N/A</v>
      </c>
      <c r="BY102" t="e">
        <f>IF(L102=BY$3,MAX(BY$4:BY101)+1,"")</f>
        <v>#N/A</v>
      </c>
      <c r="BZ102" t="e">
        <f>IF(M102=BZ$3,MAX(BZ$4:BZ101)+1,"")</f>
        <v>#N/A</v>
      </c>
      <c r="CA102" t="e">
        <f>IF(N102=CA$3,MAX(CA$4:CA101)+1,"")</f>
        <v>#N/A</v>
      </c>
      <c r="CB102" t="e">
        <f>IF(H102=CB$3,MAX(CB$4:CB101)+1,"")</f>
        <v>#N/A</v>
      </c>
      <c r="CC102" t="e">
        <f>IF(I102=CC$3,MAX(CC$4:CC101)+1,"")</f>
        <v>#N/A</v>
      </c>
      <c r="CD102" t="e">
        <f>IF(J102=CD$3,MAX(CD$4:CD101)+1,"")</f>
        <v>#N/A</v>
      </c>
      <c r="CE102" t="e">
        <f>IF(K102=CE$3,MAX(CE$4:CE101)+1,"")</f>
        <v>#N/A</v>
      </c>
      <c r="CF102" t="e">
        <f>IF(L102=CF$3,MAX(CF$4:CF101)+1,"")</f>
        <v>#N/A</v>
      </c>
      <c r="CG102" t="e">
        <f>IF(M102=CG$3,MAX(CG$4:CG101)+1,"")</f>
        <v>#N/A</v>
      </c>
      <c r="CH102" t="e">
        <f>IF(N102=CH$3,MAX(CH$4:CH101)+1,"")</f>
        <v>#N/A</v>
      </c>
      <c r="CI102" t="e">
        <f>IF(H102=CI$3,MAX(CI$4:CI101)+1,"")</f>
        <v>#N/A</v>
      </c>
      <c r="CJ102" t="e">
        <f>IF(I102=CJ$3,MAX(CJ$4:CJ101)+1,"")</f>
        <v>#N/A</v>
      </c>
      <c r="CK102" t="e">
        <f>IF(J102=CK$3,MAX(CK$4:CK101)+1,"")</f>
        <v>#N/A</v>
      </c>
      <c r="CL102" t="e">
        <f>IF(K102=CL$3,MAX(CL$4:CL101)+1,"")</f>
        <v>#N/A</v>
      </c>
      <c r="CM102" t="e">
        <f>IF(L102=CM$3,MAX(CM$4:CM101)+1,"")</f>
        <v>#N/A</v>
      </c>
      <c r="CN102" t="e">
        <f>IF(M102=CN$3,MAX(CN$4:CN101)+1,"")</f>
        <v>#N/A</v>
      </c>
      <c r="CO102" t="e">
        <f>IF(N102=CO$3,MAX(CO$4:CO101)+1,"")</f>
        <v>#N/A</v>
      </c>
    </row>
    <row r="103" spans="1:93">
      <c r="A103" t="s">
        <v>18</v>
      </c>
      <c r="B103" t="s">
        <v>153</v>
      </c>
      <c r="C103" t="s">
        <v>199</v>
      </c>
      <c r="D103">
        <v>3</v>
      </c>
      <c r="E103" t="str">
        <f>INDEX('Rlt Global'!$A$4:$F$151,MATCH($C103,'Rlt Global'!$C$4:$C$151,0),5)</f>
        <v>OTCMG3</v>
      </c>
      <c r="F103">
        <f>INDEX('Rlt Global'!$A$4:$F$151,MATCH($C103,'Rlt Global'!$C$4:$C$151,0),6)</f>
        <v>4191</v>
      </c>
      <c r="G103" s="66" t="str">
        <f>INDEX('Rlt Global'!$A$4:$G$151,MATCH($C103,'Rlt Global'!$C$4:$C$151,0),7)</f>
        <v>xxx.xxx@google.com</v>
      </c>
      <c r="H103" t="e">
        <f>INDEX('Rlt Global'!$E$4:$BD$151,MATCH($E103,'Rlt Global'!$E$4:$E$151,0),MATCH(H$3,'Rlt Global'!$E$3:$BD$3,0))</f>
        <v>#N/A</v>
      </c>
      <c r="I103" t="e">
        <f>INDEX('Rlt Global'!$E$4:$BD$151,MATCH($E103,'Rlt Global'!$E$4:$E$151,0),MATCH(I$3,'Rlt Global'!$E$3:$BD$3,0))</f>
        <v>#N/A</v>
      </c>
      <c r="J103" t="e">
        <f>INDEX('Rlt Global'!$E$4:$BD$151,MATCH($E103,'Rlt Global'!$E$4:$E$151,0),MATCH(J$3,'Rlt Global'!$E$3:$BD$3,0))</f>
        <v>#N/A</v>
      </c>
      <c r="K103" t="e">
        <f>INDEX('Rlt Global'!$E$4:$BD$151,MATCH($E103,'Rlt Global'!$E$4:$E$151,0),MATCH(K$3,'Rlt Global'!$E$3:$BD$3,0))</f>
        <v>#N/A</v>
      </c>
      <c r="L103" t="e">
        <f>INDEX('Rlt Global'!$E$4:$BD$151,MATCH($E103,'Rlt Global'!$E$4:$E$151,0),MATCH(L$3,'Rlt Global'!$E$3:$BD$3,0))</f>
        <v>#N/A</v>
      </c>
      <c r="M103" t="e">
        <f>INDEX('Rlt Global'!$E$4:$BD$151,MATCH($E103,'Rlt Global'!$E$4:$E$151,0),MATCH(M$3,'Rlt Global'!$E$3:$BD$3,0))</f>
        <v>#N/A</v>
      </c>
      <c r="N103" t="e">
        <f>INDEX('Rlt Global'!$E$4:$BD$151,MATCH($E103,'Rlt Global'!$E$4:$E$151,0),MATCH(N$3,'Rlt Global'!$E$3:$BD$3,0))</f>
        <v>#N/A</v>
      </c>
      <c r="P103" t="e">
        <f t="shared" si="10"/>
        <v>#N/A</v>
      </c>
      <c r="Q103" t="e">
        <f t="shared" si="11"/>
        <v>#N/A</v>
      </c>
      <c r="R103" t="e">
        <f t="shared" si="12"/>
        <v>#N/A</v>
      </c>
      <c r="S103" t="e">
        <f t="shared" si="13"/>
        <v>#N/A</v>
      </c>
      <c r="T103" t="e">
        <f t="shared" si="14"/>
        <v>#N/A</v>
      </c>
      <c r="U103" t="e">
        <f t="shared" si="15"/>
        <v>#N/A</v>
      </c>
      <c r="V103" t="e">
        <f t="shared" si="16"/>
        <v>#N/A</v>
      </c>
      <c r="X103" t="e">
        <f>IF(H103=X$3,MAX(X$4:X102)+1,"")</f>
        <v>#N/A</v>
      </c>
      <c r="Y103" t="e">
        <f>IF(I103=Y$3,MAX(Y$4:Y102)+1,"")</f>
        <v>#N/A</v>
      </c>
      <c r="Z103" t="e">
        <f>IF(J103=Z$3,MAX(Z$4:Z102)+1,"")</f>
        <v>#N/A</v>
      </c>
      <c r="AA103" t="e">
        <f>IF(K103=AA$3,MAX(AA$4:AA102)+1,"")</f>
        <v>#N/A</v>
      </c>
      <c r="AB103" t="e">
        <f>IF(L103=AB$3,MAX(AB$4:AB102)+1,"")</f>
        <v>#N/A</v>
      </c>
      <c r="AC103" t="e">
        <f>IF(M103=AC$3,MAX(AC$4:AC102)+1,"")</f>
        <v>#N/A</v>
      </c>
      <c r="AD103" t="e">
        <f>IF(N103=AD$3,MAX(AD$4:AD102)+1,"")</f>
        <v>#N/A</v>
      </c>
      <c r="AE103" t="e">
        <f>IF(H103=AE$3,MAX(AE$4:AE102)+1,"")</f>
        <v>#N/A</v>
      </c>
      <c r="AF103" t="e">
        <f>IF(I103=AF$3,MAX(AF$4:AF102)+1,"")</f>
        <v>#N/A</v>
      </c>
      <c r="AG103" t="e">
        <f>IF(J103=AG$3,MAX(AG$4:AG102)+1,"")</f>
        <v>#N/A</v>
      </c>
      <c r="AH103" t="e">
        <f>IF(K103=AH$3,MAX(AH$4:AH102)+1,"")</f>
        <v>#N/A</v>
      </c>
      <c r="AI103" t="e">
        <f>IF(L103=AI$3,MAX(AI$4:AI102)+1,"")</f>
        <v>#N/A</v>
      </c>
      <c r="AJ103" t="e">
        <f>IF(M103=AJ$3,MAX(AJ$4:AJ102)+1,"")</f>
        <v>#N/A</v>
      </c>
      <c r="AK103" t="e">
        <f>IF(N103=AK$3,MAX(AK$4:AK102)+1,"")</f>
        <v>#N/A</v>
      </c>
      <c r="AL103" t="e">
        <f>IF(H103=AL$3,MAX(AL$4:AL102)+1,"")</f>
        <v>#N/A</v>
      </c>
      <c r="AM103" t="e">
        <f>IF(I103=AM$3,MAX(AM$4:AM102)+1,"")</f>
        <v>#N/A</v>
      </c>
      <c r="AN103" t="e">
        <f>IF(J103=AN$3,MAX(AN$4:AN102)+1,"")</f>
        <v>#N/A</v>
      </c>
      <c r="AO103" t="e">
        <f>IF(K103=AO$3,MAX(AO$4:AO102)+1,"")</f>
        <v>#N/A</v>
      </c>
      <c r="AP103" t="e">
        <f>IF(L103=AP$3,MAX(AP$4:AP102)+1,"")</f>
        <v>#N/A</v>
      </c>
      <c r="AQ103" t="e">
        <f>IF(M103=AQ$3,MAX(AQ$4:AQ102)+1,"")</f>
        <v>#N/A</v>
      </c>
      <c r="AR103" t="e">
        <f>IF(N103=AR$3,MAX(AR$4:AR102)+1,"")</f>
        <v>#N/A</v>
      </c>
      <c r="AS103" t="e">
        <f>IF(H103=AS$3,MAX(AS$4:AS102)+1,"")</f>
        <v>#N/A</v>
      </c>
      <c r="AT103" t="e">
        <f>IF(I103=AT$3,MAX(AT$4:AT102)+1,"")</f>
        <v>#N/A</v>
      </c>
      <c r="AU103" t="e">
        <f>IF(J103=AU$3,MAX(AU$4:AU102)+1,"")</f>
        <v>#N/A</v>
      </c>
      <c r="AV103" t="e">
        <f>IF(K103=AV$3,MAX(AV$4:AV102)+1,"")</f>
        <v>#N/A</v>
      </c>
      <c r="AW103" t="e">
        <f>IF(L103=AW$3,MAX(AW$4:AW102)+1,"")</f>
        <v>#N/A</v>
      </c>
      <c r="AX103" t="e">
        <f>IF(M103=AX$3,MAX(AX$4:AX102)+1,"")</f>
        <v>#N/A</v>
      </c>
      <c r="AY103" t="e">
        <f>IF(N103=AY$3,MAX(AY$4:AY102)+1,"")</f>
        <v>#N/A</v>
      </c>
      <c r="AZ103" t="e">
        <f>IF(H103=AZ$3,MAX(AZ$4:AZ102)+1,"")</f>
        <v>#N/A</v>
      </c>
      <c r="BA103" t="e">
        <f>IF(I103=BA$3,MAX(BA$4:BA102)+1,"")</f>
        <v>#N/A</v>
      </c>
      <c r="BB103" t="e">
        <f>IF(J103=BB$3,MAX(BB$4:BB102)+1,"")</f>
        <v>#N/A</v>
      </c>
      <c r="BC103" t="e">
        <f>IF(K103=BC$3,MAX(BC$4:BC102)+1,"")</f>
        <v>#N/A</v>
      </c>
      <c r="BD103" t="e">
        <f>IF(L103=BD$3,MAX(BD$4:BD102)+1,"")</f>
        <v>#N/A</v>
      </c>
      <c r="BE103" t="e">
        <f>IF(M103=BE$3,MAX(BE$4:BE102)+1,"")</f>
        <v>#N/A</v>
      </c>
      <c r="BF103" t="e">
        <f>IF(N103=BF$3,MAX(BF$4:BF102)+1,"")</f>
        <v>#N/A</v>
      </c>
      <c r="BG103" t="e">
        <f>IF(H103=BG$3,MAX(BG$4:BG102)+1,"")</f>
        <v>#N/A</v>
      </c>
      <c r="BH103" t="e">
        <f>IF(I103=BH$3,MAX(BH$4:BH102)+1,"")</f>
        <v>#N/A</v>
      </c>
      <c r="BI103" t="e">
        <f>IF(J103=BI$3,MAX(BI$4:BI102)+1,"")</f>
        <v>#N/A</v>
      </c>
      <c r="BJ103" t="e">
        <f>IF(K103=BJ$3,MAX(BJ$4:BJ102)+1,"")</f>
        <v>#N/A</v>
      </c>
      <c r="BK103" t="e">
        <f>IF(L103=BK$3,MAX(BK$4:BK102)+1,"")</f>
        <v>#N/A</v>
      </c>
      <c r="BL103" t="e">
        <f>IF(M103=BL$3,MAX(BL$4:BL102)+1,"")</f>
        <v>#N/A</v>
      </c>
      <c r="BM103" t="e">
        <f>IF(N103=BM$3,MAX(BM$4:BM102)+1,"")</f>
        <v>#N/A</v>
      </c>
      <c r="BN103" t="e">
        <f>IF(H103=BN$3,MAX(BN$4:BN102)+1,"")</f>
        <v>#N/A</v>
      </c>
      <c r="BO103" t="e">
        <f>IF(I103=BO$3,MAX(BO$4:BO102)+1,"")</f>
        <v>#N/A</v>
      </c>
      <c r="BP103" t="e">
        <f>IF(J103=BP$3,MAX(BP$4:BP102)+1,"")</f>
        <v>#N/A</v>
      </c>
      <c r="BQ103" t="e">
        <f>IF(K103=BQ$3,MAX(BQ$4:BQ102)+1,"")</f>
        <v>#N/A</v>
      </c>
      <c r="BR103" t="e">
        <f>IF(L103=BR$3,MAX(BR$4:BR102)+1,"")</f>
        <v>#N/A</v>
      </c>
      <c r="BS103" t="e">
        <f>IF(M103=BS$3,MAX(BS$4:BS102)+1,"")</f>
        <v>#N/A</v>
      </c>
      <c r="BT103" t="e">
        <f>IF(N103=BT$3,MAX(BT$4:BT102)+1,"")</f>
        <v>#N/A</v>
      </c>
      <c r="BU103" t="e">
        <f>IF(H103=BU$3,MAX(BU$4:BU102)+1,"")</f>
        <v>#N/A</v>
      </c>
      <c r="BV103" t="e">
        <f>IF(I103=BV$3,MAX(BV$4:BV102)+1,"")</f>
        <v>#N/A</v>
      </c>
      <c r="BW103" t="e">
        <f>IF(J103=BW$3,MAX(BW$4:BW102)+1,"")</f>
        <v>#N/A</v>
      </c>
      <c r="BX103" t="e">
        <f>IF(K103=BX$3,MAX(BX$4:BX102)+1,"")</f>
        <v>#N/A</v>
      </c>
      <c r="BY103" t="e">
        <f>IF(L103=BY$3,MAX(BY$4:BY102)+1,"")</f>
        <v>#N/A</v>
      </c>
      <c r="BZ103" t="e">
        <f>IF(M103=BZ$3,MAX(BZ$4:BZ102)+1,"")</f>
        <v>#N/A</v>
      </c>
      <c r="CA103" t="e">
        <f>IF(N103=CA$3,MAX(CA$4:CA102)+1,"")</f>
        <v>#N/A</v>
      </c>
      <c r="CB103" t="e">
        <f>IF(H103=CB$3,MAX(CB$4:CB102)+1,"")</f>
        <v>#N/A</v>
      </c>
      <c r="CC103" t="e">
        <f>IF(I103=CC$3,MAX(CC$4:CC102)+1,"")</f>
        <v>#N/A</v>
      </c>
      <c r="CD103" t="e">
        <f>IF(J103=CD$3,MAX(CD$4:CD102)+1,"")</f>
        <v>#N/A</v>
      </c>
      <c r="CE103" t="e">
        <f>IF(K103=CE$3,MAX(CE$4:CE102)+1,"")</f>
        <v>#N/A</v>
      </c>
      <c r="CF103" t="e">
        <f>IF(L103=CF$3,MAX(CF$4:CF102)+1,"")</f>
        <v>#N/A</v>
      </c>
      <c r="CG103" t="e">
        <f>IF(M103=CG$3,MAX(CG$4:CG102)+1,"")</f>
        <v>#N/A</v>
      </c>
      <c r="CH103" t="e">
        <f>IF(N103=CH$3,MAX(CH$4:CH102)+1,"")</f>
        <v>#N/A</v>
      </c>
      <c r="CI103" t="e">
        <f>IF(H103=CI$3,MAX(CI$4:CI102)+1,"")</f>
        <v>#N/A</v>
      </c>
      <c r="CJ103" t="e">
        <f>IF(I103=CJ$3,MAX(CJ$4:CJ102)+1,"")</f>
        <v>#N/A</v>
      </c>
      <c r="CK103" t="e">
        <f>IF(J103=CK$3,MAX(CK$4:CK102)+1,"")</f>
        <v>#N/A</v>
      </c>
      <c r="CL103" t="e">
        <f>IF(K103=CL$3,MAX(CL$4:CL102)+1,"")</f>
        <v>#N/A</v>
      </c>
      <c r="CM103" t="e">
        <f>IF(L103=CM$3,MAX(CM$4:CM102)+1,"")</f>
        <v>#N/A</v>
      </c>
      <c r="CN103" t="e">
        <f>IF(M103=CN$3,MAX(CN$4:CN102)+1,"")</f>
        <v>#N/A</v>
      </c>
      <c r="CO103" t="e">
        <f>IF(N103=CO$3,MAX(CO$4:CO102)+1,"")</f>
        <v>#N/A</v>
      </c>
    </row>
    <row r="104" spans="1:93">
      <c r="A104" t="s">
        <v>18</v>
      </c>
      <c r="B104" t="s">
        <v>153</v>
      </c>
      <c r="C104" t="s">
        <v>200</v>
      </c>
      <c r="D104">
        <v>4</v>
      </c>
      <c r="E104" t="str">
        <f>INDEX('Rlt Global'!$A$4:$F$151,MATCH($C104,'Rlt Global'!$C$4:$C$151,0),5)</f>
        <v>OTCMG4</v>
      </c>
      <c r="F104">
        <f>INDEX('Rlt Global'!$A$4:$F$151,MATCH($C104,'Rlt Global'!$C$4:$C$151,0),6)</f>
        <v>2104</v>
      </c>
      <c r="G104" s="66" t="str">
        <f>INDEX('Rlt Global'!$A$4:$G$151,MATCH($C104,'Rlt Global'!$C$4:$C$151,0),7)</f>
        <v>xxx.xxx@google.com</v>
      </c>
      <c r="H104" t="e">
        <f>INDEX('Rlt Global'!$E$4:$BD$151,MATCH($E104,'Rlt Global'!$E$4:$E$151,0),MATCH(H$3,'Rlt Global'!$E$3:$BD$3,0))</f>
        <v>#N/A</v>
      </c>
      <c r="I104" t="e">
        <f>INDEX('Rlt Global'!$E$4:$BD$151,MATCH($E104,'Rlt Global'!$E$4:$E$151,0),MATCH(I$3,'Rlt Global'!$E$3:$BD$3,0))</f>
        <v>#N/A</v>
      </c>
      <c r="J104" t="e">
        <f>INDEX('Rlt Global'!$E$4:$BD$151,MATCH($E104,'Rlt Global'!$E$4:$E$151,0),MATCH(J$3,'Rlt Global'!$E$3:$BD$3,0))</f>
        <v>#N/A</v>
      </c>
      <c r="K104" t="e">
        <f>INDEX('Rlt Global'!$E$4:$BD$151,MATCH($E104,'Rlt Global'!$E$4:$E$151,0),MATCH(K$3,'Rlt Global'!$E$3:$BD$3,0))</f>
        <v>#N/A</v>
      </c>
      <c r="L104" t="e">
        <f>INDEX('Rlt Global'!$E$4:$BD$151,MATCH($E104,'Rlt Global'!$E$4:$E$151,0),MATCH(L$3,'Rlt Global'!$E$3:$BD$3,0))</f>
        <v>#N/A</v>
      </c>
      <c r="M104" t="e">
        <f>INDEX('Rlt Global'!$E$4:$BD$151,MATCH($E104,'Rlt Global'!$E$4:$E$151,0),MATCH(M$3,'Rlt Global'!$E$3:$BD$3,0))</f>
        <v>#N/A</v>
      </c>
      <c r="N104" t="e">
        <f>INDEX('Rlt Global'!$E$4:$BD$151,MATCH($E104,'Rlt Global'!$E$4:$E$151,0),MATCH(N$3,'Rlt Global'!$E$3:$BD$3,0))</f>
        <v>#N/A</v>
      </c>
      <c r="P104" t="e">
        <f t="shared" si="10"/>
        <v>#N/A</v>
      </c>
      <c r="Q104" t="e">
        <f t="shared" si="11"/>
        <v>#N/A</v>
      </c>
      <c r="R104" t="e">
        <f t="shared" si="12"/>
        <v>#N/A</v>
      </c>
      <c r="S104" t="e">
        <f t="shared" si="13"/>
        <v>#N/A</v>
      </c>
      <c r="T104" t="e">
        <f t="shared" si="14"/>
        <v>#N/A</v>
      </c>
      <c r="U104" t="e">
        <f t="shared" si="15"/>
        <v>#N/A</v>
      </c>
      <c r="V104" t="e">
        <f t="shared" si="16"/>
        <v>#N/A</v>
      </c>
      <c r="X104" t="e">
        <f>IF(H104=X$3,MAX(X$4:X103)+1,"")</f>
        <v>#N/A</v>
      </c>
      <c r="Y104" t="e">
        <f>IF(I104=Y$3,MAX(Y$4:Y103)+1,"")</f>
        <v>#N/A</v>
      </c>
      <c r="Z104" t="e">
        <f>IF(J104=Z$3,MAX(Z$4:Z103)+1,"")</f>
        <v>#N/A</v>
      </c>
      <c r="AA104" t="e">
        <f>IF(K104=AA$3,MAX(AA$4:AA103)+1,"")</f>
        <v>#N/A</v>
      </c>
      <c r="AB104" t="e">
        <f>IF(L104=AB$3,MAX(AB$4:AB103)+1,"")</f>
        <v>#N/A</v>
      </c>
      <c r="AC104" t="e">
        <f>IF(M104=AC$3,MAX(AC$4:AC103)+1,"")</f>
        <v>#N/A</v>
      </c>
      <c r="AD104" t="e">
        <f>IF(N104=AD$3,MAX(AD$4:AD103)+1,"")</f>
        <v>#N/A</v>
      </c>
      <c r="AE104" t="e">
        <f>IF(H104=AE$3,MAX(AE$4:AE103)+1,"")</f>
        <v>#N/A</v>
      </c>
      <c r="AF104" t="e">
        <f>IF(I104=AF$3,MAX(AF$4:AF103)+1,"")</f>
        <v>#N/A</v>
      </c>
      <c r="AG104" t="e">
        <f>IF(J104=AG$3,MAX(AG$4:AG103)+1,"")</f>
        <v>#N/A</v>
      </c>
      <c r="AH104" t="e">
        <f>IF(K104=AH$3,MAX(AH$4:AH103)+1,"")</f>
        <v>#N/A</v>
      </c>
      <c r="AI104" t="e">
        <f>IF(L104=AI$3,MAX(AI$4:AI103)+1,"")</f>
        <v>#N/A</v>
      </c>
      <c r="AJ104" t="e">
        <f>IF(M104=AJ$3,MAX(AJ$4:AJ103)+1,"")</f>
        <v>#N/A</v>
      </c>
      <c r="AK104" t="e">
        <f>IF(N104=AK$3,MAX(AK$4:AK103)+1,"")</f>
        <v>#N/A</v>
      </c>
      <c r="AL104" t="e">
        <f>IF(H104=AL$3,MAX(AL$4:AL103)+1,"")</f>
        <v>#N/A</v>
      </c>
      <c r="AM104" t="e">
        <f>IF(I104=AM$3,MAX(AM$4:AM103)+1,"")</f>
        <v>#N/A</v>
      </c>
      <c r="AN104" t="e">
        <f>IF(J104=AN$3,MAX(AN$4:AN103)+1,"")</f>
        <v>#N/A</v>
      </c>
      <c r="AO104" t="e">
        <f>IF(K104=AO$3,MAX(AO$4:AO103)+1,"")</f>
        <v>#N/A</v>
      </c>
      <c r="AP104" t="e">
        <f>IF(L104=AP$3,MAX(AP$4:AP103)+1,"")</f>
        <v>#N/A</v>
      </c>
      <c r="AQ104" t="e">
        <f>IF(M104=AQ$3,MAX(AQ$4:AQ103)+1,"")</f>
        <v>#N/A</v>
      </c>
      <c r="AR104" t="e">
        <f>IF(N104=AR$3,MAX(AR$4:AR103)+1,"")</f>
        <v>#N/A</v>
      </c>
      <c r="AS104" t="e">
        <f>IF(H104=AS$3,MAX(AS$4:AS103)+1,"")</f>
        <v>#N/A</v>
      </c>
      <c r="AT104" t="e">
        <f>IF(I104=AT$3,MAX(AT$4:AT103)+1,"")</f>
        <v>#N/A</v>
      </c>
      <c r="AU104" t="e">
        <f>IF(J104=AU$3,MAX(AU$4:AU103)+1,"")</f>
        <v>#N/A</v>
      </c>
      <c r="AV104" t="e">
        <f>IF(K104=AV$3,MAX(AV$4:AV103)+1,"")</f>
        <v>#N/A</v>
      </c>
      <c r="AW104" t="e">
        <f>IF(L104=AW$3,MAX(AW$4:AW103)+1,"")</f>
        <v>#N/A</v>
      </c>
      <c r="AX104" t="e">
        <f>IF(M104=AX$3,MAX(AX$4:AX103)+1,"")</f>
        <v>#N/A</v>
      </c>
      <c r="AY104" t="e">
        <f>IF(N104=AY$3,MAX(AY$4:AY103)+1,"")</f>
        <v>#N/A</v>
      </c>
      <c r="AZ104" t="e">
        <f>IF(H104=AZ$3,MAX(AZ$4:AZ103)+1,"")</f>
        <v>#N/A</v>
      </c>
      <c r="BA104" t="e">
        <f>IF(I104=BA$3,MAX(BA$4:BA103)+1,"")</f>
        <v>#N/A</v>
      </c>
      <c r="BB104" t="e">
        <f>IF(J104=BB$3,MAX(BB$4:BB103)+1,"")</f>
        <v>#N/A</v>
      </c>
      <c r="BC104" t="e">
        <f>IF(K104=BC$3,MAX(BC$4:BC103)+1,"")</f>
        <v>#N/A</v>
      </c>
      <c r="BD104" t="e">
        <f>IF(L104=BD$3,MAX(BD$4:BD103)+1,"")</f>
        <v>#N/A</v>
      </c>
      <c r="BE104" t="e">
        <f>IF(M104=BE$3,MAX(BE$4:BE103)+1,"")</f>
        <v>#N/A</v>
      </c>
      <c r="BF104" t="e">
        <f>IF(N104=BF$3,MAX(BF$4:BF103)+1,"")</f>
        <v>#N/A</v>
      </c>
      <c r="BG104" t="e">
        <f>IF(H104=BG$3,MAX(BG$4:BG103)+1,"")</f>
        <v>#N/A</v>
      </c>
      <c r="BH104" t="e">
        <f>IF(I104=BH$3,MAX(BH$4:BH103)+1,"")</f>
        <v>#N/A</v>
      </c>
      <c r="BI104" t="e">
        <f>IF(J104=BI$3,MAX(BI$4:BI103)+1,"")</f>
        <v>#N/A</v>
      </c>
      <c r="BJ104" t="e">
        <f>IF(K104=BJ$3,MAX(BJ$4:BJ103)+1,"")</f>
        <v>#N/A</v>
      </c>
      <c r="BK104" t="e">
        <f>IF(L104=BK$3,MAX(BK$4:BK103)+1,"")</f>
        <v>#N/A</v>
      </c>
      <c r="BL104" t="e">
        <f>IF(M104=BL$3,MAX(BL$4:BL103)+1,"")</f>
        <v>#N/A</v>
      </c>
      <c r="BM104" t="e">
        <f>IF(N104=BM$3,MAX(BM$4:BM103)+1,"")</f>
        <v>#N/A</v>
      </c>
      <c r="BN104" t="e">
        <f>IF(H104=BN$3,MAX(BN$4:BN103)+1,"")</f>
        <v>#N/A</v>
      </c>
      <c r="BO104" t="e">
        <f>IF(I104=BO$3,MAX(BO$4:BO103)+1,"")</f>
        <v>#N/A</v>
      </c>
      <c r="BP104" t="e">
        <f>IF(J104=BP$3,MAX(BP$4:BP103)+1,"")</f>
        <v>#N/A</v>
      </c>
      <c r="BQ104" t="e">
        <f>IF(K104=BQ$3,MAX(BQ$4:BQ103)+1,"")</f>
        <v>#N/A</v>
      </c>
      <c r="BR104" t="e">
        <f>IF(L104=BR$3,MAX(BR$4:BR103)+1,"")</f>
        <v>#N/A</v>
      </c>
      <c r="BS104" t="e">
        <f>IF(M104=BS$3,MAX(BS$4:BS103)+1,"")</f>
        <v>#N/A</v>
      </c>
      <c r="BT104" t="e">
        <f>IF(N104=BT$3,MAX(BT$4:BT103)+1,"")</f>
        <v>#N/A</v>
      </c>
      <c r="BU104" t="e">
        <f>IF(H104=BU$3,MAX(BU$4:BU103)+1,"")</f>
        <v>#N/A</v>
      </c>
      <c r="BV104" t="e">
        <f>IF(I104=BV$3,MAX(BV$4:BV103)+1,"")</f>
        <v>#N/A</v>
      </c>
      <c r="BW104" t="e">
        <f>IF(J104=BW$3,MAX(BW$4:BW103)+1,"")</f>
        <v>#N/A</v>
      </c>
      <c r="BX104" t="e">
        <f>IF(K104=BX$3,MAX(BX$4:BX103)+1,"")</f>
        <v>#N/A</v>
      </c>
      <c r="BY104" t="e">
        <f>IF(L104=BY$3,MAX(BY$4:BY103)+1,"")</f>
        <v>#N/A</v>
      </c>
      <c r="BZ104" t="e">
        <f>IF(M104=BZ$3,MAX(BZ$4:BZ103)+1,"")</f>
        <v>#N/A</v>
      </c>
      <c r="CA104" t="e">
        <f>IF(N104=CA$3,MAX(CA$4:CA103)+1,"")</f>
        <v>#N/A</v>
      </c>
      <c r="CB104" t="e">
        <f>IF(H104=CB$3,MAX(CB$4:CB103)+1,"")</f>
        <v>#N/A</v>
      </c>
      <c r="CC104" t="e">
        <f>IF(I104=CC$3,MAX(CC$4:CC103)+1,"")</f>
        <v>#N/A</v>
      </c>
      <c r="CD104" t="e">
        <f>IF(J104=CD$3,MAX(CD$4:CD103)+1,"")</f>
        <v>#N/A</v>
      </c>
      <c r="CE104" t="e">
        <f>IF(K104=CE$3,MAX(CE$4:CE103)+1,"")</f>
        <v>#N/A</v>
      </c>
      <c r="CF104" t="e">
        <f>IF(L104=CF$3,MAX(CF$4:CF103)+1,"")</f>
        <v>#N/A</v>
      </c>
      <c r="CG104" t="e">
        <f>IF(M104=CG$3,MAX(CG$4:CG103)+1,"")</f>
        <v>#N/A</v>
      </c>
      <c r="CH104" t="e">
        <f>IF(N104=CH$3,MAX(CH$4:CH103)+1,"")</f>
        <v>#N/A</v>
      </c>
      <c r="CI104" t="e">
        <f>IF(H104=CI$3,MAX(CI$4:CI103)+1,"")</f>
        <v>#N/A</v>
      </c>
      <c r="CJ104" t="e">
        <f>IF(I104=CJ$3,MAX(CJ$4:CJ103)+1,"")</f>
        <v>#N/A</v>
      </c>
      <c r="CK104" t="e">
        <f>IF(J104=CK$3,MAX(CK$4:CK103)+1,"")</f>
        <v>#N/A</v>
      </c>
      <c r="CL104" t="e">
        <f>IF(K104=CL$3,MAX(CL$4:CL103)+1,"")</f>
        <v>#N/A</v>
      </c>
      <c r="CM104" t="e">
        <f>IF(L104=CM$3,MAX(CM$4:CM103)+1,"")</f>
        <v>#N/A</v>
      </c>
      <c r="CN104" t="e">
        <f>IF(M104=CN$3,MAX(CN$4:CN103)+1,"")</f>
        <v>#N/A</v>
      </c>
      <c r="CO104" t="e">
        <f>IF(N104=CO$3,MAX(CO$4:CO103)+1,"")</f>
        <v>#N/A</v>
      </c>
    </row>
    <row r="105" spans="1:93">
      <c r="A105" t="s">
        <v>18</v>
      </c>
      <c r="B105" t="s">
        <v>153</v>
      </c>
      <c r="C105" t="s">
        <v>201</v>
      </c>
      <c r="D105">
        <v>5</v>
      </c>
      <c r="E105" t="str">
        <f>INDEX('Rlt Global'!$A$4:$F$151,MATCH($C105,'Rlt Global'!$C$4:$C$151,0),5)</f>
        <v>OTCMG5</v>
      </c>
      <c r="F105">
        <f>INDEX('Rlt Global'!$A$4:$F$151,MATCH($C105,'Rlt Global'!$C$4:$C$151,0),6)</f>
        <v>3174</v>
      </c>
      <c r="G105" s="66" t="str">
        <f>INDEX('Rlt Global'!$A$4:$G$151,MATCH($C105,'Rlt Global'!$C$4:$C$151,0),7)</f>
        <v>xxx.xxx@google.com</v>
      </c>
      <c r="H105" t="e">
        <f>INDEX('Rlt Global'!$E$4:$BD$151,MATCH($E105,'Rlt Global'!$E$4:$E$151,0),MATCH(H$3,'Rlt Global'!$E$3:$BD$3,0))</f>
        <v>#N/A</v>
      </c>
      <c r="I105" t="e">
        <f>INDEX('Rlt Global'!$E$4:$BD$151,MATCH($E105,'Rlt Global'!$E$4:$E$151,0),MATCH(I$3,'Rlt Global'!$E$3:$BD$3,0))</f>
        <v>#N/A</v>
      </c>
      <c r="J105" t="e">
        <f>INDEX('Rlt Global'!$E$4:$BD$151,MATCH($E105,'Rlt Global'!$E$4:$E$151,0),MATCH(J$3,'Rlt Global'!$E$3:$BD$3,0))</f>
        <v>#N/A</v>
      </c>
      <c r="K105" t="e">
        <f>INDEX('Rlt Global'!$E$4:$BD$151,MATCH($E105,'Rlt Global'!$E$4:$E$151,0),MATCH(K$3,'Rlt Global'!$E$3:$BD$3,0))</f>
        <v>#N/A</v>
      </c>
      <c r="L105" t="e">
        <f>INDEX('Rlt Global'!$E$4:$BD$151,MATCH($E105,'Rlt Global'!$E$4:$E$151,0),MATCH(L$3,'Rlt Global'!$E$3:$BD$3,0))</f>
        <v>#N/A</v>
      </c>
      <c r="M105" t="e">
        <f>INDEX('Rlt Global'!$E$4:$BD$151,MATCH($E105,'Rlt Global'!$E$4:$E$151,0),MATCH(M$3,'Rlt Global'!$E$3:$BD$3,0))</f>
        <v>#N/A</v>
      </c>
      <c r="N105" t="e">
        <f>INDEX('Rlt Global'!$E$4:$BD$151,MATCH($E105,'Rlt Global'!$E$4:$E$151,0),MATCH(N$3,'Rlt Global'!$E$3:$BD$3,0))</f>
        <v>#N/A</v>
      </c>
      <c r="P105" t="e">
        <f t="shared" si="10"/>
        <v>#N/A</v>
      </c>
      <c r="Q105" t="e">
        <f t="shared" si="11"/>
        <v>#N/A</v>
      </c>
      <c r="R105" t="e">
        <f t="shared" si="12"/>
        <v>#N/A</v>
      </c>
      <c r="S105" t="e">
        <f t="shared" si="13"/>
        <v>#N/A</v>
      </c>
      <c r="T105" t="e">
        <f t="shared" si="14"/>
        <v>#N/A</v>
      </c>
      <c r="U105" t="e">
        <f t="shared" si="15"/>
        <v>#N/A</v>
      </c>
      <c r="V105" t="e">
        <f t="shared" si="16"/>
        <v>#N/A</v>
      </c>
      <c r="X105" t="e">
        <f>IF(H105=X$3,MAX(X$4:X104)+1,"")</f>
        <v>#N/A</v>
      </c>
      <c r="Y105" t="e">
        <f>IF(I105=Y$3,MAX(Y$4:Y104)+1,"")</f>
        <v>#N/A</v>
      </c>
      <c r="Z105" t="e">
        <f>IF(J105=Z$3,MAX(Z$4:Z104)+1,"")</f>
        <v>#N/A</v>
      </c>
      <c r="AA105" t="e">
        <f>IF(K105=AA$3,MAX(AA$4:AA104)+1,"")</f>
        <v>#N/A</v>
      </c>
      <c r="AB105" t="e">
        <f>IF(L105=AB$3,MAX(AB$4:AB104)+1,"")</f>
        <v>#N/A</v>
      </c>
      <c r="AC105" t="e">
        <f>IF(M105=AC$3,MAX(AC$4:AC104)+1,"")</f>
        <v>#N/A</v>
      </c>
      <c r="AD105" t="e">
        <f>IF(N105=AD$3,MAX(AD$4:AD104)+1,"")</f>
        <v>#N/A</v>
      </c>
      <c r="AE105" t="e">
        <f>IF(H105=AE$3,MAX(AE$4:AE104)+1,"")</f>
        <v>#N/A</v>
      </c>
      <c r="AF105" t="e">
        <f>IF(I105=AF$3,MAX(AF$4:AF104)+1,"")</f>
        <v>#N/A</v>
      </c>
      <c r="AG105" t="e">
        <f>IF(J105=AG$3,MAX(AG$4:AG104)+1,"")</f>
        <v>#N/A</v>
      </c>
      <c r="AH105" t="e">
        <f>IF(K105=AH$3,MAX(AH$4:AH104)+1,"")</f>
        <v>#N/A</v>
      </c>
      <c r="AI105" t="e">
        <f>IF(L105=AI$3,MAX(AI$4:AI104)+1,"")</f>
        <v>#N/A</v>
      </c>
      <c r="AJ105" t="e">
        <f>IF(M105=AJ$3,MAX(AJ$4:AJ104)+1,"")</f>
        <v>#N/A</v>
      </c>
      <c r="AK105" t="e">
        <f>IF(N105=AK$3,MAX(AK$4:AK104)+1,"")</f>
        <v>#N/A</v>
      </c>
      <c r="AL105" t="e">
        <f>IF(H105=AL$3,MAX(AL$4:AL104)+1,"")</f>
        <v>#N/A</v>
      </c>
      <c r="AM105" t="e">
        <f>IF(I105=AM$3,MAX(AM$4:AM104)+1,"")</f>
        <v>#N/A</v>
      </c>
      <c r="AN105" t="e">
        <f>IF(J105=AN$3,MAX(AN$4:AN104)+1,"")</f>
        <v>#N/A</v>
      </c>
      <c r="AO105" t="e">
        <f>IF(K105=AO$3,MAX(AO$4:AO104)+1,"")</f>
        <v>#N/A</v>
      </c>
      <c r="AP105" t="e">
        <f>IF(L105=AP$3,MAX(AP$4:AP104)+1,"")</f>
        <v>#N/A</v>
      </c>
      <c r="AQ105" t="e">
        <f>IF(M105=AQ$3,MAX(AQ$4:AQ104)+1,"")</f>
        <v>#N/A</v>
      </c>
      <c r="AR105" t="e">
        <f>IF(N105=AR$3,MAX(AR$4:AR104)+1,"")</f>
        <v>#N/A</v>
      </c>
      <c r="AS105" t="e">
        <f>IF(H105=AS$3,MAX(AS$4:AS104)+1,"")</f>
        <v>#N/A</v>
      </c>
      <c r="AT105" t="e">
        <f>IF(I105=AT$3,MAX(AT$4:AT104)+1,"")</f>
        <v>#N/A</v>
      </c>
      <c r="AU105" t="e">
        <f>IF(J105=AU$3,MAX(AU$4:AU104)+1,"")</f>
        <v>#N/A</v>
      </c>
      <c r="AV105" t="e">
        <f>IF(K105=AV$3,MAX(AV$4:AV104)+1,"")</f>
        <v>#N/A</v>
      </c>
      <c r="AW105" t="e">
        <f>IF(L105=AW$3,MAX(AW$4:AW104)+1,"")</f>
        <v>#N/A</v>
      </c>
      <c r="AX105" t="e">
        <f>IF(M105=AX$3,MAX(AX$4:AX104)+1,"")</f>
        <v>#N/A</v>
      </c>
      <c r="AY105" t="e">
        <f>IF(N105=AY$3,MAX(AY$4:AY104)+1,"")</f>
        <v>#N/A</v>
      </c>
      <c r="AZ105" t="e">
        <f>IF(H105=AZ$3,MAX(AZ$4:AZ104)+1,"")</f>
        <v>#N/A</v>
      </c>
      <c r="BA105" t="e">
        <f>IF(I105=BA$3,MAX(BA$4:BA104)+1,"")</f>
        <v>#N/A</v>
      </c>
      <c r="BB105" t="e">
        <f>IF(J105=BB$3,MAX(BB$4:BB104)+1,"")</f>
        <v>#N/A</v>
      </c>
      <c r="BC105" t="e">
        <f>IF(K105=BC$3,MAX(BC$4:BC104)+1,"")</f>
        <v>#N/A</v>
      </c>
      <c r="BD105" t="e">
        <f>IF(L105=BD$3,MAX(BD$4:BD104)+1,"")</f>
        <v>#N/A</v>
      </c>
      <c r="BE105" t="e">
        <f>IF(M105=BE$3,MAX(BE$4:BE104)+1,"")</f>
        <v>#N/A</v>
      </c>
      <c r="BF105" t="e">
        <f>IF(N105=BF$3,MAX(BF$4:BF104)+1,"")</f>
        <v>#N/A</v>
      </c>
      <c r="BG105" t="e">
        <f>IF(H105=BG$3,MAX(BG$4:BG104)+1,"")</f>
        <v>#N/A</v>
      </c>
      <c r="BH105" t="e">
        <f>IF(I105=BH$3,MAX(BH$4:BH104)+1,"")</f>
        <v>#N/A</v>
      </c>
      <c r="BI105" t="e">
        <f>IF(J105=BI$3,MAX(BI$4:BI104)+1,"")</f>
        <v>#N/A</v>
      </c>
      <c r="BJ105" t="e">
        <f>IF(K105=BJ$3,MAX(BJ$4:BJ104)+1,"")</f>
        <v>#N/A</v>
      </c>
      <c r="BK105" t="e">
        <f>IF(L105=BK$3,MAX(BK$4:BK104)+1,"")</f>
        <v>#N/A</v>
      </c>
      <c r="BL105" t="e">
        <f>IF(M105=BL$3,MAX(BL$4:BL104)+1,"")</f>
        <v>#N/A</v>
      </c>
      <c r="BM105" t="e">
        <f>IF(N105=BM$3,MAX(BM$4:BM104)+1,"")</f>
        <v>#N/A</v>
      </c>
      <c r="BN105" t="e">
        <f>IF(H105=BN$3,MAX(BN$4:BN104)+1,"")</f>
        <v>#N/A</v>
      </c>
      <c r="BO105" t="e">
        <f>IF(I105=BO$3,MAX(BO$4:BO104)+1,"")</f>
        <v>#N/A</v>
      </c>
      <c r="BP105" t="e">
        <f>IF(J105=BP$3,MAX(BP$4:BP104)+1,"")</f>
        <v>#N/A</v>
      </c>
      <c r="BQ105" t="e">
        <f>IF(K105=BQ$3,MAX(BQ$4:BQ104)+1,"")</f>
        <v>#N/A</v>
      </c>
      <c r="BR105" t="e">
        <f>IF(L105=BR$3,MAX(BR$4:BR104)+1,"")</f>
        <v>#N/A</v>
      </c>
      <c r="BS105" t="e">
        <f>IF(M105=BS$3,MAX(BS$4:BS104)+1,"")</f>
        <v>#N/A</v>
      </c>
      <c r="BT105" t="e">
        <f>IF(N105=BT$3,MAX(BT$4:BT104)+1,"")</f>
        <v>#N/A</v>
      </c>
      <c r="BU105" t="e">
        <f>IF(H105=BU$3,MAX(BU$4:BU104)+1,"")</f>
        <v>#N/A</v>
      </c>
      <c r="BV105" t="e">
        <f>IF(I105=BV$3,MAX(BV$4:BV104)+1,"")</f>
        <v>#N/A</v>
      </c>
      <c r="BW105" t="e">
        <f>IF(J105=BW$3,MAX(BW$4:BW104)+1,"")</f>
        <v>#N/A</v>
      </c>
      <c r="BX105" t="e">
        <f>IF(K105=BX$3,MAX(BX$4:BX104)+1,"")</f>
        <v>#N/A</v>
      </c>
      <c r="BY105" t="e">
        <f>IF(L105=BY$3,MAX(BY$4:BY104)+1,"")</f>
        <v>#N/A</v>
      </c>
      <c r="BZ105" t="e">
        <f>IF(M105=BZ$3,MAX(BZ$4:BZ104)+1,"")</f>
        <v>#N/A</v>
      </c>
      <c r="CA105" t="e">
        <f>IF(N105=CA$3,MAX(CA$4:CA104)+1,"")</f>
        <v>#N/A</v>
      </c>
      <c r="CB105" t="e">
        <f>IF(H105=CB$3,MAX(CB$4:CB104)+1,"")</f>
        <v>#N/A</v>
      </c>
      <c r="CC105" t="e">
        <f>IF(I105=CC$3,MAX(CC$4:CC104)+1,"")</f>
        <v>#N/A</v>
      </c>
      <c r="CD105" t="e">
        <f>IF(J105=CD$3,MAX(CD$4:CD104)+1,"")</f>
        <v>#N/A</v>
      </c>
      <c r="CE105" t="e">
        <f>IF(K105=CE$3,MAX(CE$4:CE104)+1,"")</f>
        <v>#N/A</v>
      </c>
      <c r="CF105" t="e">
        <f>IF(L105=CF$3,MAX(CF$4:CF104)+1,"")</f>
        <v>#N/A</v>
      </c>
      <c r="CG105" t="e">
        <f>IF(M105=CG$3,MAX(CG$4:CG104)+1,"")</f>
        <v>#N/A</v>
      </c>
      <c r="CH105" t="e">
        <f>IF(N105=CH$3,MAX(CH$4:CH104)+1,"")</f>
        <v>#N/A</v>
      </c>
      <c r="CI105" t="e">
        <f>IF(H105=CI$3,MAX(CI$4:CI104)+1,"")</f>
        <v>#N/A</v>
      </c>
      <c r="CJ105" t="e">
        <f>IF(I105=CJ$3,MAX(CJ$4:CJ104)+1,"")</f>
        <v>#N/A</v>
      </c>
      <c r="CK105" t="e">
        <f>IF(J105=CK$3,MAX(CK$4:CK104)+1,"")</f>
        <v>#N/A</v>
      </c>
      <c r="CL105" t="e">
        <f>IF(K105=CL$3,MAX(CL$4:CL104)+1,"")</f>
        <v>#N/A</v>
      </c>
      <c r="CM105" t="e">
        <f>IF(L105=CM$3,MAX(CM$4:CM104)+1,"")</f>
        <v>#N/A</v>
      </c>
      <c r="CN105" t="e">
        <f>IF(M105=CN$3,MAX(CN$4:CN104)+1,"")</f>
        <v>#N/A</v>
      </c>
      <c r="CO105" t="e">
        <f>IF(N105=CO$3,MAX(CO$4:CO104)+1,"")</f>
        <v>#N/A</v>
      </c>
    </row>
    <row r="106" spans="1:93">
      <c r="A106" t="s">
        <v>18</v>
      </c>
      <c r="B106" t="s">
        <v>153</v>
      </c>
      <c r="C106" t="s">
        <v>202</v>
      </c>
      <c r="D106">
        <v>6</v>
      </c>
      <c r="E106" t="str">
        <f>INDEX('Rlt Global'!$A$4:$F$151,MATCH($C106,'Rlt Global'!$C$4:$C$151,0),5)</f>
        <v>OTCMG6</v>
      </c>
      <c r="F106">
        <f>INDEX('Rlt Global'!$A$4:$F$151,MATCH($C106,'Rlt Global'!$C$4:$C$151,0),6)</f>
        <v>3303</v>
      </c>
      <c r="G106" s="66" t="str">
        <f>INDEX('Rlt Global'!$A$4:$G$151,MATCH($C106,'Rlt Global'!$C$4:$C$151,0),7)</f>
        <v>xxx.xxx@google.com</v>
      </c>
      <c r="H106" t="e">
        <f>INDEX('Rlt Global'!$E$4:$BD$151,MATCH($E106,'Rlt Global'!$E$4:$E$151,0),MATCH(H$3,'Rlt Global'!$E$3:$BD$3,0))</f>
        <v>#N/A</v>
      </c>
      <c r="I106" t="e">
        <f>INDEX('Rlt Global'!$E$4:$BD$151,MATCH($E106,'Rlt Global'!$E$4:$E$151,0),MATCH(I$3,'Rlt Global'!$E$3:$BD$3,0))</f>
        <v>#N/A</v>
      </c>
      <c r="J106" t="e">
        <f>INDEX('Rlt Global'!$E$4:$BD$151,MATCH($E106,'Rlt Global'!$E$4:$E$151,0),MATCH(J$3,'Rlt Global'!$E$3:$BD$3,0))</f>
        <v>#N/A</v>
      </c>
      <c r="K106" t="e">
        <f>INDEX('Rlt Global'!$E$4:$BD$151,MATCH($E106,'Rlt Global'!$E$4:$E$151,0),MATCH(K$3,'Rlt Global'!$E$3:$BD$3,0))</f>
        <v>#N/A</v>
      </c>
      <c r="L106" t="e">
        <f>INDEX('Rlt Global'!$E$4:$BD$151,MATCH($E106,'Rlt Global'!$E$4:$E$151,0),MATCH(L$3,'Rlt Global'!$E$3:$BD$3,0))</f>
        <v>#N/A</v>
      </c>
      <c r="M106" t="e">
        <f>INDEX('Rlt Global'!$E$4:$BD$151,MATCH($E106,'Rlt Global'!$E$4:$E$151,0),MATCH(M$3,'Rlt Global'!$E$3:$BD$3,0))</f>
        <v>#N/A</v>
      </c>
      <c r="N106" t="e">
        <f>INDEX('Rlt Global'!$E$4:$BD$151,MATCH($E106,'Rlt Global'!$E$4:$E$151,0),MATCH(N$3,'Rlt Global'!$E$3:$BD$3,0))</f>
        <v>#N/A</v>
      </c>
      <c r="P106" t="e">
        <f t="shared" si="10"/>
        <v>#N/A</v>
      </c>
      <c r="Q106" t="e">
        <f t="shared" si="11"/>
        <v>#N/A</v>
      </c>
      <c r="R106" t="e">
        <f t="shared" si="12"/>
        <v>#N/A</v>
      </c>
      <c r="S106" t="e">
        <f t="shared" si="13"/>
        <v>#N/A</v>
      </c>
      <c r="T106" t="e">
        <f t="shared" si="14"/>
        <v>#N/A</v>
      </c>
      <c r="U106" t="e">
        <f t="shared" si="15"/>
        <v>#N/A</v>
      </c>
      <c r="V106" t="e">
        <f t="shared" si="16"/>
        <v>#N/A</v>
      </c>
      <c r="X106" t="e">
        <f>IF(H106=X$3,MAX(X$4:X105)+1,"")</f>
        <v>#N/A</v>
      </c>
      <c r="Y106" t="e">
        <f>IF(I106=Y$3,MAX(Y$4:Y105)+1,"")</f>
        <v>#N/A</v>
      </c>
      <c r="Z106" t="e">
        <f>IF(J106=Z$3,MAX(Z$4:Z105)+1,"")</f>
        <v>#N/A</v>
      </c>
      <c r="AA106" t="e">
        <f>IF(K106=AA$3,MAX(AA$4:AA105)+1,"")</f>
        <v>#N/A</v>
      </c>
      <c r="AB106" t="e">
        <f>IF(L106=AB$3,MAX(AB$4:AB105)+1,"")</f>
        <v>#N/A</v>
      </c>
      <c r="AC106" t="e">
        <f>IF(M106=AC$3,MAX(AC$4:AC105)+1,"")</f>
        <v>#N/A</v>
      </c>
      <c r="AD106" t="e">
        <f>IF(N106=AD$3,MAX(AD$4:AD105)+1,"")</f>
        <v>#N/A</v>
      </c>
      <c r="AE106" t="e">
        <f>IF(H106=AE$3,MAX(AE$4:AE105)+1,"")</f>
        <v>#N/A</v>
      </c>
      <c r="AF106" t="e">
        <f>IF(I106=AF$3,MAX(AF$4:AF105)+1,"")</f>
        <v>#N/A</v>
      </c>
      <c r="AG106" t="e">
        <f>IF(J106=AG$3,MAX(AG$4:AG105)+1,"")</f>
        <v>#N/A</v>
      </c>
      <c r="AH106" t="e">
        <f>IF(K106=AH$3,MAX(AH$4:AH105)+1,"")</f>
        <v>#N/A</v>
      </c>
      <c r="AI106" t="e">
        <f>IF(L106=AI$3,MAX(AI$4:AI105)+1,"")</f>
        <v>#N/A</v>
      </c>
      <c r="AJ106" t="e">
        <f>IF(M106=AJ$3,MAX(AJ$4:AJ105)+1,"")</f>
        <v>#N/A</v>
      </c>
      <c r="AK106" t="e">
        <f>IF(N106=AK$3,MAX(AK$4:AK105)+1,"")</f>
        <v>#N/A</v>
      </c>
      <c r="AL106" t="e">
        <f>IF(H106=AL$3,MAX(AL$4:AL105)+1,"")</f>
        <v>#N/A</v>
      </c>
      <c r="AM106" t="e">
        <f>IF(I106=AM$3,MAX(AM$4:AM105)+1,"")</f>
        <v>#N/A</v>
      </c>
      <c r="AN106" t="e">
        <f>IF(J106=AN$3,MAX(AN$4:AN105)+1,"")</f>
        <v>#N/A</v>
      </c>
      <c r="AO106" t="e">
        <f>IF(K106=AO$3,MAX(AO$4:AO105)+1,"")</f>
        <v>#N/A</v>
      </c>
      <c r="AP106" t="e">
        <f>IF(L106=AP$3,MAX(AP$4:AP105)+1,"")</f>
        <v>#N/A</v>
      </c>
      <c r="AQ106" t="e">
        <f>IF(M106=AQ$3,MAX(AQ$4:AQ105)+1,"")</f>
        <v>#N/A</v>
      </c>
      <c r="AR106" t="e">
        <f>IF(N106=AR$3,MAX(AR$4:AR105)+1,"")</f>
        <v>#N/A</v>
      </c>
      <c r="AS106" t="e">
        <f>IF(H106=AS$3,MAX(AS$4:AS105)+1,"")</f>
        <v>#N/A</v>
      </c>
      <c r="AT106" t="e">
        <f>IF(I106=AT$3,MAX(AT$4:AT105)+1,"")</f>
        <v>#N/A</v>
      </c>
      <c r="AU106" t="e">
        <f>IF(J106=AU$3,MAX(AU$4:AU105)+1,"")</f>
        <v>#N/A</v>
      </c>
      <c r="AV106" t="e">
        <f>IF(K106=AV$3,MAX(AV$4:AV105)+1,"")</f>
        <v>#N/A</v>
      </c>
      <c r="AW106" t="e">
        <f>IF(L106=AW$3,MAX(AW$4:AW105)+1,"")</f>
        <v>#N/A</v>
      </c>
      <c r="AX106" t="e">
        <f>IF(M106=AX$3,MAX(AX$4:AX105)+1,"")</f>
        <v>#N/A</v>
      </c>
      <c r="AY106" t="e">
        <f>IF(N106=AY$3,MAX(AY$4:AY105)+1,"")</f>
        <v>#N/A</v>
      </c>
      <c r="AZ106" t="e">
        <f>IF(H106=AZ$3,MAX(AZ$4:AZ105)+1,"")</f>
        <v>#N/A</v>
      </c>
      <c r="BA106" t="e">
        <f>IF(I106=BA$3,MAX(BA$4:BA105)+1,"")</f>
        <v>#N/A</v>
      </c>
      <c r="BB106" t="e">
        <f>IF(J106=BB$3,MAX(BB$4:BB105)+1,"")</f>
        <v>#N/A</v>
      </c>
      <c r="BC106" t="e">
        <f>IF(K106=BC$3,MAX(BC$4:BC105)+1,"")</f>
        <v>#N/A</v>
      </c>
      <c r="BD106" t="e">
        <f>IF(L106=BD$3,MAX(BD$4:BD105)+1,"")</f>
        <v>#N/A</v>
      </c>
      <c r="BE106" t="e">
        <f>IF(M106=BE$3,MAX(BE$4:BE105)+1,"")</f>
        <v>#N/A</v>
      </c>
      <c r="BF106" t="e">
        <f>IF(N106=BF$3,MAX(BF$4:BF105)+1,"")</f>
        <v>#N/A</v>
      </c>
      <c r="BG106" t="e">
        <f>IF(H106=BG$3,MAX(BG$4:BG105)+1,"")</f>
        <v>#N/A</v>
      </c>
      <c r="BH106" t="e">
        <f>IF(I106=BH$3,MAX(BH$4:BH105)+1,"")</f>
        <v>#N/A</v>
      </c>
      <c r="BI106" t="e">
        <f>IF(J106=BI$3,MAX(BI$4:BI105)+1,"")</f>
        <v>#N/A</v>
      </c>
      <c r="BJ106" t="e">
        <f>IF(K106=BJ$3,MAX(BJ$4:BJ105)+1,"")</f>
        <v>#N/A</v>
      </c>
      <c r="BK106" t="e">
        <f>IF(L106=BK$3,MAX(BK$4:BK105)+1,"")</f>
        <v>#N/A</v>
      </c>
      <c r="BL106" t="e">
        <f>IF(M106=BL$3,MAX(BL$4:BL105)+1,"")</f>
        <v>#N/A</v>
      </c>
      <c r="BM106" t="e">
        <f>IF(N106=BM$3,MAX(BM$4:BM105)+1,"")</f>
        <v>#N/A</v>
      </c>
      <c r="BN106" t="e">
        <f>IF(H106=BN$3,MAX(BN$4:BN105)+1,"")</f>
        <v>#N/A</v>
      </c>
      <c r="BO106" t="e">
        <f>IF(I106=BO$3,MAX(BO$4:BO105)+1,"")</f>
        <v>#N/A</v>
      </c>
      <c r="BP106" t="e">
        <f>IF(J106=BP$3,MAX(BP$4:BP105)+1,"")</f>
        <v>#N/A</v>
      </c>
      <c r="BQ106" t="e">
        <f>IF(K106=BQ$3,MAX(BQ$4:BQ105)+1,"")</f>
        <v>#N/A</v>
      </c>
      <c r="BR106" t="e">
        <f>IF(L106=BR$3,MAX(BR$4:BR105)+1,"")</f>
        <v>#N/A</v>
      </c>
      <c r="BS106" t="e">
        <f>IF(M106=BS$3,MAX(BS$4:BS105)+1,"")</f>
        <v>#N/A</v>
      </c>
      <c r="BT106" t="e">
        <f>IF(N106=BT$3,MAX(BT$4:BT105)+1,"")</f>
        <v>#N/A</v>
      </c>
      <c r="BU106" t="e">
        <f>IF(H106=BU$3,MAX(BU$4:BU105)+1,"")</f>
        <v>#N/A</v>
      </c>
      <c r="BV106" t="e">
        <f>IF(I106=BV$3,MAX(BV$4:BV105)+1,"")</f>
        <v>#N/A</v>
      </c>
      <c r="BW106" t="e">
        <f>IF(J106=BW$3,MAX(BW$4:BW105)+1,"")</f>
        <v>#N/A</v>
      </c>
      <c r="BX106" t="e">
        <f>IF(K106=BX$3,MAX(BX$4:BX105)+1,"")</f>
        <v>#N/A</v>
      </c>
      <c r="BY106" t="e">
        <f>IF(L106=BY$3,MAX(BY$4:BY105)+1,"")</f>
        <v>#N/A</v>
      </c>
      <c r="BZ106" t="e">
        <f>IF(M106=BZ$3,MAX(BZ$4:BZ105)+1,"")</f>
        <v>#N/A</v>
      </c>
      <c r="CA106" t="e">
        <f>IF(N106=CA$3,MAX(CA$4:CA105)+1,"")</f>
        <v>#N/A</v>
      </c>
      <c r="CB106" t="e">
        <f>IF(H106=CB$3,MAX(CB$4:CB105)+1,"")</f>
        <v>#N/A</v>
      </c>
      <c r="CC106" t="e">
        <f>IF(I106=CC$3,MAX(CC$4:CC105)+1,"")</f>
        <v>#N/A</v>
      </c>
      <c r="CD106" t="e">
        <f>IF(J106=CD$3,MAX(CD$4:CD105)+1,"")</f>
        <v>#N/A</v>
      </c>
      <c r="CE106" t="e">
        <f>IF(K106=CE$3,MAX(CE$4:CE105)+1,"")</f>
        <v>#N/A</v>
      </c>
      <c r="CF106" t="e">
        <f>IF(L106=CF$3,MAX(CF$4:CF105)+1,"")</f>
        <v>#N/A</v>
      </c>
      <c r="CG106" t="e">
        <f>IF(M106=CG$3,MAX(CG$4:CG105)+1,"")</f>
        <v>#N/A</v>
      </c>
      <c r="CH106" t="e">
        <f>IF(N106=CH$3,MAX(CH$4:CH105)+1,"")</f>
        <v>#N/A</v>
      </c>
      <c r="CI106" t="e">
        <f>IF(H106=CI$3,MAX(CI$4:CI105)+1,"")</f>
        <v>#N/A</v>
      </c>
      <c r="CJ106" t="e">
        <f>IF(I106=CJ$3,MAX(CJ$4:CJ105)+1,"")</f>
        <v>#N/A</v>
      </c>
      <c r="CK106" t="e">
        <f>IF(J106=CK$3,MAX(CK$4:CK105)+1,"")</f>
        <v>#N/A</v>
      </c>
      <c r="CL106" t="e">
        <f>IF(K106=CL$3,MAX(CL$4:CL105)+1,"")</f>
        <v>#N/A</v>
      </c>
      <c r="CM106" t="e">
        <f>IF(L106=CM$3,MAX(CM$4:CM105)+1,"")</f>
        <v>#N/A</v>
      </c>
      <c r="CN106" t="e">
        <f>IF(M106=CN$3,MAX(CN$4:CN105)+1,"")</f>
        <v>#N/A</v>
      </c>
      <c r="CO106" t="e">
        <f>IF(N106=CO$3,MAX(CO$4:CO105)+1,"")</f>
        <v>#N/A</v>
      </c>
    </row>
    <row r="107" spans="1:93">
      <c r="A107" t="s">
        <v>18</v>
      </c>
      <c r="B107" t="s">
        <v>167</v>
      </c>
      <c r="C107" t="s">
        <v>203</v>
      </c>
      <c r="D107">
        <v>7</v>
      </c>
      <c r="E107" t="str">
        <f>INDEX('Rlt Global'!$A$4:$F$151,MATCH($C107,'Rlt Global'!$C$4:$C$151,0),5)</f>
        <v>OTCMJG7</v>
      </c>
      <c r="F107">
        <f>INDEX('Rlt Global'!$A$4:$F$151,MATCH($C107,'Rlt Global'!$C$4:$C$151,0),6)</f>
        <v>1189</v>
      </c>
      <c r="G107" s="66" t="str">
        <f>INDEX('Rlt Global'!$A$4:$G$151,MATCH($C107,'Rlt Global'!$C$4:$C$151,0),7)</f>
        <v>xxx.xxx@google.com</v>
      </c>
      <c r="H107" t="e">
        <f>INDEX('Rlt Global'!$E$4:$BD$151,MATCH($E107,'Rlt Global'!$E$4:$E$151,0),MATCH(H$3,'Rlt Global'!$E$3:$BD$3,0))</f>
        <v>#N/A</v>
      </c>
      <c r="I107" t="e">
        <f>INDEX('Rlt Global'!$E$4:$BD$151,MATCH($E107,'Rlt Global'!$E$4:$E$151,0),MATCH(I$3,'Rlt Global'!$E$3:$BD$3,0))</f>
        <v>#N/A</v>
      </c>
      <c r="J107" t="e">
        <f>INDEX('Rlt Global'!$E$4:$BD$151,MATCH($E107,'Rlt Global'!$E$4:$E$151,0),MATCH(J$3,'Rlt Global'!$E$3:$BD$3,0))</f>
        <v>#N/A</v>
      </c>
      <c r="K107" t="e">
        <f>INDEX('Rlt Global'!$E$4:$BD$151,MATCH($E107,'Rlt Global'!$E$4:$E$151,0),MATCH(K$3,'Rlt Global'!$E$3:$BD$3,0))</f>
        <v>#N/A</v>
      </c>
      <c r="L107" t="e">
        <f>INDEX('Rlt Global'!$E$4:$BD$151,MATCH($E107,'Rlt Global'!$E$4:$E$151,0),MATCH(L$3,'Rlt Global'!$E$3:$BD$3,0))</f>
        <v>#N/A</v>
      </c>
      <c r="M107" t="e">
        <f>INDEX('Rlt Global'!$E$4:$BD$151,MATCH($E107,'Rlt Global'!$E$4:$E$151,0),MATCH(M$3,'Rlt Global'!$E$3:$BD$3,0))</f>
        <v>#N/A</v>
      </c>
      <c r="N107" t="e">
        <f>INDEX('Rlt Global'!$E$4:$BD$151,MATCH($E107,'Rlt Global'!$E$4:$E$151,0),MATCH(N$3,'Rlt Global'!$E$3:$BD$3,0))</f>
        <v>#N/A</v>
      </c>
      <c r="P107" t="e">
        <f t="shared" si="10"/>
        <v>#N/A</v>
      </c>
      <c r="Q107" t="e">
        <f t="shared" si="11"/>
        <v>#N/A</v>
      </c>
      <c r="R107" t="e">
        <f t="shared" si="12"/>
        <v>#N/A</v>
      </c>
      <c r="S107" t="e">
        <f t="shared" si="13"/>
        <v>#N/A</v>
      </c>
      <c r="T107" t="e">
        <f t="shared" si="14"/>
        <v>#N/A</v>
      </c>
      <c r="U107" t="e">
        <f t="shared" si="15"/>
        <v>#N/A</v>
      </c>
      <c r="V107" t="e">
        <f t="shared" si="16"/>
        <v>#N/A</v>
      </c>
      <c r="X107" t="e">
        <f>IF(H107=X$3,MAX(X$4:X106)+1,"")</f>
        <v>#N/A</v>
      </c>
      <c r="Y107" t="e">
        <f>IF(I107=Y$3,MAX(Y$4:Y106)+1,"")</f>
        <v>#N/A</v>
      </c>
      <c r="Z107" t="e">
        <f>IF(J107=Z$3,MAX(Z$4:Z106)+1,"")</f>
        <v>#N/A</v>
      </c>
      <c r="AA107" t="e">
        <f>IF(K107=AA$3,MAX(AA$4:AA106)+1,"")</f>
        <v>#N/A</v>
      </c>
      <c r="AB107" t="e">
        <f>IF(L107=AB$3,MAX(AB$4:AB106)+1,"")</f>
        <v>#N/A</v>
      </c>
      <c r="AC107" t="e">
        <f>IF(M107=AC$3,MAX(AC$4:AC106)+1,"")</f>
        <v>#N/A</v>
      </c>
      <c r="AD107" t="e">
        <f>IF(N107=AD$3,MAX(AD$4:AD106)+1,"")</f>
        <v>#N/A</v>
      </c>
      <c r="AE107" t="e">
        <f>IF(H107=AE$3,MAX(AE$4:AE106)+1,"")</f>
        <v>#N/A</v>
      </c>
      <c r="AF107" t="e">
        <f>IF(I107=AF$3,MAX(AF$4:AF106)+1,"")</f>
        <v>#N/A</v>
      </c>
      <c r="AG107" t="e">
        <f>IF(J107=AG$3,MAX(AG$4:AG106)+1,"")</f>
        <v>#N/A</v>
      </c>
      <c r="AH107" t="e">
        <f>IF(K107=AH$3,MAX(AH$4:AH106)+1,"")</f>
        <v>#N/A</v>
      </c>
      <c r="AI107" t="e">
        <f>IF(L107=AI$3,MAX(AI$4:AI106)+1,"")</f>
        <v>#N/A</v>
      </c>
      <c r="AJ107" t="e">
        <f>IF(M107=AJ$3,MAX(AJ$4:AJ106)+1,"")</f>
        <v>#N/A</v>
      </c>
      <c r="AK107" t="e">
        <f>IF(N107=AK$3,MAX(AK$4:AK106)+1,"")</f>
        <v>#N/A</v>
      </c>
      <c r="AL107" t="e">
        <f>IF(H107=AL$3,MAX(AL$4:AL106)+1,"")</f>
        <v>#N/A</v>
      </c>
      <c r="AM107" t="e">
        <f>IF(I107=AM$3,MAX(AM$4:AM106)+1,"")</f>
        <v>#N/A</v>
      </c>
      <c r="AN107" t="e">
        <f>IF(J107=AN$3,MAX(AN$4:AN106)+1,"")</f>
        <v>#N/A</v>
      </c>
      <c r="AO107" t="e">
        <f>IF(K107=AO$3,MAX(AO$4:AO106)+1,"")</f>
        <v>#N/A</v>
      </c>
      <c r="AP107" t="e">
        <f>IF(L107=AP$3,MAX(AP$4:AP106)+1,"")</f>
        <v>#N/A</v>
      </c>
      <c r="AQ107" t="e">
        <f>IF(M107=AQ$3,MAX(AQ$4:AQ106)+1,"")</f>
        <v>#N/A</v>
      </c>
      <c r="AR107" t="e">
        <f>IF(N107=AR$3,MAX(AR$4:AR106)+1,"")</f>
        <v>#N/A</v>
      </c>
      <c r="AS107" t="e">
        <f>IF(H107=AS$3,MAX(AS$4:AS106)+1,"")</f>
        <v>#N/A</v>
      </c>
      <c r="AT107" t="e">
        <f>IF(I107=AT$3,MAX(AT$4:AT106)+1,"")</f>
        <v>#N/A</v>
      </c>
      <c r="AU107" t="e">
        <f>IF(J107=AU$3,MAX(AU$4:AU106)+1,"")</f>
        <v>#N/A</v>
      </c>
      <c r="AV107" t="e">
        <f>IF(K107=AV$3,MAX(AV$4:AV106)+1,"")</f>
        <v>#N/A</v>
      </c>
      <c r="AW107" t="e">
        <f>IF(L107=AW$3,MAX(AW$4:AW106)+1,"")</f>
        <v>#N/A</v>
      </c>
      <c r="AX107" t="e">
        <f>IF(M107=AX$3,MAX(AX$4:AX106)+1,"")</f>
        <v>#N/A</v>
      </c>
      <c r="AY107" t="e">
        <f>IF(N107=AY$3,MAX(AY$4:AY106)+1,"")</f>
        <v>#N/A</v>
      </c>
      <c r="AZ107" t="e">
        <f>IF(H107=AZ$3,MAX(AZ$4:AZ106)+1,"")</f>
        <v>#N/A</v>
      </c>
      <c r="BA107" t="e">
        <f>IF(I107=BA$3,MAX(BA$4:BA106)+1,"")</f>
        <v>#N/A</v>
      </c>
      <c r="BB107" t="e">
        <f>IF(J107=BB$3,MAX(BB$4:BB106)+1,"")</f>
        <v>#N/A</v>
      </c>
      <c r="BC107" t="e">
        <f>IF(K107=BC$3,MAX(BC$4:BC106)+1,"")</f>
        <v>#N/A</v>
      </c>
      <c r="BD107" t="e">
        <f>IF(L107=BD$3,MAX(BD$4:BD106)+1,"")</f>
        <v>#N/A</v>
      </c>
      <c r="BE107" t="e">
        <f>IF(M107=BE$3,MAX(BE$4:BE106)+1,"")</f>
        <v>#N/A</v>
      </c>
      <c r="BF107" t="e">
        <f>IF(N107=BF$3,MAX(BF$4:BF106)+1,"")</f>
        <v>#N/A</v>
      </c>
      <c r="BG107" t="e">
        <f>IF(H107=BG$3,MAX(BG$4:BG106)+1,"")</f>
        <v>#N/A</v>
      </c>
      <c r="BH107" t="e">
        <f>IF(I107=BH$3,MAX(BH$4:BH106)+1,"")</f>
        <v>#N/A</v>
      </c>
      <c r="BI107" t="e">
        <f>IF(J107=BI$3,MAX(BI$4:BI106)+1,"")</f>
        <v>#N/A</v>
      </c>
      <c r="BJ107" t="e">
        <f>IF(K107=BJ$3,MAX(BJ$4:BJ106)+1,"")</f>
        <v>#N/A</v>
      </c>
      <c r="BK107" t="e">
        <f>IF(L107=BK$3,MAX(BK$4:BK106)+1,"")</f>
        <v>#N/A</v>
      </c>
      <c r="BL107" t="e">
        <f>IF(M107=BL$3,MAX(BL$4:BL106)+1,"")</f>
        <v>#N/A</v>
      </c>
      <c r="BM107" t="e">
        <f>IF(N107=BM$3,MAX(BM$4:BM106)+1,"")</f>
        <v>#N/A</v>
      </c>
      <c r="BN107" t="e">
        <f>IF(H107=BN$3,MAX(BN$4:BN106)+1,"")</f>
        <v>#N/A</v>
      </c>
      <c r="BO107" t="e">
        <f>IF(I107=BO$3,MAX(BO$4:BO106)+1,"")</f>
        <v>#N/A</v>
      </c>
      <c r="BP107" t="e">
        <f>IF(J107=BP$3,MAX(BP$4:BP106)+1,"")</f>
        <v>#N/A</v>
      </c>
      <c r="BQ107" t="e">
        <f>IF(K107=BQ$3,MAX(BQ$4:BQ106)+1,"")</f>
        <v>#N/A</v>
      </c>
      <c r="BR107" t="e">
        <f>IF(L107=BR$3,MAX(BR$4:BR106)+1,"")</f>
        <v>#N/A</v>
      </c>
      <c r="BS107" t="e">
        <f>IF(M107=BS$3,MAX(BS$4:BS106)+1,"")</f>
        <v>#N/A</v>
      </c>
      <c r="BT107" t="e">
        <f>IF(N107=BT$3,MAX(BT$4:BT106)+1,"")</f>
        <v>#N/A</v>
      </c>
      <c r="BU107" t="e">
        <f>IF(H107=BU$3,MAX(BU$4:BU106)+1,"")</f>
        <v>#N/A</v>
      </c>
      <c r="BV107" t="e">
        <f>IF(I107=BV$3,MAX(BV$4:BV106)+1,"")</f>
        <v>#N/A</v>
      </c>
      <c r="BW107" t="e">
        <f>IF(J107=BW$3,MAX(BW$4:BW106)+1,"")</f>
        <v>#N/A</v>
      </c>
      <c r="BX107" t="e">
        <f>IF(K107=BX$3,MAX(BX$4:BX106)+1,"")</f>
        <v>#N/A</v>
      </c>
      <c r="BY107" t="e">
        <f>IF(L107=BY$3,MAX(BY$4:BY106)+1,"")</f>
        <v>#N/A</v>
      </c>
      <c r="BZ107" t="e">
        <f>IF(M107=BZ$3,MAX(BZ$4:BZ106)+1,"")</f>
        <v>#N/A</v>
      </c>
      <c r="CA107" t="e">
        <f>IF(N107=CA$3,MAX(CA$4:CA106)+1,"")</f>
        <v>#N/A</v>
      </c>
      <c r="CB107" t="e">
        <f>IF(H107=CB$3,MAX(CB$4:CB106)+1,"")</f>
        <v>#N/A</v>
      </c>
      <c r="CC107" t="e">
        <f>IF(I107=CC$3,MAX(CC$4:CC106)+1,"")</f>
        <v>#N/A</v>
      </c>
      <c r="CD107" t="e">
        <f>IF(J107=CD$3,MAX(CD$4:CD106)+1,"")</f>
        <v>#N/A</v>
      </c>
      <c r="CE107" t="e">
        <f>IF(K107=CE$3,MAX(CE$4:CE106)+1,"")</f>
        <v>#N/A</v>
      </c>
      <c r="CF107" t="e">
        <f>IF(L107=CF$3,MAX(CF$4:CF106)+1,"")</f>
        <v>#N/A</v>
      </c>
      <c r="CG107" t="e">
        <f>IF(M107=CG$3,MAX(CG$4:CG106)+1,"")</f>
        <v>#N/A</v>
      </c>
      <c r="CH107" t="e">
        <f>IF(N107=CH$3,MAX(CH$4:CH106)+1,"")</f>
        <v>#N/A</v>
      </c>
      <c r="CI107" t="e">
        <f>IF(H107=CI$3,MAX(CI$4:CI106)+1,"")</f>
        <v>#N/A</v>
      </c>
      <c r="CJ107" t="e">
        <f>IF(I107=CJ$3,MAX(CJ$4:CJ106)+1,"")</f>
        <v>#N/A</v>
      </c>
      <c r="CK107" t="e">
        <f>IF(J107=CK$3,MAX(CK$4:CK106)+1,"")</f>
        <v>#N/A</v>
      </c>
      <c r="CL107" t="e">
        <f>IF(K107=CL$3,MAX(CL$4:CL106)+1,"")</f>
        <v>#N/A</v>
      </c>
      <c r="CM107" t="e">
        <f>IF(L107=CM$3,MAX(CM$4:CM106)+1,"")</f>
        <v>#N/A</v>
      </c>
      <c r="CN107" t="e">
        <f>IF(M107=CN$3,MAX(CN$4:CN106)+1,"")</f>
        <v>#N/A</v>
      </c>
      <c r="CO107" t="e">
        <f>IF(N107=CO$3,MAX(CO$4:CO106)+1,"")</f>
        <v>#N/A</v>
      </c>
    </row>
    <row r="108" spans="1:93">
      <c r="A108" t="s">
        <v>150</v>
      </c>
      <c r="B108" t="s">
        <v>153</v>
      </c>
      <c r="C108" t="s">
        <v>204</v>
      </c>
      <c r="D108">
        <v>1</v>
      </c>
      <c r="E108" t="str">
        <f>INDEX('Rlt Global'!$A$4:$F$151,MATCH($C108,'Rlt Global'!$C$4:$C$151,0),5)</f>
        <v>OTCMH1</v>
      </c>
      <c r="F108">
        <f>INDEX('Rlt Global'!$A$4:$F$151,MATCH($C108,'Rlt Global'!$C$4:$C$151,0),6)</f>
        <v>2182</v>
      </c>
      <c r="G108" s="66" t="str">
        <f>INDEX('Rlt Global'!$A$4:$G$151,MATCH($C108,'Rlt Global'!$C$4:$C$151,0),7)</f>
        <v>xxx.xxx@google.com</v>
      </c>
      <c r="H108" t="e">
        <f>INDEX('Rlt Global'!$E$4:$BD$151,MATCH($E108,'Rlt Global'!$E$4:$E$151,0),MATCH(H$3,'Rlt Global'!$E$3:$BD$3,0))</f>
        <v>#N/A</v>
      </c>
      <c r="I108" t="e">
        <f>INDEX('Rlt Global'!$E$4:$BD$151,MATCH($E108,'Rlt Global'!$E$4:$E$151,0),MATCH(I$3,'Rlt Global'!$E$3:$BD$3,0))</f>
        <v>#N/A</v>
      </c>
      <c r="J108" t="e">
        <f>INDEX('Rlt Global'!$E$4:$BD$151,MATCH($E108,'Rlt Global'!$E$4:$E$151,0),MATCH(J$3,'Rlt Global'!$E$3:$BD$3,0))</f>
        <v>#N/A</v>
      </c>
      <c r="K108" t="e">
        <f>INDEX('Rlt Global'!$E$4:$BD$151,MATCH($E108,'Rlt Global'!$E$4:$E$151,0),MATCH(K$3,'Rlt Global'!$E$3:$BD$3,0))</f>
        <v>#N/A</v>
      </c>
      <c r="L108" t="e">
        <f>INDEX('Rlt Global'!$E$4:$BD$151,MATCH($E108,'Rlt Global'!$E$4:$E$151,0),MATCH(L$3,'Rlt Global'!$E$3:$BD$3,0))</f>
        <v>#N/A</v>
      </c>
      <c r="M108" t="e">
        <f>INDEX('Rlt Global'!$E$4:$BD$151,MATCH($E108,'Rlt Global'!$E$4:$E$151,0),MATCH(M$3,'Rlt Global'!$E$3:$BD$3,0))</f>
        <v>#N/A</v>
      </c>
      <c r="N108" t="e">
        <f>INDEX('Rlt Global'!$E$4:$BD$151,MATCH($E108,'Rlt Global'!$E$4:$E$151,0),MATCH(N$3,'Rlt Global'!$E$3:$BD$3,0))</f>
        <v>#N/A</v>
      </c>
      <c r="P108" t="e">
        <f t="shared" si="10"/>
        <v>#N/A</v>
      </c>
      <c r="Q108" t="e">
        <f t="shared" si="11"/>
        <v>#N/A</v>
      </c>
      <c r="R108" t="e">
        <f t="shared" si="12"/>
        <v>#N/A</v>
      </c>
      <c r="S108" t="e">
        <f t="shared" si="13"/>
        <v>#N/A</v>
      </c>
      <c r="T108" t="e">
        <f t="shared" si="14"/>
        <v>#N/A</v>
      </c>
      <c r="U108" t="e">
        <f t="shared" si="15"/>
        <v>#N/A</v>
      </c>
      <c r="V108" t="e">
        <f t="shared" si="16"/>
        <v>#N/A</v>
      </c>
      <c r="X108" t="e">
        <f>IF(H108=X$3,MAX(X$4:X107)+1,"")</f>
        <v>#N/A</v>
      </c>
      <c r="Y108" t="e">
        <f>IF(I108=Y$3,MAX(Y$4:Y107)+1,"")</f>
        <v>#N/A</v>
      </c>
      <c r="Z108" t="e">
        <f>IF(J108=Z$3,MAX(Z$4:Z107)+1,"")</f>
        <v>#N/A</v>
      </c>
      <c r="AA108" t="e">
        <f>IF(K108=AA$3,MAX(AA$4:AA107)+1,"")</f>
        <v>#N/A</v>
      </c>
      <c r="AB108" t="e">
        <f>IF(L108=AB$3,MAX(AB$4:AB107)+1,"")</f>
        <v>#N/A</v>
      </c>
      <c r="AC108" t="e">
        <f>IF(M108=AC$3,MAX(AC$4:AC107)+1,"")</f>
        <v>#N/A</v>
      </c>
      <c r="AD108" t="e">
        <f>IF(N108=AD$3,MAX(AD$4:AD107)+1,"")</f>
        <v>#N/A</v>
      </c>
      <c r="AE108" t="e">
        <f>IF(H108=AE$3,MAX(AE$4:AE107)+1,"")</f>
        <v>#N/A</v>
      </c>
      <c r="AF108" t="e">
        <f>IF(I108=AF$3,MAX(AF$4:AF107)+1,"")</f>
        <v>#N/A</v>
      </c>
      <c r="AG108" t="e">
        <f>IF(J108=AG$3,MAX(AG$4:AG107)+1,"")</f>
        <v>#N/A</v>
      </c>
      <c r="AH108" t="e">
        <f>IF(K108=AH$3,MAX(AH$4:AH107)+1,"")</f>
        <v>#N/A</v>
      </c>
      <c r="AI108" t="e">
        <f>IF(L108=AI$3,MAX(AI$4:AI107)+1,"")</f>
        <v>#N/A</v>
      </c>
      <c r="AJ108" t="e">
        <f>IF(M108=AJ$3,MAX(AJ$4:AJ107)+1,"")</f>
        <v>#N/A</v>
      </c>
      <c r="AK108" t="e">
        <f>IF(N108=AK$3,MAX(AK$4:AK107)+1,"")</f>
        <v>#N/A</v>
      </c>
      <c r="AL108" t="e">
        <f>IF(H108=AL$3,MAX(AL$4:AL107)+1,"")</f>
        <v>#N/A</v>
      </c>
      <c r="AM108" t="e">
        <f>IF(I108=AM$3,MAX(AM$4:AM107)+1,"")</f>
        <v>#N/A</v>
      </c>
      <c r="AN108" t="e">
        <f>IF(J108=AN$3,MAX(AN$4:AN107)+1,"")</f>
        <v>#N/A</v>
      </c>
      <c r="AO108" t="e">
        <f>IF(K108=AO$3,MAX(AO$4:AO107)+1,"")</f>
        <v>#N/A</v>
      </c>
      <c r="AP108" t="e">
        <f>IF(L108=AP$3,MAX(AP$4:AP107)+1,"")</f>
        <v>#N/A</v>
      </c>
      <c r="AQ108" t="e">
        <f>IF(M108=AQ$3,MAX(AQ$4:AQ107)+1,"")</f>
        <v>#N/A</v>
      </c>
      <c r="AR108" t="e">
        <f>IF(N108=AR$3,MAX(AR$4:AR107)+1,"")</f>
        <v>#N/A</v>
      </c>
      <c r="AS108" t="e">
        <f>IF(H108=AS$3,MAX(AS$4:AS107)+1,"")</f>
        <v>#N/A</v>
      </c>
      <c r="AT108" t="e">
        <f>IF(I108=AT$3,MAX(AT$4:AT107)+1,"")</f>
        <v>#N/A</v>
      </c>
      <c r="AU108" t="e">
        <f>IF(J108=AU$3,MAX(AU$4:AU107)+1,"")</f>
        <v>#N/A</v>
      </c>
      <c r="AV108" t="e">
        <f>IF(K108=AV$3,MAX(AV$4:AV107)+1,"")</f>
        <v>#N/A</v>
      </c>
      <c r="AW108" t="e">
        <f>IF(L108=AW$3,MAX(AW$4:AW107)+1,"")</f>
        <v>#N/A</v>
      </c>
      <c r="AX108" t="e">
        <f>IF(M108=AX$3,MAX(AX$4:AX107)+1,"")</f>
        <v>#N/A</v>
      </c>
      <c r="AY108" t="e">
        <f>IF(N108=AY$3,MAX(AY$4:AY107)+1,"")</f>
        <v>#N/A</v>
      </c>
      <c r="AZ108" t="e">
        <f>IF(H108=AZ$3,MAX(AZ$4:AZ107)+1,"")</f>
        <v>#N/A</v>
      </c>
      <c r="BA108" t="e">
        <f>IF(I108=BA$3,MAX(BA$4:BA107)+1,"")</f>
        <v>#N/A</v>
      </c>
      <c r="BB108" t="e">
        <f>IF(J108=BB$3,MAX(BB$4:BB107)+1,"")</f>
        <v>#N/A</v>
      </c>
      <c r="BC108" t="e">
        <f>IF(K108=BC$3,MAX(BC$4:BC107)+1,"")</f>
        <v>#N/A</v>
      </c>
      <c r="BD108" t="e">
        <f>IF(L108=BD$3,MAX(BD$4:BD107)+1,"")</f>
        <v>#N/A</v>
      </c>
      <c r="BE108" t="e">
        <f>IF(M108=BE$3,MAX(BE$4:BE107)+1,"")</f>
        <v>#N/A</v>
      </c>
      <c r="BF108" t="e">
        <f>IF(N108=BF$3,MAX(BF$4:BF107)+1,"")</f>
        <v>#N/A</v>
      </c>
      <c r="BG108" t="e">
        <f>IF(H108=BG$3,MAX(BG$4:BG107)+1,"")</f>
        <v>#N/A</v>
      </c>
      <c r="BH108" t="e">
        <f>IF(I108=BH$3,MAX(BH$4:BH107)+1,"")</f>
        <v>#N/A</v>
      </c>
      <c r="BI108" t="e">
        <f>IF(J108=BI$3,MAX(BI$4:BI107)+1,"")</f>
        <v>#N/A</v>
      </c>
      <c r="BJ108" t="e">
        <f>IF(K108=BJ$3,MAX(BJ$4:BJ107)+1,"")</f>
        <v>#N/A</v>
      </c>
      <c r="BK108" t="e">
        <f>IF(L108=BK$3,MAX(BK$4:BK107)+1,"")</f>
        <v>#N/A</v>
      </c>
      <c r="BL108" t="e">
        <f>IF(M108=BL$3,MAX(BL$4:BL107)+1,"")</f>
        <v>#N/A</v>
      </c>
      <c r="BM108" t="e">
        <f>IF(N108=BM$3,MAX(BM$4:BM107)+1,"")</f>
        <v>#N/A</v>
      </c>
      <c r="BN108" t="e">
        <f>IF(H108=BN$3,MAX(BN$4:BN107)+1,"")</f>
        <v>#N/A</v>
      </c>
      <c r="BO108" t="e">
        <f>IF(I108=BO$3,MAX(BO$4:BO107)+1,"")</f>
        <v>#N/A</v>
      </c>
      <c r="BP108" t="e">
        <f>IF(J108=BP$3,MAX(BP$4:BP107)+1,"")</f>
        <v>#N/A</v>
      </c>
      <c r="BQ108" t="e">
        <f>IF(K108=BQ$3,MAX(BQ$4:BQ107)+1,"")</f>
        <v>#N/A</v>
      </c>
      <c r="BR108" t="e">
        <f>IF(L108=BR$3,MAX(BR$4:BR107)+1,"")</f>
        <v>#N/A</v>
      </c>
      <c r="BS108" t="e">
        <f>IF(M108=BS$3,MAX(BS$4:BS107)+1,"")</f>
        <v>#N/A</v>
      </c>
      <c r="BT108" t="e">
        <f>IF(N108=BT$3,MAX(BT$4:BT107)+1,"")</f>
        <v>#N/A</v>
      </c>
      <c r="BU108" t="e">
        <f>IF(H108=BU$3,MAX(BU$4:BU107)+1,"")</f>
        <v>#N/A</v>
      </c>
      <c r="BV108" t="e">
        <f>IF(I108=BV$3,MAX(BV$4:BV107)+1,"")</f>
        <v>#N/A</v>
      </c>
      <c r="BW108" t="e">
        <f>IF(J108=BW$3,MAX(BW$4:BW107)+1,"")</f>
        <v>#N/A</v>
      </c>
      <c r="BX108" t="e">
        <f>IF(K108=BX$3,MAX(BX$4:BX107)+1,"")</f>
        <v>#N/A</v>
      </c>
      <c r="BY108" t="e">
        <f>IF(L108=BY$3,MAX(BY$4:BY107)+1,"")</f>
        <v>#N/A</v>
      </c>
      <c r="BZ108" t="e">
        <f>IF(M108=BZ$3,MAX(BZ$4:BZ107)+1,"")</f>
        <v>#N/A</v>
      </c>
      <c r="CA108" t="e">
        <f>IF(N108=CA$3,MAX(CA$4:CA107)+1,"")</f>
        <v>#N/A</v>
      </c>
      <c r="CB108" t="e">
        <f>IF(H108=CB$3,MAX(CB$4:CB107)+1,"")</f>
        <v>#N/A</v>
      </c>
      <c r="CC108" t="e">
        <f>IF(I108=CC$3,MAX(CC$4:CC107)+1,"")</f>
        <v>#N/A</v>
      </c>
      <c r="CD108" t="e">
        <f>IF(J108=CD$3,MAX(CD$4:CD107)+1,"")</f>
        <v>#N/A</v>
      </c>
      <c r="CE108" t="e">
        <f>IF(K108=CE$3,MAX(CE$4:CE107)+1,"")</f>
        <v>#N/A</v>
      </c>
      <c r="CF108" t="e">
        <f>IF(L108=CF$3,MAX(CF$4:CF107)+1,"")</f>
        <v>#N/A</v>
      </c>
      <c r="CG108" t="e">
        <f>IF(M108=CG$3,MAX(CG$4:CG107)+1,"")</f>
        <v>#N/A</v>
      </c>
      <c r="CH108" t="e">
        <f>IF(N108=CH$3,MAX(CH$4:CH107)+1,"")</f>
        <v>#N/A</v>
      </c>
      <c r="CI108" t="e">
        <f>IF(H108=CI$3,MAX(CI$4:CI107)+1,"")</f>
        <v>#N/A</v>
      </c>
      <c r="CJ108" t="e">
        <f>IF(I108=CJ$3,MAX(CJ$4:CJ107)+1,"")</f>
        <v>#N/A</v>
      </c>
      <c r="CK108" t="e">
        <f>IF(J108=CK$3,MAX(CK$4:CK107)+1,"")</f>
        <v>#N/A</v>
      </c>
      <c r="CL108" t="e">
        <f>IF(K108=CL$3,MAX(CL$4:CL107)+1,"")</f>
        <v>#N/A</v>
      </c>
      <c r="CM108" t="e">
        <f>IF(L108=CM$3,MAX(CM$4:CM107)+1,"")</f>
        <v>#N/A</v>
      </c>
      <c r="CN108" t="e">
        <f>IF(M108=CN$3,MAX(CN$4:CN107)+1,"")</f>
        <v>#N/A</v>
      </c>
      <c r="CO108" t="e">
        <f>IF(N108=CO$3,MAX(CO$4:CO107)+1,"")</f>
        <v>#N/A</v>
      </c>
    </row>
    <row r="109" spans="1:93">
      <c r="A109" t="s">
        <v>150</v>
      </c>
      <c r="B109" t="s">
        <v>153</v>
      </c>
      <c r="C109" t="s">
        <v>205</v>
      </c>
      <c r="D109">
        <v>2</v>
      </c>
      <c r="E109" t="str">
        <f>INDEX('Rlt Global'!$A$4:$F$151,MATCH($C109,'Rlt Global'!$C$4:$C$151,0),5)</f>
        <v>OTCMH2</v>
      </c>
      <c r="F109">
        <f>INDEX('Rlt Global'!$A$4:$F$151,MATCH($C109,'Rlt Global'!$C$4:$C$151,0),6)</f>
        <v>1478</v>
      </c>
      <c r="G109" s="66" t="str">
        <f>INDEX('Rlt Global'!$A$4:$G$151,MATCH($C109,'Rlt Global'!$C$4:$C$151,0),7)</f>
        <v>xxx.xxx@google.com</v>
      </c>
      <c r="H109" t="e">
        <f>INDEX('Rlt Global'!$E$4:$BD$151,MATCH($E109,'Rlt Global'!$E$4:$E$151,0),MATCH(H$3,'Rlt Global'!$E$3:$BD$3,0))</f>
        <v>#N/A</v>
      </c>
      <c r="I109" t="e">
        <f>INDEX('Rlt Global'!$E$4:$BD$151,MATCH($E109,'Rlt Global'!$E$4:$E$151,0),MATCH(I$3,'Rlt Global'!$E$3:$BD$3,0))</f>
        <v>#N/A</v>
      </c>
      <c r="J109" t="e">
        <f>INDEX('Rlt Global'!$E$4:$BD$151,MATCH($E109,'Rlt Global'!$E$4:$E$151,0),MATCH(J$3,'Rlt Global'!$E$3:$BD$3,0))</f>
        <v>#N/A</v>
      </c>
      <c r="K109" t="e">
        <f>INDEX('Rlt Global'!$E$4:$BD$151,MATCH($E109,'Rlt Global'!$E$4:$E$151,0),MATCH(K$3,'Rlt Global'!$E$3:$BD$3,0))</f>
        <v>#N/A</v>
      </c>
      <c r="L109" t="e">
        <f>INDEX('Rlt Global'!$E$4:$BD$151,MATCH($E109,'Rlt Global'!$E$4:$E$151,0),MATCH(L$3,'Rlt Global'!$E$3:$BD$3,0))</f>
        <v>#N/A</v>
      </c>
      <c r="M109" t="e">
        <f>INDEX('Rlt Global'!$E$4:$BD$151,MATCH($E109,'Rlt Global'!$E$4:$E$151,0),MATCH(M$3,'Rlt Global'!$E$3:$BD$3,0))</f>
        <v>#N/A</v>
      </c>
      <c r="N109" t="e">
        <f>INDEX('Rlt Global'!$E$4:$BD$151,MATCH($E109,'Rlt Global'!$E$4:$E$151,0),MATCH(N$3,'Rlt Global'!$E$3:$BD$3,0))</f>
        <v>#N/A</v>
      </c>
      <c r="P109" t="e">
        <f t="shared" si="10"/>
        <v>#N/A</v>
      </c>
      <c r="Q109" t="e">
        <f t="shared" si="11"/>
        <v>#N/A</v>
      </c>
      <c r="R109" t="e">
        <f t="shared" si="12"/>
        <v>#N/A</v>
      </c>
      <c r="S109" t="e">
        <f t="shared" si="13"/>
        <v>#N/A</v>
      </c>
      <c r="T109" t="e">
        <f t="shared" si="14"/>
        <v>#N/A</v>
      </c>
      <c r="U109" t="e">
        <f t="shared" si="15"/>
        <v>#N/A</v>
      </c>
      <c r="V109" t="e">
        <f t="shared" si="16"/>
        <v>#N/A</v>
      </c>
      <c r="X109" t="e">
        <f>IF(H109=X$3,MAX(X$4:X108)+1,"")</f>
        <v>#N/A</v>
      </c>
      <c r="Y109" t="e">
        <f>IF(I109=Y$3,MAX(Y$4:Y108)+1,"")</f>
        <v>#N/A</v>
      </c>
      <c r="Z109" t="e">
        <f>IF(J109=Z$3,MAX(Z$4:Z108)+1,"")</f>
        <v>#N/A</v>
      </c>
      <c r="AA109" t="e">
        <f>IF(K109=AA$3,MAX(AA$4:AA108)+1,"")</f>
        <v>#N/A</v>
      </c>
      <c r="AB109" t="e">
        <f>IF(L109=AB$3,MAX(AB$4:AB108)+1,"")</f>
        <v>#N/A</v>
      </c>
      <c r="AC109" t="e">
        <f>IF(M109=AC$3,MAX(AC$4:AC108)+1,"")</f>
        <v>#N/A</v>
      </c>
      <c r="AD109" t="e">
        <f>IF(N109=AD$3,MAX(AD$4:AD108)+1,"")</f>
        <v>#N/A</v>
      </c>
      <c r="AE109" t="e">
        <f>IF(H109=AE$3,MAX(AE$4:AE108)+1,"")</f>
        <v>#N/A</v>
      </c>
      <c r="AF109" t="e">
        <f>IF(I109=AF$3,MAX(AF$4:AF108)+1,"")</f>
        <v>#N/A</v>
      </c>
      <c r="AG109" t="e">
        <f>IF(J109=AG$3,MAX(AG$4:AG108)+1,"")</f>
        <v>#N/A</v>
      </c>
      <c r="AH109" t="e">
        <f>IF(K109=AH$3,MAX(AH$4:AH108)+1,"")</f>
        <v>#N/A</v>
      </c>
      <c r="AI109" t="e">
        <f>IF(L109=AI$3,MAX(AI$4:AI108)+1,"")</f>
        <v>#N/A</v>
      </c>
      <c r="AJ109" t="e">
        <f>IF(M109=AJ$3,MAX(AJ$4:AJ108)+1,"")</f>
        <v>#N/A</v>
      </c>
      <c r="AK109" t="e">
        <f>IF(N109=AK$3,MAX(AK$4:AK108)+1,"")</f>
        <v>#N/A</v>
      </c>
      <c r="AL109" t="e">
        <f>IF(H109=AL$3,MAX(AL$4:AL108)+1,"")</f>
        <v>#N/A</v>
      </c>
      <c r="AM109" t="e">
        <f>IF(I109=AM$3,MAX(AM$4:AM108)+1,"")</f>
        <v>#N/A</v>
      </c>
      <c r="AN109" t="e">
        <f>IF(J109=AN$3,MAX(AN$4:AN108)+1,"")</f>
        <v>#N/A</v>
      </c>
      <c r="AO109" t="e">
        <f>IF(K109=AO$3,MAX(AO$4:AO108)+1,"")</f>
        <v>#N/A</v>
      </c>
      <c r="AP109" t="e">
        <f>IF(L109=AP$3,MAX(AP$4:AP108)+1,"")</f>
        <v>#N/A</v>
      </c>
      <c r="AQ109" t="e">
        <f>IF(M109=AQ$3,MAX(AQ$4:AQ108)+1,"")</f>
        <v>#N/A</v>
      </c>
      <c r="AR109" t="e">
        <f>IF(N109=AR$3,MAX(AR$4:AR108)+1,"")</f>
        <v>#N/A</v>
      </c>
      <c r="AS109" t="e">
        <f>IF(H109=AS$3,MAX(AS$4:AS108)+1,"")</f>
        <v>#N/A</v>
      </c>
      <c r="AT109" t="e">
        <f>IF(I109=AT$3,MAX(AT$4:AT108)+1,"")</f>
        <v>#N/A</v>
      </c>
      <c r="AU109" t="e">
        <f>IF(J109=AU$3,MAX(AU$4:AU108)+1,"")</f>
        <v>#N/A</v>
      </c>
      <c r="AV109" t="e">
        <f>IF(K109=AV$3,MAX(AV$4:AV108)+1,"")</f>
        <v>#N/A</v>
      </c>
      <c r="AW109" t="e">
        <f>IF(L109=AW$3,MAX(AW$4:AW108)+1,"")</f>
        <v>#N/A</v>
      </c>
      <c r="AX109" t="e">
        <f>IF(M109=AX$3,MAX(AX$4:AX108)+1,"")</f>
        <v>#N/A</v>
      </c>
      <c r="AY109" t="e">
        <f>IF(N109=AY$3,MAX(AY$4:AY108)+1,"")</f>
        <v>#N/A</v>
      </c>
      <c r="AZ109" t="e">
        <f>IF(H109=AZ$3,MAX(AZ$4:AZ108)+1,"")</f>
        <v>#N/A</v>
      </c>
      <c r="BA109" t="e">
        <f>IF(I109=BA$3,MAX(BA$4:BA108)+1,"")</f>
        <v>#N/A</v>
      </c>
      <c r="BB109" t="e">
        <f>IF(J109=BB$3,MAX(BB$4:BB108)+1,"")</f>
        <v>#N/A</v>
      </c>
      <c r="BC109" t="e">
        <f>IF(K109=BC$3,MAX(BC$4:BC108)+1,"")</f>
        <v>#N/A</v>
      </c>
      <c r="BD109" t="e">
        <f>IF(L109=BD$3,MAX(BD$4:BD108)+1,"")</f>
        <v>#N/A</v>
      </c>
      <c r="BE109" t="e">
        <f>IF(M109=BE$3,MAX(BE$4:BE108)+1,"")</f>
        <v>#N/A</v>
      </c>
      <c r="BF109" t="e">
        <f>IF(N109=BF$3,MAX(BF$4:BF108)+1,"")</f>
        <v>#N/A</v>
      </c>
      <c r="BG109" t="e">
        <f>IF(H109=BG$3,MAX(BG$4:BG108)+1,"")</f>
        <v>#N/A</v>
      </c>
      <c r="BH109" t="e">
        <f>IF(I109=BH$3,MAX(BH$4:BH108)+1,"")</f>
        <v>#N/A</v>
      </c>
      <c r="BI109" t="e">
        <f>IF(J109=BI$3,MAX(BI$4:BI108)+1,"")</f>
        <v>#N/A</v>
      </c>
      <c r="BJ109" t="e">
        <f>IF(K109=BJ$3,MAX(BJ$4:BJ108)+1,"")</f>
        <v>#N/A</v>
      </c>
      <c r="BK109" t="e">
        <f>IF(L109=BK$3,MAX(BK$4:BK108)+1,"")</f>
        <v>#N/A</v>
      </c>
      <c r="BL109" t="e">
        <f>IF(M109=BL$3,MAX(BL$4:BL108)+1,"")</f>
        <v>#N/A</v>
      </c>
      <c r="BM109" t="e">
        <f>IF(N109=BM$3,MAX(BM$4:BM108)+1,"")</f>
        <v>#N/A</v>
      </c>
      <c r="BN109" t="e">
        <f>IF(H109=BN$3,MAX(BN$4:BN108)+1,"")</f>
        <v>#N/A</v>
      </c>
      <c r="BO109" t="e">
        <f>IF(I109=BO$3,MAX(BO$4:BO108)+1,"")</f>
        <v>#N/A</v>
      </c>
      <c r="BP109" t="e">
        <f>IF(J109=BP$3,MAX(BP$4:BP108)+1,"")</f>
        <v>#N/A</v>
      </c>
      <c r="BQ109" t="e">
        <f>IF(K109=BQ$3,MAX(BQ$4:BQ108)+1,"")</f>
        <v>#N/A</v>
      </c>
      <c r="BR109" t="e">
        <f>IF(L109=BR$3,MAX(BR$4:BR108)+1,"")</f>
        <v>#N/A</v>
      </c>
      <c r="BS109" t="e">
        <f>IF(M109=BS$3,MAX(BS$4:BS108)+1,"")</f>
        <v>#N/A</v>
      </c>
      <c r="BT109" t="e">
        <f>IF(N109=BT$3,MAX(BT$4:BT108)+1,"")</f>
        <v>#N/A</v>
      </c>
      <c r="BU109" t="e">
        <f>IF(H109=BU$3,MAX(BU$4:BU108)+1,"")</f>
        <v>#N/A</v>
      </c>
      <c r="BV109" t="e">
        <f>IF(I109=BV$3,MAX(BV$4:BV108)+1,"")</f>
        <v>#N/A</v>
      </c>
      <c r="BW109" t="e">
        <f>IF(J109=BW$3,MAX(BW$4:BW108)+1,"")</f>
        <v>#N/A</v>
      </c>
      <c r="BX109" t="e">
        <f>IF(K109=BX$3,MAX(BX$4:BX108)+1,"")</f>
        <v>#N/A</v>
      </c>
      <c r="BY109" t="e">
        <f>IF(L109=BY$3,MAX(BY$4:BY108)+1,"")</f>
        <v>#N/A</v>
      </c>
      <c r="BZ109" t="e">
        <f>IF(M109=BZ$3,MAX(BZ$4:BZ108)+1,"")</f>
        <v>#N/A</v>
      </c>
      <c r="CA109" t="e">
        <f>IF(N109=CA$3,MAX(CA$4:CA108)+1,"")</f>
        <v>#N/A</v>
      </c>
      <c r="CB109" t="e">
        <f>IF(H109=CB$3,MAX(CB$4:CB108)+1,"")</f>
        <v>#N/A</v>
      </c>
      <c r="CC109" t="e">
        <f>IF(I109=CC$3,MAX(CC$4:CC108)+1,"")</f>
        <v>#N/A</v>
      </c>
      <c r="CD109" t="e">
        <f>IF(J109=CD$3,MAX(CD$4:CD108)+1,"")</f>
        <v>#N/A</v>
      </c>
      <c r="CE109" t="e">
        <f>IF(K109=CE$3,MAX(CE$4:CE108)+1,"")</f>
        <v>#N/A</v>
      </c>
      <c r="CF109" t="e">
        <f>IF(L109=CF$3,MAX(CF$4:CF108)+1,"")</f>
        <v>#N/A</v>
      </c>
      <c r="CG109" t="e">
        <f>IF(M109=CG$3,MAX(CG$4:CG108)+1,"")</f>
        <v>#N/A</v>
      </c>
      <c r="CH109" t="e">
        <f>IF(N109=CH$3,MAX(CH$4:CH108)+1,"")</f>
        <v>#N/A</v>
      </c>
      <c r="CI109" t="e">
        <f>IF(H109=CI$3,MAX(CI$4:CI108)+1,"")</f>
        <v>#N/A</v>
      </c>
      <c r="CJ109" t="e">
        <f>IF(I109=CJ$3,MAX(CJ$4:CJ108)+1,"")</f>
        <v>#N/A</v>
      </c>
      <c r="CK109" t="e">
        <f>IF(J109=CK$3,MAX(CK$4:CK108)+1,"")</f>
        <v>#N/A</v>
      </c>
      <c r="CL109" t="e">
        <f>IF(K109=CL$3,MAX(CL$4:CL108)+1,"")</f>
        <v>#N/A</v>
      </c>
      <c r="CM109" t="e">
        <f>IF(L109=CM$3,MAX(CM$4:CM108)+1,"")</f>
        <v>#N/A</v>
      </c>
      <c r="CN109" t="e">
        <f>IF(M109=CN$3,MAX(CN$4:CN108)+1,"")</f>
        <v>#N/A</v>
      </c>
      <c r="CO109" t="e">
        <f>IF(N109=CO$3,MAX(CO$4:CO108)+1,"")</f>
        <v>#N/A</v>
      </c>
    </row>
    <row r="110" spans="1:93">
      <c r="A110" t="s">
        <v>150</v>
      </c>
      <c r="B110" t="s">
        <v>153</v>
      </c>
      <c r="C110" t="s">
        <v>206</v>
      </c>
      <c r="D110">
        <v>3</v>
      </c>
      <c r="E110" t="str">
        <f>INDEX('Rlt Global'!$A$4:$F$151,MATCH($C110,'Rlt Global'!$C$4:$C$151,0),5)</f>
        <v>OTCMH3</v>
      </c>
      <c r="F110">
        <f>INDEX('Rlt Global'!$A$4:$F$151,MATCH($C110,'Rlt Global'!$C$4:$C$151,0),6)</f>
        <v>2260</v>
      </c>
      <c r="G110" s="66" t="str">
        <f>INDEX('Rlt Global'!$A$4:$G$151,MATCH($C110,'Rlt Global'!$C$4:$C$151,0),7)</f>
        <v>xxx.xxx@google.com</v>
      </c>
      <c r="H110" t="e">
        <f>INDEX('Rlt Global'!$E$4:$BD$151,MATCH($E110,'Rlt Global'!$E$4:$E$151,0),MATCH(H$3,'Rlt Global'!$E$3:$BD$3,0))</f>
        <v>#N/A</v>
      </c>
      <c r="I110" t="e">
        <f>INDEX('Rlt Global'!$E$4:$BD$151,MATCH($E110,'Rlt Global'!$E$4:$E$151,0),MATCH(I$3,'Rlt Global'!$E$3:$BD$3,0))</f>
        <v>#N/A</v>
      </c>
      <c r="J110" t="e">
        <f>INDEX('Rlt Global'!$E$4:$BD$151,MATCH($E110,'Rlt Global'!$E$4:$E$151,0),MATCH(J$3,'Rlt Global'!$E$3:$BD$3,0))</f>
        <v>#N/A</v>
      </c>
      <c r="K110" t="e">
        <f>INDEX('Rlt Global'!$E$4:$BD$151,MATCH($E110,'Rlt Global'!$E$4:$E$151,0),MATCH(K$3,'Rlt Global'!$E$3:$BD$3,0))</f>
        <v>#N/A</v>
      </c>
      <c r="L110" t="e">
        <f>INDEX('Rlt Global'!$E$4:$BD$151,MATCH($E110,'Rlt Global'!$E$4:$E$151,0),MATCH(L$3,'Rlt Global'!$E$3:$BD$3,0))</f>
        <v>#N/A</v>
      </c>
      <c r="M110" t="e">
        <f>INDEX('Rlt Global'!$E$4:$BD$151,MATCH($E110,'Rlt Global'!$E$4:$E$151,0),MATCH(M$3,'Rlt Global'!$E$3:$BD$3,0))</f>
        <v>#N/A</v>
      </c>
      <c r="N110" t="e">
        <f>INDEX('Rlt Global'!$E$4:$BD$151,MATCH($E110,'Rlt Global'!$E$4:$E$151,0),MATCH(N$3,'Rlt Global'!$E$3:$BD$3,0))</f>
        <v>#N/A</v>
      </c>
      <c r="P110" t="e">
        <f t="shared" si="10"/>
        <v>#N/A</v>
      </c>
      <c r="Q110" t="e">
        <f t="shared" si="11"/>
        <v>#N/A</v>
      </c>
      <c r="R110" t="e">
        <f t="shared" si="12"/>
        <v>#N/A</v>
      </c>
      <c r="S110" t="e">
        <f t="shared" si="13"/>
        <v>#N/A</v>
      </c>
      <c r="T110" t="e">
        <f t="shared" si="14"/>
        <v>#N/A</v>
      </c>
      <c r="U110" t="e">
        <f t="shared" si="15"/>
        <v>#N/A</v>
      </c>
      <c r="V110" t="e">
        <f t="shared" si="16"/>
        <v>#N/A</v>
      </c>
      <c r="X110" t="e">
        <f>IF(H110=X$3,MAX(X$4:X109)+1,"")</f>
        <v>#N/A</v>
      </c>
      <c r="Y110" t="e">
        <f>IF(I110=Y$3,MAX(Y$4:Y109)+1,"")</f>
        <v>#N/A</v>
      </c>
      <c r="Z110" t="e">
        <f>IF(J110=Z$3,MAX(Z$4:Z109)+1,"")</f>
        <v>#N/A</v>
      </c>
      <c r="AA110" t="e">
        <f>IF(K110=AA$3,MAX(AA$4:AA109)+1,"")</f>
        <v>#N/A</v>
      </c>
      <c r="AB110" t="e">
        <f>IF(L110=AB$3,MAX(AB$4:AB109)+1,"")</f>
        <v>#N/A</v>
      </c>
      <c r="AC110" t="e">
        <f>IF(M110=AC$3,MAX(AC$4:AC109)+1,"")</f>
        <v>#N/A</v>
      </c>
      <c r="AD110" t="e">
        <f>IF(N110=AD$3,MAX(AD$4:AD109)+1,"")</f>
        <v>#N/A</v>
      </c>
      <c r="AE110" t="e">
        <f>IF(H110=AE$3,MAX(AE$4:AE109)+1,"")</f>
        <v>#N/A</v>
      </c>
      <c r="AF110" t="e">
        <f>IF(I110=AF$3,MAX(AF$4:AF109)+1,"")</f>
        <v>#N/A</v>
      </c>
      <c r="AG110" t="e">
        <f>IF(J110=AG$3,MAX(AG$4:AG109)+1,"")</f>
        <v>#N/A</v>
      </c>
      <c r="AH110" t="e">
        <f>IF(K110=AH$3,MAX(AH$4:AH109)+1,"")</f>
        <v>#N/A</v>
      </c>
      <c r="AI110" t="e">
        <f>IF(L110=AI$3,MAX(AI$4:AI109)+1,"")</f>
        <v>#N/A</v>
      </c>
      <c r="AJ110" t="e">
        <f>IF(M110=AJ$3,MAX(AJ$4:AJ109)+1,"")</f>
        <v>#N/A</v>
      </c>
      <c r="AK110" t="e">
        <f>IF(N110=AK$3,MAX(AK$4:AK109)+1,"")</f>
        <v>#N/A</v>
      </c>
      <c r="AL110" t="e">
        <f>IF(H110=AL$3,MAX(AL$4:AL109)+1,"")</f>
        <v>#N/A</v>
      </c>
      <c r="AM110" t="e">
        <f>IF(I110=AM$3,MAX(AM$4:AM109)+1,"")</f>
        <v>#N/A</v>
      </c>
      <c r="AN110" t="e">
        <f>IF(J110=AN$3,MAX(AN$4:AN109)+1,"")</f>
        <v>#N/A</v>
      </c>
      <c r="AO110" t="e">
        <f>IF(K110=AO$3,MAX(AO$4:AO109)+1,"")</f>
        <v>#N/A</v>
      </c>
      <c r="AP110" t="e">
        <f>IF(L110=AP$3,MAX(AP$4:AP109)+1,"")</f>
        <v>#N/A</v>
      </c>
      <c r="AQ110" t="e">
        <f>IF(M110=AQ$3,MAX(AQ$4:AQ109)+1,"")</f>
        <v>#N/A</v>
      </c>
      <c r="AR110" t="e">
        <f>IF(N110=AR$3,MAX(AR$4:AR109)+1,"")</f>
        <v>#N/A</v>
      </c>
      <c r="AS110" t="e">
        <f>IF(H110=AS$3,MAX(AS$4:AS109)+1,"")</f>
        <v>#N/A</v>
      </c>
      <c r="AT110" t="e">
        <f>IF(I110=AT$3,MAX(AT$4:AT109)+1,"")</f>
        <v>#N/A</v>
      </c>
      <c r="AU110" t="e">
        <f>IF(J110=AU$3,MAX(AU$4:AU109)+1,"")</f>
        <v>#N/A</v>
      </c>
      <c r="AV110" t="e">
        <f>IF(K110=AV$3,MAX(AV$4:AV109)+1,"")</f>
        <v>#N/A</v>
      </c>
      <c r="AW110" t="e">
        <f>IF(L110=AW$3,MAX(AW$4:AW109)+1,"")</f>
        <v>#N/A</v>
      </c>
      <c r="AX110" t="e">
        <f>IF(M110=AX$3,MAX(AX$4:AX109)+1,"")</f>
        <v>#N/A</v>
      </c>
      <c r="AY110" t="e">
        <f>IF(N110=AY$3,MAX(AY$4:AY109)+1,"")</f>
        <v>#N/A</v>
      </c>
      <c r="AZ110" t="e">
        <f>IF(H110=AZ$3,MAX(AZ$4:AZ109)+1,"")</f>
        <v>#N/A</v>
      </c>
      <c r="BA110" t="e">
        <f>IF(I110=BA$3,MAX(BA$4:BA109)+1,"")</f>
        <v>#N/A</v>
      </c>
      <c r="BB110" t="e">
        <f>IF(J110=BB$3,MAX(BB$4:BB109)+1,"")</f>
        <v>#N/A</v>
      </c>
      <c r="BC110" t="e">
        <f>IF(K110=BC$3,MAX(BC$4:BC109)+1,"")</f>
        <v>#N/A</v>
      </c>
      <c r="BD110" t="e">
        <f>IF(L110=BD$3,MAX(BD$4:BD109)+1,"")</f>
        <v>#N/A</v>
      </c>
      <c r="BE110" t="e">
        <f>IF(M110=BE$3,MAX(BE$4:BE109)+1,"")</f>
        <v>#N/A</v>
      </c>
      <c r="BF110" t="e">
        <f>IF(N110=BF$3,MAX(BF$4:BF109)+1,"")</f>
        <v>#N/A</v>
      </c>
      <c r="BG110" t="e">
        <f>IF(H110=BG$3,MAX(BG$4:BG109)+1,"")</f>
        <v>#N/A</v>
      </c>
      <c r="BH110" t="e">
        <f>IF(I110=BH$3,MAX(BH$4:BH109)+1,"")</f>
        <v>#N/A</v>
      </c>
      <c r="BI110" t="e">
        <f>IF(J110=BI$3,MAX(BI$4:BI109)+1,"")</f>
        <v>#N/A</v>
      </c>
      <c r="BJ110" t="e">
        <f>IF(K110=BJ$3,MAX(BJ$4:BJ109)+1,"")</f>
        <v>#N/A</v>
      </c>
      <c r="BK110" t="e">
        <f>IF(L110=BK$3,MAX(BK$4:BK109)+1,"")</f>
        <v>#N/A</v>
      </c>
      <c r="BL110" t="e">
        <f>IF(M110=BL$3,MAX(BL$4:BL109)+1,"")</f>
        <v>#N/A</v>
      </c>
      <c r="BM110" t="e">
        <f>IF(N110=BM$3,MAX(BM$4:BM109)+1,"")</f>
        <v>#N/A</v>
      </c>
      <c r="BN110" t="e">
        <f>IF(H110=BN$3,MAX(BN$4:BN109)+1,"")</f>
        <v>#N/A</v>
      </c>
      <c r="BO110" t="e">
        <f>IF(I110=BO$3,MAX(BO$4:BO109)+1,"")</f>
        <v>#N/A</v>
      </c>
      <c r="BP110" t="e">
        <f>IF(J110=BP$3,MAX(BP$4:BP109)+1,"")</f>
        <v>#N/A</v>
      </c>
      <c r="BQ110" t="e">
        <f>IF(K110=BQ$3,MAX(BQ$4:BQ109)+1,"")</f>
        <v>#N/A</v>
      </c>
      <c r="BR110" t="e">
        <f>IF(L110=BR$3,MAX(BR$4:BR109)+1,"")</f>
        <v>#N/A</v>
      </c>
      <c r="BS110" t="e">
        <f>IF(M110=BS$3,MAX(BS$4:BS109)+1,"")</f>
        <v>#N/A</v>
      </c>
      <c r="BT110" t="e">
        <f>IF(N110=BT$3,MAX(BT$4:BT109)+1,"")</f>
        <v>#N/A</v>
      </c>
      <c r="BU110" t="e">
        <f>IF(H110=BU$3,MAX(BU$4:BU109)+1,"")</f>
        <v>#N/A</v>
      </c>
      <c r="BV110" t="e">
        <f>IF(I110=BV$3,MAX(BV$4:BV109)+1,"")</f>
        <v>#N/A</v>
      </c>
      <c r="BW110" t="e">
        <f>IF(J110=BW$3,MAX(BW$4:BW109)+1,"")</f>
        <v>#N/A</v>
      </c>
      <c r="BX110" t="e">
        <f>IF(K110=BX$3,MAX(BX$4:BX109)+1,"")</f>
        <v>#N/A</v>
      </c>
      <c r="BY110" t="e">
        <f>IF(L110=BY$3,MAX(BY$4:BY109)+1,"")</f>
        <v>#N/A</v>
      </c>
      <c r="BZ110" t="e">
        <f>IF(M110=BZ$3,MAX(BZ$4:BZ109)+1,"")</f>
        <v>#N/A</v>
      </c>
      <c r="CA110" t="e">
        <f>IF(N110=CA$3,MAX(CA$4:CA109)+1,"")</f>
        <v>#N/A</v>
      </c>
      <c r="CB110" t="e">
        <f>IF(H110=CB$3,MAX(CB$4:CB109)+1,"")</f>
        <v>#N/A</v>
      </c>
      <c r="CC110" t="e">
        <f>IF(I110=CC$3,MAX(CC$4:CC109)+1,"")</f>
        <v>#N/A</v>
      </c>
      <c r="CD110" t="e">
        <f>IF(J110=CD$3,MAX(CD$4:CD109)+1,"")</f>
        <v>#N/A</v>
      </c>
      <c r="CE110" t="e">
        <f>IF(K110=CE$3,MAX(CE$4:CE109)+1,"")</f>
        <v>#N/A</v>
      </c>
      <c r="CF110" t="e">
        <f>IF(L110=CF$3,MAX(CF$4:CF109)+1,"")</f>
        <v>#N/A</v>
      </c>
      <c r="CG110" t="e">
        <f>IF(M110=CG$3,MAX(CG$4:CG109)+1,"")</f>
        <v>#N/A</v>
      </c>
      <c r="CH110" t="e">
        <f>IF(N110=CH$3,MAX(CH$4:CH109)+1,"")</f>
        <v>#N/A</v>
      </c>
      <c r="CI110" t="e">
        <f>IF(H110=CI$3,MAX(CI$4:CI109)+1,"")</f>
        <v>#N/A</v>
      </c>
      <c r="CJ110" t="e">
        <f>IF(I110=CJ$3,MAX(CJ$4:CJ109)+1,"")</f>
        <v>#N/A</v>
      </c>
      <c r="CK110" t="e">
        <f>IF(J110=CK$3,MAX(CK$4:CK109)+1,"")</f>
        <v>#N/A</v>
      </c>
      <c r="CL110" t="e">
        <f>IF(K110=CL$3,MAX(CL$4:CL109)+1,"")</f>
        <v>#N/A</v>
      </c>
      <c r="CM110" t="e">
        <f>IF(L110=CM$3,MAX(CM$4:CM109)+1,"")</f>
        <v>#N/A</v>
      </c>
      <c r="CN110" t="e">
        <f>IF(M110=CN$3,MAX(CN$4:CN109)+1,"")</f>
        <v>#N/A</v>
      </c>
      <c r="CO110" t="e">
        <f>IF(N110=CO$3,MAX(CO$4:CO109)+1,"")</f>
        <v>#N/A</v>
      </c>
    </row>
    <row r="111" spans="1:93">
      <c r="A111" t="s">
        <v>150</v>
      </c>
      <c r="B111" t="s">
        <v>153</v>
      </c>
      <c r="C111" t="s">
        <v>207</v>
      </c>
      <c r="D111">
        <v>4</v>
      </c>
      <c r="E111" t="str">
        <f>INDEX('Rlt Global'!$A$4:$F$151,MATCH($C111,'Rlt Global'!$C$4:$C$151,0),5)</f>
        <v>OTCMH4</v>
      </c>
      <c r="F111">
        <f>INDEX('Rlt Global'!$A$4:$F$151,MATCH($C111,'Rlt Global'!$C$4:$C$151,0),6)</f>
        <v>3402</v>
      </c>
      <c r="G111" s="66" t="str">
        <f>INDEX('Rlt Global'!$A$4:$G$151,MATCH($C111,'Rlt Global'!$C$4:$C$151,0),7)</f>
        <v>xxx.xxx@google.com</v>
      </c>
      <c r="H111" t="e">
        <f>INDEX('Rlt Global'!$E$4:$BD$151,MATCH($E111,'Rlt Global'!$E$4:$E$151,0),MATCH(H$3,'Rlt Global'!$E$3:$BD$3,0))</f>
        <v>#N/A</v>
      </c>
      <c r="I111" t="e">
        <f>INDEX('Rlt Global'!$E$4:$BD$151,MATCH($E111,'Rlt Global'!$E$4:$E$151,0),MATCH(I$3,'Rlt Global'!$E$3:$BD$3,0))</f>
        <v>#N/A</v>
      </c>
      <c r="J111" t="e">
        <f>INDEX('Rlt Global'!$E$4:$BD$151,MATCH($E111,'Rlt Global'!$E$4:$E$151,0),MATCH(J$3,'Rlt Global'!$E$3:$BD$3,0))</f>
        <v>#N/A</v>
      </c>
      <c r="K111" t="e">
        <f>INDEX('Rlt Global'!$E$4:$BD$151,MATCH($E111,'Rlt Global'!$E$4:$E$151,0),MATCH(K$3,'Rlt Global'!$E$3:$BD$3,0))</f>
        <v>#N/A</v>
      </c>
      <c r="L111" t="e">
        <f>INDEX('Rlt Global'!$E$4:$BD$151,MATCH($E111,'Rlt Global'!$E$4:$E$151,0),MATCH(L$3,'Rlt Global'!$E$3:$BD$3,0))</f>
        <v>#N/A</v>
      </c>
      <c r="M111" t="e">
        <f>INDEX('Rlt Global'!$E$4:$BD$151,MATCH($E111,'Rlt Global'!$E$4:$E$151,0),MATCH(M$3,'Rlt Global'!$E$3:$BD$3,0))</f>
        <v>#N/A</v>
      </c>
      <c r="N111" t="e">
        <f>INDEX('Rlt Global'!$E$4:$BD$151,MATCH($E111,'Rlt Global'!$E$4:$E$151,0),MATCH(N$3,'Rlt Global'!$E$3:$BD$3,0))</f>
        <v>#N/A</v>
      </c>
      <c r="P111" t="e">
        <f t="shared" si="10"/>
        <v>#N/A</v>
      </c>
      <c r="Q111" t="e">
        <f t="shared" si="11"/>
        <v>#N/A</v>
      </c>
      <c r="R111" t="e">
        <f t="shared" si="12"/>
        <v>#N/A</v>
      </c>
      <c r="S111" t="e">
        <f t="shared" si="13"/>
        <v>#N/A</v>
      </c>
      <c r="T111" t="e">
        <f t="shared" si="14"/>
        <v>#N/A</v>
      </c>
      <c r="U111" t="e">
        <f t="shared" si="15"/>
        <v>#N/A</v>
      </c>
      <c r="V111" t="e">
        <f t="shared" si="16"/>
        <v>#N/A</v>
      </c>
      <c r="X111" t="e">
        <f>IF(H111=X$3,MAX(X$4:X110)+1,"")</f>
        <v>#N/A</v>
      </c>
      <c r="Y111" t="e">
        <f>IF(I111=Y$3,MAX(Y$4:Y110)+1,"")</f>
        <v>#N/A</v>
      </c>
      <c r="Z111" t="e">
        <f>IF(J111=Z$3,MAX(Z$4:Z110)+1,"")</f>
        <v>#N/A</v>
      </c>
      <c r="AA111" t="e">
        <f>IF(K111=AA$3,MAX(AA$4:AA110)+1,"")</f>
        <v>#N/A</v>
      </c>
      <c r="AB111" t="e">
        <f>IF(L111=AB$3,MAX(AB$4:AB110)+1,"")</f>
        <v>#N/A</v>
      </c>
      <c r="AC111" t="e">
        <f>IF(M111=AC$3,MAX(AC$4:AC110)+1,"")</f>
        <v>#N/A</v>
      </c>
      <c r="AD111" t="e">
        <f>IF(N111=AD$3,MAX(AD$4:AD110)+1,"")</f>
        <v>#N/A</v>
      </c>
      <c r="AE111" t="e">
        <f>IF(H111=AE$3,MAX(AE$4:AE110)+1,"")</f>
        <v>#N/A</v>
      </c>
      <c r="AF111" t="e">
        <f>IF(I111=AF$3,MAX(AF$4:AF110)+1,"")</f>
        <v>#N/A</v>
      </c>
      <c r="AG111" t="e">
        <f>IF(J111=AG$3,MAX(AG$4:AG110)+1,"")</f>
        <v>#N/A</v>
      </c>
      <c r="AH111" t="e">
        <f>IF(K111=AH$3,MAX(AH$4:AH110)+1,"")</f>
        <v>#N/A</v>
      </c>
      <c r="AI111" t="e">
        <f>IF(L111=AI$3,MAX(AI$4:AI110)+1,"")</f>
        <v>#N/A</v>
      </c>
      <c r="AJ111" t="e">
        <f>IF(M111=AJ$3,MAX(AJ$4:AJ110)+1,"")</f>
        <v>#N/A</v>
      </c>
      <c r="AK111" t="e">
        <f>IF(N111=AK$3,MAX(AK$4:AK110)+1,"")</f>
        <v>#N/A</v>
      </c>
      <c r="AL111" t="e">
        <f>IF(H111=AL$3,MAX(AL$4:AL110)+1,"")</f>
        <v>#N/A</v>
      </c>
      <c r="AM111" t="e">
        <f>IF(I111=AM$3,MAX(AM$4:AM110)+1,"")</f>
        <v>#N/A</v>
      </c>
      <c r="AN111" t="e">
        <f>IF(J111=AN$3,MAX(AN$4:AN110)+1,"")</f>
        <v>#N/A</v>
      </c>
      <c r="AO111" t="e">
        <f>IF(K111=AO$3,MAX(AO$4:AO110)+1,"")</f>
        <v>#N/A</v>
      </c>
      <c r="AP111" t="e">
        <f>IF(L111=AP$3,MAX(AP$4:AP110)+1,"")</f>
        <v>#N/A</v>
      </c>
      <c r="AQ111" t="e">
        <f>IF(M111=AQ$3,MAX(AQ$4:AQ110)+1,"")</f>
        <v>#N/A</v>
      </c>
      <c r="AR111" t="e">
        <f>IF(N111=AR$3,MAX(AR$4:AR110)+1,"")</f>
        <v>#N/A</v>
      </c>
      <c r="AS111" t="e">
        <f>IF(H111=AS$3,MAX(AS$4:AS110)+1,"")</f>
        <v>#N/A</v>
      </c>
      <c r="AT111" t="e">
        <f>IF(I111=AT$3,MAX(AT$4:AT110)+1,"")</f>
        <v>#N/A</v>
      </c>
      <c r="AU111" t="e">
        <f>IF(J111=AU$3,MAX(AU$4:AU110)+1,"")</f>
        <v>#N/A</v>
      </c>
      <c r="AV111" t="e">
        <f>IF(K111=AV$3,MAX(AV$4:AV110)+1,"")</f>
        <v>#N/A</v>
      </c>
      <c r="AW111" t="e">
        <f>IF(L111=AW$3,MAX(AW$4:AW110)+1,"")</f>
        <v>#N/A</v>
      </c>
      <c r="AX111" t="e">
        <f>IF(M111=AX$3,MAX(AX$4:AX110)+1,"")</f>
        <v>#N/A</v>
      </c>
      <c r="AY111" t="e">
        <f>IF(N111=AY$3,MAX(AY$4:AY110)+1,"")</f>
        <v>#N/A</v>
      </c>
      <c r="AZ111" t="e">
        <f>IF(H111=AZ$3,MAX(AZ$4:AZ110)+1,"")</f>
        <v>#N/A</v>
      </c>
      <c r="BA111" t="e">
        <f>IF(I111=BA$3,MAX(BA$4:BA110)+1,"")</f>
        <v>#N/A</v>
      </c>
      <c r="BB111" t="e">
        <f>IF(J111=BB$3,MAX(BB$4:BB110)+1,"")</f>
        <v>#N/A</v>
      </c>
      <c r="BC111" t="e">
        <f>IF(K111=BC$3,MAX(BC$4:BC110)+1,"")</f>
        <v>#N/A</v>
      </c>
      <c r="BD111" t="e">
        <f>IF(L111=BD$3,MAX(BD$4:BD110)+1,"")</f>
        <v>#N/A</v>
      </c>
      <c r="BE111" t="e">
        <f>IF(M111=BE$3,MAX(BE$4:BE110)+1,"")</f>
        <v>#N/A</v>
      </c>
      <c r="BF111" t="e">
        <f>IF(N111=BF$3,MAX(BF$4:BF110)+1,"")</f>
        <v>#N/A</v>
      </c>
      <c r="BG111" t="e">
        <f>IF(H111=BG$3,MAX(BG$4:BG110)+1,"")</f>
        <v>#N/A</v>
      </c>
      <c r="BH111" t="e">
        <f>IF(I111=BH$3,MAX(BH$4:BH110)+1,"")</f>
        <v>#N/A</v>
      </c>
      <c r="BI111" t="e">
        <f>IF(J111=BI$3,MAX(BI$4:BI110)+1,"")</f>
        <v>#N/A</v>
      </c>
      <c r="BJ111" t="e">
        <f>IF(K111=BJ$3,MAX(BJ$4:BJ110)+1,"")</f>
        <v>#N/A</v>
      </c>
      <c r="BK111" t="e">
        <f>IF(L111=BK$3,MAX(BK$4:BK110)+1,"")</f>
        <v>#N/A</v>
      </c>
      <c r="BL111" t="e">
        <f>IF(M111=BL$3,MAX(BL$4:BL110)+1,"")</f>
        <v>#N/A</v>
      </c>
      <c r="BM111" t="e">
        <f>IF(N111=BM$3,MAX(BM$4:BM110)+1,"")</f>
        <v>#N/A</v>
      </c>
      <c r="BN111" t="e">
        <f>IF(H111=BN$3,MAX(BN$4:BN110)+1,"")</f>
        <v>#N/A</v>
      </c>
      <c r="BO111" t="e">
        <f>IF(I111=BO$3,MAX(BO$4:BO110)+1,"")</f>
        <v>#N/A</v>
      </c>
      <c r="BP111" t="e">
        <f>IF(J111=BP$3,MAX(BP$4:BP110)+1,"")</f>
        <v>#N/A</v>
      </c>
      <c r="BQ111" t="e">
        <f>IF(K111=BQ$3,MAX(BQ$4:BQ110)+1,"")</f>
        <v>#N/A</v>
      </c>
      <c r="BR111" t="e">
        <f>IF(L111=BR$3,MAX(BR$4:BR110)+1,"")</f>
        <v>#N/A</v>
      </c>
      <c r="BS111" t="e">
        <f>IF(M111=BS$3,MAX(BS$4:BS110)+1,"")</f>
        <v>#N/A</v>
      </c>
      <c r="BT111" t="e">
        <f>IF(N111=BT$3,MAX(BT$4:BT110)+1,"")</f>
        <v>#N/A</v>
      </c>
      <c r="BU111" t="e">
        <f>IF(H111=BU$3,MAX(BU$4:BU110)+1,"")</f>
        <v>#N/A</v>
      </c>
      <c r="BV111" t="e">
        <f>IF(I111=BV$3,MAX(BV$4:BV110)+1,"")</f>
        <v>#N/A</v>
      </c>
      <c r="BW111" t="e">
        <f>IF(J111=BW$3,MAX(BW$4:BW110)+1,"")</f>
        <v>#N/A</v>
      </c>
      <c r="BX111" t="e">
        <f>IF(K111=BX$3,MAX(BX$4:BX110)+1,"")</f>
        <v>#N/A</v>
      </c>
      <c r="BY111" t="e">
        <f>IF(L111=BY$3,MAX(BY$4:BY110)+1,"")</f>
        <v>#N/A</v>
      </c>
      <c r="BZ111" t="e">
        <f>IF(M111=BZ$3,MAX(BZ$4:BZ110)+1,"")</f>
        <v>#N/A</v>
      </c>
      <c r="CA111" t="e">
        <f>IF(N111=CA$3,MAX(CA$4:CA110)+1,"")</f>
        <v>#N/A</v>
      </c>
      <c r="CB111" t="e">
        <f>IF(H111=CB$3,MAX(CB$4:CB110)+1,"")</f>
        <v>#N/A</v>
      </c>
      <c r="CC111" t="e">
        <f>IF(I111=CC$3,MAX(CC$4:CC110)+1,"")</f>
        <v>#N/A</v>
      </c>
      <c r="CD111" t="e">
        <f>IF(J111=CD$3,MAX(CD$4:CD110)+1,"")</f>
        <v>#N/A</v>
      </c>
      <c r="CE111" t="e">
        <f>IF(K111=CE$3,MAX(CE$4:CE110)+1,"")</f>
        <v>#N/A</v>
      </c>
      <c r="CF111" t="e">
        <f>IF(L111=CF$3,MAX(CF$4:CF110)+1,"")</f>
        <v>#N/A</v>
      </c>
      <c r="CG111" t="e">
        <f>IF(M111=CG$3,MAX(CG$4:CG110)+1,"")</f>
        <v>#N/A</v>
      </c>
      <c r="CH111" t="e">
        <f>IF(N111=CH$3,MAX(CH$4:CH110)+1,"")</f>
        <v>#N/A</v>
      </c>
      <c r="CI111" t="e">
        <f>IF(H111=CI$3,MAX(CI$4:CI110)+1,"")</f>
        <v>#N/A</v>
      </c>
      <c r="CJ111" t="e">
        <f>IF(I111=CJ$3,MAX(CJ$4:CJ110)+1,"")</f>
        <v>#N/A</v>
      </c>
      <c r="CK111" t="e">
        <f>IF(J111=CK$3,MAX(CK$4:CK110)+1,"")</f>
        <v>#N/A</v>
      </c>
      <c r="CL111" t="e">
        <f>IF(K111=CL$3,MAX(CL$4:CL110)+1,"")</f>
        <v>#N/A</v>
      </c>
      <c r="CM111" t="e">
        <f>IF(L111=CM$3,MAX(CM$4:CM110)+1,"")</f>
        <v>#N/A</v>
      </c>
      <c r="CN111" t="e">
        <f>IF(M111=CN$3,MAX(CN$4:CN110)+1,"")</f>
        <v>#N/A</v>
      </c>
      <c r="CO111" t="e">
        <f>IF(N111=CO$3,MAX(CO$4:CO110)+1,"")</f>
        <v>#N/A</v>
      </c>
    </row>
    <row r="112" spans="1:93">
      <c r="A112" t="s">
        <v>150</v>
      </c>
      <c r="B112" t="s">
        <v>153</v>
      </c>
      <c r="C112" t="s">
        <v>208</v>
      </c>
      <c r="D112">
        <v>5</v>
      </c>
      <c r="E112" t="str">
        <f>INDEX('Rlt Global'!$A$4:$F$151,MATCH($C112,'Rlt Global'!$C$4:$C$151,0),5)</f>
        <v>OTCMH5</v>
      </c>
      <c r="F112">
        <f>INDEX('Rlt Global'!$A$4:$F$151,MATCH($C112,'Rlt Global'!$C$4:$C$151,0),6)</f>
        <v>2008</v>
      </c>
      <c r="G112" s="66" t="str">
        <f>INDEX('Rlt Global'!$A$4:$G$151,MATCH($C112,'Rlt Global'!$C$4:$C$151,0),7)</f>
        <v>xxx.xxx@google.com</v>
      </c>
      <c r="H112" t="e">
        <f>INDEX('Rlt Global'!$E$4:$BD$151,MATCH($E112,'Rlt Global'!$E$4:$E$151,0),MATCH(H$3,'Rlt Global'!$E$3:$BD$3,0))</f>
        <v>#N/A</v>
      </c>
      <c r="I112" t="e">
        <f>INDEX('Rlt Global'!$E$4:$BD$151,MATCH($E112,'Rlt Global'!$E$4:$E$151,0),MATCH(I$3,'Rlt Global'!$E$3:$BD$3,0))</f>
        <v>#N/A</v>
      </c>
      <c r="J112" t="e">
        <f>INDEX('Rlt Global'!$E$4:$BD$151,MATCH($E112,'Rlt Global'!$E$4:$E$151,0),MATCH(J$3,'Rlt Global'!$E$3:$BD$3,0))</f>
        <v>#N/A</v>
      </c>
      <c r="K112" t="e">
        <f>INDEX('Rlt Global'!$E$4:$BD$151,MATCH($E112,'Rlt Global'!$E$4:$E$151,0),MATCH(K$3,'Rlt Global'!$E$3:$BD$3,0))</f>
        <v>#N/A</v>
      </c>
      <c r="L112" t="e">
        <f>INDEX('Rlt Global'!$E$4:$BD$151,MATCH($E112,'Rlt Global'!$E$4:$E$151,0),MATCH(L$3,'Rlt Global'!$E$3:$BD$3,0))</f>
        <v>#N/A</v>
      </c>
      <c r="M112" t="e">
        <f>INDEX('Rlt Global'!$E$4:$BD$151,MATCH($E112,'Rlt Global'!$E$4:$E$151,0),MATCH(M$3,'Rlt Global'!$E$3:$BD$3,0))</f>
        <v>#N/A</v>
      </c>
      <c r="N112" t="e">
        <f>INDEX('Rlt Global'!$E$4:$BD$151,MATCH($E112,'Rlt Global'!$E$4:$E$151,0),MATCH(N$3,'Rlt Global'!$E$3:$BD$3,0))</f>
        <v>#N/A</v>
      </c>
      <c r="P112" t="e">
        <f t="shared" si="10"/>
        <v>#N/A</v>
      </c>
      <c r="Q112" t="e">
        <f t="shared" si="11"/>
        <v>#N/A</v>
      </c>
      <c r="R112" t="e">
        <f t="shared" si="12"/>
        <v>#N/A</v>
      </c>
      <c r="S112" t="e">
        <f t="shared" si="13"/>
        <v>#N/A</v>
      </c>
      <c r="T112" t="e">
        <f t="shared" si="14"/>
        <v>#N/A</v>
      </c>
      <c r="U112" t="e">
        <f t="shared" si="15"/>
        <v>#N/A</v>
      </c>
      <c r="V112" t="e">
        <f t="shared" si="16"/>
        <v>#N/A</v>
      </c>
      <c r="X112" t="e">
        <f>IF(H112=X$3,MAX(X$4:X111)+1,"")</f>
        <v>#N/A</v>
      </c>
      <c r="Y112" t="e">
        <f>IF(I112=Y$3,MAX(Y$4:Y111)+1,"")</f>
        <v>#N/A</v>
      </c>
      <c r="Z112" t="e">
        <f>IF(J112=Z$3,MAX(Z$4:Z111)+1,"")</f>
        <v>#N/A</v>
      </c>
      <c r="AA112" t="e">
        <f>IF(K112=AA$3,MAX(AA$4:AA111)+1,"")</f>
        <v>#N/A</v>
      </c>
      <c r="AB112" t="e">
        <f>IF(L112=AB$3,MAX(AB$4:AB111)+1,"")</f>
        <v>#N/A</v>
      </c>
      <c r="AC112" t="e">
        <f>IF(M112=AC$3,MAX(AC$4:AC111)+1,"")</f>
        <v>#N/A</v>
      </c>
      <c r="AD112" t="e">
        <f>IF(N112=AD$3,MAX(AD$4:AD111)+1,"")</f>
        <v>#N/A</v>
      </c>
      <c r="AE112" t="e">
        <f>IF(H112=AE$3,MAX(AE$4:AE111)+1,"")</f>
        <v>#N/A</v>
      </c>
      <c r="AF112" t="e">
        <f>IF(I112=AF$3,MAX(AF$4:AF111)+1,"")</f>
        <v>#N/A</v>
      </c>
      <c r="AG112" t="e">
        <f>IF(J112=AG$3,MAX(AG$4:AG111)+1,"")</f>
        <v>#N/A</v>
      </c>
      <c r="AH112" t="e">
        <f>IF(K112=AH$3,MAX(AH$4:AH111)+1,"")</f>
        <v>#N/A</v>
      </c>
      <c r="AI112" t="e">
        <f>IF(L112=AI$3,MAX(AI$4:AI111)+1,"")</f>
        <v>#N/A</v>
      </c>
      <c r="AJ112" t="e">
        <f>IF(M112=AJ$3,MAX(AJ$4:AJ111)+1,"")</f>
        <v>#N/A</v>
      </c>
      <c r="AK112" t="e">
        <f>IF(N112=AK$3,MAX(AK$4:AK111)+1,"")</f>
        <v>#N/A</v>
      </c>
      <c r="AL112" t="e">
        <f>IF(H112=AL$3,MAX(AL$4:AL111)+1,"")</f>
        <v>#N/A</v>
      </c>
      <c r="AM112" t="e">
        <f>IF(I112=AM$3,MAX(AM$4:AM111)+1,"")</f>
        <v>#N/A</v>
      </c>
      <c r="AN112" t="e">
        <f>IF(J112=AN$3,MAX(AN$4:AN111)+1,"")</f>
        <v>#N/A</v>
      </c>
      <c r="AO112" t="e">
        <f>IF(K112=AO$3,MAX(AO$4:AO111)+1,"")</f>
        <v>#N/A</v>
      </c>
      <c r="AP112" t="e">
        <f>IF(L112=AP$3,MAX(AP$4:AP111)+1,"")</f>
        <v>#N/A</v>
      </c>
      <c r="AQ112" t="e">
        <f>IF(M112=AQ$3,MAX(AQ$4:AQ111)+1,"")</f>
        <v>#N/A</v>
      </c>
      <c r="AR112" t="e">
        <f>IF(N112=AR$3,MAX(AR$4:AR111)+1,"")</f>
        <v>#N/A</v>
      </c>
      <c r="AS112" t="e">
        <f>IF(H112=AS$3,MAX(AS$4:AS111)+1,"")</f>
        <v>#N/A</v>
      </c>
      <c r="AT112" t="e">
        <f>IF(I112=AT$3,MAX(AT$4:AT111)+1,"")</f>
        <v>#N/A</v>
      </c>
      <c r="AU112" t="e">
        <f>IF(J112=AU$3,MAX(AU$4:AU111)+1,"")</f>
        <v>#N/A</v>
      </c>
      <c r="AV112" t="e">
        <f>IF(K112=AV$3,MAX(AV$4:AV111)+1,"")</f>
        <v>#N/A</v>
      </c>
      <c r="AW112" t="e">
        <f>IF(L112=AW$3,MAX(AW$4:AW111)+1,"")</f>
        <v>#N/A</v>
      </c>
      <c r="AX112" t="e">
        <f>IF(M112=AX$3,MAX(AX$4:AX111)+1,"")</f>
        <v>#N/A</v>
      </c>
      <c r="AY112" t="e">
        <f>IF(N112=AY$3,MAX(AY$4:AY111)+1,"")</f>
        <v>#N/A</v>
      </c>
      <c r="AZ112" t="e">
        <f>IF(H112=AZ$3,MAX(AZ$4:AZ111)+1,"")</f>
        <v>#N/A</v>
      </c>
      <c r="BA112" t="e">
        <f>IF(I112=BA$3,MAX(BA$4:BA111)+1,"")</f>
        <v>#N/A</v>
      </c>
      <c r="BB112" t="e">
        <f>IF(J112=BB$3,MAX(BB$4:BB111)+1,"")</f>
        <v>#N/A</v>
      </c>
      <c r="BC112" t="e">
        <f>IF(K112=BC$3,MAX(BC$4:BC111)+1,"")</f>
        <v>#N/A</v>
      </c>
      <c r="BD112" t="e">
        <f>IF(L112=BD$3,MAX(BD$4:BD111)+1,"")</f>
        <v>#N/A</v>
      </c>
      <c r="BE112" t="e">
        <f>IF(M112=BE$3,MAX(BE$4:BE111)+1,"")</f>
        <v>#N/A</v>
      </c>
      <c r="BF112" t="e">
        <f>IF(N112=BF$3,MAX(BF$4:BF111)+1,"")</f>
        <v>#N/A</v>
      </c>
      <c r="BG112" t="e">
        <f>IF(H112=BG$3,MAX(BG$4:BG111)+1,"")</f>
        <v>#N/A</v>
      </c>
      <c r="BH112" t="e">
        <f>IF(I112=BH$3,MAX(BH$4:BH111)+1,"")</f>
        <v>#N/A</v>
      </c>
      <c r="BI112" t="e">
        <f>IF(J112=BI$3,MAX(BI$4:BI111)+1,"")</f>
        <v>#N/A</v>
      </c>
      <c r="BJ112" t="e">
        <f>IF(K112=BJ$3,MAX(BJ$4:BJ111)+1,"")</f>
        <v>#N/A</v>
      </c>
      <c r="BK112" t="e">
        <f>IF(L112=BK$3,MAX(BK$4:BK111)+1,"")</f>
        <v>#N/A</v>
      </c>
      <c r="BL112" t="e">
        <f>IF(M112=BL$3,MAX(BL$4:BL111)+1,"")</f>
        <v>#N/A</v>
      </c>
      <c r="BM112" t="e">
        <f>IF(N112=BM$3,MAX(BM$4:BM111)+1,"")</f>
        <v>#N/A</v>
      </c>
      <c r="BN112" t="e">
        <f>IF(H112=BN$3,MAX(BN$4:BN111)+1,"")</f>
        <v>#N/A</v>
      </c>
      <c r="BO112" t="e">
        <f>IF(I112=BO$3,MAX(BO$4:BO111)+1,"")</f>
        <v>#N/A</v>
      </c>
      <c r="BP112" t="e">
        <f>IF(J112=BP$3,MAX(BP$4:BP111)+1,"")</f>
        <v>#N/A</v>
      </c>
      <c r="BQ112" t="e">
        <f>IF(K112=BQ$3,MAX(BQ$4:BQ111)+1,"")</f>
        <v>#N/A</v>
      </c>
      <c r="BR112" t="e">
        <f>IF(L112=BR$3,MAX(BR$4:BR111)+1,"")</f>
        <v>#N/A</v>
      </c>
      <c r="BS112" t="e">
        <f>IF(M112=BS$3,MAX(BS$4:BS111)+1,"")</f>
        <v>#N/A</v>
      </c>
      <c r="BT112" t="e">
        <f>IF(N112=BT$3,MAX(BT$4:BT111)+1,"")</f>
        <v>#N/A</v>
      </c>
      <c r="BU112" t="e">
        <f>IF(H112=BU$3,MAX(BU$4:BU111)+1,"")</f>
        <v>#N/A</v>
      </c>
      <c r="BV112" t="e">
        <f>IF(I112=BV$3,MAX(BV$4:BV111)+1,"")</f>
        <v>#N/A</v>
      </c>
      <c r="BW112" t="e">
        <f>IF(J112=BW$3,MAX(BW$4:BW111)+1,"")</f>
        <v>#N/A</v>
      </c>
      <c r="BX112" t="e">
        <f>IF(K112=BX$3,MAX(BX$4:BX111)+1,"")</f>
        <v>#N/A</v>
      </c>
      <c r="BY112" t="e">
        <f>IF(L112=BY$3,MAX(BY$4:BY111)+1,"")</f>
        <v>#N/A</v>
      </c>
      <c r="BZ112" t="e">
        <f>IF(M112=BZ$3,MAX(BZ$4:BZ111)+1,"")</f>
        <v>#N/A</v>
      </c>
      <c r="CA112" t="e">
        <f>IF(N112=CA$3,MAX(CA$4:CA111)+1,"")</f>
        <v>#N/A</v>
      </c>
      <c r="CB112" t="e">
        <f>IF(H112=CB$3,MAX(CB$4:CB111)+1,"")</f>
        <v>#N/A</v>
      </c>
      <c r="CC112" t="e">
        <f>IF(I112=CC$3,MAX(CC$4:CC111)+1,"")</f>
        <v>#N/A</v>
      </c>
      <c r="CD112" t="e">
        <f>IF(J112=CD$3,MAX(CD$4:CD111)+1,"")</f>
        <v>#N/A</v>
      </c>
      <c r="CE112" t="e">
        <f>IF(K112=CE$3,MAX(CE$4:CE111)+1,"")</f>
        <v>#N/A</v>
      </c>
      <c r="CF112" t="e">
        <f>IF(L112=CF$3,MAX(CF$4:CF111)+1,"")</f>
        <v>#N/A</v>
      </c>
      <c r="CG112" t="e">
        <f>IF(M112=CG$3,MAX(CG$4:CG111)+1,"")</f>
        <v>#N/A</v>
      </c>
      <c r="CH112" t="e">
        <f>IF(N112=CH$3,MAX(CH$4:CH111)+1,"")</f>
        <v>#N/A</v>
      </c>
      <c r="CI112" t="e">
        <f>IF(H112=CI$3,MAX(CI$4:CI111)+1,"")</f>
        <v>#N/A</v>
      </c>
      <c r="CJ112" t="e">
        <f>IF(I112=CJ$3,MAX(CJ$4:CJ111)+1,"")</f>
        <v>#N/A</v>
      </c>
      <c r="CK112" t="e">
        <f>IF(J112=CK$3,MAX(CK$4:CK111)+1,"")</f>
        <v>#N/A</v>
      </c>
      <c r="CL112" t="e">
        <f>IF(K112=CL$3,MAX(CL$4:CL111)+1,"")</f>
        <v>#N/A</v>
      </c>
      <c r="CM112" t="e">
        <f>IF(L112=CM$3,MAX(CM$4:CM111)+1,"")</f>
        <v>#N/A</v>
      </c>
      <c r="CN112" t="e">
        <f>IF(M112=CN$3,MAX(CN$4:CN111)+1,"")</f>
        <v>#N/A</v>
      </c>
      <c r="CO112" t="e">
        <f>IF(N112=CO$3,MAX(CO$4:CO111)+1,"")</f>
        <v>#N/A</v>
      </c>
    </row>
    <row r="113" spans="1:93">
      <c r="A113" t="s">
        <v>150</v>
      </c>
      <c r="B113" t="s">
        <v>153</v>
      </c>
      <c r="C113" t="s">
        <v>209</v>
      </c>
      <c r="D113">
        <v>6</v>
      </c>
      <c r="E113" t="str">
        <f>INDEX('Rlt Global'!$A$4:$F$151,MATCH($C113,'Rlt Global'!$C$4:$C$151,0),5)</f>
        <v>OTCMH6</v>
      </c>
      <c r="F113">
        <f>INDEX('Rlt Global'!$A$4:$F$151,MATCH($C113,'Rlt Global'!$C$4:$C$151,0),6)</f>
        <v>1471</v>
      </c>
      <c r="G113" s="66" t="str">
        <f>INDEX('Rlt Global'!$A$4:$G$151,MATCH($C113,'Rlt Global'!$C$4:$C$151,0),7)</f>
        <v>xxx.xxx@google.com</v>
      </c>
      <c r="H113" t="e">
        <f>INDEX('Rlt Global'!$E$4:$BD$151,MATCH($E113,'Rlt Global'!$E$4:$E$151,0),MATCH(H$3,'Rlt Global'!$E$3:$BD$3,0))</f>
        <v>#N/A</v>
      </c>
      <c r="I113" t="e">
        <f>INDEX('Rlt Global'!$E$4:$BD$151,MATCH($E113,'Rlt Global'!$E$4:$E$151,0),MATCH(I$3,'Rlt Global'!$E$3:$BD$3,0))</f>
        <v>#N/A</v>
      </c>
      <c r="J113" t="e">
        <f>INDEX('Rlt Global'!$E$4:$BD$151,MATCH($E113,'Rlt Global'!$E$4:$E$151,0),MATCH(J$3,'Rlt Global'!$E$3:$BD$3,0))</f>
        <v>#N/A</v>
      </c>
      <c r="K113" t="e">
        <f>INDEX('Rlt Global'!$E$4:$BD$151,MATCH($E113,'Rlt Global'!$E$4:$E$151,0),MATCH(K$3,'Rlt Global'!$E$3:$BD$3,0))</f>
        <v>#N/A</v>
      </c>
      <c r="L113" t="e">
        <f>INDEX('Rlt Global'!$E$4:$BD$151,MATCH($E113,'Rlt Global'!$E$4:$E$151,0),MATCH(L$3,'Rlt Global'!$E$3:$BD$3,0))</f>
        <v>#N/A</v>
      </c>
      <c r="M113" t="e">
        <f>INDEX('Rlt Global'!$E$4:$BD$151,MATCH($E113,'Rlt Global'!$E$4:$E$151,0),MATCH(M$3,'Rlt Global'!$E$3:$BD$3,0))</f>
        <v>#N/A</v>
      </c>
      <c r="N113" t="e">
        <f>INDEX('Rlt Global'!$E$4:$BD$151,MATCH($E113,'Rlt Global'!$E$4:$E$151,0),MATCH(N$3,'Rlt Global'!$E$3:$BD$3,0))</f>
        <v>#N/A</v>
      </c>
      <c r="P113" t="e">
        <f t="shared" si="10"/>
        <v>#N/A</v>
      </c>
      <c r="Q113" t="e">
        <f t="shared" si="11"/>
        <v>#N/A</v>
      </c>
      <c r="R113" t="e">
        <f t="shared" si="12"/>
        <v>#N/A</v>
      </c>
      <c r="S113" t="e">
        <f t="shared" si="13"/>
        <v>#N/A</v>
      </c>
      <c r="T113" t="e">
        <f t="shared" si="14"/>
        <v>#N/A</v>
      </c>
      <c r="U113" t="e">
        <f t="shared" si="15"/>
        <v>#N/A</v>
      </c>
      <c r="V113" t="e">
        <f t="shared" si="16"/>
        <v>#N/A</v>
      </c>
      <c r="X113" t="e">
        <f>IF(H113=X$3,MAX(X$4:X112)+1,"")</f>
        <v>#N/A</v>
      </c>
      <c r="Y113" t="e">
        <f>IF(I113=Y$3,MAX(Y$4:Y112)+1,"")</f>
        <v>#N/A</v>
      </c>
      <c r="Z113" t="e">
        <f>IF(J113=Z$3,MAX(Z$4:Z112)+1,"")</f>
        <v>#N/A</v>
      </c>
      <c r="AA113" t="e">
        <f>IF(K113=AA$3,MAX(AA$4:AA112)+1,"")</f>
        <v>#N/A</v>
      </c>
      <c r="AB113" t="e">
        <f>IF(L113=AB$3,MAX(AB$4:AB112)+1,"")</f>
        <v>#N/A</v>
      </c>
      <c r="AC113" t="e">
        <f>IF(M113=AC$3,MAX(AC$4:AC112)+1,"")</f>
        <v>#N/A</v>
      </c>
      <c r="AD113" t="e">
        <f>IF(N113=AD$3,MAX(AD$4:AD112)+1,"")</f>
        <v>#N/A</v>
      </c>
      <c r="AE113" t="e">
        <f>IF(H113=AE$3,MAX(AE$4:AE112)+1,"")</f>
        <v>#N/A</v>
      </c>
      <c r="AF113" t="e">
        <f>IF(I113=AF$3,MAX(AF$4:AF112)+1,"")</f>
        <v>#N/A</v>
      </c>
      <c r="AG113" t="e">
        <f>IF(J113=AG$3,MAX(AG$4:AG112)+1,"")</f>
        <v>#N/A</v>
      </c>
      <c r="AH113" t="e">
        <f>IF(K113=AH$3,MAX(AH$4:AH112)+1,"")</f>
        <v>#N/A</v>
      </c>
      <c r="AI113" t="e">
        <f>IF(L113=AI$3,MAX(AI$4:AI112)+1,"")</f>
        <v>#N/A</v>
      </c>
      <c r="AJ113" t="e">
        <f>IF(M113=AJ$3,MAX(AJ$4:AJ112)+1,"")</f>
        <v>#N/A</v>
      </c>
      <c r="AK113" t="e">
        <f>IF(N113=AK$3,MAX(AK$4:AK112)+1,"")</f>
        <v>#N/A</v>
      </c>
      <c r="AL113" t="e">
        <f>IF(H113=AL$3,MAX(AL$4:AL112)+1,"")</f>
        <v>#N/A</v>
      </c>
      <c r="AM113" t="e">
        <f>IF(I113=AM$3,MAX(AM$4:AM112)+1,"")</f>
        <v>#N/A</v>
      </c>
      <c r="AN113" t="e">
        <f>IF(J113=AN$3,MAX(AN$4:AN112)+1,"")</f>
        <v>#N/A</v>
      </c>
      <c r="AO113" t="e">
        <f>IF(K113=AO$3,MAX(AO$4:AO112)+1,"")</f>
        <v>#N/A</v>
      </c>
      <c r="AP113" t="e">
        <f>IF(L113=AP$3,MAX(AP$4:AP112)+1,"")</f>
        <v>#N/A</v>
      </c>
      <c r="AQ113" t="e">
        <f>IF(M113=AQ$3,MAX(AQ$4:AQ112)+1,"")</f>
        <v>#N/A</v>
      </c>
      <c r="AR113" t="e">
        <f>IF(N113=AR$3,MAX(AR$4:AR112)+1,"")</f>
        <v>#N/A</v>
      </c>
      <c r="AS113" t="e">
        <f>IF(H113=AS$3,MAX(AS$4:AS112)+1,"")</f>
        <v>#N/A</v>
      </c>
      <c r="AT113" t="e">
        <f>IF(I113=AT$3,MAX(AT$4:AT112)+1,"")</f>
        <v>#N/A</v>
      </c>
      <c r="AU113" t="e">
        <f>IF(J113=AU$3,MAX(AU$4:AU112)+1,"")</f>
        <v>#N/A</v>
      </c>
      <c r="AV113" t="e">
        <f>IF(K113=AV$3,MAX(AV$4:AV112)+1,"")</f>
        <v>#N/A</v>
      </c>
      <c r="AW113" t="e">
        <f>IF(L113=AW$3,MAX(AW$4:AW112)+1,"")</f>
        <v>#N/A</v>
      </c>
      <c r="AX113" t="e">
        <f>IF(M113=AX$3,MAX(AX$4:AX112)+1,"")</f>
        <v>#N/A</v>
      </c>
      <c r="AY113" t="e">
        <f>IF(N113=AY$3,MAX(AY$4:AY112)+1,"")</f>
        <v>#N/A</v>
      </c>
      <c r="AZ113" t="e">
        <f>IF(H113=AZ$3,MAX(AZ$4:AZ112)+1,"")</f>
        <v>#N/A</v>
      </c>
      <c r="BA113" t="e">
        <f>IF(I113=BA$3,MAX(BA$4:BA112)+1,"")</f>
        <v>#N/A</v>
      </c>
      <c r="BB113" t="e">
        <f>IF(J113=BB$3,MAX(BB$4:BB112)+1,"")</f>
        <v>#N/A</v>
      </c>
      <c r="BC113" t="e">
        <f>IF(K113=BC$3,MAX(BC$4:BC112)+1,"")</f>
        <v>#N/A</v>
      </c>
      <c r="BD113" t="e">
        <f>IF(L113=BD$3,MAX(BD$4:BD112)+1,"")</f>
        <v>#N/A</v>
      </c>
      <c r="BE113" t="e">
        <f>IF(M113=BE$3,MAX(BE$4:BE112)+1,"")</f>
        <v>#N/A</v>
      </c>
      <c r="BF113" t="e">
        <f>IF(N113=BF$3,MAX(BF$4:BF112)+1,"")</f>
        <v>#N/A</v>
      </c>
      <c r="BG113" t="e">
        <f>IF(H113=BG$3,MAX(BG$4:BG112)+1,"")</f>
        <v>#N/A</v>
      </c>
      <c r="BH113" t="e">
        <f>IF(I113=BH$3,MAX(BH$4:BH112)+1,"")</f>
        <v>#N/A</v>
      </c>
      <c r="BI113" t="e">
        <f>IF(J113=BI$3,MAX(BI$4:BI112)+1,"")</f>
        <v>#N/A</v>
      </c>
      <c r="BJ113" t="e">
        <f>IF(K113=BJ$3,MAX(BJ$4:BJ112)+1,"")</f>
        <v>#N/A</v>
      </c>
      <c r="BK113" t="e">
        <f>IF(L113=BK$3,MAX(BK$4:BK112)+1,"")</f>
        <v>#N/A</v>
      </c>
      <c r="BL113" t="e">
        <f>IF(M113=BL$3,MAX(BL$4:BL112)+1,"")</f>
        <v>#N/A</v>
      </c>
      <c r="BM113" t="e">
        <f>IF(N113=BM$3,MAX(BM$4:BM112)+1,"")</f>
        <v>#N/A</v>
      </c>
      <c r="BN113" t="e">
        <f>IF(H113=BN$3,MAX(BN$4:BN112)+1,"")</f>
        <v>#N/A</v>
      </c>
      <c r="BO113" t="e">
        <f>IF(I113=BO$3,MAX(BO$4:BO112)+1,"")</f>
        <v>#N/A</v>
      </c>
      <c r="BP113" t="e">
        <f>IF(J113=BP$3,MAX(BP$4:BP112)+1,"")</f>
        <v>#N/A</v>
      </c>
      <c r="BQ113" t="e">
        <f>IF(K113=BQ$3,MAX(BQ$4:BQ112)+1,"")</f>
        <v>#N/A</v>
      </c>
      <c r="BR113" t="e">
        <f>IF(L113=BR$3,MAX(BR$4:BR112)+1,"")</f>
        <v>#N/A</v>
      </c>
      <c r="BS113" t="e">
        <f>IF(M113=BS$3,MAX(BS$4:BS112)+1,"")</f>
        <v>#N/A</v>
      </c>
      <c r="BT113" t="e">
        <f>IF(N113=BT$3,MAX(BT$4:BT112)+1,"")</f>
        <v>#N/A</v>
      </c>
      <c r="BU113" t="e">
        <f>IF(H113=BU$3,MAX(BU$4:BU112)+1,"")</f>
        <v>#N/A</v>
      </c>
      <c r="BV113" t="e">
        <f>IF(I113=BV$3,MAX(BV$4:BV112)+1,"")</f>
        <v>#N/A</v>
      </c>
      <c r="BW113" t="e">
        <f>IF(J113=BW$3,MAX(BW$4:BW112)+1,"")</f>
        <v>#N/A</v>
      </c>
      <c r="BX113" t="e">
        <f>IF(K113=BX$3,MAX(BX$4:BX112)+1,"")</f>
        <v>#N/A</v>
      </c>
      <c r="BY113" t="e">
        <f>IF(L113=BY$3,MAX(BY$4:BY112)+1,"")</f>
        <v>#N/A</v>
      </c>
      <c r="BZ113" t="e">
        <f>IF(M113=BZ$3,MAX(BZ$4:BZ112)+1,"")</f>
        <v>#N/A</v>
      </c>
      <c r="CA113" t="e">
        <f>IF(N113=CA$3,MAX(CA$4:CA112)+1,"")</f>
        <v>#N/A</v>
      </c>
      <c r="CB113" t="e">
        <f>IF(H113=CB$3,MAX(CB$4:CB112)+1,"")</f>
        <v>#N/A</v>
      </c>
      <c r="CC113" t="e">
        <f>IF(I113=CC$3,MAX(CC$4:CC112)+1,"")</f>
        <v>#N/A</v>
      </c>
      <c r="CD113" t="e">
        <f>IF(J113=CD$3,MAX(CD$4:CD112)+1,"")</f>
        <v>#N/A</v>
      </c>
      <c r="CE113" t="e">
        <f>IF(K113=CE$3,MAX(CE$4:CE112)+1,"")</f>
        <v>#N/A</v>
      </c>
      <c r="CF113" t="e">
        <f>IF(L113=CF$3,MAX(CF$4:CF112)+1,"")</f>
        <v>#N/A</v>
      </c>
      <c r="CG113" t="e">
        <f>IF(M113=CG$3,MAX(CG$4:CG112)+1,"")</f>
        <v>#N/A</v>
      </c>
      <c r="CH113" t="e">
        <f>IF(N113=CH$3,MAX(CH$4:CH112)+1,"")</f>
        <v>#N/A</v>
      </c>
      <c r="CI113" t="e">
        <f>IF(H113=CI$3,MAX(CI$4:CI112)+1,"")</f>
        <v>#N/A</v>
      </c>
      <c r="CJ113" t="e">
        <f>IF(I113=CJ$3,MAX(CJ$4:CJ112)+1,"")</f>
        <v>#N/A</v>
      </c>
      <c r="CK113" t="e">
        <f>IF(J113=CK$3,MAX(CK$4:CK112)+1,"")</f>
        <v>#N/A</v>
      </c>
      <c r="CL113" t="e">
        <f>IF(K113=CL$3,MAX(CL$4:CL112)+1,"")</f>
        <v>#N/A</v>
      </c>
      <c r="CM113" t="e">
        <f>IF(L113=CM$3,MAX(CM$4:CM112)+1,"")</f>
        <v>#N/A</v>
      </c>
      <c r="CN113" t="e">
        <f>IF(M113=CN$3,MAX(CN$4:CN112)+1,"")</f>
        <v>#N/A</v>
      </c>
      <c r="CO113" t="e">
        <f>IF(N113=CO$3,MAX(CO$4:CO112)+1,"")</f>
        <v>#N/A</v>
      </c>
    </row>
    <row r="114" spans="1:93">
      <c r="E114" t="e">
        <f>INDEX('Rlt Global'!$A$4:$F$151,MATCH($C114,'Rlt Global'!$C$4:$C$151,0),5)</f>
        <v>#N/A</v>
      </c>
      <c r="F114" t="e">
        <f>INDEX('Rlt Global'!$A$4:$F$151,MATCH($C114,'Rlt Global'!$C$4:$C$151,0),6)</f>
        <v>#N/A</v>
      </c>
      <c r="G114" s="66" t="e">
        <f>INDEX('Rlt Global'!$A$4:$G$151,MATCH($C114,'Rlt Global'!$C$4:$C$151,0),7)</f>
        <v>#N/A</v>
      </c>
      <c r="H114" t="e">
        <f>INDEX('Rlt Global'!$E$4:$BD$151,MATCH($E114,'Rlt Global'!$E$4:$E$151,0),MATCH(H$3,'Rlt Global'!$E$3:$BD$3,0))</f>
        <v>#N/A</v>
      </c>
      <c r="I114" t="e">
        <f>INDEX('Rlt Global'!$E$4:$BD$151,MATCH($E114,'Rlt Global'!$E$4:$E$151,0),MATCH(I$3,'Rlt Global'!$E$3:$BD$3,0))</f>
        <v>#N/A</v>
      </c>
      <c r="J114" t="e">
        <f>INDEX('Rlt Global'!$E$4:$BD$151,MATCH($E114,'Rlt Global'!$E$4:$E$151,0),MATCH(J$3,'Rlt Global'!$E$3:$BD$3,0))</f>
        <v>#N/A</v>
      </c>
      <c r="K114" t="e">
        <f>INDEX('Rlt Global'!$E$4:$BD$151,MATCH($E114,'Rlt Global'!$E$4:$E$151,0),MATCH(K$3,'Rlt Global'!$E$3:$BD$3,0))</f>
        <v>#N/A</v>
      </c>
      <c r="L114" t="e">
        <f>INDEX('Rlt Global'!$E$4:$BD$151,MATCH($E114,'Rlt Global'!$E$4:$E$151,0),MATCH(L$3,'Rlt Global'!$E$3:$BD$3,0))</f>
        <v>#N/A</v>
      </c>
      <c r="M114" t="e">
        <f>INDEX('Rlt Global'!$E$4:$BD$151,MATCH($E114,'Rlt Global'!$E$4:$E$151,0),MATCH(M$3,'Rlt Global'!$E$3:$BD$3,0))</f>
        <v>#N/A</v>
      </c>
      <c r="N114" t="e">
        <f>INDEX('Rlt Global'!$E$4:$BD$151,MATCH($E114,'Rlt Global'!$E$4:$E$151,0),MATCH(N$3,'Rlt Global'!$E$3:$BD$3,0))</f>
        <v>#N/A</v>
      </c>
      <c r="P114" t="e">
        <f t="shared" si="10"/>
        <v>#N/A</v>
      </c>
      <c r="Q114" t="e">
        <f t="shared" si="11"/>
        <v>#N/A</v>
      </c>
      <c r="R114" t="e">
        <f t="shared" si="12"/>
        <v>#N/A</v>
      </c>
      <c r="S114" t="e">
        <f t="shared" si="13"/>
        <v>#N/A</v>
      </c>
      <c r="T114" t="e">
        <f t="shared" si="14"/>
        <v>#N/A</v>
      </c>
      <c r="U114" t="e">
        <f t="shared" si="15"/>
        <v>#N/A</v>
      </c>
      <c r="V114" t="e">
        <f t="shared" si="16"/>
        <v>#N/A</v>
      </c>
      <c r="X114" t="e">
        <f>IF(H114=X$3,MAX(X$4:X113)+1,"")</f>
        <v>#N/A</v>
      </c>
      <c r="Y114" t="e">
        <f>IF(I114=Y$3,MAX(Y$4:Y113)+1,"")</f>
        <v>#N/A</v>
      </c>
      <c r="Z114" t="e">
        <f>IF(J114=Z$3,MAX(Z$4:Z113)+1,"")</f>
        <v>#N/A</v>
      </c>
      <c r="AA114" t="e">
        <f>IF(K114=AA$3,MAX(AA$4:AA113)+1,"")</f>
        <v>#N/A</v>
      </c>
      <c r="AB114" t="e">
        <f>IF(L114=AB$3,MAX(AB$4:AB113)+1,"")</f>
        <v>#N/A</v>
      </c>
      <c r="AC114" t="e">
        <f>IF(M114=AC$3,MAX(AC$4:AC113)+1,"")</f>
        <v>#N/A</v>
      </c>
      <c r="AD114" t="e">
        <f>IF(N114=AD$3,MAX(AD$4:AD113)+1,"")</f>
        <v>#N/A</v>
      </c>
      <c r="AE114" t="e">
        <f>IF(H114=AE$3,MAX(AE$4:AE113)+1,"")</f>
        <v>#N/A</v>
      </c>
      <c r="AF114" t="e">
        <f>IF(I114=AF$3,MAX(AF$4:AF113)+1,"")</f>
        <v>#N/A</v>
      </c>
      <c r="AG114" t="e">
        <f>IF(J114=AG$3,MAX(AG$4:AG113)+1,"")</f>
        <v>#N/A</v>
      </c>
      <c r="AH114" t="e">
        <f>IF(K114=AH$3,MAX(AH$4:AH113)+1,"")</f>
        <v>#N/A</v>
      </c>
      <c r="AI114" t="e">
        <f>IF(L114=AI$3,MAX(AI$4:AI113)+1,"")</f>
        <v>#N/A</v>
      </c>
      <c r="AJ114" t="e">
        <f>IF(M114=AJ$3,MAX(AJ$4:AJ113)+1,"")</f>
        <v>#N/A</v>
      </c>
      <c r="AK114" t="e">
        <f>IF(N114=AK$3,MAX(AK$4:AK113)+1,"")</f>
        <v>#N/A</v>
      </c>
      <c r="AL114" t="e">
        <f>IF(H114=AL$3,MAX(AL$4:AL113)+1,"")</f>
        <v>#N/A</v>
      </c>
      <c r="AM114" t="e">
        <f>IF(I114=AM$3,MAX(AM$4:AM113)+1,"")</f>
        <v>#N/A</v>
      </c>
      <c r="AN114" t="e">
        <f>IF(J114=AN$3,MAX(AN$4:AN113)+1,"")</f>
        <v>#N/A</v>
      </c>
      <c r="AO114" t="e">
        <f>IF(K114=AO$3,MAX(AO$4:AO113)+1,"")</f>
        <v>#N/A</v>
      </c>
      <c r="AP114" t="e">
        <f>IF(L114=AP$3,MAX(AP$4:AP113)+1,"")</f>
        <v>#N/A</v>
      </c>
      <c r="AQ114" t="e">
        <f>IF(M114=AQ$3,MAX(AQ$4:AQ113)+1,"")</f>
        <v>#N/A</v>
      </c>
      <c r="AR114" t="e">
        <f>IF(N114=AR$3,MAX(AR$4:AR113)+1,"")</f>
        <v>#N/A</v>
      </c>
      <c r="AS114" t="e">
        <f>IF(H114=AS$3,MAX(AS$4:AS113)+1,"")</f>
        <v>#N/A</v>
      </c>
      <c r="AT114" t="e">
        <f>IF(I114=AT$3,MAX(AT$4:AT113)+1,"")</f>
        <v>#N/A</v>
      </c>
      <c r="AU114" t="e">
        <f>IF(J114=AU$3,MAX(AU$4:AU113)+1,"")</f>
        <v>#N/A</v>
      </c>
      <c r="AV114" t="e">
        <f>IF(K114=AV$3,MAX(AV$4:AV113)+1,"")</f>
        <v>#N/A</v>
      </c>
      <c r="AW114" t="e">
        <f>IF(L114=AW$3,MAX(AW$4:AW113)+1,"")</f>
        <v>#N/A</v>
      </c>
      <c r="AX114" t="e">
        <f>IF(M114=AX$3,MAX(AX$4:AX113)+1,"")</f>
        <v>#N/A</v>
      </c>
      <c r="AY114" t="e">
        <f>IF(N114=AY$3,MAX(AY$4:AY113)+1,"")</f>
        <v>#N/A</v>
      </c>
      <c r="AZ114" t="e">
        <f>IF(H114=AZ$3,MAX(AZ$4:AZ113)+1,"")</f>
        <v>#N/A</v>
      </c>
      <c r="BA114" t="e">
        <f>IF(I114=BA$3,MAX(BA$4:BA113)+1,"")</f>
        <v>#N/A</v>
      </c>
      <c r="BB114" t="e">
        <f>IF(J114=BB$3,MAX(BB$4:BB113)+1,"")</f>
        <v>#N/A</v>
      </c>
      <c r="BC114" t="e">
        <f>IF(K114=BC$3,MAX(BC$4:BC113)+1,"")</f>
        <v>#N/A</v>
      </c>
      <c r="BD114" t="e">
        <f>IF(L114=BD$3,MAX(BD$4:BD113)+1,"")</f>
        <v>#N/A</v>
      </c>
      <c r="BE114" t="e">
        <f>IF(M114=BE$3,MAX(BE$4:BE113)+1,"")</f>
        <v>#N/A</v>
      </c>
      <c r="BF114" t="e">
        <f>IF(N114=BF$3,MAX(BF$4:BF113)+1,"")</f>
        <v>#N/A</v>
      </c>
      <c r="BG114" t="e">
        <f>IF(H114=BG$3,MAX(BG$4:BG113)+1,"")</f>
        <v>#N/A</v>
      </c>
      <c r="BH114" t="e">
        <f>IF(I114=BH$3,MAX(BH$4:BH113)+1,"")</f>
        <v>#N/A</v>
      </c>
      <c r="BI114" t="e">
        <f>IF(J114=BI$3,MAX(BI$4:BI113)+1,"")</f>
        <v>#N/A</v>
      </c>
      <c r="BJ114" t="e">
        <f>IF(K114=BJ$3,MAX(BJ$4:BJ113)+1,"")</f>
        <v>#N/A</v>
      </c>
      <c r="BK114" t="e">
        <f>IF(L114=BK$3,MAX(BK$4:BK113)+1,"")</f>
        <v>#N/A</v>
      </c>
      <c r="BL114" t="e">
        <f>IF(M114=BL$3,MAX(BL$4:BL113)+1,"")</f>
        <v>#N/A</v>
      </c>
      <c r="BM114" t="e">
        <f>IF(N114=BM$3,MAX(BM$4:BM113)+1,"")</f>
        <v>#N/A</v>
      </c>
      <c r="BN114" t="e">
        <f>IF(H114=BN$3,MAX(BN$4:BN113)+1,"")</f>
        <v>#N/A</v>
      </c>
      <c r="BO114" t="e">
        <f>IF(I114=BO$3,MAX(BO$4:BO113)+1,"")</f>
        <v>#N/A</v>
      </c>
      <c r="BP114" t="e">
        <f>IF(J114=BP$3,MAX(BP$4:BP113)+1,"")</f>
        <v>#N/A</v>
      </c>
      <c r="BQ114" t="e">
        <f>IF(K114=BQ$3,MAX(BQ$4:BQ113)+1,"")</f>
        <v>#N/A</v>
      </c>
      <c r="BR114" t="e">
        <f>IF(L114=BR$3,MAX(BR$4:BR113)+1,"")</f>
        <v>#N/A</v>
      </c>
      <c r="BS114" t="e">
        <f>IF(M114=BS$3,MAX(BS$4:BS113)+1,"")</f>
        <v>#N/A</v>
      </c>
      <c r="BT114" t="e">
        <f>IF(N114=BT$3,MAX(BT$4:BT113)+1,"")</f>
        <v>#N/A</v>
      </c>
      <c r="BU114" t="e">
        <f>IF(H114=BU$3,MAX(BU$4:BU113)+1,"")</f>
        <v>#N/A</v>
      </c>
      <c r="BV114" t="e">
        <f>IF(I114=BV$3,MAX(BV$4:BV113)+1,"")</f>
        <v>#N/A</v>
      </c>
      <c r="BW114" t="e">
        <f>IF(J114=BW$3,MAX(BW$4:BW113)+1,"")</f>
        <v>#N/A</v>
      </c>
      <c r="BX114" t="e">
        <f>IF(K114=BX$3,MAX(BX$4:BX113)+1,"")</f>
        <v>#N/A</v>
      </c>
      <c r="BY114" t="e">
        <f>IF(L114=BY$3,MAX(BY$4:BY113)+1,"")</f>
        <v>#N/A</v>
      </c>
      <c r="BZ114" t="e">
        <f>IF(M114=BZ$3,MAX(BZ$4:BZ113)+1,"")</f>
        <v>#N/A</v>
      </c>
      <c r="CA114" t="e">
        <f>IF(N114=CA$3,MAX(CA$4:CA113)+1,"")</f>
        <v>#N/A</v>
      </c>
      <c r="CB114" t="e">
        <f>IF(H114=CB$3,MAX(CB$4:CB113)+1,"")</f>
        <v>#N/A</v>
      </c>
      <c r="CC114" t="e">
        <f>IF(I114=CC$3,MAX(CC$4:CC113)+1,"")</f>
        <v>#N/A</v>
      </c>
      <c r="CD114" t="e">
        <f>IF(J114=CD$3,MAX(CD$4:CD113)+1,"")</f>
        <v>#N/A</v>
      </c>
      <c r="CE114" t="e">
        <f>IF(K114=CE$3,MAX(CE$4:CE113)+1,"")</f>
        <v>#N/A</v>
      </c>
      <c r="CF114" t="e">
        <f>IF(L114=CF$3,MAX(CF$4:CF113)+1,"")</f>
        <v>#N/A</v>
      </c>
      <c r="CG114" t="e">
        <f>IF(M114=CG$3,MAX(CG$4:CG113)+1,"")</f>
        <v>#N/A</v>
      </c>
      <c r="CH114" t="e">
        <f>IF(N114=CH$3,MAX(CH$4:CH113)+1,"")</f>
        <v>#N/A</v>
      </c>
      <c r="CI114" t="e">
        <f>IF(H114=CI$3,MAX(CI$4:CI113)+1,"")</f>
        <v>#N/A</v>
      </c>
      <c r="CJ114" t="e">
        <f>IF(I114=CJ$3,MAX(CJ$4:CJ113)+1,"")</f>
        <v>#N/A</v>
      </c>
      <c r="CK114" t="e">
        <f>IF(J114=CK$3,MAX(CK$4:CK113)+1,"")</f>
        <v>#N/A</v>
      </c>
      <c r="CL114" t="e">
        <f>IF(K114=CL$3,MAX(CL$4:CL113)+1,"")</f>
        <v>#N/A</v>
      </c>
      <c r="CM114" t="e">
        <f>IF(L114=CM$3,MAX(CM$4:CM113)+1,"")</f>
        <v>#N/A</v>
      </c>
      <c r="CN114" t="e">
        <f>IF(M114=CN$3,MAX(CN$4:CN113)+1,"")</f>
        <v>#N/A</v>
      </c>
      <c r="CO114" t="e">
        <f>IF(N114=CO$3,MAX(CO$4:CO113)+1,"")</f>
        <v>#N/A</v>
      </c>
    </row>
    <row r="115" spans="1:93">
      <c r="E115" t="e">
        <f>INDEX('Rlt Global'!$A$4:$F$151,MATCH($C115,'Rlt Global'!$C$4:$C$151,0),5)</f>
        <v>#N/A</v>
      </c>
      <c r="F115" t="e">
        <f>INDEX('Rlt Global'!$A$4:$F$151,MATCH($C115,'Rlt Global'!$C$4:$C$151,0),6)</f>
        <v>#N/A</v>
      </c>
      <c r="G115" s="66" t="e">
        <f>INDEX('Rlt Global'!$A$4:$G$151,MATCH($C115,'Rlt Global'!$C$4:$C$151,0),7)</f>
        <v>#N/A</v>
      </c>
      <c r="H115" t="e">
        <f>INDEX('Rlt Global'!$E$4:$BD$151,MATCH($E115,'Rlt Global'!$E$4:$E$151,0),MATCH(H$3,'Rlt Global'!$E$3:$BD$3,0))</f>
        <v>#N/A</v>
      </c>
      <c r="I115" t="e">
        <f>INDEX('Rlt Global'!$E$4:$BD$151,MATCH($E115,'Rlt Global'!$E$4:$E$151,0),MATCH(I$3,'Rlt Global'!$E$3:$BD$3,0))</f>
        <v>#N/A</v>
      </c>
      <c r="J115" t="e">
        <f>INDEX('Rlt Global'!$E$4:$BD$151,MATCH($E115,'Rlt Global'!$E$4:$E$151,0),MATCH(J$3,'Rlt Global'!$E$3:$BD$3,0))</f>
        <v>#N/A</v>
      </c>
      <c r="K115" t="e">
        <f>INDEX('Rlt Global'!$E$4:$BD$151,MATCH($E115,'Rlt Global'!$E$4:$E$151,0),MATCH(K$3,'Rlt Global'!$E$3:$BD$3,0))</f>
        <v>#N/A</v>
      </c>
      <c r="L115" t="e">
        <f>INDEX('Rlt Global'!$E$4:$BD$151,MATCH($E115,'Rlt Global'!$E$4:$E$151,0),MATCH(L$3,'Rlt Global'!$E$3:$BD$3,0))</f>
        <v>#N/A</v>
      </c>
      <c r="M115" t="e">
        <f>INDEX('Rlt Global'!$E$4:$BD$151,MATCH($E115,'Rlt Global'!$E$4:$E$151,0),MATCH(M$3,'Rlt Global'!$E$3:$BD$3,0))</f>
        <v>#N/A</v>
      </c>
      <c r="N115" t="e">
        <f>INDEX('Rlt Global'!$E$4:$BD$151,MATCH($E115,'Rlt Global'!$E$4:$E$151,0),MATCH(N$3,'Rlt Global'!$E$3:$BD$3,0))</f>
        <v>#N/A</v>
      </c>
      <c r="P115" t="e">
        <f t="shared" si="10"/>
        <v>#N/A</v>
      </c>
      <c r="Q115" t="e">
        <f t="shared" si="11"/>
        <v>#N/A</v>
      </c>
      <c r="R115" t="e">
        <f t="shared" si="12"/>
        <v>#N/A</v>
      </c>
      <c r="S115" t="e">
        <f t="shared" si="13"/>
        <v>#N/A</v>
      </c>
      <c r="T115" t="e">
        <f t="shared" si="14"/>
        <v>#N/A</v>
      </c>
      <c r="U115" t="e">
        <f t="shared" si="15"/>
        <v>#N/A</v>
      </c>
      <c r="V115" t="e">
        <f t="shared" si="16"/>
        <v>#N/A</v>
      </c>
      <c r="X115" t="e">
        <f>IF(H115=X$3,MAX(X$4:X114)+1,"")</f>
        <v>#N/A</v>
      </c>
      <c r="Y115" t="e">
        <f>IF(I115=Y$3,MAX(Y$4:Y114)+1,"")</f>
        <v>#N/A</v>
      </c>
      <c r="Z115" t="e">
        <f>IF(J115=Z$3,MAX(Z$4:Z114)+1,"")</f>
        <v>#N/A</v>
      </c>
      <c r="AA115" t="e">
        <f>IF(K115=AA$3,MAX(AA$4:AA114)+1,"")</f>
        <v>#N/A</v>
      </c>
      <c r="AB115" t="e">
        <f>IF(L115=AB$3,MAX(AB$4:AB114)+1,"")</f>
        <v>#N/A</v>
      </c>
      <c r="AC115" t="e">
        <f>IF(M115=AC$3,MAX(AC$4:AC114)+1,"")</f>
        <v>#N/A</v>
      </c>
      <c r="AD115" t="e">
        <f>IF(N115=AD$3,MAX(AD$4:AD114)+1,"")</f>
        <v>#N/A</v>
      </c>
      <c r="AE115" t="e">
        <f>IF(H115=AE$3,MAX(AE$4:AE114)+1,"")</f>
        <v>#N/A</v>
      </c>
      <c r="AF115" t="e">
        <f>IF(I115=AF$3,MAX(AF$4:AF114)+1,"")</f>
        <v>#N/A</v>
      </c>
      <c r="AG115" t="e">
        <f>IF(J115=AG$3,MAX(AG$4:AG114)+1,"")</f>
        <v>#N/A</v>
      </c>
      <c r="AH115" t="e">
        <f>IF(K115=AH$3,MAX(AH$4:AH114)+1,"")</f>
        <v>#N/A</v>
      </c>
      <c r="AI115" t="e">
        <f>IF(L115=AI$3,MAX(AI$4:AI114)+1,"")</f>
        <v>#N/A</v>
      </c>
      <c r="AJ115" t="e">
        <f>IF(M115=AJ$3,MAX(AJ$4:AJ114)+1,"")</f>
        <v>#N/A</v>
      </c>
      <c r="AK115" t="e">
        <f>IF(N115=AK$3,MAX(AK$4:AK114)+1,"")</f>
        <v>#N/A</v>
      </c>
      <c r="AL115" t="e">
        <f>IF(H115=AL$3,MAX(AL$4:AL114)+1,"")</f>
        <v>#N/A</v>
      </c>
      <c r="AM115" t="e">
        <f>IF(I115=AM$3,MAX(AM$4:AM114)+1,"")</f>
        <v>#N/A</v>
      </c>
      <c r="AN115" t="e">
        <f>IF(J115=AN$3,MAX(AN$4:AN114)+1,"")</f>
        <v>#N/A</v>
      </c>
      <c r="AO115" t="e">
        <f>IF(K115=AO$3,MAX(AO$4:AO114)+1,"")</f>
        <v>#N/A</v>
      </c>
      <c r="AP115" t="e">
        <f>IF(L115=AP$3,MAX(AP$4:AP114)+1,"")</f>
        <v>#N/A</v>
      </c>
      <c r="AQ115" t="e">
        <f>IF(M115=AQ$3,MAX(AQ$4:AQ114)+1,"")</f>
        <v>#N/A</v>
      </c>
      <c r="AR115" t="e">
        <f>IF(N115=AR$3,MAX(AR$4:AR114)+1,"")</f>
        <v>#N/A</v>
      </c>
      <c r="AS115" t="e">
        <f>IF(H115=AS$3,MAX(AS$4:AS114)+1,"")</f>
        <v>#N/A</v>
      </c>
      <c r="AT115" t="e">
        <f>IF(I115=AT$3,MAX(AT$4:AT114)+1,"")</f>
        <v>#N/A</v>
      </c>
      <c r="AU115" t="e">
        <f>IF(J115=AU$3,MAX(AU$4:AU114)+1,"")</f>
        <v>#N/A</v>
      </c>
      <c r="AV115" t="e">
        <f>IF(K115=AV$3,MAX(AV$4:AV114)+1,"")</f>
        <v>#N/A</v>
      </c>
      <c r="AW115" t="e">
        <f>IF(L115=AW$3,MAX(AW$4:AW114)+1,"")</f>
        <v>#N/A</v>
      </c>
      <c r="AX115" t="e">
        <f>IF(M115=AX$3,MAX(AX$4:AX114)+1,"")</f>
        <v>#N/A</v>
      </c>
      <c r="AY115" t="e">
        <f>IF(N115=AY$3,MAX(AY$4:AY114)+1,"")</f>
        <v>#N/A</v>
      </c>
      <c r="AZ115" t="e">
        <f>IF(H115=AZ$3,MAX(AZ$4:AZ114)+1,"")</f>
        <v>#N/A</v>
      </c>
      <c r="BA115" t="e">
        <f>IF(I115=BA$3,MAX(BA$4:BA114)+1,"")</f>
        <v>#N/A</v>
      </c>
      <c r="BB115" t="e">
        <f>IF(J115=BB$3,MAX(BB$4:BB114)+1,"")</f>
        <v>#N/A</v>
      </c>
      <c r="BC115" t="e">
        <f>IF(K115=BC$3,MAX(BC$4:BC114)+1,"")</f>
        <v>#N/A</v>
      </c>
      <c r="BD115" t="e">
        <f>IF(L115=BD$3,MAX(BD$4:BD114)+1,"")</f>
        <v>#N/A</v>
      </c>
      <c r="BE115" t="e">
        <f>IF(M115=BE$3,MAX(BE$4:BE114)+1,"")</f>
        <v>#N/A</v>
      </c>
      <c r="BF115" t="e">
        <f>IF(N115=BF$3,MAX(BF$4:BF114)+1,"")</f>
        <v>#N/A</v>
      </c>
      <c r="BG115" t="e">
        <f>IF(H115=BG$3,MAX(BG$4:BG114)+1,"")</f>
        <v>#N/A</v>
      </c>
      <c r="BH115" t="e">
        <f>IF(I115=BH$3,MAX(BH$4:BH114)+1,"")</f>
        <v>#N/A</v>
      </c>
      <c r="BI115" t="e">
        <f>IF(J115=BI$3,MAX(BI$4:BI114)+1,"")</f>
        <v>#N/A</v>
      </c>
      <c r="BJ115" t="e">
        <f>IF(K115=BJ$3,MAX(BJ$4:BJ114)+1,"")</f>
        <v>#N/A</v>
      </c>
      <c r="BK115" t="e">
        <f>IF(L115=BK$3,MAX(BK$4:BK114)+1,"")</f>
        <v>#N/A</v>
      </c>
      <c r="BL115" t="e">
        <f>IF(M115=BL$3,MAX(BL$4:BL114)+1,"")</f>
        <v>#N/A</v>
      </c>
      <c r="BM115" t="e">
        <f>IF(N115=BM$3,MAX(BM$4:BM114)+1,"")</f>
        <v>#N/A</v>
      </c>
      <c r="BN115" t="e">
        <f>IF(H115=BN$3,MAX(BN$4:BN114)+1,"")</f>
        <v>#N/A</v>
      </c>
      <c r="BO115" t="e">
        <f>IF(I115=BO$3,MAX(BO$4:BO114)+1,"")</f>
        <v>#N/A</v>
      </c>
      <c r="BP115" t="e">
        <f>IF(J115=BP$3,MAX(BP$4:BP114)+1,"")</f>
        <v>#N/A</v>
      </c>
      <c r="BQ115" t="e">
        <f>IF(K115=BQ$3,MAX(BQ$4:BQ114)+1,"")</f>
        <v>#N/A</v>
      </c>
      <c r="BR115" t="e">
        <f>IF(L115=BR$3,MAX(BR$4:BR114)+1,"")</f>
        <v>#N/A</v>
      </c>
      <c r="BS115" t="e">
        <f>IF(M115=BS$3,MAX(BS$4:BS114)+1,"")</f>
        <v>#N/A</v>
      </c>
      <c r="BT115" t="e">
        <f>IF(N115=BT$3,MAX(BT$4:BT114)+1,"")</f>
        <v>#N/A</v>
      </c>
      <c r="BU115" t="e">
        <f>IF(H115=BU$3,MAX(BU$4:BU114)+1,"")</f>
        <v>#N/A</v>
      </c>
      <c r="BV115" t="e">
        <f>IF(I115=BV$3,MAX(BV$4:BV114)+1,"")</f>
        <v>#N/A</v>
      </c>
      <c r="BW115" t="e">
        <f>IF(J115=BW$3,MAX(BW$4:BW114)+1,"")</f>
        <v>#N/A</v>
      </c>
      <c r="BX115" t="e">
        <f>IF(K115=BX$3,MAX(BX$4:BX114)+1,"")</f>
        <v>#N/A</v>
      </c>
      <c r="BY115" t="e">
        <f>IF(L115=BY$3,MAX(BY$4:BY114)+1,"")</f>
        <v>#N/A</v>
      </c>
      <c r="BZ115" t="e">
        <f>IF(M115=BZ$3,MAX(BZ$4:BZ114)+1,"")</f>
        <v>#N/A</v>
      </c>
      <c r="CA115" t="e">
        <f>IF(N115=CA$3,MAX(CA$4:CA114)+1,"")</f>
        <v>#N/A</v>
      </c>
      <c r="CB115" t="e">
        <f>IF(H115=CB$3,MAX(CB$4:CB114)+1,"")</f>
        <v>#N/A</v>
      </c>
      <c r="CC115" t="e">
        <f>IF(I115=CC$3,MAX(CC$4:CC114)+1,"")</f>
        <v>#N/A</v>
      </c>
      <c r="CD115" t="e">
        <f>IF(J115=CD$3,MAX(CD$4:CD114)+1,"")</f>
        <v>#N/A</v>
      </c>
      <c r="CE115" t="e">
        <f>IF(K115=CE$3,MAX(CE$4:CE114)+1,"")</f>
        <v>#N/A</v>
      </c>
      <c r="CF115" t="e">
        <f>IF(L115=CF$3,MAX(CF$4:CF114)+1,"")</f>
        <v>#N/A</v>
      </c>
      <c r="CG115" t="e">
        <f>IF(M115=CG$3,MAX(CG$4:CG114)+1,"")</f>
        <v>#N/A</v>
      </c>
      <c r="CH115" t="e">
        <f>IF(N115=CH$3,MAX(CH$4:CH114)+1,"")</f>
        <v>#N/A</v>
      </c>
      <c r="CI115" t="e">
        <f>IF(H115=CI$3,MAX(CI$4:CI114)+1,"")</f>
        <v>#N/A</v>
      </c>
      <c r="CJ115" t="e">
        <f>IF(I115=CJ$3,MAX(CJ$4:CJ114)+1,"")</f>
        <v>#N/A</v>
      </c>
      <c r="CK115" t="e">
        <f>IF(J115=CK$3,MAX(CK$4:CK114)+1,"")</f>
        <v>#N/A</v>
      </c>
      <c r="CL115" t="e">
        <f>IF(K115=CL$3,MAX(CL$4:CL114)+1,"")</f>
        <v>#N/A</v>
      </c>
      <c r="CM115" t="e">
        <f>IF(L115=CM$3,MAX(CM$4:CM114)+1,"")</f>
        <v>#N/A</v>
      </c>
      <c r="CN115" t="e">
        <f>IF(M115=CN$3,MAX(CN$4:CN114)+1,"")</f>
        <v>#N/A</v>
      </c>
      <c r="CO115" t="e">
        <f>IF(N115=CO$3,MAX(CO$4:CO114)+1,"")</f>
        <v>#N/A</v>
      </c>
    </row>
    <row r="116" spans="1:93">
      <c r="E116" t="e">
        <f>INDEX('Rlt Global'!$A$4:$F$151,MATCH($C116,'Rlt Global'!$C$4:$C$151,0),5)</f>
        <v>#N/A</v>
      </c>
      <c r="F116" t="e">
        <f>INDEX('Rlt Global'!$A$4:$F$151,MATCH($C116,'Rlt Global'!$C$4:$C$151,0),6)</f>
        <v>#N/A</v>
      </c>
      <c r="G116" s="66" t="e">
        <f>INDEX('Rlt Global'!$A$4:$G$151,MATCH($C116,'Rlt Global'!$C$4:$C$151,0),7)</f>
        <v>#N/A</v>
      </c>
      <c r="H116" t="e">
        <f>INDEX('Rlt Global'!$E$4:$BD$151,MATCH($E116,'Rlt Global'!$E$4:$E$151,0),MATCH(H$3,'Rlt Global'!$E$3:$BD$3,0))</f>
        <v>#N/A</v>
      </c>
      <c r="I116" t="e">
        <f>INDEX('Rlt Global'!$E$4:$BD$151,MATCH($E116,'Rlt Global'!$E$4:$E$151,0),MATCH(I$3,'Rlt Global'!$E$3:$BD$3,0))</f>
        <v>#N/A</v>
      </c>
      <c r="J116" t="e">
        <f>INDEX('Rlt Global'!$E$4:$BD$151,MATCH($E116,'Rlt Global'!$E$4:$E$151,0),MATCH(J$3,'Rlt Global'!$E$3:$BD$3,0))</f>
        <v>#N/A</v>
      </c>
      <c r="K116" t="e">
        <f>INDEX('Rlt Global'!$E$4:$BD$151,MATCH($E116,'Rlt Global'!$E$4:$E$151,0),MATCH(K$3,'Rlt Global'!$E$3:$BD$3,0))</f>
        <v>#N/A</v>
      </c>
      <c r="L116" t="e">
        <f>INDEX('Rlt Global'!$E$4:$BD$151,MATCH($E116,'Rlt Global'!$E$4:$E$151,0),MATCH(L$3,'Rlt Global'!$E$3:$BD$3,0))</f>
        <v>#N/A</v>
      </c>
      <c r="M116" t="e">
        <f>INDEX('Rlt Global'!$E$4:$BD$151,MATCH($E116,'Rlt Global'!$E$4:$E$151,0),MATCH(M$3,'Rlt Global'!$E$3:$BD$3,0))</f>
        <v>#N/A</v>
      </c>
      <c r="N116" t="e">
        <f>INDEX('Rlt Global'!$E$4:$BD$151,MATCH($E116,'Rlt Global'!$E$4:$E$151,0),MATCH(N$3,'Rlt Global'!$E$3:$BD$3,0))</f>
        <v>#N/A</v>
      </c>
      <c r="P116" t="e">
        <f t="shared" si="10"/>
        <v>#N/A</v>
      </c>
      <c r="Q116" t="e">
        <f t="shared" si="11"/>
        <v>#N/A</v>
      </c>
      <c r="R116" t="e">
        <f t="shared" si="12"/>
        <v>#N/A</v>
      </c>
      <c r="S116" t="e">
        <f t="shared" si="13"/>
        <v>#N/A</v>
      </c>
      <c r="T116" t="e">
        <f t="shared" si="14"/>
        <v>#N/A</v>
      </c>
      <c r="U116" t="e">
        <f t="shared" si="15"/>
        <v>#N/A</v>
      </c>
      <c r="V116" t="e">
        <f t="shared" si="16"/>
        <v>#N/A</v>
      </c>
      <c r="X116" t="e">
        <f>IF(H116=X$3,MAX(X$4:X115)+1,"")</f>
        <v>#N/A</v>
      </c>
      <c r="Y116" t="e">
        <f>IF(I116=Y$3,MAX(Y$4:Y115)+1,"")</f>
        <v>#N/A</v>
      </c>
      <c r="Z116" t="e">
        <f>IF(J116=Z$3,MAX(Z$4:Z115)+1,"")</f>
        <v>#N/A</v>
      </c>
      <c r="AA116" t="e">
        <f>IF(K116=AA$3,MAX(AA$4:AA115)+1,"")</f>
        <v>#N/A</v>
      </c>
      <c r="AB116" t="e">
        <f>IF(L116=AB$3,MAX(AB$4:AB115)+1,"")</f>
        <v>#N/A</v>
      </c>
      <c r="AC116" t="e">
        <f>IF(M116=AC$3,MAX(AC$4:AC115)+1,"")</f>
        <v>#N/A</v>
      </c>
      <c r="AD116" t="e">
        <f>IF(N116=AD$3,MAX(AD$4:AD115)+1,"")</f>
        <v>#N/A</v>
      </c>
      <c r="AE116" t="e">
        <f>IF(H116=AE$3,MAX(AE$4:AE115)+1,"")</f>
        <v>#N/A</v>
      </c>
      <c r="AF116" t="e">
        <f>IF(I116=AF$3,MAX(AF$4:AF115)+1,"")</f>
        <v>#N/A</v>
      </c>
      <c r="AG116" t="e">
        <f>IF(J116=AG$3,MAX(AG$4:AG115)+1,"")</f>
        <v>#N/A</v>
      </c>
      <c r="AH116" t="e">
        <f>IF(K116=AH$3,MAX(AH$4:AH115)+1,"")</f>
        <v>#N/A</v>
      </c>
      <c r="AI116" t="e">
        <f>IF(L116=AI$3,MAX(AI$4:AI115)+1,"")</f>
        <v>#N/A</v>
      </c>
      <c r="AJ116" t="e">
        <f>IF(M116=AJ$3,MAX(AJ$4:AJ115)+1,"")</f>
        <v>#N/A</v>
      </c>
      <c r="AK116" t="e">
        <f>IF(N116=AK$3,MAX(AK$4:AK115)+1,"")</f>
        <v>#N/A</v>
      </c>
      <c r="AL116" t="e">
        <f>IF(H116=AL$3,MAX(AL$4:AL115)+1,"")</f>
        <v>#N/A</v>
      </c>
      <c r="AM116" t="e">
        <f>IF(I116=AM$3,MAX(AM$4:AM115)+1,"")</f>
        <v>#N/A</v>
      </c>
      <c r="AN116" t="e">
        <f>IF(J116=AN$3,MAX(AN$4:AN115)+1,"")</f>
        <v>#N/A</v>
      </c>
      <c r="AO116" t="e">
        <f>IF(K116=AO$3,MAX(AO$4:AO115)+1,"")</f>
        <v>#N/A</v>
      </c>
      <c r="AP116" t="e">
        <f>IF(L116=AP$3,MAX(AP$4:AP115)+1,"")</f>
        <v>#N/A</v>
      </c>
      <c r="AQ116" t="e">
        <f>IF(M116=AQ$3,MAX(AQ$4:AQ115)+1,"")</f>
        <v>#N/A</v>
      </c>
      <c r="AR116" t="e">
        <f>IF(N116=AR$3,MAX(AR$4:AR115)+1,"")</f>
        <v>#N/A</v>
      </c>
      <c r="AS116" t="e">
        <f>IF(H116=AS$3,MAX(AS$4:AS115)+1,"")</f>
        <v>#N/A</v>
      </c>
      <c r="AT116" t="e">
        <f>IF(I116=AT$3,MAX(AT$4:AT115)+1,"")</f>
        <v>#N/A</v>
      </c>
      <c r="AU116" t="e">
        <f>IF(J116=AU$3,MAX(AU$4:AU115)+1,"")</f>
        <v>#N/A</v>
      </c>
      <c r="AV116" t="e">
        <f>IF(K116=AV$3,MAX(AV$4:AV115)+1,"")</f>
        <v>#N/A</v>
      </c>
      <c r="AW116" t="e">
        <f>IF(L116=AW$3,MAX(AW$4:AW115)+1,"")</f>
        <v>#N/A</v>
      </c>
      <c r="AX116" t="e">
        <f>IF(M116=AX$3,MAX(AX$4:AX115)+1,"")</f>
        <v>#N/A</v>
      </c>
      <c r="AY116" t="e">
        <f>IF(N116=AY$3,MAX(AY$4:AY115)+1,"")</f>
        <v>#N/A</v>
      </c>
      <c r="AZ116" t="e">
        <f>IF(H116=AZ$3,MAX(AZ$4:AZ115)+1,"")</f>
        <v>#N/A</v>
      </c>
      <c r="BA116" t="e">
        <f>IF(I116=BA$3,MAX(BA$4:BA115)+1,"")</f>
        <v>#N/A</v>
      </c>
      <c r="BB116" t="e">
        <f>IF(J116=BB$3,MAX(BB$4:BB115)+1,"")</f>
        <v>#N/A</v>
      </c>
      <c r="BC116" t="e">
        <f>IF(K116=BC$3,MAX(BC$4:BC115)+1,"")</f>
        <v>#N/A</v>
      </c>
      <c r="BD116" t="e">
        <f>IF(L116=BD$3,MAX(BD$4:BD115)+1,"")</f>
        <v>#N/A</v>
      </c>
      <c r="BE116" t="e">
        <f>IF(M116=BE$3,MAX(BE$4:BE115)+1,"")</f>
        <v>#N/A</v>
      </c>
      <c r="BF116" t="e">
        <f>IF(N116=BF$3,MAX(BF$4:BF115)+1,"")</f>
        <v>#N/A</v>
      </c>
      <c r="BG116" t="e">
        <f>IF(H116=BG$3,MAX(BG$4:BG115)+1,"")</f>
        <v>#N/A</v>
      </c>
      <c r="BH116" t="e">
        <f>IF(I116=BH$3,MAX(BH$4:BH115)+1,"")</f>
        <v>#N/A</v>
      </c>
      <c r="BI116" t="e">
        <f>IF(J116=BI$3,MAX(BI$4:BI115)+1,"")</f>
        <v>#N/A</v>
      </c>
      <c r="BJ116" t="e">
        <f>IF(K116=BJ$3,MAX(BJ$4:BJ115)+1,"")</f>
        <v>#N/A</v>
      </c>
      <c r="BK116" t="e">
        <f>IF(L116=BK$3,MAX(BK$4:BK115)+1,"")</f>
        <v>#N/A</v>
      </c>
      <c r="BL116" t="e">
        <f>IF(M116=BL$3,MAX(BL$4:BL115)+1,"")</f>
        <v>#N/A</v>
      </c>
      <c r="BM116" t="e">
        <f>IF(N116=BM$3,MAX(BM$4:BM115)+1,"")</f>
        <v>#N/A</v>
      </c>
      <c r="BN116" t="e">
        <f>IF(H116=BN$3,MAX(BN$4:BN115)+1,"")</f>
        <v>#N/A</v>
      </c>
      <c r="BO116" t="e">
        <f>IF(I116=BO$3,MAX(BO$4:BO115)+1,"")</f>
        <v>#N/A</v>
      </c>
      <c r="BP116" t="e">
        <f>IF(J116=BP$3,MAX(BP$4:BP115)+1,"")</f>
        <v>#N/A</v>
      </c>
      <c r="BQ116" t="e">
        <f>IF(K116=BQ$3,MAX(BQ$4:BQ115)+1,"")</f>
        <v>#N/A</v>
      </c>
      <c r="BR116" t="e">
        <f>IF(L116=BR$3,MAX(BR$4:BR115)+1,"")</f>
        <v>#N/A</v>
      </c>
      <c r="BS116" t="e">
        <f>IF(M116=BS$3,MAX(BS$4:BS115)+1,"")</f>
        <v>#N/A</v>
      </c>
      <c r="BT116" t="e">
        <f>IF(N116=BT$3,MAX(BT$4:BT115)+1,"")</f>
        <v>#N/A</v>
      </c>
      <c r="BU116" t="e">
        <f>IF(H116=BU$3,MAX(BU$4:BU115)+1,"")</f>
        <v>#N/A</v>
      </c>
      <c r="BV116" t="e">
        <f>IF(I116=BV$3,MAX(BV$4:BV115)+1,"")</f>
        <v>#N/A</v>
      </c>
      <c r="BW116" t="e">
        <f>IF(J116=BW$3,MAX(BW$4:BW115)+1,"")</f>
        <v>#N/A</v>
      </c>
      <c r="BX116" t="e">
        <f>IF(K116=BX$3,MAX(BX$4:BX115)+1,"")</f>
        <v>#N/A</v>
      </c>
      <c r="BY116" t="e">
        <f>IF(L116=BY$3,MAX(BY$4:BY115)+1,"")</f>
        <v>#N/A</v>
      </c>
      <c r="BZ116" t="e">
        <f>IF(M116=BZ$3,MAX(BZ$4:BZ115)+1,"")</f>
        <v>#N/A</v>
      </c>
      <c r="CA116" t="e">
        <f>IF(N116=CA$3,MAX(CA$4:CA115)+1,"")</f>
        <v>#N/A</v>
      </c>
      <c r="CB116" t="e">
        <f>IF(H116=CB$3,MAX(CB$4:CB115)+1,"")</f>
        <v>#N/A</v>
      </c>
      <c r="CC116" t="e">
        <f>IF(I116=CC$3,MAX(CC$4:CC115)+1,"")</f>
        <v>#N/A</v>
      </c>
      <c r="CD116" t="e">
        <f>IF(J116=CD$3,MAX(CD$4:CD115)+1,"")</f>
        <v>#N/A</v>
      </c>
      <c r="CE116" t="e">
        <f>IF(K116=CE$3,MAX(CE$4:CE115)+1,"")</f>
        <v>#N/A</v>
      </c>
      <c r="CF116" t="e">
        <f>IF(L116=CF$3,MAX(CF$4:CF115)+1,"")</f>
        <v>#N/A</v>
      </c>
      <c r="CG116" t="e">
        <f>IF(M116=CG$3,MAX(CG$4:CG115)+1,"")</f>
        <v>#N/A</v>
      </c>
      <c r="CH116" t="e">
        <f>IF(N116=CH$3,MAX(CH$4:CH115)+1,"")</f>
        <v>#N/A</v>
      </c>
      <c r="CI116" t="e">
        <f>IF(H116=CI$3,MAX(CI$4:CI115)+1,"")</f>
        <v>#N/A</v>
      </c>
      <c r="CJ116" t="e">
        <f>IF(I116=CJ$3,MAX(CJ$4:CJ115)+1,"")</f>
        <v>#N/A</v>
      </c>
      <c r="CK116" t="e">
        <f>IF(J116=CK$3,MAX(CK$4:CK115)+1,"")</f>
        <v>#N/A</v>
      </c>
      <c r="CL116" t="e">
        <f>IF(K116=CL$3,MAX(CL$4:CL115)+1,"")</f>
        <v>#N/A</v>
      </c>
      <c r="CM116" t="e">
        <f>IF(L116=CM$3,MAX(CM$4:CM115)+1,"")</f>
        <v>#N/A</v>
      </c>
      <c r="CN116" t="e">
        <f>IF(M116=CN$3,MAX(CN$4:CN115)+1,"")</f>
        <v>#N/A</v>
      </c>
      <c r="CO116" t="e">
        <f>IF(N116=CO$3,MAX(CO$4:CO115)+1,"")</f>
        <v>#N/A</v>
      </c>
    </row>
    <row r="117" spans="1:93">
      <c r="E117" t="e">
        <f>INDEX('Rlt Global'!$A$4:$F$151,MATCH($C117,'Rlt Global'!$C$4:$C$151,0),5)</f>
        <v>#N/A</v>
      </c>
      <c r="F117" t="e">
        <f>INDEX('Rlt Global'!$A$4:$F$151,MATCH($C117,'Rlt Global'!$C$4:$C$151,0),6)</f>
        <v>#N/A</v>
      </c>
      <c r="G117" s="66" t="e">
        <f>INDEX('Rlt Global'!$A$4:$G$151,MATCH($C117,'Rlt Global'!$C$4:$C$151,0),7)</f>
        <v>#N/A</v>
      </c>
      <c r="H117" t="e">
        <f>INDEX('Rlt Global'!$E$4:$BD$151,MATCH($E117,'Rlt Global'!$E$4:$E$151,0),MATCH(H$3,'Rlt Global'!$E$3:$BD$3,0))</f>
        <v>#N/A</v>
      </c>
      <c r="I117" t="e">
        <f>INDEX('Rlt Global'!$E$4:$BD$151,MATCH($E117,'Rlt Global'!$E$4:$E$151,0),MATCH(I$3,'Rlt Global'!$E$3:$BD$3,0))</f>
        <v>#N/A</v>
      </c>
      <c r="J117" t="e">
        <f>INDEX('Rlt Global'!$E$4:$BD$151,MATCH($E117,'Rlt Global'!$E$4:$E$151,0),MATCH(J$3,'Rlt Global'!$E$3:$BD$3,0))</f>
        <v>#N/A</v>
      </c>
      <c r="K117" t="e">
        <f>INDEX('Rlt Global'!$E$4:$BD$151,MATCH($E117,'Rlt Global'!$E$4:$E$151,0),MATCH(K$3,'Rlt Global'!$E$3:$BD$3,0))</f>
        <v>#N/A</v>
      </c>
      <c r="L117" t="e">
        <f>INDEX('Rlt Global'!$E$4:$BD$151,MATCH($E117,'Rlt Global'!$E$4:$E$151,0),MATCH(L$3,'Rlt Global'!$E$3:$BD$3,0))</f>
        <v>#N/A</v>
      </c>
      <c r="M117" t="e">
        <f>INDEX('Rlt Global'!$E$4:$BD$151,MATCH($E117,'Rlt Global'!$E$4:$E$151,0),MATCH(M$3,'Rlt Global'!$E$3:$BD$3,0))</f>
        <v>#N/A</v>
      </c>
      <c r="N117" t="e">
        <f>INDEX('Rlt Global'!$E$4:$BD$151,MATCH($E117,'Rlt Global'!$E$4:$E$151,0),MATCH(N$3,'Rlt Global'!$E$3:$BD$3,0))</f>
        <v>#N/A</v>
      </c>
      <c r="P117" t="e">
        <f t="shared" si="10"/>
        <v>#N/A</v>
      </c>
      <c r="Q117" t="e">
        <f t="shared" si="11"/>
        <v>#N/A</v>
      </c>
      <c r="R117" t="e">
        <f t="shared" si="12"/>
        <v>#N/A</v>
      </c>
      <c r="S117" t="e">
        <f t="shared" si="13"/>
        <v>#N/A</v>
      </c>
      <c r="T117" t="e">
        <f t="shared" si="14"/>
        <v>#N/A</v>
      </c>
      <c r="U117" t="e">
        <f t="shared" si="15"/>
        <v>#N/A</v>
      </c>
      <c r="V117" t="e">
        <f t="shared" si="16"/>
        <v>#N/A</v>
      </c>
      <c r="X117" t="e">
        <f>IF(H117=X$3,MAX(X$4:X116)+1,"")</f>
        <v>#N/A</v>
      </c>
      <c r="Y117" t="e">
        <f>IF(I117=Y$3,MAX(Y$4:Y116)+1,"")</f>
        <v>#N/A</v>
      </c>
      <c r="Z117" t="e">
        <f>IF(J117=Z$3,MAX(Z$4:Z116)+1,"")</f>
        <v>#N/A</v>
      </c>
      <c r="AA117" t="e">
        <f>IF(K117=AA$3,MAX(AA$4:AA116)+1,"")</f>
        <v>#N/A</v>
      </c>
      <c r="AB117" t="e">
        <f>IF(L117=AB$3,MAX(AB$4:AB116)+1,"")</f>
        <v>#N/A</v>
      </c>
      <c r="AC117" t="e">
        <f>IF(M117=AC$3,MAX(AC$4:AC116)+1,"")</f>
        <v>#N/A</v>
      </c>
      <c r="AD117" t="e">
        <f>IF(N117=AD$3,MAX(AD$4:AD116)+1,"")</f>
        <v>#N/A</v>
      </c>
      <c r="AE117" t="e">
        <f>IF(H117=AE$3,MAX(AE$4:AE116)+1,"")</f>
        <v>#N/A</v>
      </c>
      <c r="AF117" t="e">
        <f>IF(I117=AF$3,MAX(AF$4:AF116)+1,"")</f>
        <v>#N/A</v>
      </c>
      <c r="AG117" t="e">
        <f>IF(J117=AG$3,MAX(AG$4:AG116)+1,"")</f>
        <v>#N/A</v>
      </c>
      <c r="AH117" t="e">
        <f>IF(K117=AH$3,MAX(AH$4:AH116)+1,"")</f>
        <v>#N/A</v>
      </c>
      <c r="AI117" t="e">
        <f>IF(L117=AI$3,MAX(AI$4:AI116)+1,"")</f>
        <v>#N/A</v>
      </c>
      <c r="AJ117" t="e">
        <f>IF(M117=AJ$3,MAX(AJ$4:AJ116)+1,"")</f>
        <v>#N/A</v>
      </c>
      <c r="AK117" t="e">
        <f>IF(N117=AK$3,MAX(AK$4:AK116)+1,"")</f>
        <v>#N/A</v>
      </c>
      <c r="AL117" t="e">
        <f>IF(H117=AL$3,MAX(AL$4:AL116)+1,"")</f>
        <v>#N/A</v>
      </c>
      <c r="AM117" t="e">
        <f>IF(I117=AM$3,MAX(AM$4:AM116)+1,"")</f>
        <v>#N/A</v>
      </c>
      <c r="AN117" t="e">
        <f>IF(J117=AN$3,MAX(AN$4:AN116)+1,"")</f>
        <v>#N/A</v>
      </c>
      <c r="AO117" t="e">
        <f>IF(K117=AO$3,MAX(AO$4:AO116)+1,"")</f>
        <v>#N/A</v>
      </c>
      <c r="AP117" t="e">
        <f>IF(L117=AP$3,MAX(AP$4:AP116)+1,"")</f>
        <v>#N/A</v>
      </c>
      <c r="AQ117" t="e">
        <f>IF(M117=AQ$3,MAX(AQ$4:AQ116)+1,"")</f>
        <v>#N/A</v>
      </c>
      <c r="AR117" t="e">
        <f>IF(N117=AR$3,MAX(AR$4:AR116)+1,"")</f>
        <v>#N/A</v>
      </c>
      <c r="AS117" t="e">
        <f>IF(H117=AS$3,MAX(AS$4:AS116)+1,"")</f>
        <v>#N/A</v>
      </c>
      <c r="AT117" t="e">
        <f>IF(I117=AT$3,MAX(AT$4:AT116)+1,"")</f>
        <v>#N/A</v>
      </c>
      <c r="AU117" t="e">
        <f>IF(J117=AU$3,MAX(AU$4:AU116)+1,"")</f>
        <v>#N/A</v>
      </c>
      <c r="AV117" t="e">
        <f>IF(K117=AV$3,MAX(AV$4:AV116)+1,"")</f>
        <v>#N/A</v>
      </c>
      <c r="AW117" t="e">
        <f>IF(L117=AW$3,MAX(AW$4:AW116)+1,"")</f>
        <v>#N/A</v>
      </c>
      <c r="AX117" t="e">
        <f>IF(M117=AX$3,MAX(AX$4:AX116)+1,"")</f>
        <v>#N/A</v>
      </c>
      <c r="AY117" t="e">
        <f>IF(N117=AY$3,MAX(AY$4:AY116)+1,"")</f>
        <v>#N/A</v>
      </c>
      <c r="AZ117" t="e">
        <f>IF(H117=AZ$3,MAX(AZ$4:AZ116)+1,"")</f>
        <v>#N/A</v>
      </c>
      <c r="BA117" t="e">
        <f>IF(I117=BA$3,MAX(BA$4:BA116)+1,"")</f>
        <v>#N/A</v>
      </c>
      <c r="BB117" t="e">
        <f>IF(J117=BB$3,MAX(BB$4:BB116)+1,"")</f>
        <v>#N/A</v>
      </c>
      <c r="BC117" t="e">
        <f>IF(K117=BC$3,MAX(BC$4:BC116)+1,"")</f>
        <v>#N/A</v>
      </c>
      <c r="BD117" t="e">
        <f>IF(L117=BD$3,MAX(BD$4:BD116)+1,"")</f>
        <v>#N/A</v>
      </c>
      <c r="BE117" t="e">
        <f>IF(M117=BE$3,MAX(BE$4:BE116)+1,"")</f>
        <v>#N/A</v>
      </c>
      <c r="BF117" t="e">
        <f>IF(N117=BF$3,MAX(BF$4:BF116)+1,"")</f>
        <v>#N/A</v>
      </c>
      <c r="BG117" t="e">
        <f>IF(H117=BG$3,MAX(BG$4:BG116)+1,"")</f>
        <v>#N/A</v>
      </c>
      <c r="BH117" t="e">
        <f>IF(I117=BH$3,MAX(BH$4:BH116)+1,"")</f>
        <v>#N/A</v>
      </c>
      <c r="BI117" t="e">
        <f>IF(J117=BI$3,MAX(BI$4:BI116)+1,"")</f>
        <v>#N/A</v>
      </c>
      <c r="BJ117" t="e">
        <f>IF(K117=BJ$3,MAX(BJ$4:BJ116)+1,"")</f>
        <v>#N/A</v>
      </c>
      <c r="BK117" t="e">
        <f>IF(L117=BK$3,MAX(BK$4:BK116)+1,"")</f>
        <v>#N/A</v>
      </c>
      <c r="BL117" t="e">
        <f>IF(M117=BL$3,MAX(BL$4:BL116)+1,"")</f>
        <v>#N/A</v>
      </c>
      <c r="BM117" t="e">
        <f>IF(N117=BM$3,MAX(BM$4:BM116)+1,"")</f>
        <v>#N/A</v>
      </c>
      <c r="BN117" t="e">
        <f>IF(H117=BN$3,MAX(BN$4:BN116)+1,"")</f>
        <v>#N/A</v>
      </c>
      <c r="BO117" t="e">
        <f>IF(I117=BO$3,MAX(BO$4:BO116)+1,"")</f>
        <v>#N/A</v>
      </c>
      <c r="BP117" t="e">
        <f>IF(J117=BP$3,MAX(BP$4:BP116)+1,"")</f>
        <v>#N/A</v>
      </c>
      <c r="BQ117" t="e">
        <f>IF(K117=BQ$3,MAX(BQ$4:BQ116)+1,"")</f>
        <v>#N/A</v>
      </c>
      <c r="BR117" t="e">
        <f>IF(L117=BR$3,MAX(BR$4:BR116)+1,"")</f>
        <v>#N/A</v>
      </c>
      <c r="BS117" t="e">
        <f>IF(M117=BS$3,MAX(BS$4:BS116)+1,"")</f>
        <v>#N/A</v>
      </c>
      <c r="BT117" t="e">
        <f>IF(N117=BT$3,MAX(BT$4:BT116)+1,"")</f>
        <v>#N/A</v>
      </c>
      <c r="BU117" t="e">
        <f>IF(H117=BU$3,MAX(BU$4:BU116)+1,"")</f>
        <v>#N/A</v>
      </c>
      <c r="BV117" t="e">
        <f>IF(I117=BV$3,MAX(BV$4:BV116)+1,"")</f>
        <v>#N/A</v>
      </c>
      <c r="BW117" t="e">
        <f>IF(J117=BW$3,MAX(BW$4:BW116)+1,"")</f>
        <v>#N/A</v>
      </c>
      <c r="BX117" t="e">
        <f>IF(K117=BX$3,MAX(BX$4:BX116)+1,"")</f>
        <v>#N/A</v>
      </c>
      <c r="BY117" t="e">
        <f>IF(L117=BY$3,MAX(BY$4:BY116)+1,"")</f>
        <v>#N/A</v>
      </c>
      <c r="BZ117" t="e">
        <f>IF(M117=BZ$3,MAX(BZ$4:BZ116)+1,"")</f>
        <v>#N/A</v>
      </c>
      <c r="CA117" t="e">
        <f>IF(N117=CA$3,MAX(CA$4:CA116)+1,"")</f>
        <v>#N/A</v>
      </c>
      <c r="CB117" t="e">
        <f>IF(H117=CB$3,MAX(CB$4:CB116)+1,"")</f>
        <v>#N/A</v>
      </c>
      <c r="CC117" t="e">
        <f>IF(I117=CC$3,MAX(CC$4:CC116)+1,"")</f>
        <v>#N/A</v>
      </c>
      <c r="CD117" t="e">
        <f>IF(J117=CD$3,MAX(CD$4:CD116)+1,"")</f>
        <v>#N/A</v>
      </c>
      <c r="CE117" t="e">
        <f>IF(K117=CE$3,MAX(CE$4:CE116)+1,"")</f>
        <v>#N/A</v>
      </c>
      <c r="CF117" t="e">
        <f>IF(L117=CF$3,MAX(CF$4:CF116)+1,"")</f>
        <v>#N/A</v>
      </c>
      <c r="CG117" t="e">
        <f>IF(M117=CG$3,MAX(CG$4:CG116)+1,"")</f>
        <v>#N/A</v>
      </c>
      <c r="CH117" t="e">
        <f>IF(N117=CH$3,MAX(CH$4:CH116)+1,"")</f>
        <v>#N/A</v>
      </c>
      <c r="CI117" t="e">
        <f>IF(H117=CI$3,MAX(CI$4:CI116)+1,"")</f>
        <v>#N/A</v>
      </c>
      <c r="CJ117" t="e">
        <f>IF(I117=CJ$3,MAX(CJ$4:CJ116)+1,"")</f>
        <v>#N/A</v>
      </c>
      <c r="CK117" t="e">
        <f>IF(J117=CK$3,MAX(CK$4:CK116)+1,"")</f>
        <v>#N/A</v>
      </c>
      <c r="CL117" t="e">
        <f>IF(K117=CL$3,MAX(CL$4:CL116)+1,"")</f>
        <v>#N/A</v>
      </c>
      <c r="CM117" t="e">
        <f>IF(L117=CM$3,MAX(CM$4:CM116)+1,"")</f>
        <v>#N/A</v>
      </c>
      <c r="CN117" t="e">
        <f>IF(M117=CN$3,MAX(CN$4:CN116)+1,"")</f>
        <v>#N/A</v>
      </c>
      <c r="CO117" t="e">
        <f>IF(N117=CO$3,MAX(CO$4:CO116)+1,"")</f>
        <v>#N/A</v>
      </c>
    </row>
    <row r="118" spans="1:93">
      <c r="E118" t="e">
        <f>INDEX('Rlt Global'!$A$4:$F$151,MATCH($C118,'Rlt Global'!$C$4:$C$151,0),5)</f>
        <v>#N/A</v>
      </c>
      <c r="F118" t="e">
        <f>INDEX('Rlt Global'!$A$4:$F$151,MATCH($C118,'Rlt Global'!$C$4:$C$151,0),6)</f>
        <v>#N/A</v>
      </c>
      <c r="G118" s="66" t="e">
        <f>INDEX('Rlt Global'!$A$4:$G$151,MATCH($C118,'Rlt Global'!$C$4:$C$151,0),7)</f>
        <v>#N/A</v>
      </c>
      <c r="H118" t="e">
        <f>INDEX('Rlt Global'!$E$4:$BD$151,MATCH($E118,'Rlt Global'!$E$4:$E$151,0),MATCH(H$3,'Rlt Global'!$E$3:$BD$3,0))</f>
        <v>#N/A</v>
      </c>
      <c r="I118" t="e">
        <f>INDEX('Rlt Global'!$E$4:$BD$151,MATCH($E118,'Rlt Global'!$E$4:$E$151,0),MATCH(I$3,'Rlt Global'!$E$3:$BD$3,0))</f>
        <v>#N/A</v>
      </c>
      <c r="J118" t="e">
        <f>INDEX('Rlt Global'!$E$4:$BD$151,MATCH($E118,'Rlt Global'!$E$4:$E$151,0),MATCH(J$3,'Rlt Global'!$E$3:$BD$3,0))</f>
        <v>#N/A</v>
      </c>
      <c r="K118" t="e">
        <f>INDEX('Rlt Global'!$E$4:$BD$151,MATCH($E118,'Rlt Global'!$E$4:$E$151,0),MATCH(K$3,'Rlt Global'!$E$3:$BD$3,0))</f>
        <v>#N/A</v>
      </c>
      <c r="L118" t="e">
        <f>INDEX('Rlt Global'!$E$4:$BD$151,MATCH($E118,'Rlt Global'!$E$4:$E$151,0),MATCH(L$3,'Rlt Global'!$E$3:$BD$3,0))</f>
        <v>#N/A</v>
      </c>
      <c r="M118" t="e">
        <f>INDEX('Rlt Global'!$E$4:$BD$151,MATCH($E118,'Rlt Global'!$E$4:$E$151,0),MATCH(M$3,'Rlt Global'!$E$3:$BD$3,0))</f>
        <v>#N/A</v>
      </c>
      <c r="N118" t="e">
        <f>INDEX('Rlt Global'!$E$4:$BD$151,MATCH($E118,'Rlt Global'!$E$4:$E$151,0),MATCH(N$3,'Rlt Global'!$E$3:$BD$3,0))</f>
        <v>#N/A</v>
      </c>
      <c r="P118" t="e">
        <f t="shared" si="10"/>
        <v>#N/A</v>
      </c>
      <c r="Q118" t="e">
        <f t="shared" si="11"/>
        <v>#N/A</v>
      </c>
      <c r="R118" t="e">
        <f t="shared" si="12"/>
        <v>#N/A</v>
      </c>
      <c r="S118" t="e">
        <f t="shared" si="13"/>
        <v>#N/A</v>
      </c>
      <c r="T118" t="e">
        <f t="shared" si="14"/>
        <v>#N/A</v>
      </c>
      <c r="U118" t="e">
        <f t="shared" si="15"/>
        <v>#N/A</v>
      </c>
      <c r="V118" t="e">
        <f t="shared" si="16"/>
        <v>#N/A</v>
      </c>
      <c r="X118" t="e">
        <f>IF(H118=X$3,MAX(X$4:X117)+1,"")</f>
        <v>#N/A</v>
      </c>
      <c r="Y118" t="e">
        <f>IF(I118=Y$3,MAX(Y$4:Y117)+1,"")</f>
        <v>#N/A</v>
      </c>
      <c r="Z118" t="e">
        <f>IF(J118=Z$3,MAX(Z$4:Z117)+1,"")</f>
        <v>#N/A</v>
      </c>
      <c r="AA118" t="e">
        <f>IF(K118=AA$3,MAX(AA$4:AA117)+1,"")</f>
        <v>#N/A</v>
      </c>
      <c r="AB118" t="e">
        <f>IF(L118=AB$3,MAX(AB$4:AB117)+1,"")</f>
        <v>#N/A</v>
      </c>
      <c r="AC118" t="e">
        <f>IF(M118=AC$3,MAX(AC$4:AC117)+1,"")</f>
        <v>#N/A</v>
      </c>
      <c r="AD118" t="e">
        <f>IF(N118=AD$3,MAX(AD$4:AD117)+1,"")</f>
        <v>#N/A</v>
      </c>
      <c r="AE118" t="e">
        <f>IF(H118=AE$3,MAX(AE$4:AE117)+1,"")</f>
        <v>#N/A</v>
      </c>
      <c r="AF118" t="e">
        <f>IF(I118=AF$3,MAX(AF$4:AF117)+1,"")</f>
        <v>#N/A</v>
      </c>
      <c r="AG118" t="e">
        <f>IF(J118=AG$3,MAX(AG$4:AG117)+1,"")</f>
        <v>#N/A</v>
      </c>
      <c r="AH118" t="e">
        <f>IF(K118=AH$3,MAX(AH$4:AH117)+1,"")</f>
        <v>#N/A</v>
      </c>
      <c r="AI118" t="e">
        <f>IF(L118=AI$3,MAX(AI$4:AI117)+1,"")</f>
        <v>#N/A</v>
      </c>
      <c r="AJ118" t="e">
        <f>IF(M118=AJ$3,MAX(AJ$4:AJ117)+1,"")</f>
        <v>#N/A</v>
      </c>
      <c r="AK118" t="e">
        <f>IF(N118=AK$3,MAX(AK$4:AK117)+1,"")</f>
        <v>#N/A</v>
      </c>
      <c r="AL118" t="e">
        <f>IF(H118=AL$3,MAX(AL$4:AL117)+1,"")</f>
        <v>#N/A</v>
      </c>
      <c r="AM118" t="e">
        <f>IF(I118=AM$3,MAX(AM$4:AM117)+1,"")</f>
        <v>#N/A</v>
      </c>
      <c r="AN118" t="e">
        <f>IF(J118=AN$3,MAX(AN$4:AN117)+1,"")</f>
        <v>#N/A</v>
      </c>
      <c r="AO118" t="e">
        <f>IF(K118=AO$3,MAX(AO$4:AO117)+1,"")</f>
        <v>#N/A</v>
      </c>
      <c r="AP118" t="e">
        <f>IF(L118=AP$3,MAX(AP$4:AP117)+1,"")</f>
        <v>#N/A</v>
      </c>
      <c r="AQ118" t="e">
        <f>IF(M118=AQ$3,MAX(AQ$4:AQ117)+1,"")</f>
        <v>#N/A</v>
      </c>
      <c r="AR118" t="e">
        <f>IF(N118=AR$3,MAX(AR$4:AR117)+1,"")</f>
        <v>#N/A</v>
      </c>
      <c r="AS118" t="e">
        <f>IF(H118=AS$3,MAX(AS$4:AS117)+1,"")</f>
        <v>#N/A</v>
      </c>
      <c r="AT118" t="e">
        <f>IF(I118=AT$3,MAX(AT$4:AT117)+1,"")</f>
        <v>#N/A</v>
      </c>
      <c r="AU118" t="e">
        <f>IF(J118=AU$3,MAX(AU$4:AU117)+1,"")</f>
        <v>#N/A</v>
      </c>
      <c r="AV118" t="e">
        <f>IF(K118=AV$3,MAX(AV$4:AV117)+1,"")</f>
        <v>#N/A</v>
      </c>
      <c r="AW118" t="e">
        <f>IF(L118=AW$3,MAX(AW$4:AW117)+1,"")</f>
        <v>#N/A</v>
      </c>
      <c r="AX118" t="e">
        <f>IF(M118=AX$3,MAX(AX$4:AX117)+1,"")</f>
        <v>#N/A</v>
      </c>
      <c r="AY118" t="e">
        <f>IF(N118=AY$3,MAX(AY$4:AY117)+1,"")</f>
        <v>#N/A</v>
      </c>
      <c r="AZ118" t="e">
        <f>IF(H118=AZ$3,MAX(AZ$4:AZ117)+1,"")</f>
        <v>#N/A</v>
      </c>
      <c r="BA118" t="e">
        <f>IF(I118=BA$3,MAX(BA$4:BA117)+1,"")</f>
        <v>#N/A</v>
      </c>
      <c r="BB118" t="e">
        <f>IF(J118=BB$3,MAX(BB$4:BB117)+1,"")</f>
        <v>#N/A</v>
      </c>
      <c r="BC118" t="e">
        <f>IF(K118=BC$3,MAX(BC$4:BC117)+1,"")</f>
        <v>#N/A</v>
      </c>
      <c r="BD118" t="e">
        <f>IF(L118=BD$3,MAX(BD$4:BD117)+1,"")</f>
        <v>#N/A</v>
      </c>
      <c r="BE118" t="e">
        <f>IF(M118=BE$3,MAX(BE$4:BE117)+1,"")</f>
        <v>#N/A</v>
      </c>
      <c r="BF118" t="e">
        <f>IF(N118=BF$3,MAX(BF$4:BF117)+1,"")</f>
        <v>#N/A</v>
      </c>
      <c r="BG118" t="e">
        <f>IF(H118=BG$3,MAX(BG$4:BG117)+1,"")</f>
        <v>#N/A</v>
      </c>
      <c r="BH118" t="e">
        <f>IF(I118=BH$3,MAX(BH$4:BH117)+1,"")</f>
        <v>#N/A</v>
      </c>
      <c r="BI118" t="e">
        <f>IF(J118=BI$3,MAX(BI$4:BI117)+1,"")</f>
        <v>#N/A</v>
      </c>
      <c r="BJ118" t="e">
        <f>IF(K118=BJ$3,MAX(BJ$4:BJ117)+1,"")</f>
        <v>#N/A</v>
      </c>
      <c r="BK118" t="e">
        <f>IF(L118=BK$3,MAX(BK$4:BK117)+1,"")</f>
        <v>#N/A</v>
      </c>
      <c r="BL118" t="e">
        <f>IF(M118=BL$3,MAX(BL$4:BL117)+1,"")</f>
        <v>#N/A</v>
      </c>
      <c r="BM118" t="e">
        <f>IF(N118=BM$3,MAX(BM$4:BM117)+1,"")</f>
        <v>#N/A</v>
      </c>
      <c r="BN118" t="e">
        <f>IF(H118=BN$3,MAX(BN$4:BN117)+1,"")</f>
        <v>#N/A</v>
      </c>
      <c r="BO118" t="e">
        <f>IF(I118=BO$3,MAX(BO$4:BO117)+1,"")</f>
        <v>#N/A</v>
      </c>
      <c r="BP118" t="e">
        <f>IF(J118=BP$3,MAX(BP$4:BP117)+1,"")</f>
        <v>#N/A</v>
      </c>
      <c r="BQ118" t="e">
        <f>IF(K118=BQ$3,MAX(BQ$4:BQ117)+1,"")</f>
        <v>#N/A</v>
      </c>
      <c r="BR118" t="e">
        <f>IF(L118=BR$3,MAX(BR$4:BR117)+1,"")</f>
        <v>#N/A</v>
      </c>
      <c r="BS118" t="e">
        <f>IF(M118=BS$3,MAX(BS$4:BS117)+1,"")</f>
        <v>#N/A</v>
      </c>
      <c r="BT118" t="e">
        <f>IF(N118=BT$3,MAX(BT$4:BT117)+1,"")</f>
        <v>#N/A</v>
      </c>
      <c r="BU118" t="e">
        <f>IF(H118=BU$3,MAX(BU$4:BU117)+1,"")</f>
        <v>#N/A</v>
      </c>
      <c r="BV118" t="e">
        <f>IF(I118=BV$3,MAX(BV$4:BV117)+1,"")</f>
        <v>#N/A</v>
      </c>
      <c r="BW118" t="e">
        <f>IF(J118=BW$3,MAX(BW$4:BW117)+1,"")</f>
        <v>#N/A</v>
      </c>
      <c r="BX118" t="e">
        <f>IF(K118=BX$3,MAX(BX$4:BX117)+1,"")</f>
        <v>#N/A</v>
      </c>
      <c r="BY118" t="e">
        <f>IF(L118=BY$3,MAX(BY$4:BY117)+1,"")</f>
        <v>#N/A</v>
      </c>
      <c r="BZ118" t="e">
        <f>IF(M118=BZ$3,MAX(BZ$4:BZ117)+1,"")</f>
        <v>#N/A</v>
      </c>
      <c r="CA118" t="e">
        <f>IF(N118=CA$3,MAX(CA$4:CA117)+1,"")</f>
        <v>#N/A</v>
      </c>
      <c r="CB118" t="e">
        <f>IF(H118=CB$3,MAX(CB$4:CB117)+1,"")</f>
        <v>#N/A</v>
      </c>
      <c r="CC118" t="e">
        <f>IF(I118=CC$3,MAX(CC$4:CC117)+1,"")</f>
        <v>#N/A</v>
      </c>
      <c r="CD118" t="e">
        <f>IF(J118=CD$3,MAX(CD$4:CD117)+1,"")</f>
        <v>#N/A</v>
      </c>
      <c r="CE118" t="e">
        <f>IF(K118=CE$3,MAX(CE$4:CE117)+1,"")</f>
        <v>#N/A</v>
      </c>
      <c r="CF118" t="e">
        <f>IF(L118=CF$3,MAX(CF$4:CF117)+1,"")</f>
        <v>#N/A</v>
      </c>
      <c r="CG118" t="e">
        <f>IF(M118=CG$3,MAX(CG$4:CG117)+1,"")</f>
        <v>#N/A</v>
      </c>
      <c r="CH118" t="e">
        <f>IF(N118=CH$3,MAX(CH$4:CH117)+1,"")</f>
        <v>#N/A</v>
      </c>
      <c r="CI118" t="e">
        <f>IF(H118=CI$3,MAX(CI$4:CI117)+1,"")</f>
        <v>#N/A</v>
      </c>
      <c r="CJ118" t="e">
        <f>IF(I118=CJ$3,MAX(CJ$4:CJ117)+1,"")</f>
        <v>#N/A</v>
      </c>
      <c r="CK118" t="e">
        <f>IF(J118=CK$3,MAX(CK$4:CK117)+1,"")</f>
        <v>#N/A</v>
      </c>
      <c r="CL118" t="e">
        <f>IF(K118=CL$3,MAX(CL$4:CL117)+1,"")</f>
        <v>#N/A</v>
      </c>
      <c r="CM118" t="e">
        <f>IF(L118=CM$3,MAX(CM$4:CM117)+1,"")</f>
        <v>#N/A</v>
      </c>
      <c r="CN118" t="e">
        <f>IF(M118=CN$3,MAX(CN$4:CN117)+1,"")</f>
        <v>#N/A</v>
      </c>
      <c r="CO118" t="e">
        <f>IF(N118=CO$3,MAX(CO$4:CO117)+1,"")</f>
        <v>#N/A</v>
      </c>
    </row>
    <row r="119" spans="1:93">
      <c r="E119" t="e">
        <f>INDEX('Rlt Global'!$A$4:$F$151,MATCH($C119,'Rlt Global'!$C$4:$C$151,0),5)</f>
        <v>#N/A</v>
      </c>
      <c r="F119" t="e">
        <f>INDEX('Rlt Global'!$A$4:$F$151,MATCH($C119,'Rlt Global'!$C$4:$C$151,0),6)</f>
        <v>#N/A</v>
      </c>
      <c r="G119" s="66" t="e">
        <f>INDEX('Rlt Global'!$A$4:$G$151,MATCH($C119,'Rlt Global'!$C$4:$C$151,0),7)</f>
        <v>#N/A</v>
      </c>
      <c r="H119" t="e">
        <f>INDEX('Rlt Global'!$E$4:$BD$151,MATCH($E119,'Rlt Global'!$E$4:$E$151,0),MATCH(H$3,'Rlt Global'!$E$3:$BD$3,0))</f>
        <v>#N/A</v>
      </c>
      <c r="I119" t="e">
        <f>INDEX('Rlt Global'!$E$4:$BD$151,MATCH($E119,'Rlt Global'!$E$4:$E$151,0),MATCH(I$3,'Rlt Global'!$E$3:$BD$3,0))</f>
        <v>#N/A</v>
      </c>
      <c r="J119" t="e">
        <f>INDEX('Rlt Global'!$E$4:$BD$151,MATCH($E119,'Rlt Global'!$E$4:$E$151,0),MATCH(J$3,'Rlt Global'!$E$3:$BD$3,0))</f>
        <v>#N/A</v>
      </c>
      <c r="K119" t="e">
        <f>INDEX('Rlt Global'!$E$4:$BD$151,MATCH($E119,'Rlt Global'!$E$4:$E$151,0),MATCH(K$3,'Rlt Global'!$E$3:$BD$3,0))</f>
        <v>#N/A</v>
      </c>
      <c r="L119" t="e">
        <f>INDEX('Rlt Global'!$E$4:$BD$151,MATCH($E119,'Rlt Global'!$E$4:$E$151,0),MATCH(L$3,'Rlt Global'!$E$3:$BD$3,0))</f>
        <v>#N/A</v>
      </c>
      <c r="M119" t="e">
        <f>INDEX('Rlt Global'!$E$4:$BD$151,MATCH($E119,'Rlt Global'!$E$4:$E$151,0),MATCH(M$3,'Rlt Global'!$E$3:$BD$3,0))</f>
        <v>#N/A</v>
      </c>
      <c r="N119" t="e">
        <f>INDEX('Rlt Global'!$E$4:$BD$151,MATCH($E119,'Rlt Global'!$E$4:$E$151,0),MATCH(N$3,'Rlt Global'!$E$3:$BD$3,0))</f>
        <v>#N/A</v>
      </c>
      <c r="P119" t="e">
        <f t="shared" si="10"/>
        <v>#N/A</v>
      </c>
      <c r="Q119" t="e">
        <f t="shared" si="11"/>
        <v>#N/A</v>
      </c>
      <c r="R119" t="e">
        <f t="shared" si="12"/>
        <v>#N/A</v>
      </c>
      <c r="S119" t="e">
        <f t="shared" si="13"/>
        <v>#N/A</v>
      </c>
      <c r="T119" t="e">
        <f t="shared" si="14"/>
        <v>#N/A</v>
      </c>
      <c r="U119" t="e">
        <f t="shared" si="15"/>
        <v>#N/A</v>
      </c>
      <c r="V119" t="e">
        <f t="shared" si="16"/>
        <v>#N/A</v>
      </c>
      <c r="X119" t="e">
        <f>IF(H119=X$3,MAX(X$4:X118)+1,"")</f>
        <v>#N/A</v>
      </c>
      <c r="Y119" t="e">
        <f>IF(I119=Y$3,MAX(Y$4:Y118)+1,"")</f>
        <v>#N/A</v>
      </c>
      <c r="Z119" t="e">
        <f>IF(J119=Z$3,MAX(Z$4:Z118)+1,"")</f>
        <v>#N/A</v>
      </c>
      <c r="AA119" t="e">
        <f>IF(K119=AA$3,MAX(AA$4:AA118)+1,"")</f>
        <v>#N/A</v>
      </c>
      <c r="AB119" t="e">
        <f>IF(L119=AB$3,MAX(AB$4:AB118)+1,"")</f>
        <v>#N/A</v>
      </c>
      <c r="AC119" t="e">
        <f>IF(M119=AC$3,MAX(AC$4:AC118)+1,"")</f>
        <v>#N/A</v>
      </c>
      <c r="AD119" t="e">
        <f>IF(N119=AD$3,MAX(AD$4:AD118)+1,"")</f>
        <v>#N/A</v>
      </c>
      <c r="AE119" t="e">
        <f>IF(H119=AE$3,MAX(AE$4:AE118)+1,"")</f>
        <v>#N/A</v>
      </c>
      <c r="AF119" t="e">
        <f>IF(I119=AF$3,MAX(AF$4:AF118)+1,"")</f>
        <v>#N/A</v>
      </c>
      <c r="AG119" t="e">
        <f>IF(J119=AG$3,MAX(AG$4:AG118)+1,"")</f>
        <v>#N/A</v>
      </c>
      <c r="AH119" t="e">
        <f>IF(K119=AH$3,MAX(AH$4:AH118)+1,"")</f>
        <v>#N/A</v>
      </c>
      <c r="AI119" t="e">
        <f>IF(L119=AI$3,MAX(AI$4:AI118)+1,"")</f>
        <v>#N/A</v>
      </c>
      <c r="AJ119" t="e">
        <f>IF(M119=AJ$3,MAX(AJ$4:AJ118)+1,"")</f>
        <v>#N/A</v>
      </c>
      <c r="AK119" t="e">
        <f>IF(N119=AK$3,MAX(AK$4:AK118)+1,"")</f>
        <v>#N/A</v>
      </c>
      <c r="AL119" t="e">
        <f>IF(H119=AL$3,MAX(AL$4:AL118)+1,"")</f>
        <v>#N/A</v>
      </c>
      <c r="AM119" t="e">
        <f>IF(I119=AM$3,MAX(AM$4:AM118)+1,"")</f>
        <v>#N/A</v>
      </c>
      <c r="AN119" t="e">
        <f>IF(J119=AN$3,MAX(AN$4:AN118)+1,"")</f>
        <v>#N/A</v>
      </c>
      <c r="AO119" t="e">
        <f>IF(K119=AO$3,MAX(AO$4:AO118)+1,"")</f>
        <v>#N/A</v>
      </c>
      <c r="AP119" t="e">
        <f>IF(L119=AP$3,MAX(AP$4:AP118)+1,"")</f>
        <v>#N/A</v>
      </c>
      <c r="AQ119" t="e">
        <f>IF(M119=AQ$3,MAX(AQ$4:AQ118)+1,"")</f>
        <v>#N/A</v>
      </c>
      <c r="AR119" t="e">
        <f>IF(N119=AR$3,MAX(AR$4:AR118)+1,"")</f>
        <v>#N/A</v>
      </c>
      <c r="AS119" t="e">
        <f>IF(H119=AS$3,MAX(AS$4:AS118)+1,"")</f>
        <v>#N/A</v>
      </c>
      <c r="AT119" t="e">
        <f>IF(I119=AT$3,MAX(AT$4:AT118)+1,"")</f>
        <v>#N/A</v>
      </c>
      <c r="AU119" t="e">
        <f>IF(J119=AU$3,MAX(AU$4:AU118)+1,"")</f>
        <v>#N/A</v>
      </c>
      <c r="AV119" t="e">
        <f>IF(K119=AV$3,MAX(AV$4:AV118)+1,"")</f>
        <v>#N/A</v>
      </c>
      <c r="AW119" t="e">
        <f>IF(L119=AW$3,MAX(AW$4:AW118)+1,"")</f>
        <v>#N/A</v>
      </c>
      <c r="AX119" t="e">
        <f>IF(M119=AX$3,MAX(AX$4:AX118)+1,"")</f>
        <v>#N/A</v>
      </c>
      <c r="AY119" t="e">
        <f>IF(N119=AY$3,MAX(AY$4:AY118)+1,"")</f>
        <v>#N/A</v>
      </c>
      <c r="AZ119" t="e">
        <f>IF(H119=AZ$3,MAX(AZ$4:AZ118)+1,"")</f>
        <v>#N/A</v>
      </c>
      <c r="BA119" t="e">
        <f>IF(I119=BA$3,MAX(BA$4:BA118)+1,"")</f>
        <v>#N/A</v>
      </c>
      <c r="BB119" t="e">
        <f>IF(J119=BB$3,MAX(BB$4:BB118)+1,"")</f>
        <v>#N/A</v>
      </c>
      <c r="BC119" t="e">
        <f>IF(K119=BC$3,MAX(BC$4:BC118)+1,"")</f>
        <v>#N/A</v>
      </c>
      <c r="BD119" t="e">
        <f>IF(L119=BD$3,MAX(BD$4:BD118)+1,"")</f>
        <v>#N/A</v>
      </c>
      <c r="BE119" t="e">
        <f>IF(M119=BE$3,MAX(BE$4:BE118)+1,"")</f>
        <v>#N/A</v>
      </c>
      <c r="BF119" t="e">
        <f>IF(N119=BF$3,MAX(BF$4:BF118)+1,"")</f>
        <v>#N/A</v>
      </c>
      <c r="BG119" t="e">
        <f>IF(H119=BG$3,MAX(BG$4:BG118)+1,"")</f>
        <v>#N/A</v>
      </c>
      <c r="BH119" t="e">
        <f>IF(I119=BH$3,MAX(BH$4:BH118)+1,"")</f>
        <v>#N/A</v>
      </c>
      <c r="BI119" t="e">
        <f>IF(J119=BI$3,MAX(BI$4:BI118)+1,"")</f>
        <v>#N/A</v>
      </c>
      <c r="BJ119" t="e">
        <f>IF(K119=BJ$3,MAX(BJ$4:BJ118)+1,"")</f>
        <v>#N/A</v>
      </c>
      <c r="BK119" t="e">
        <f>IF(L119=BK$3,MAX(BK$4:BK118)+1,"")</f>
        <v>#N/A</v>
      </c>
      <c r="BL119" t="e">
        <f>IF(M119=BL$3,MAX(BL$4:BL118)+1,"")</f>
        <v>#N/A</v>
      </c>
      <c r="BM119" t="e">
        <f>IF(N119=BM$3,MAX(BM$4:BM118)+1,"")</f>
        <v>#N/A</v>
      </c>
      <c r="BN119" t="e">
        <f>IF(H119=BN$3,MAX(BN$4:BN118)+1,"")</f>
        <v>#N/A</v>
      </c>
      <c r="BO119" t="e">
        <f>IF(I119=BO$3,MAX(BO$4:BO118)+1,"")</f>
        <v>#N/A</v>
      </c>
      <c r="BP119" t="e">
        <f>IF(J119=BP$3,MAX(BP$4:BP118)+1,"")</f>
        <v>#N/A</v>
      </c>
      <c r="BQ119" t="e">
        <f>IF(K119=BQ$3,MAX(BQ$4:BQ118)+1,"")</f>
        <v>#N/A</v>
      </c>
      <c r="BR119" t="e">
        <f>IF(L119=BR$3,MAX(BR$4:BR118)+1,"")</f>
        <v>#N/A</v>
      </c>
      <c r="BS119" t="e">
        <f>IF(M119=BS$3,MAX(BS$4:BS118)+1,"")</f>
        <v>#N/A</v>
      </c>
      <c r="BT119" t="e">
        <f>IF(N119=BT$3,MAX(BT$4:BT118)+1,"")</f>
        <v>#N/A</v>
      </c>
      <c r="BU119" t="e">
        <f>IF(H119=BU$3,MAX(BU$4:BU118)+1,"")</f>
        <v>#N/A</v>
      </c>
      <c r="BV119" t="e">
        <f>IF(I119=BV$3,MAX(BV$4:BV118)+1,"")</f>
        <v>#N/A</v>
      </c>
      <c r="BW119" t="e">
        <f>IF(J119=BW$3,MAX(BW$4:BW118)+1,"")</f>
        <v>#N/A</v>
      </c>
      <c r="BX119" t="e">
        <f>IF(K119=BX$3,MAX(BX$4:BX118)+1,"")</f>
        <v>#N/A</v>
      </c>
      <c r="BY119" t="e">
        <f>IF(L119=BY$3,MAX(BY$4:BY118)+1,"")</f>
        <v>#N/A</v>
      </c>
      <c r="BZ119" t="e">
        <f>IF(M119=BZ$3,MAX(BZ$4:BZ118)+1,"")</f>
        <v>#N/A</v>
      </c>
      <c r="CA119" t="e">
        <f>IF(N119=CA$3,MAX(CA$4:CA118)+1,"")</f>
        <v>#N/A</v>
      </c>
      <c r="CB119" t="e">
        <f>IF(H119=CB$3,MAX(CB$4:CB118)+1,"")</f>
        <v>#N/A</v>
      </c>
      <c r="CC119" t="e">
        <f>IF(I119=CC$3,MAX(CC$4:CC118)+1,"")</f>
        <v>#N/A</v>
      </c>
      <c r="CD119" t="e">
        <f>IF(J119=CD$3,MAX(CD$4:CD118)+1,"")</f>
        <v>#N/A</v>
      </c>
      <c r="CE119" t="e">
        <f>IF(K119=CE$3,MAX(CE$4:CE118)+1,"")</f>
        <v>#N/A</v>
      </c>
      <c r="CF119" t="e">
        <f>IF(L119=CF$3,MAX(CF$4:CF118)+1,"")</f>
        <v>#N/A</v>
      </c>
      <c r="CG119" t="e">
        <f>IF(M119=CG$3,MAX(CG$4:CG118)+1,"")</f>
        <v>#N/A</v>
      </c>
      <c r="CH119" t="e">
        <f>IF(N119=CH$3,MAX(CH$4:CH118)+1,"")</f>
        <v>#N/A</v>
      </c>
      <c r="CI119" t="e">
        <f>IF(H119=CI$3,MAX(CI$4:CI118)+1,"")</f>
        <v>#N/A</v>
      </c>
      <c r="CJ119" t="e">
        <f>IF(I119=CJ$3,MAX(CJ$4:CJ118)+1,"")</f>
        <v>#N/A</v>
      </c>
      <c r="CK119" t="e">
        <f>IF(J119=CK$3,MAX(CK$4:CK118)+1,"")</f>
        <v>#N/A</v>
      </c>
      <c r="CL119" t="e">
        <f>IF(K119=CL$3,MAX(CL$4:CL118)+1,"")</f>
        <v>#N/A</v>
      </c>
      <c r="CM119" t="e">
        <f>IF(L119=CM$3,MAX(CM$4:CM118)+1,"")</f>
        <v>#N/A</v>
      </c>
      <c r="CN119" t="e">
        <f>IF(M119=CN$3,MAX(CN$4:CN118)+1,"")</f>
        <v>#N/A</v>
      </c>
      <c r="CO119" t="e">
        <f>IF(N119=CO$3,MAX(CO$4:CO118)+1,"")</f>
        <v>#N/A</v>
      </c>
    </row>
    <row r="120" spans="1:93">
      <c r="E120" t="e">
        <f>INDEX('Rlt Global'!$A$4:$F$151,MATCH($C120,'Rlt Global'!$C$4:$C$151,0),5)</f>
        <v>#N/A</v>
      </c>
      <c r="F120" t="e">
        <f>INDEX('Rlt Global'!$A$4:$F$151,MATCH($C120,'Rlt Global'!$C$4:$C$151,0),6)</f>
        <v>#N/A</v>
      </c>
      <c r="H120" t="e">
        <f>INDEX('Rlt Global'!$E$4:$BD$151,MATCH($E120,'Rlt Global'!$E$4:$E$151,0),MATCH(H$3,'Rlt Global'!$E$3:$BD$3,0))</f>
        <v>#N/A</v>
      </c>
      <c r="I120" t="e">
        <f>INDEX('Rlt Global'!$E$4:$BD$151,MATCH($E120,'Rlt Global'!$E$4:$E$151,0),MATCH(I$3,'Rlt Global'!$E$3:$BD$3,0))</f>
        <v>#N/A</v>
      </c>
      <c r="J120" t="e">
        <f>INDEX('Rlt Global'!$E$4:$BD$151,MATCH($E120,'Rlt Global'!$E$4:$E$151,0),MATCH(J$3,'Rlt Global'!$E$3:$BD$3,0))</f>
        <v>#N/A</v>
      </c>
      <c r="K120" t="e">
        <f>INDEX('Rlt Global'!$E$4:$BD$151,MATCH($E120,'Rlt Global'!$E$4:$E$151,0),MATCH(K$3,'Rlt Global'!$E$3:$BD$3,0))</f>
        <v>#N/A</v>
      </c>
      <c r="L120" t="e">
        <f>INDEX('Rlt Global'!$E$4:$BD$151,MATCH($E120,'Rlt Global'!$E$4:$E$151,0),MATCH(L$3,'Rlt Global'!$E$3:$BD$3,0))</f>
        <v>#N/A</v>
      </c>
      <c r="M120" t="e">
        <f>INDEX('Rlt Global'!$E$4:$BD$151,MATCH($E120,'Rlt Global'!$E$4:$E$151,0),MATCH(M$3,'Rlt Global'!$E$3:$BD$3,0))</f>
        <v>#N/A</v>
      </c>
      <c r="N120" t="e">
        <f>INDEX('Rlt Global'!$E$4:$BD$151,MATCH($E120,'Rlt Global'!$E$4:$E$151,0),MATCH(N$3,'Rlt Global'!$E$3:$BD$3,0))</f>
        <v>#N/A</v>
      </c>
      <c r="P120" t="e">
        <f t="shared" si="10"/>
        <v>#N/A</v>
      </c>
      <c r="Q120" t="e">
        <f t="shared" si="11"/>
        <v>#N/A</v>
      </c>
      <c r="R120" t="e">
        <f t="shared" si="12"/>
        <v>#N/A</v>
      </c>
      <c r="S120" t="e">
        <f t="shared" si="13"/>
        <v>#N/A</v>
      </c>
      <c r="T120" t="e">
        <f t="shared" si="14"/>
        <v>#N/A</v>
      </c>
      <c r="U120" t="e">
        <f t="shared" si="15"/>
        <v>#N/A</v>
      </c>
      <c r="V120" t="e">
        <f t="shared" si="16"/>
        <v>#N/A</v>
      </c>
      <c r="X120" t="e">
        <f>IF(H120=X$3,MAX(X$4:X119)+1,"")</f>
        <v>#N/A</v>
      </c>
      <c r="Y120" t="e">
        <f>IF(I120=Y$3,MAX(Y$4:Y119)+1,"")</f>
        <v>#N/A</v>
      </c>
      <c r="Z120" t="e">
        <f>IF(J120=Z$3,MAX(Z$4:Z119)+1,"")</f>
        <v>#N/A</v>
      </c>
      <c r="AA120" t="e">
        <f>IF(K120=AA$3,MAX(AA$4:AA119)+1,"")</f>
        <v>#N/A</v>
      </c>
      <c r="AB120" t="e">
        <f>IF(L120=AB$3,MAX(AB$4:AB119)+1,"")</f>
        <v>#N/A</v>
      </c>
      <c r="AC120" t="e">
        <f>IF(M120=AC$3,MAX(AC$4:AC119)+1,"")</f>
        <v>#N/A</v>
      </c>
      <c r="AD120" t="e">
        <f>IF(N120=AD$3,MAX(AD$4:AD119)+1,"")</f>
        <v>#N/A</v>
      </c>
      <c r="AE120" t="e">
        <f>IF(H120=AE$3,MAX(AE$4:AE119)+1,"")</f>
        <v>#N/A</v>
      </c>
      <c r="AF120" t="e">
        <f>IF(I120=AF$3,MAX(AF$4:AF119)+1,"")</f>
        <v>#N/A</v>
      </c>
      <c r="AG120" t="e">
        <f>IF(J120=AG$3,MAX(AG$4:AG119)+1,"")</f>
        <v>#N/A</v>
      </c>
      <c r="AH120" t="e">
        <f>IF(K120=AH$3,MAX(AH$4:AH119)+1,"")</f>
        <v>#N/A</v>
      </c>
      <c r="AI120" t="e">
        <f>IF(L120=AI$3,MAX(AI$4:AI119)+1,"")</f>
        <v>#N/A</v>
      </c>
      <c r="AJ120" t="e">
        <f>IF(M120=AJ$3,MAX(AJ$4:AJ119)+1,"")</f>
        <v>#N/A</v>
      </c>
      <c r="AK120" t="e">
        <f>IF(N120=AK$3,MAX(AK$4:AK119)+1,"")</f>
        <v>#N/A</v>
      </c>
      <c r="AL120" t="e">
        <f>IF(H120=AL$3,MAX(AL$4:AL119)+1,"")</f>
        <v>#N/A</v>
      </c>
      <c r="AM120" t="e">
        <f>IF(I120=AM$3,MAX(AM$4:AM119)+1,"")</f>
        <v>#N/A</v>
      </c>
      <c r="AN120" t="e">
        <f>IF(J120=AN$3,MAX(AN$4:AN119)+1,"")</f>
        <v>#N/A</v>
      </c>
      <c r="AO120" t="e">
        <f>IF(K120=AO$3,MAX(AO$4:AO119)+1,"")</f>
        <v>#N/A</v>
      </c>
      <c r="AP120" t="e">
        <f>IF(L120=AP$3,MAX(AP$4:AP119)+1,"")</f>
        <v>#N/A</v>
      </c>
      <c r="AQ120" t="e">
        <f>IF(M120=AQ$3,MAX(AQ$4:AQ119)+1,"")</f>
        <v>#N/A</v>
      </c>
      <c r="AR120" t="e">
        <f>IF(N120=AR$3,MAX(AR$4:AR119)+1,"")</f>
        <v>#N/A</v>
      </c>
      <c r="AS120" t="e">
        <f>IF(H120=AS$3,MAX(AS$4:AS119)+1,"")</f>
        <v>#N/A</v>
      </c>
      <c r="AT120" t="e">
        <f>IF(I120=AT$3,MAX(AT$4:AT119)+1,"")</f>
        <v>#N/A</v>
      </c>
      <c r="AU120" t="e">
        <f>IF(J120=AU$3,MAX(AU$4:AU119)+1,"")</f>
        <v>#N/A</v>
      </c>
      <c r="AV120" t="e">
        <f>IF(K120=AV$3,MAX(AV$4:AV119)+1,"")</f>
        <v>#N/A</v>
      </c>
      <c r="AW120" t="e">
        <f>IF(L120=AW$3,MAX(AW$4:AW119)+1,"")</f>
        <v>#N/A</v>
      </c>
      <c r="AX120" t="e">
        <f>IF(M120=AX$3,MAX(AX$4:AX119)+1,"")</f>
        <v>#N/A</v>
      </c>
      <c r="AY120" t="e">
        <f>IF(N120=AY$3,MAX(AY$4:AY119)+1,"")</f>
        <v>#N/A</v>
      </c>
      <c r="AZ120" t="e">
        <f>IF(H120=AZ$3,MAX(AZ$4:AZ119)+1,"")</f>
        <v>#N/A</v>
      </c>
      <c r="BA120" t="e">
        <f>IF(I120=BA$3,MAX(BA$4:BA119)+1,"")</f>
        <v>#N/A</v>
      </c>
      <c r="BB120" t="e">
        <f>IF(J120=BB$3,MAX(BB$4:BB119)+1,"")</f>
        <v>#N/A</v>
      </c>
      <c r="BC120" t="e">
        <f>IF(K120=BC$3,MAX(BC$4:BC119)+1,"")</f>
        <v>#N/A</v>
      </c>
      <c r="BD120" t="e">
        <f>IF(L120=BD$3,MAX(BD$4:BD119)+1,"")</f>
        <v>#N/A</v>
      </c>
      <c r="BE120" t="e">
        <f>IF(M120=BE$3,MAX(BE$4:BE119)+1,"")</f>
        <v>#N/A</v>
      </c>
      <c r="BF120" t="e">
        <f>IF(N120=BF$3,MAX(BF$4:BF119)+1,"")</f>
        <v>#N/A</v>
      </c>
      <c r="BG120" t="e">
        <f>IF(H120=BG$3,MAX(BG$4:BG119)+1,"")</f>
        <v>#N/A</v>
      </c>
      <c r="BH120" t="e">
        <f>IF(I120=BH$3,MAX(BH$4:BH119)+1,"")</f>
        <v>#N/A</v>
      </c>
      <c r="BI120" t="e">
        <f>IF(J120=BI$3,MAX(BI$4:BI119)+1,"")</f>
        <v>#N/A</v>
      </c>
      <c r="BJ120" t="e">
        <f>IF(K120=BJ$3,MAX(BJ$4:BJ119)+1,"")</f>
        <v>#N/A</v>
      </c>
      <c r="BK120" t="e">
        <f>IF(L120=BK$3,MAX(BK$4:BK119)+1,"")</f>
        <v>#N/A</v>
      </c>
      <c r="BL120" t="e">
        <f>IF(M120=BL$3,MAX(BL$4:BL119)+1,"")</f>
        <v>#N/A</v>
      </c>
      <c r="BM120" t="e">
        <f>IF(N120=BM$3,MAX(BM$4:BM119)+1,"")</f>
        <v>#N/A</v>
      </c>
      <c r="BN120" t="e">
        <f>IF(H120=BN$3,MAX(BN$4:BN119)+1,"")</f>
        <v>#N/A</v>
      </c>
      <c r="BO120" t="e">
        <f>IF(I120=BO$3,MAX(BO$4:BO119)+1,"")</f>
        <v>#N/A</v>
      </c>
      <c r="BP120" t="e">
        <f>IF(J120=BP$3,MAX(BP$4:BP119)+1,"")</f>
        <v>#N/A</v>
      </c>
      <c r="BQ120" t="e">
        <f>IF(K120=BQ$3,MAX(BQ$4:BQ119)+1,"")</f>
        <v>#N/A</v>
      </c>
      <c r="BR120" t="e">
        <f>IF(L120=BR$3,MAX(BR$4:BR119)+1,"")</f>
        <v>#N/A</v>
      </c>
      <c r="BS120" t="e">
        <f>IF(M120=BS$3,MAX(BS$4:BS119)+1,"")</f>
        <v>#N/A</v>
      </c>
      <c r="BT120" t="e">
        <f>IF(N120=BT$3,MAX(BT$4:BT119)+1,"")</f>
        <v>#N/A</v>
      </c>
      <c r="BU120" t="e">
        <f>IF(H120=BU$3,MAX(BU$4:BU119)+1,"")</f>
        <v>#N/A</v>
      </c>
      <c r="BV120" t="e">
        <f>IF(I120=BV$3,MAX(BV$4:BV119)+1,"")</f>
        <v>#N/A</v>
      </c>
      <c r="BW120" t="e">
        <f>IF(J120=BW$3,MAX(BW$4:BW119)+1,"")</f>
        <v>#N/A</v>
      </c>
      <c r="BX120" t="e">
        <f>IF(K120=BX$3,MAX(BX$4:BX119)+1,"")</f>
        <v>#N/A</v>
      </c>
      <c r="BY120" t="e">
        <f>IF(L120=BY$3,MAX(BY$4:BY119)+1,"")</f>
        <v>#N/A</v>
      </c>
      <c r="BZ120" t="e">
        <f>IF(M120=BZ$3,MAX(BZ$4:BZ119)+1,"")</f>
        <v>#N/A</v>
      </c>
      <c r="CA120" t="e">
        <f>IF(N120=CA$3,MAX(CA$4:CA119)+1,"")</f>
        <v>#N/A</v>
      </c>
      <c r="CB120" t="e">
        <f>IF(H120=CB$3,MAX(CB$4:CB119)+1,"")</f>
        <v>#N/A</v>
      </c>
      <c r="CC120" t="e">
        <f>IF(I120=CC$3,MAX(CC$4:CC119)+1,"")</f>
        <v>#N/A</v>
      </c>
      <c r="CD120" t="e">
        <f>IF(J120=CD$3,MAX(CD$4:CD119)+1,"")</f>
        <v>#N/A</v>
      </c>
      <c r="CE120" t="e">
        <f>IF(K120=CE$3,MAX(CE$4:CE119)+1,"")</f>
        <v>#N/A</v>
      </c>
      <c r="CF120" t="e">
        <f>IF(L120=CF$3,MAX(CF$4:CF119)+1,"")</f>
        <v>#N/A</v>
      </c>
      <c r="CG120" t="e">
        <f>IF(M120=CG$3,MAX(CG$4:CG119)+1,"")</f>
        <v>#N/A</v>
      </c>
      <c r="CH120" t="e">
        <f>IF(N120=CH$3,MAX(CH$4:CH119)+1,"")</f>
        <v>#N/A</v>
      </c>
      <c r="CI120" t="e">
        <f>IF(H120=CI$3,MAX(CI$4:CI119)+1,"")</f>
        <v>#N/A</v>
      </c>
      <c r="CJ120" t="e">
        <f>IF(I120=CJ$3,MAX(CJ$4:CJ119)+1,"")</f>
        <v>#N/A</v>
      </c>
      <c r="CK120" t="e">
        <f>IF(J120=CK$3,MAX(CK$4:CK119)+1,"")</f>
        <v>#N/A</v>
      </c>
      <c r="CL120" t="e">
        <f>IF(K120=CL$3,MAX(CL$4:CL119)+1,"")</f>
        <v>#N/A</v>
      </c>
      <c r="CM120" t="e">
        <f>IF(L120=CM$3,MAX(CM$4:CM119)+1,"")</f>
        <v>#N/A</v>
      </c>
      <c r="CN120" t="e">
        <f>IF(M120=CN$3,MAX(CN$4:CN119)+1,"")</f>
        <v>#N/A</v>
      </c>
      <c r="CO120" t="e">
        <f>IF(N120=CO$3,MAX(CO$4:CO119)+1,"")</f>
        <v>#N/A</v>
      </c>
    </row>
    <row r="121" spans="1:93">
      <c r="E121" t="e">
        <f>INDEX('Rlt Global'!$A$4:$F$151,MATCH($C121,'Rlt Global'!$C$4:$C$151,0),5)</f>
        <v>#N/A</v>
      </c>
      <c r="F121" t="e">
        <f>INDEX('Rlt Global'!$A$4:$F$151,MATCH($C121,'Rlt Global'!$C$4:$C$151,0),6)</f>
        <v>#N/A</v>
      </c>
      <c r="H121" t="e">
        <f>INDEX('Rlt Global'!$E$4:$BD$151,MATCH($E121,'Rlt Global'!$E$4:$E$151,0),MATCH(H$3,'Rlt Global'!$E$3:$BD$3,0))</f>
        <v>#N/A</v>
      </c>
      <c r="I121" t="e">
        <f>INDEX('Rlt Global'!$E$4:$BD$151,MATCH($E121,'Rlt Global'!$E$4:$E$151,0),MATCH(I$3,'Rlt Global'!$E$3:$BD$3,0))</f>
        <v>#N/A</v>
      </c>
      <c r="J121" t="e">
        <f>INDEX('Rlt Global'!$E$4:$BD$151,MATCH($E121,'Rlt Global'!$E$4:$E$151,0),MATCH(J$3,'Rlt Global'!$E$3:$BD$3,0))</f>
        <v>#N/A</v>
      </c>
      <c r="K121" t="e">
        <f>INDEX('Rlt Global'!$E$4:$BD$151,MATCH($E121,'Rlt Global'!$E$4:$E$151,0),MATCH(K$3,'Rlt Global'!$E$3:$BD$3,0))</f>
        <v>#N/A</v>
      </c>
      <c r="L121" t="e">
        <f>INDEX('Rlt Global'!$E$4:$BD$151,MATCH($E121,'Rlt Global'!$E$4:$E$151,0),MATCH(L$3,'Rlt Global'!$E$3:$BD$3,0))</f>
        <v>#N/A</v>
      </c>
      <c r="M121" t="e">
        <f>INDEX('Rlt Global'!$E$4:$BD$151,MATCH($E121,'Rlt Global'!$E$4:$E$151,0),MATCH(M$3,'Rlt Global'!$E$3:$BD$3,0))</f>
        <v>#N/A</v>
      </c>
      <c r="N121" t="e">
        <f>INDEX('Rlt Global'!$E$4:$BD$151,MATCH($E121,'Rlt Global'!$E$4:$E$151,0),MATCH(N$3,'Rlt Global'!$E$3:$BD$3,0))</f>
        <v>#N/A</v>
      </c>
      <c r="P121" t="e">
        <f t="shared" si="10"/>
        <v>#N/A</v>
      </c>
      <c r="Q121" t="e">
        <f t="shared" si="11"/>
        <v>#N/A</v>
      </c>
      <c r="R121" t="e">
        <f t="shared" si="12"/>
        <v>#N/A</v>
      </c>
      <c r="S121" t="e">
        <f t="shared" si="13"/>
        <v>#N/A</v>
      </c>
      <c r="T121" t="e">
        <f t="shared" si="14"/>
        <v>#N/A</v>
      </c>
      <c r="U121" t="e">
        <f t="shared" si="15"/>
        <v>#N/A</v>
      </c>
      <c r="V121" t="e">
        <f t="shared" si="16"/>
        <v>#N/A</v>
      </c>
      <c r="X121" t="e">
        <f>IF(H121=X$3,MAX(X$4:X120)+1,"")</f>
        <v>#N/A</v>
      </c>
      <c r="Y121" t="e">
        <f>IF(I121=Y$3,MAX(Y$4:Y120)+1,"")</f>
        <v>#N/A</v>
      </c>
      <c r="Z121" t="e">
        <f>IF(J121=Z$3,MAX(Z$4:Z120)+1,"")</f>
        <v>#N/A</v>
      </c>
      <c r="AA121" t="e">
        <f>IF(K121=AA$3,MAX(AA$4:AA120)+1,"")</f>
        <v>#N/A</v>
      </c>
      <c r="AB121" t="e">
        <f>IF(L121=AB$3,MAX(AB$4:AB120)+1,"")</f>
        <v>#N/A</v>
      </c>
      <c r="AC121" t="e">
        <f>IF(M121=AC$3,MAX(AC$4:AC120)+1,"")</f>
        <v>#N/A</v>
      </c>
      <c r="AD121" t="e">
        <f>IF(N121=AD$3,MAX(AD$4:AD120)+1,"")</f>
        <v>#N/A</v>
      </c>
      <c r="AE121" t="e">
        <f>IF(H121=AE$3,MAX(AE$4:AE120)+1,"")</f>
        <v>#N/A</v>
      </c>
      <c r="AF121" t="e">
        <f>IF(I121=AF$3,MAX(AF$4:AF120)+1,"")</f>
        <v>#N/A</v>
      </c>
      <c r="AG121" t="e">
        <f>IF(J121=AG$3,MAX(AG$4:AG120)+1,"")</f>
        <v>#N/A</v>
      </c>
      <c r="AH121" t="e">
        <f>IF(K121=AH$3,MAX(AH$4:AH120)+1,"")</f>
        <v>#N/A</v>
      </c>
      <c r="AI121" t="e">
        <f>IF(L121=AI$3,MAX(AI$4:AI120)+1,"")</f>
        <v>#N/A</v>
      </c>
      <c r="AJ121" t="e">
        <f>IF(M121=AJ$3,MAX(AJ$4:AJ120)+1,"")</f>
        <v>#N/A</v>
      </c>
      <c r="AK121" t="e">
        <f>IF(N121=AK$3,MAX(AK$4:AK120)+1,"")</f>
        <v>#N/A</v>
      </c>
      <c r="AL121" t="e">
        <f>IF(H121=AL$3,MAX(AL$4:AL120)+1,"")</f>
        <v>#N/A</v>
      </c>
      <c r="AM121" t="e">
        <f>IF(I121=AM$3,MAX(AM$4:AM120)+1,"")</f>
        <v>#N/A</v>
      </c>
      <c r="AN121" t="e">
        <f>IF(J121=AN$3,MAX(AN$4:AN120)+1,"")</f>
        <v>#N/A</v>
      </c>
      <c r="AO121" t="e">
        <f>IF(K121=AO$3,MAX(AO$4:AO120)+1,"")</f>
        <v>#N/A</v>
      </c>
      <c r="AP121" t="e">
        <f>IF(L121=AP$3,MAX(AP$4:AP120)+1,"")</f>
        <v>#N/A</v>
      </c>
      <c r="AQ121" t="e">
        <f>IF(M121=AQ$3,MAX(AQ$4:AQ120)+1,"")</f>
        <v>#N/A</v>
      </c>
      <c r="AR121" t="e">
        <f>IF(N121=AR$3,MAX(AR$4:AR120)+1,"")</f>
        <v>#N/A</v>
      </c>
      <c r="AS121" t="e">
        <f>IF(H121=AS$3,MAX(AS$4:AS120)+1,"")</f>
        <v>#N/A</v>
      </c>
      <c r="AT121" t="e">
        <f>IF(I121=AT$3,MAX(AT$4:AT120)+1,"")</f>
        <v>#N/A</v>
      </c>
      <c r="AU121" t="e">
        <f>IF(J121=AU$3,MAX(AU$4:AU120)+1,"")</f>
        <v>#N/A</v>
      </c>
      <c r="AV121" t="e">
        <f>IF(K121=AV$3,MAX(AV$4:AV120)+1,"")</f>
        <v>#N/A</v>
      </c>
      <c r="AW121" t="e">
        <f>IF(L121=AW$3,MAX(AW$4:AW120)+1,"")</f>
        <v>#N/A</v>
      </c>
      <c r="AX121" t="e">
        <f>IF(M121=AX$3,MAX(AX$4:AX120)+1,"")</f>
        <v>#N/A</v>
      </c>
      <c r="AY121" t="e">
        <f>IF(N121=AY$3,MAX(AY$4:AY120)+1,"")</f>
        <v>#N/A</v>
      </c>
      <c r="AZ121" t="e">
        <f>IF(H121=AZ$3,MAX(AZ$4:AZ120)+1,"")</f>
        <v>#N/A</v>
      </c>
      <c r="BA121" t="e">
        <f>IF(I121=BA$3,MAX(BA$4:BA120)+1,"")</f>
        <v>#N/A</v>
      </c>
      <c r="BB121" t="e">
        <f>IF(J121=BB$3,MAX(BB$4:BB120)+1,"")</f>
        <v>#N/A</v>
      </c>
      <c r="BC121" t="e">
        <f>IF(K121=BC$3,MAX(BC$4:BC120)+1,"")</f>
        <v>#N/A</v>
      </c>
      <c r="BD121" t="e">
        <f>IF(L121=BD$3,MAX(BD$4:BD120)+1,"")</f>
        <v>#N/A</v>
      </c>
      <c r="BE121" t="e">
        <f>IF(M121=BE$3,MAX(BE$4:BE120)+1,"")</f>
        <v>#N/A</v>
      </c>
      <c r="BF121" t="e">
        <f>IF(N121=BF$3,MAX(BF$4:BF120)+1,"")</f>
        <v>#N/A</v>
      </c>
      <c r="BG121" t="e">
        <f>IF(H121=BG$3,MAX(BG$4:BG120)+1,"")</f>
        <v>#N/A</v>
      </c>
      <c r="BH121" t="e">
        <f>IF(I121=BH$3,MAX(BH$4:BH120)+1,"")</f>
        <v>#N/A</v>
      </c>
      <c r="BI121" t="e">
        <f>IF(J121=BI$3,MAX(BI$4:BI120)+1,"")</f>
        <v>#N/A</v>
      </c>
      <c r="BJ121" t="e">
        <f>IF(K121=BJ$3,MAX(BJ$4:BJ120)+1,"")</f>
        <v>#N/A</v>
      </c>
      <c r="BK121" t="e">
        <f>IF(L121=BK$3,MAX(BK$4:BK120)+1,"")</f>
        <v>#N/A</v>
      </c>
      <c r="BL121" t="e">
        <f>IF(M121=BL$3,MAX(BL$4:BL120)+1,"")</f>
        <v>#N/A</v>
      </c>
      <c r="BM121" t="e">
        <f>IF(N121=BM$3,MAX(BM$4:BM120)+1,"")</f>
        <v>#N/A</v>
      </c>
      <c r="BN121" t="e">
        <f>IF(H121=BN$3,MAX(BN$4:BN120)+1,"")</f>
        <v>#N/A</v>
      </c>
      <c r="BO121" t="e">
        <f>IF(I121=BO$3,MAX(BO$4:BO120)+1,"")</f>
        <v>#N/A</v>
      </c>
      <c r="BP121" t="e">
        <f>IF(J121=BP$3,MAX(BP$4:BP120)+1,"")</f>
        <v>#N/A</v>
      </c>
      <c r="BQ121" t="e">
        <f>IF(K121=BQ$3,MAX(BQ$4:BQ120)+1,"")</f>
        <v>#N/A</v>
      </c>
      <c r="BR121" t="e">
        <f>IF(L121=BR$3,MAX(BR$4:BR120)+1,"")</f>
        <v>#N/A</v>
      </c>
      <c r="BS121" t="e">
        <f>IF(M121=BS$3,MAX(BS$4:BS120)+1,"")</f>
        <v>#N/A</v>
      </c>
      <c r="BT121" t="e">
        <f>IF(N121=BT$3,MAX(BT$4:BT120)+1,"")</f>
        <v>#N/A</v>
      </c>
      <c r="BU121" t="e">
        <f>IF(H121=BU$3,MAX(BU$4:BU120)+1,"")</f>
        <v>#N/A</v>
      </c>
      <c r="BV121" t="e">
        <f>IF(I121=BV$3,MAX(BV$4:BV120)+1,"")</f>
        <v>#N/A</v>
      </c>
      <c r="BW121" t="e">
        <f>IF(J121=BW$3,MAX(BW$4:BW120)+1,"")</f>
        <v>#N/A</v>
      </c>
      <c r="BX121" t="e">
        <f>IF(K121=BX$3,MAX(BX$4:BX120)+1,"")</f>
        <v>#N/A</v>
      </c>
      <c r="BY121" t="e">
        <f>IF(L121=BY$3,MAX(BY$4:BY120)+1,"")</f>
        <v>#N/A</v>
      </c>
      <c r="BZ121" t="e">
        <f>IF(M121=BZ$3,MAX(BZ$4:BZ120)+1,"")</f>
        <v>#N/A</v>
      </c>
      <c r="CA121" t="e">
        <f>IF(N121=CA$3,MAX(CA$4:CA120)+1,"")</f>
        <v>#N/A</v>
      </c>
      <c r="CB121" t="e">
        <f>IF(H121=CB$3,MAX(CB$4:CB120)+1,"")</f>
        <v>#N/A</v>
      </c>
      <c r="CC121" t="e">
        <f>IF(I121=CC$3,MAX(CC$4:CC120)+1,"")</f>
        <v>#N/A</v>
      </c>
      <c r="CD121" t="e">
        <f>IF(J121=CD$3,MAX(CD$4:CD120)+1,"")</f>
        <v>#N/A</v>
      </c>
      <c r="CE121" t="e">
        <f>IF(K121=CE$3,MAX(CE$4:CE120)+1,"")</f>
        <v>#N/A</v>
      </c>
      <c r="CF121" t="e">
        <f>IF(L121=CF$3,MAX(CF$4:CF120)+1,"")</f>
        <v>#N/A</v>
      </c>
      <c r="CG121" t="e">
        <f>IF(M121=CG$3,MAX(CG$4:CG120)+1,"")</f>
        <v>#N/A</v>
      </c>
      <c r="CH121" t="e">
        <f>IF(N121=CH$3,MAX(CH$4:CH120)+1,"")</f>
        <v>#N/A</v>
      </c>
      <c r="CI121" t="e">
        <f>IF(H121=CI$3,MAX(CI$4:CI120)+1,"")</f>
        <v>#N/A</v>
      </c>
      <c r="CJ121" t="e">
        <f>IF(I121=CJ$3,MAX(CJ$4:CJ120)+1,"")</f>
        <v>#N/A</v>
      </c>
      <c r="CK121" t="e">
        <f>IF(J121=CK$3,MAX(CK$4:CK120)+1,"")</f>
        <v>#N/A</v>
      </c>
      <c r="CL121" t="e">
        <f>IF(K121=CL$3,MAX(CL$4:CL120)+1,"")</f>
        <v>#N/A</v>
      </c>
      <c r="CM121" t="e">
        <f>IF(L121=CM$3,MAX(CM$4:CM120)+1,"")</f>
        <v>#N/A</v>
      </c>
      <c r="CN121" t="e">
        <f>IF(M121=CN$3,MAX(CN$4:CN120)+1,"")</f>
        <v>#N/A</v>
      </c>
      <c r="CO121" t="e">
        <f>IF(N121=CO$3,MAX(CO$4:CO120)+1,"")</f>
        <v>#N/A</v>
      </c>
    </row>
    <row r="122" spans="1:93">
      <c r="E122" t="e">
        <f>INDEX('Rlt Global'!$A$4:$F$151,MATCH($C122,'Rlt Global'!$C$4:$C$151,0),5)</f>
        <v>#N/A</v>
      </c>
      <c r="F122" t="e">
        <f>INDEX('Rlt Global'!$A$4:$F$151,MATCH($C122,'Rlt Global'!$C$4:$C$151,0),6)</f>
        <v>#N/A</v>
      </c>
      <c r="H122" t="e">
        <f>INDEX('Rlt Global'!$E$4:$BD$151,MATCH($E122,'Rlt Global'!$E$4:$E$151,0),MATCH(H$3,'Rlt Global'!$E$3:$BD$3,0))</f>
        <v>#N/A</v>
      </c>
      <c r="I122" t="e">
        <f>INDEX('Rlt Global'!$E$4:$BD$151,MATCH($E122,'Rlt Global'!$E$4:$E$151,0),MATCH(I$3,'Rlt Global'!$E$3:$BD$3,0))</f>
        <v>#N/A</v>
      </c>
      <c r="J122" t="e">
        <f>INDEX('Rlt Global'!$E$4:$BD$151,MATCH($E122,'Rlt Global'!$E$4:$E$151,0),MATCH(J$3,'Rlt Global'!$E$3:$BD$3,0))</f>
        <v>#N/A</v>
      </c>
      <c r="K122" t="e">
        <f>INDEX('Rlt Global'!$E$4:$BD$151,MATCH($E122,'Rlt Global'!$E$4:$E$151,0),MATCH(K$3,'Rlt Global'!$E$3:$BD$3,0))</f>
        <v>#N/A</v>
      </c>
      <c r="L122" t="e">
        <f>INDEX('Rlt Global'!$E$4:$BD$151,MATCH($E122,'Rlt Global'!$E$4:$E$151,0),MATCH(L$3,'Rlt Global'!$E$3:$BD$3,0))</f>
        <v>#N/A</v>
      </c>
      <c r="M122" t="e">
        <f>INDEX('Rlt Global'!$E$4:$BD$151,MATCH($E122,'Rlt Global'!$E$4:$E$151,0),MATCH(M$3,'Rlt Global'!$E$3:$BD$3,0))</f>
        <v>#N/A</v>
      </c>
      <c r="N122" t="e">
        <f>INDEX('Rlt Global'!$E$4:$BD$151,MATCH($E122,'Rlt Global'!$E$4:$E$151,0),MATCH(N$3,'Rlt Global'!$E$3:$BD$3,0))</f>
        <v>#N/A</v>
      </c>
      <c r="P122" t="e">
        <f t="shared" si="10"/>
        <v>#N/A</v>
      </c>
      <c r="Q122" t="e">
        <f t="shared" si="11"/>
        <v>#N/A</v>
      </c>
      <c r="R122" t="e">
        <f t="shared" si="12"/>
        <v>#N/A</v>
      </c>
      <c r="S122" t="e">
        <f t="shared" si="13"/>
        <v>#N/A</v>
      </c>
      <c r="T122" t="e">
        <f t="shared" si="14"/>
        <v>#N/A</v>
      </c>
      <c r="U122" t="e">
        <f t="shared" si="15"/>
        <v>#N/A</v>
      </c>
      <c r="V122" t="e">
        <f t="shared" si="16"/>
        <v>#N/A</v>
      </c>
      <c r="X122" t="e">
        <f>IF(H122=X$3,MAX(X$4:X121)+1,"")</f>
        <v>#N/A</v>
      </c>
      <c r="Y122" t="e">
        <f>IF(I122=Y$3,MAX(Y$4:Y121)+1,"")</f>
        <v>#N/A</v>
      </c>
      <c r="Z122" t="e">
        <f>IF(J122=Z$3,MAX(Z$4:Z121)+1,"")</f>
        <v>#N/A</v>
      </c>
      <c r="AA122" t="e">
        <f>IF(K122=AA$3,MAX(AA$4:AA121)+1,"")</f>
        <v>#N/A</v>
      </c>
      <c r="AB122" t="e">
        <f>IF(L122=AB$3,MAX(AB$4:AB121)+1,"")</f>
        <v>#N/A</v>
      </c>
      <c r="AC122" t="e">
        <f>IF(M122=AC$3,MAX(AC$4:AC121)+1,"")</f>
        <v>#N/A</v>
      </c>
      <c r="AD122" t="e">
        <f>IF(N122=AD$3,MAX(AD$4:AD121)+1,"")</f>
        <v>#N/A</v>
      </c>
      <c r="AE122" t="e">
        <f>IF(H122=AE$3,MAX(AE$4:AE121)+1,"")</f>
        <v>#N/A</v>
      </c>
      <c r="AF122" t="e">
        <f>IF(I122=AF$3,MAX(AF$4:AF121)+1,"")</f>
        <v>#N/A</v>
      </c>
      <c r="AG122" t="e">
        <f>IF(J122=AG$3,MAX(AG$4:AG121)+1,"")</f>
        <v>#N/A</v>
      </c>
      <c r="AH122" t="e">
        <f>IF(K122=AH$3,MAX(AH$4:AH121)+1,"")</f>
        <v>#N/A</v>
      </c>
      <c r="AI122" t="e">
        <f>IF(L122=AI$3,MAX(AI$4:AI121)+1,"")</f>
        <v>#N/A</v>
      </c>
      <c r="AJ122" t="e">
        <f>IF(M122=AJ$3,MAX(AJ$4:AJ121)+1,"")</f>
        <v>#N/A</v>
      </c>
      <c r="AK122" t="e">
        <f>IF(N122=AK$3,MAX(AK$4:AK121)+1,"")</f>
        <v>#N/A</v>
      </c>
      <c r="AL122" t="e">
        <f>IF(H122=AL$3,MAX(AL$4:AL121)+1,"")</f>
        <v>#N/A</v>
      </c>
      <c r="AM122" t="e">
        <f>IF(I122=AM$3,MAX(AM$4:AM121)+1,"")</f>
        <v>#N/A</v>
      </c>
      <c r="AN122" t="e">
        <f>IF(J122=AN$3,MAX(AN$4:AN121)+1,"")</f>
        <v>#N/A</v>
      </c>
      <c r="AO122" t="e">
        <f>IF(K122=AO$3,MAX(AO$4:AO121)+1,"")</f>
        <v>#N/A</v>
      </c>
      <c r="AP122" t="e">
        <f>IF(L122=AP$3,MAX(AP$4:AP121)+1,"")</f>
        <v>#N/A</v>
      </c>
      <c r="AQ122" t="e">
        <f>IF(M122=AQ$3,MAX(AQ$4:AQ121)+1,"")</f>
        <v>#N/A</v>
      </c>
      <c r="AR122" t="e">
        <f>IF(N122=AR$3,MAX(AR$4:AR121)+1,"")</f>
        <v>#N/A</v>
      </c>
      <c r="AS122" t="e">
        <f>IF(H122=AS$3,MAX(AS$4:AS121)+1,"")</f>
        <v>#N/A</v>
      </c>
      <c r="AT122" t="e">
        <f>IF(I122=AT$3,MAX(AT$4:AT121)+1,"")</f>
        <v>#N/A</v>
      </c>
      <c r="AU122" t="e">
        <f>IF(J122=AU$3,MAX(AU$4:AU121)+1,"")</f>
        <v>#N/A</v>
      </c>
      <c r="AV122" t="e">
        <f>IF(K122=AV$3,MAX(AV$4:AV121)+1,"")</f>
        <v>#N/A</v>
      </c>
      <c r="AW122" t="e">
        <f>IF(L122=AW$3,MAX(AW$4:AW121)+1,"")</f>
        <v>#N/A</v>
      </c>
      <c r="AX122" t="e">
        <f>IF(M122=AX$3,MAX(AX$4:AX121)+1,"")</f>
        <v>#N/A</v>
      </c>
      <c r="AY122" t="e">
        <f>IF(N122=AY$3,MAX(AY$4:AY121)+1,"")</f>
        <v>#N/A</v>
      </c>
      <c r="AZ122" t="e">
        <f>IF(H122=AZ$3,MAX(AZ$4:AZ121)+1,"")</f>
        <v>#N/A</v>
      </c>
      <c r="BA122" t="e">
        <f>IF(I122=BA$3,MAX(BA$4:BA121)+1,"")</f>
        <v>#N/A</v>
      </c>
      <c r="BB122" t="e">
        <f>IF(J122=BB$3,MAX(BB$4:BB121)+1,"")</f>
        <v>#N/A</v>
      </c>
      <c r="BC122" t="e">
        <f>IF(K122=BC$3,MAX(BC$4:BC121)+1,"")</f>
        <v>#N/A</v>
      </c>
      <c r="BD122" t="e">
        <f>IF(L122=BD$3,MAX(BD$4:BD121)+1,"")</f>
        <v>#N/A</v>
      </c>
      <c r="BE122" t="e">
        <f>IF(M122=BE$3,MAX(BE$4:BE121)+1,"")</f>
        <v>#N/A</v>
      </c>
      <c r="BF122" t="e">
        <f>IF(N122=BF$3,MAX(BF$4:BF121)+1,"")</f>
        <v>#N/A</v>
      </c>
      <c r="BG122" t="e">
        <f>IF(H122=BG$3,MAX(BG$4:BG121)+1,"")</f>
        <v>#N/A</v>
      </c>
      <c r="BH122" t="e">
        <f>IF(I122=BH$3,MAX(BH$4:BH121)+1,"")</f>
        <v>#N/A</v>
      </c>
      <c r="BI122" t="e">
        <f>IF(J122=BI$3,MAX(BI$4:BI121)+1,"")</f>
        <v>#N/A</v>
      </c>
      <c r="BJ122" t="e">
        <f>IF(K122=BJ$3,MAX(BJ$4:BJ121)+1,"")</f>
        <v>#N/A</v>
      </c>
      <c r="BK122" t="e">
        <f>IF(L122=BK$3,MAX(BK$4:BK121)+1,"")</f>
        <v>#N/A</v>
      </c>
      <c r="BL122" t="e">
        <f>IF(M122=BL$3,MAX(BL$4:BL121)+1,"")</f>
        <v>#N/A</v>
      </c>
      <c r="BM122" t="e">
        <f>IF(N122=BM$3,MAX(BM$4:BM121)+1,"")</f>
        <v>#N/A</v>
      </c>
      <c r="BN122" t="e">
        <f>IF(H122=BN$3,MAX(BN$4:BN121)+1,"")</f>
        <v>#N/A</v>
      </c>
      <c r="BO122" t="e">
        <f>IF(I122=BO$3,MAX(BO$4:BO121)+1,"")</f>
        <v>#N/A</v>
      </c>
      <c r="BP122" t="e">
        <f>IF(J122=BP$3,MAX(BP$4:BP121)+1,"")</f>
        <v>#N/A</v>
      </c>
      <c r="BQ122" t="e">
        <f>IF(K122=BQ$3,MAX(BQ$4:BQ121)+1,"")</f>
        <v>#N/A</v>
      </c>
      <c r="BR122" t="e">
        <f>IF(L122=BR$3,MAX(BR$4:BR121)+1,"")</f>
        <v>#N/A</v>
      </c>
      <c r="BS122" t="e">
        <f>IF(M122=BS$3,MAX(BS$4:BS121)+1,"")</f>
        <v>#N/A</v>
      </c>
      <c r="BT122" t="e">
        <f>IF(N122=BT$3,MAX(BT$4:BT121)+1,"")</f>
        <v>#N/A</v>
      </c>
      <c r="BU122" t="e">
        <f>IF(H122=BU$3,MAX(BU$4:BU121)+1,"")</f>
        <v>#N/A</v>
      </c>
      <c r="BV122" t="e">
        <f>IF(I122=BV$3,MAX(BV$4:BV121)+1,"")</f>
        <v>#N/A</v>
      </c>
      <c r="BW122" t="e">
        <f>IF(J122=BW$3,MAX(BW$4:BW121)+1,"")</f>
        <v>#N/A</v>
      </c>
      <c r="BX122" t="e">
        <f>IF(K122=BX$3,MAX(BX$4:BX121)+1,"")</f>
        <v>#N/A</v>
      </c>
      <c r="BY122" t="e">
        <f>IF(L122=BY$3,MAX(BY$4:BY121)+1,"")</f>
        <v>#N/A</v>
      </c>
      <c r="BZ122" t="e">
        <f>IF(M122=BZ$3,MAX(BZ$4:BZ121)+1,"")</f>
        <v>#N/A</v>
      </c>
      <c r="CA122" t="e">
        <f>IF(N122=CA$3,MAX(CA$4:CA121)+1,"")</f>
        <v>#N/A</v>
      </c>
      <c r="CB122" t="e">
        <f>IF(H122=CB$3,MAX(CB$4:CB121)+1,"")</f>
        <v>#N/A</v>
      </c>
      <c r="CC122" t="e">
        <f>IF(I122=CC$3,MAX(CC$4:CC121)+1,"")</f>
        <v>#N/A</v>
      </c>
      <c r="CD122" t="e">
        <f>IF(J122=CD$3,MAX(CD$4:CD121)+1,"")</f>
        <v>#N/A</v>
      </c>
      <c r="CE122" t="e">
        <f>IF(K122=CE$3,MAX(CE$4:CE121)+1,"")</f>
        <v>#N/A</v>
      </c>
      <c r="CF122" t="e">
        <f>IF(L122=CF$3,MAX(CF$4:CF121)+1,"")</f>
        <v>#N/A</v>
      </c>
      <c r="CG122" t="e">
        <f>IF(M122=CG$3,MAX(CG$4:CG121)+1,"")</f>
        <v>#N/A</v>
      </c>
      <c r="CH122" t="e">
        <f>IF(N122=CH$3,MAX(CH$4:CH121)+1,"")</f>
        <v>#N/A</v>
      </c>
      <c r="CI122" t="e">
        <f>IF(H122=CI$3,MAX(CI$4:CI121)+1,"")</f>
        <v>#N/A</v>
      </c>
      <c r="CJ122" t="e">
        <f>IF(I122=CJ$3,MAX(CJ$4:CJ121)+1,"")</f>
        <v>#N/A</v>
      </c>
      <c r="CK122" t="e">
        <f>IF(J122=CK$3,MAX(CK$4:CK121)+1,"")</f>
        <v>#N/A</v>
      </c>
      <c r="CL122" t="e">
        <f>IF(K122=CL$3,MAX(CL$4:CL121)+1,"")</f>
        <v>#N/A</v>
      </c>
      <c r="CM122" t="e">
        <f>IF(L122=CM$3,MAX(CM$4:CM121)+1,"")</f>
        <v>#N/A</v>
      </c>
      <c r="CN122" t="e">
        <f>IF(M122=CN$3,MAX(CN$4:CN121)+1,"")</f>
        <v>#N/A</v>
      </c>
      <c r="CO122" t="e">
        <f>IF(N122=CO$3,MAX(CO$4:CO121)+1,"")</f>
        <v>#N/A</v>
      </c>
    </row>
    <row r="123" spans="1:93">
      <c r="E123" t="e">
        <f>INDEX('Rlt Global'!$A$4:$F$151,MATCH($C123,'Rlt Global'!$C$4:$C$151,0),5)</f>
        <v>#N/A</v>
      </c>
      <c r="F123" t="e">
        <f>INDEX('Rlt Global'!$A$4:$F$151,MATCH($C123,'Rlt Global'!$C$4:$C$151,0),6)</f>
        <v>#N/A</v>
      </c>
      <c r="H123" t="e">
        <f>INDEX('Rlt Global'!$E$4:$BD$151,MATCH($E123,'Rlt Global'!$E$4:$E$151,0),MATCH(H$3,'Rlt Global'!$E$3:$BD$3,0))</f>
        <v>#N/A</v>
      </c>
      <c r="I123" t="e">
        <f>INDEX('Rlt Global'!$E$4:$BD$151,MATCH($E123,'Rlt Global'!$E$4:$E$151,0),MATCH(I$3,'Rlt Global'!$E$3:$BD$3,0))</f>
        <v>#N/A</v>
      </c>
      <c r="J123" t="e">
        <f>INDEX('Rlt Global'!$E$4:$BD$151,MATCH($E123,'Rlt Global'!$E$4:$E$151,0),MATCH(J$3,'Rlt Global'!$E$3:$BD$3,0))</f>
        <v>#N/A</v>
      </c>
      <c r="K123" t="e">
        <f>INDEX('Rlt Global'!$E$4:$BD$151,MATCH($E123,'Rlt Global'!$E$4:$E$151,0),MATCH(K$3,'Rlt Global'!$E$3:$BD$3,0))</f>
        <v>#N/A</v>
      </c>
      <c r="L123" t="e">
        <f>INDEX('Rlt Global'!$E$4:$BD$151,MATCH($E123,'Rlt Global'!$E$4:$E$151,0),MATCH(L$3,'Rlt Global'!$E$3:$BD$3,0))</f>
        <v>#N/A</v>
      </c>
      <c r="M123" t="e">
        <f>INDEX('Rlt Global'!$E$4:$BD$151,MATCH($E123,'Rlt Global'!$E$4:$E$151,0),MATCH(M$3,'Rlt Global'!$E$3:$BD$3,0))</f>
        <v>#N/A</v>
      </c>
      <c r="N123" t="e">
        <f>INDEX('Rlt Global'!$E$4:$BD$151,MATCH($E123,'Rlt Global'!$E$4:$E$151,0),MATCH(N$3,'Rlt Global'!$E$3:$BD$3,0))</f>
        <v>#N/A</v>
      </c>
      <c r="P123" t="e">
        <f t="shared" si="10"/>
        <v>#N/A</v>
      </c>
      <c r="Q123" t="e">
        <f t="shared" si="11"/>
        <v>#N/A</v>
      </c>
      <c r="R123" t="e">
        <f t="shared" si="12"/>
        <v>#N/A</v>
      </c>
      <c r="S123" t="e">
        <f t="shared" si="13"/>
        <v>#N/A</v>
      </c>
      <c r="T123" t="e">
        <f t="shared" si="14"/>
        <v>#N/A</v>
      </c>
      <c r="U123" t="e">
        <f t="shared" si="15"/>
        <v>#N/A</v>
      </c>
      <c r="V123" t="e">
        <f t="shared" si="16"/>
        <v>#N/A</v>
      </c>
      <c r="X123" t="e">
        <f>IF(H123=X$3,MAX(X$4:X122)+1,"")</f>
        <v>#N/A</v>
      </c>
      <c r="Y123" t="e">
        <f>IF(I123=Y$3,MAX(Y$4:Y122)+1,"")</f>
        <v>#N/A</v>
      </c>
      <c r="Z123" t="e">
        <f>IF(J123=Z$3,MAX(Z$4:Z122)+1,"")</f>
        <v>#N/A</v>
      </c>
      <c r="AA123" t="e">
        <f>IF(K123=AA$3,MAX(AA$4:AA122)+1,"")</f>
        <v>#N/A</v>
      </c>
      <c r="AB123" t="e">
        <f>IF(L123=AB$3,MAX(AB$4:AB122)+1,"")</f>
        <v>#N/A</v>
      </c>
      <c r="AC123" t="e">
        <f>IF(M123=AC$3,MAX(AC$4:AC122)+1,"")</f>
        <v>#N/A</v>
      </c>
      <c r="AD123" t="e">
        <f>IF(N123=AD$3,MAX(AD$4:AD122)+1,"")</f>
        <v>#N/A</v>
      </c>
      <c r="AE123" t="e">
        <f>IF(H123=AE$3,MAX(AE$4:AE122)+1,"")</f>
        <v>#N/A</v>
      </c>
      <c r="AF123" t="e">
        <f>IF(I123=AF$3,MAX(AF$4:AF122)+1,"")</f>
        <v>#N/A</v>
      </c>
      <c r="AG123" t="e">
        <f>IF(J123=AG$3,MAX(AG$4:AG122)+1,"")</f>
        <v>#N/A</v>
      </c>
      <c r="AH123" t="e">
        <f>IF(K123=AH$3,MAX(AH$4:AH122)+1,"")</f>
        <v>#N/A</v>
      </c>
      <c r="AI123" t="e">
        <f>IF(L123=AI$3,MAX(AI$4:AI122)+1,"")</f>
        <v>#N/A</v>
      </c>
      <c r="AJ123" t="e">
        <f>IF(M123=AJ$3,MAX(AJ$4:AJ122)+1,"")</f>
        <v>#N/A</v>
      </c>
      <c r="AK123" t="e">
        <f>IF(N123=AK$3,MAX(AK$4:AK122)+1,"")</f>
        <v>#N/A</v>
      </c>
      <c r="AL123" t="e">
        <f>IF(H123=AL$3,MAX(AL$4:AL122)+1,"")</f>
        <v>#N/A</v>
      </c>
      <c r="AM123" t="e">
        <f>IF(I123=AM$3,MAX(AM$4:AM122)+1,"")</f>
        <v>#N/A</v>
      </c>
      <c r="AN123" t="e">
        <f>IF(J123=AN$3,MAX(AN$4:AN122)+1,"")</f>
        <v>#N/A</v>
      </c>
      <c r="AO123" t="e">
        <f>IF(K123=AO$3,MAX(AO$4:AO122)+1,"")</f>
        <v>#N/A</v>
      </c>
      <c r="AP123" t="e">
        <f>IF(L123=AP$3,MAX(AP$4:AP122)+1,"")</f>
        <v>#N/A</v>
      </c>
      <c r="AQ123" t="e">
        <f>IF(M123=AQ$3,MAX(AQ$4:AQ122)+1,"")</f>
        <v>#N/A</v>
      </c>
      <c r="AR123" t="e">
        <f>IF(N123=AR$3,MAX(AR$4:AR122)+1,"")</f>
        <v>#N/A</v>
      </c>
      <c r="AS123" t="e">
        <f>IF(H123=AS$3,MAX(AS$4:AS122)+1,"")</f>
        <v>#N/A</v>
      </c>
      <c r="AT123" t="e">
        <f>IF(I123=AT$3,MAX(AT$4:AT122)+1,"")</f>
        <v>#N/A</v>
      </c>
      <c r="AU123" t="e">
        <f>IF(J123=AU$3,MAX(AU$4:AU122)+1,"")</f>
        <v>#N/A</v>
      </c>
      <c r="AV123" t="e">
        <f>IF(K123=AV$3,MAX(AV$4:AV122)+1,"")</f>
        <v>#N/A</v>
      </c>
      <c r="AW123" t="e">
        <f>IF(L123=AW$3,MAX(AW$4:AW122)+1,"")</f>
        <v>#N/A</v>
      </c>
      <c r="AX123" t="e">
        <f>IF(M123=AX$3,MAX(AX$4:AX122)+1,"")</f>
        <v>#N/A</v>
      </c>
      <c r="AY123" t="e">
        <f>IF(N123=AY$3,MAX(AY$4:AY122)+1,"")</f>
        <v>#N/A</v>
      </c>
      <c r="AZ123" t="e">
        <f>IF(H123=AZ$3,MAX(AZ$4:AZ122)+1,"")</f>
        <v>#N/A</v>
      </c>
      <c r="BA123" t="e">
        <f>IF(I123=BA$3,MAX(BA$4:BA122)+1,"")</f>
        <v>#N/A</v>
      </c>
      <c r="BB123" t="e">
        <f>IF(J123=BB$3,MAX(BB$4:BB122)+1,"")</f>
        <v>#N/A</v>
      </c>
      <c r="BC123" t="e">
        <f>IF(K123=BC$3,MAX(BC$4:BC122)+1,"")</f>
        <v>#N/A</v>
      </c>
      <c r="BD123" t="e">
        <f>IF(L123=BD$3,MAX(BD$4:BD122)+1,"")</f>
        <v>#N/A</v>
      </c>
      <c r="BE123" t="e">
        <f>IF(M123=BE$3,MAX(BE$4:BE122)+1,"")</f>
        <v>#N/A</v>
      </c>
      <c r="BF123" t="e">
        <f>IF(N123=BF$3,MAX(BF$4:BF122)+1,"")</f>
        <v>#N/A</v>
      </c>
      <c r="BG123" t="e">
        <f>IF(H123=BG$3,MAX(BG$4:BG122)+1,"")</f>
        <v>#N/A</v>
      </c>
      <c r="BH123" t="e">
        <f>IF(I123=BH$3,MAX(BH$4:BH122)+1,"")</f>
        <v>#N/A</v>
      </c>
      <c r="BI123" t="e">
        <f>IF(J123=BI$3,MAX(BI$4:BI122)+1,"")</f>
        <v>#N/A</v>
      </c>
      <c r="BJ123" t="e">
        <f>IF(K123=BJ$3,MAX(BJ$4:BJ122)+1,"")</f>
        <v>#N/A</v>
      </c>
      <c r="BK123" t="e">
        <f>IF(L123=BK$3,MAX(BK$4:BK122)+1,"")</f>
        <v>#N/A</v>
      </c>
      <c r="BL123" t="e">
        <f>IF(M123=BL$3,MAX(BL$4:BL122)+1,"")</f>
        <v>#N/A</v>
      </c>
      <c r="BM123" t="e">
        <f>IF(N123=BM$3,MAX(BM$4:BM122)+1,"")</f>
        <v>#N/A</v>
      </c>
      <c r="BN123" t="e">
        <f>IF(H123=BN$3,MAX(BN$4:BN122)+1,"")</f>
        <v>#N/A</v>
      </c>
      <c r="BO123" t="e">
        <f>IF(I123=BO$3,MAX(BO$4:BO122)+1,"")</f>
        <v>#N/A</v>
      </c>
      <c r="BP123" t="e">
        <f>IF(J123=BP$3,MAX(BP$4:BP122)+1,"")</f>
        <v>#N/A</v>
      </c>
      <c r="BQ123" t="e">
        <f>IF(K123=BQ$3,MAX(BQ$4:BQ122)+1,"")</f>
        <v>#N/A</v>
      </c>
      <c r="BR123" t="e">
        <f>IF(L123=BR$3,MAX(BR$4:BR122)+1,"")</f>
        <v>#N/A</v>
      </c>
      <c r="BS123" t="e">
        <f>IF(M123=BS$3,MAX(BS$4:BS122)+1,"")</f>
        <v>#N/A</v>
      </c>
      <c r="BT123" t="e">
        <f>IF(N123=BT$3,MAX(BT$4:BT122)+1,"")</f>
        <v>#N/A</v>
      </c>
      <c r="BU123" t="e">
        <f>IF(H123=BU$3,MAX(BU$4:BU122)+1,"")</f>
        <v>#N/A</v>
      </c>
      <c r="BV123" t="e">
        <f>IF(I123=BV$3,MAX(BV$4:BV122)+1,"")</f>
        <v>#N/A</v>
      </c>
      <c r="BW123" t="e">
        <f>IF(J123=BW$3,MAX(BW$4:BW122)+1,"")</f>
        <v>#N/A</v>
      </c>
      <c r="BX123" t="e">
        <f>IF(K123=BX$3,MAX(BX$4:BX122)+1,"")</f>
        <v>#N/A</v>
      </c>
      <c r="BY123" t="e">
        <f>IF(L123=BY$3,MAX(BY$4:BY122)+1,"")</f>
        <v>#N/A</v>
      </c>
      <c r="BZ123" t="e">
        <f>IF(M123=BZ$3,MAX(BZ$4:BZ122)+1,"")</f>
        <v>#N/A</v>
      </c>
      <c r="CA123" t="e">
        <f>IF(N123=CA$3,MAX(CA$4:CA122)+1,"")</f>
        <v>#N/A</v>
      </c>
      <c r="CB123" t="e">
        <f>IF(H123=CB$3,MAX(CB$4:CB122)+1,"")</f>
        <v>#N/A</v>
      </c>
      <c r="CC123" t="e">
        <f>IF(I123=CC$3,MAX(CC$4:CC122)+1,"")</f>
        <v>#N/A</v>
      </c>
      <c r="CD123" t="e">
        <f>IF(J123=CD$3,MAX(CD$4:CD122)+1,"")</f>
        <v>#N/A</v>
      </c>
      <c r="CE123" t="e">
        <f>IF(K123=CE$3,MAX(CE$4:CE122)+1,"")</f>
        <v>#N/A</v>
      </c>
      <c r="CF123" t="e">
        <f>IF(L123=CF$3,MAX(CF$4:CF122)+1,"")</f>
        <v>#N/A</v>
      </c>
      <c r="CG123" t="e">
        <f>IF(M123=CG$3,MAX(CG$4:CG122)+1,"")</f>
        <v>#N/A</v>
      </c>
      <c r="CH123" t="e">
        <f>IF(N123=CH$3,MAX(CH$4:CH122)+1,"")</f>
        <v>#N/A</v>
      </c>
      <c r="CI123" t="e">
        <f>IF(H123=CI$3,MAX(CI$4:CI122)+1,"")</f>
        <v>#N/A</v>
      </c>
      <c r="CJ123" t="e">
        <f>IF(I123=CJ$3,MAX(CJ$4:CJ122)+1,"")</f>
        <v>#N/A</v>
      </c>
      <c r="CK123" t="e">
        <f>IF(J123=CK$3,MAX(CK$4:CK122)+1,"")</f>
        <v>#N/A</v>
      </c>
      <c r="CL123" t="e">
        <f>IF(K123=CL$3,MAX(CL$4:CL122)+1,"")</f>
        <v>#N/A</v>
      </c>
      <c r="CM123" t="e">
        <f>IF(L123=CM$3,MAX(CM$4:CM122)+1,"")</f>
        <v>#N/A</v>
      </c>
      <c r="CN123" t="e">
        <f>IF(M123=CN$3,MAX(CN$4:CN122)+1,"")</f>
        <v>#N/A</v>
      </c>
      <c r="CO123" t="e">
        <f>IF(N123=CO$3,MAX(CO$4:CO122)+1,"")</f>
        <v>#N/A</v>
      </c>
    </row>
    <row r="124" spans="1:93">
      <c r="E124" t="e">
        <f>INDEX('Rlt Global'!$A$4:$F$151,MATCH($C124,'Rlt Global'!$C$4:$C$151,0),5)</f>
        <v>#N/A</v>
      </c>
      <c r="F124" t="e">
        <f>INDEX('Rlt Global'!$A$4:$F$151,MATCH($C124,'Rlt Global'!$C$4:$C$151,0),6)</f>
        <v>#N/A</v>
      </c>
      <c r="H124" t="e">
        <f>INDEX('Rlt Global'!$E$4:$BD$151,MATCH($E124,'Rlt Global'!$E$4:$E$151,0),MATCH(H$3,'Rlt Global'!$E$3:$BD$3,0))</f>
        <v>#N/A</v>
      </c>
      <c r="I124" t="e">
        <f>INDEX('Rlt Global'!$E$4:$BD$151,MATCH($E124,'Rlt Global'!$E$4:$E$151,0),MATCH(I$3,'Rlt Global'!$E$3:$BD$3,0))</f>
        <v>#N/A</v>
      </c>
      <c r="J124" t="e">
        <f>INDEX('Rlt Global'!$E$4:$BD$151,MATCH($E124,'Rlt Global'!$E$4:$E$151,0),MATCH(J$3,'Rlt Global'!$E$3:$BD$3,0))</f>
        <v>#N/A</v>
      </c>
      <c r="K124" t="e">
        <f>INDEX('Rlt Global'!$E$4:$BD$151,MATCH($E124,'Rlt Global'!$E$4:$E$151,0),MATCH(K$3,'Rlt Global'!$E$3:$BD$3,0))</f>
        <v>#N/A</v>
      </c>
      <c r="L124" t="e">
        <f>INDEX('Rlt Global'!$E$4:$BD$151,MATCH($E124,'Rlt Global'!$E$4:$E$151,0),MATCH(L$3,'Rlt Global'!$E$3:$BD$3,0))</f>
        <v>#N/A</v>
      </c>
      <c r="M124" t="e">
        <f>INDEX('Rlt Global'!$E$4:$BD$151,MATCH($E124,'Rlt Global'!$E$4:$E$151,0),MATCH(M$3,'Rlt Global'!$E$3:$BD$3,0))</f>
        <v>#N/A</v>
      </c>
      <c r="N124" t="e">
        <f>INDEX('Rlt Global'!$E$4:$BD$151,MATCH($E124,'Rlt Global'!$E$4:$E$151,0),MATCH(N$3,'Rlt Global'!$E$3:$BD$3,0))</f>
        <v>#N/A</v>
      </c>
      <c r="P124" t="e">
        <f t="shared" si="10"/>
        <v>#N/A</v>
      </c>
      <c r="Q124" t="e">
        <f t="shared" si="11"/>
        <v>#N/A</v>
      </c>
      <c r="R124" t="e">
        <f t="shared" si="12"/>
        <v>#N/A</v>
      </c>
      <c r="S124" t="e">
        <f t="shared" si="13"/>
        <v>#N/A</v>
      </c>
      <c r="T124" t="e">
        <f t="shared" si="14"/>
        <v>#N/A</v>
      </c>
      <c r="U124" t="e">
        <f t="shared" si="15"/>
        <v>#N/A</v>
      </c>
      <c r="V124" t="e">
        <f t="shared" si="16"/>
        <v>#N/A</v>
      </c>
      <c r="X124" t="e">
        <f>IF(H124=X$3,MAX(X$4:X123)+1,"")</f>
        <v>#N/A</v>
      </c>
      <c r="Y124" t="e">
        <f>IF(I124=Y$3,MAX(Y$4:Y123)+1,"")</f>
        <v>#N/A</v>
      </c>
      <c r="Z124" t="e">
        <f>IF(J124=Z$3,MAX(Z$4:Z123)+1,"")</f>
        <v>#N/A</v>
      </c>
      <c r="AA124" t="e">
        <f>IF(K124=AA$3,MAX(AA$4:AA123)+1,"")</f>
        <v>#N/A</v>
      </c>
      <c r="AB124" t="e">
        <f>IF(L124=AB$3,MAX(AB$4:AB123)+1,"")</f>
        <v>#N/A</v>
      </c>
      <c r="AC124" t="e">
        <f>IF(M124=AC$3,MAX(AC$4:AC123)+1,"")</f>
        <v>#N/A</v>
      </c>
      <c r="AD124" t="e">
        <f>IF(N124=AD$3,MAX(AD$4:AD123)+1,"")</f>
        <v>#N/A</v>
      </c>
      <c r="AE124" t="e">
        <f>IF(H124=AE$3,MAX(AE$4:AE123)+1,"")</f>
        <v>#N/A</v>
      </c>
      <c r="AF124" t="e">
        <f>IF(I124=AF$3,MAX(AF$4:AF123)+1,"")</f>
        <v>#N/A</v>
      </c>
      <c r="AG124" t="e">
        <f>IF(J124=AG$3,MAX(AG$4:AG123)+1,"")</f>
        <v>#N/A</v>
      </c>
      <c r="AH124" t="e">
        <f>IF(K124=AH$3,MAX(AH$4:AH123)+1,"")</f>
        <v>#N/A</v>
      </c>
      <c r="AI124" t="e">
        <f>IF(L124=AI$3,MAX(AI$4:AI123)+1,"")</f>
        <v>#N/A</v>
      </c>
      <c r="AJ124" t="e">
        <f>IF(M124=AJ$3,MAX(AJ$4:AJ123)+1,"")</f>
        <v>#N/A</v>
      </c>
      <c r="AK124" t="e">
        <f>IF(N124=AK$3,MAX(AK$4:AK123)+1,"")</f>
        <v>#N/A</v>
      </c>
      <c r="AL124" t="e">
        <f>IF(H124=AL$3,MAX(AL$4:AL123)+1,"")</f>
        <v>#N/A</v>
      </c>
      <c r="AM124" t="e">
        <f>IF(I124=AM$3,MAX(AM$4:AM123)+1,"")</f>
        <v>#N/A</v>
      </c>
      <c r="AN124" t="e">
        <f>IF(J124=AN$3,MAX(AN$4:AN123)+1,"")</f>
        <v>#N/A</v>
      </c>
      <c r="AO124" t="e">
        <f>IF(K124=AO$3,MAX(AO$4:AO123)+1,"")</f>
        <v>#N/A</v>
      </c>
      <c r="AP124" t="e">
        <f>IF(L124=AP$3,MAX(AP$4:AP123)+1,"")</f>
        <v>#N/A</v>
      </c>
      <c r="AQ124" t="e">
        <f>IF(M124=AQ$3,MAX(AQ$4:AQ123)+1,"")</f>
        <v>#N/A</v>
      </c>
      <c r="AR124" t="e">
        <f>IF(N124=AR$3,MAX(AR$4:AR123)+1,"")</f>
        <v>#N/A</v>
      </c>
      <c r="AS124" t="e">
        <f>IF(H124=AS$3,MAX(AS$4:AS123)+1,"")</f>
        <v>#N/A</v>
      </c>
      <c r="AT124" t="e">
        <f>IF(I124=AT$3,MAX(AT$4:AT123)+1,"")</f>
        <v>#N/A</v>
      </c>
      <c r="AU124" t="e">
        <f>IF(J124=AU$3,MAX(AU$4:AU123)+1,"")</f>
        <v>#N/A</v>
      </c>
      <c r="AV124" t="e">
        <f>IF(K124=AV$3,MAX(AV$4:AV123)+1,"")</f>
        <v>#N/A</v>
      </c>
      <c r="AW124" t="e">
        <f>IF(L124=AW$3,MAX(AW$4:AW123)+1,"")</f>
        <v>#N/A</v>
      </c>
      <c r="AX124" t="e">
        <f>IF(M124=AX$3,MAX(AX$4:AX123)+1,"")</f>
        <v>#N/A</v>
      </c>
      <c r="AY124" t="e">
        <f>IF(N124=AY$3,MAX(AY$4:AY123)+1,"")</f>
        <v>#N/A</v>
      </c>
      <c r="AZ124" t="e">
        <f>IF(H124=AZ$3,MAX(AZ$4:AZ123)+1,"")</f>
        <v>#N/A</v>
      </c>
      <c r="BA124" t="e">
        <f>IF(I124=BA$3,MAX(BA$4:BA123)+1,"")</f>
        <v>#N/A</v>
      </c>
      <c r="BB124" t="e">
        <f>IF(J124=BB$3,MAX(BB$4:BB123)+1,"")</f>
        <v>#N/A</v>
      </c>
      <c r="BC124" t="e">
        <f>IF(K124=BC$3,MAX(BC$4:BC123)+1,"")</f>
        <v>#N/A</v>
      </c>
      <c r="BD124" t="e">
        <f>IF(L124=BD$3,MAX(BD$4:BD123)+1,"")</f>
        <v>#N/A</v>
      </c>
      <c r="BE124" t="e">
        <f>IF(M124=BE$3,MAX(BE$4:BE123)+1,"")</f>
        <v>#N/A</v>
      </c>
      <c r="BF124" t="e">
        <f>IF(N124=BF$3,MAX(BF$4:BF123)+1,"")</f>
        <v>#N/A</v>
      </c>
      <c r="BG124" t="e">
        <f>IF(H124=BG$3,MAX(BG$4:BG123)+1,"")</f>
        <v>#N/A</v>
      </c>
      <c r="BH124" t="e">
        <f>IF(I124=BH$3,MAX(BH$4:BH123)+1,"")</f>
        <v>#N/A</v>
      </c>
      <c r="BI124" t="e">
        <f>IF(J124=BI$3,MAX(BI$4:BI123)+1,"")</f>
        <v>#N/A</v>
      </c>
      <c r="BJ124" t="e">
        <f>IF(K124=BJ$3,MAX(BJ$4:BJ123)+1,"")</f>
        <v>#N/A</v>
      </c>
      <c r="BK124" t="e">
        <f>IF(L124=BK$3,MAX(BK$4:BK123)+1,"")</f>
        <v>#N/A</v>
      </c>
      <c r="BL124" t="e">
        <f>IF(M124=BL$3,MAX(BL$4:BL123)+1,"")</f>
        <v>#N/A</v>
      </c>
      <c r="BM124" t="e">
        <f>IF(N124=BM$3,MAX(BM$4:BM123)+1,"")</f>
        <v>#N/A</v>
      </c>
      <c r="BN124" t="e">
        <f>IF(H124=BN$3,MAX(BN$4:BN123)+1,"")</f>
        <v>#N/A</v>
      </c>
      <c r="BO124" t="e">
        <f>IF(I124=BO$3,MAX(BO$4:BO123)+1,"")</f>
        <v>#N/A</v>
      </c>
      <c r="BP124" t="e">
        <f>IF(J124=BP$3,MAX(BP$4:BP123)+1,"")</f>
        <v>#N/A</v>
      </c>
      <c r="BQ124" t="e">
        <f>IF(K124=BQ$3,MAX(BQ$4:BQ123)+1,"")</f>
        <v>#N/A</v>
      </c>
      <c r="BR124" t="e">
        <f>IF(L124=BR$3,MAX(BR$4:BR123)+1,"")</f>
        <v>#N/A</v>
      </c>
      <c r="BS124" t="e">
        <f>IF(M124=BS$3,MAX(BS$4:BS123)+1,"")</f>
        <v>#N/A</v>
      </c>
      <c r="BT124" t="e">
        <f>IF(N124=BT$3,MAX(BT$4:BT123)+1,"")</f>
        <v>#N/A</v>
      </c>
      <c r="BU124" t="e">
        <f>IF(H124=BU$3,MAX(BU$4:BU123)+1,"")</f>
        <v>#N/A</v>
      </c>
      <c r="BV124" t="e">
        <f>IF(I124=BV$3,MAX(BV$4:BV123)+1,"")</f>
        <v>#N/A</v>
      </c>
      <c r="BW124" t="e">
        <f>IF(J124=BW$3,MAX(BW$4:BW123)+1,"")</f>
        <v>#N/A</v>
      </c>
      <c r="BX124" t="e">
        <f>IF(K124=BX$3,MAX(BX$4:BX123)+1,"")</f>
        <v>#N/A</v>
      </c>
      <c r="BY124" t="e">
        <f>IF(L124=BY$3,MAX(BY$4:BY123)+1,"")</f>
        <v>#N/A</v>
      </c>
      <c r="BZ124" t="e">
        <f>IF(M124=BZ$3,MAX(BZ$4:BZ123)+1,"")</f>
        <v>#N/A</v>
      </c>
      <c r="CA124" t="e">
        <f>IF(N124=CA$3,MAX(CA$4:CA123)+1,"")</f>
        <v>#N/A</v>
      </c>
      <c r="CB124" t="e">
        <f>IF(H124=CB$3,MAX(CB$4:CB123)+1,"")</f>
        <v>#N/A</v>
      </c>
      <c r="CC124" t="e">
        <f>IF(I124=CC$3,MAX(CC$4:CC123)+1,"")</f>
        <v>#N/A</v>
      </c>
      <c r="CD124" t="e">
        <f>IF(J124=CD$3,MAX(CD$4:CD123)+1,"")</f>
        <v>#N/A</v>
      </c>
      <c r="CE124" t="e">
        <f>IF(K124=CE$3,MAX(CE$4:CE123)+1,"")</f>
        <v>#N/A</v>
      </c>
      <c r="CF124" t="e">
        <f>IF(L124=CF$3,MAX(CF$4:CF123)+1,"")</f>
        <v>#N/A</v>
      </c>
      <c r="CG124" t="e">
        <f>IF(M124=CG$3,MAX(CG$4:CG123)+1,"")</f>
        <v>#N/A</v>
      </c>
      <c r="CH124" t="e">
        <f>IF(N124=CH$3,MAX(CH$4:CH123)+1,"")</f>
        <v>#N/A</v>
      </c>
      <c r="CI124" t="e">
        <f>IF(H124=CI$3,MAX(CI$4:CI123)+1,"")</f>
        <v>#N/A</v>
      </c>
      <c r="CJ124" t="e">
        <f>IF(I124=CJ$3,MAX(CJ$4:CJ123)+1,"")</f>
        <v>#N/A</v>
      </c>
      <c r="CK124" t="e">
        <f>IF(J124=CK$3,MAX(CK$4:CK123)+1,"")</f>
        <v>#N/A</v>
      </c>
      <c r="CL124" t="e">
        <f>IF(K124=CL$3,MAX(CL$4:CL123)+1,"")</f>
        <v>#N/A</v>
      </c>
      <c r="CM124" t="e">
        <f>IF(L124=CM$3,MAX(CM$4:CM123)+1,"")</f>
        <v>#N/A</v>
      </c>
      <c r="CN124" t="e">
        <f>IF(M124=CN$3,MAX(CN$4:CN123)+1,"")</f>
        <v>#N/A</v>
      </c>
      <c r="CO124" t="e">
        <f>IF(N124=CO$3,MAX(CO$4:CO123)+1,"")</f>
        <v>#N/A</v>
      </c>
    </row>
    <row r="125" spans="1:93">
      <c r="E125" t="e">
        <f>INDEX('Rlt Global'!$A$4:$F$151,MATCH($C125,'Rlt Global'!$C$4:$C$151,0),5)</f>
        <v>#N/A</v>
      </c>
      <c r="F125" t="e">
        <f>INDEX('Rlt Global'!$A$4:$F$151,MATCH($C125,'Rlt Global'!$C$4:$C$151,0),6)</f>
        <v>#N/A</v>
      </c>
      <c r="H125" t="e">
        <f>INDEX('Rlt Global'!$E$4:$BD$151,MATCH($E125,'Rlt Global'!$E$4:$E$151,0),MATCH(H$3,'Rlt Global'!$E$3:$BD$3,0))</f>
        <v>#N/A</v>
      </c>
      <c r="I125" t="e">
        <f>INDEX('Rlt Global'!$E$4:$BD$151,MATCH($E125,'Rlt Global'!$E$4:$E$151,0),MATCH(I$3,'Rlt Global'!$E$3:$BD$3,0))</f>
        <v>#N/A</v>
      </c>
      <c r="J125" t="e">
        <f>INDEX('Rlt Global'!$E$4:$BD$151,MATCH($E125,'Rlt Global'!$E$4:$E$151,0),MATCH(J$3,'Rlt Global'!$E$3:$BD$3,0))</f>
        <v>#N/A</v>
      </c>
      <c r="K125" t="e">
        <f>INDEX('Rlt Global'!$E$4:$BD$151,MATCH($E125,'Rlt Global'!$E$4:$E$151,0),MATCH(K$3,'Rlt Global'!$E$3:$BD$3,0))</f>
        <v>#N/A</v>
      </c>
      <c r="L125" t="e">
        <f>INDEX('Rlt Global'!$E$4:$BD$151,MATCH($E125,'Rlt Global'!$E$4:$E$151,0),MATCH(L$3,'Rlt Global'!$E$3:$BD$3,0))</f>
        <v>#N/A</v>
      </c>
      <c r="M125" t="e">
        <f>INDEX('Rlt Global'!$E$4:$BD$151,MATCH($E125,'Rlt Global'!$E$4:$E$151,0),MATCH(M$3,'Rlt Global'!$E$3:$BD$3,0))</f>
        <v>#N/A</v>
      </c>
      <c r="N125" t="e">
        <f>INDEX('Rlt Global'!$E$4:$BD$151,MATCH($E125,'Rlt Global'!$E$4:$E$151,0),MATCH(N$3,'Rlt Global'!$E$3:$BD$3,0))</f>
        <v>#N/A</v>
      </c>
      <c r="P125" t="e">
        <f t="shared" si="10"/>
        <v>#N/A</v>
      </c>
      <c r="Q125" t="e">
        <f t="shared" si="11"/>
        <v>#N/A</v>
      </c>
      <c r="R125" t="e">
        <f t="shared" si="12"/>
        <v>#N/A</v>
      </c>
      <c r="S125" t="e">
        <f t="shared" si="13"/>
        <v>#N/A</v>
      </c>
      <c r="T125" t="e">
        <f t="shared" si="14"/>
        <v>#N/A</v>
      </c>
      <c r="U125" t="e">
        <f t="shared" si="15"/>
        <v>#N/A</v>
      </c>
      <c r="V125" t="e">
        <f t="shared" si="16"/>
        <v>#N/A</v>
      </c>
      <c r="X125" t="e">
        <f>IF(H125=X$3,MAX(X$4:X124)+1,"")</f>
        <v>#N/A</v>
      </c>
      <c r="Y125" t="e">
        <f>IF(I125=Y$3,MAX(Y$4:Y124)+1,"")</f>
        <v>#N/A</v>
      </c>
      <c r="Z125" t="e">
        <f>IF(J125=Z$3,MAX(Z$4:Z124)+1,"")</f>
        <v>#N/A</v>
      </c>
      <c r="AA125" t="e">
        <f>IF(K125=AA$3,MAX(AA$4:AA124)+1,"")</f>
        <v>#N/A</v>
      </c>
      <c r="AB125" t="e">
        <f>IF(L125=AB$3,MAX(AB$4:AB124)+1,"")</f>
        <v>#N/A</v>
      </c>
      <c r="AC125" t="e">
        <f>IF(M125=AC$3,MAX(AC$4:AC124)+1,"")</f>
        <v>#N/A</v>
      </c>
      <c r="AD125" t="e">
        <f>IF(N125=AD$3,MAX(AD$4:AD124)+1,"")</f>
        <v>#N/A</v>
      </c>
      <c r="AE125" t="e">
        <f>IF(H125=AE$3,MAX(AE$4:AE124)+1,"")</f>
        <v>#N/A</v>
      </c>
      <c r="AF125" t="e">
        <f>IF(I125=AF$3,MAX(AF$4:AF124)+1,"")</f>
        <v>#N/A</v>
      </c>
      <c r="AG125" t="e">
        <f>IF(J125=AG$3,MAX(AG$4:AG124)+1,"")</f>
        <v>#N/A</v>
      </c>
      <c r="AH125" t="e">
        <f>IF(K125=AH$3,MAX(AH$4:AH124)+1,"")</f>
        <v>#N/A</v>
      </c>
      <c r="AI125" t="e">
        <f>IF(L125=AI$3,MAX(AI$4:AI124)+1,"")</f>
        <v>#N/A</v>
      </c>
      <c r="AJ125" t="e">
        <f>IF(M125=AJ$3,MAX(AJ$4:AJ124)+1,"")</f>
        <v>#N/A</v>
      </c>
      <c r="AK125" t="e">
        <f>IF(N125=AK$3,MAX(AK$4:AK124)+1,"")</f>
        <v>#N/A</v>
      </c>
      <c r="AL125" t="e">
        <f>IF(H125=AL$3,MAX(AL$4:AL124)+1,"")</f>
        <v>#N/A</v>
      </c>
      <c r="AM125" t="e">
        <f>IF(I125=AM$3,MAX(AM$4:AM124)+1,"")</f>
        <v>#N/A</v>
      </c>
      <c r="AN125" t="e">
        <f>IF(J125=AN$3,MAX(AN$4:AN124)+1,"")</f>
        <v>#N/A</v>
      </c>
      <c r="AO125" t="e">
        <f>IF(K125=AO$3,MAX(AO$4:AO124)+1,"")</f>
        <v>#N/A</v>
      </c>
      <c r="AP125" t="e">
        <f>IF(L125=AP$3,MAX(AP$4:AP124)+1,"")</f>
        <v>#N/A</v>
      </c>
      <c r="AQ125" t="e">
        <f>IF(M125=AQ$3,MAX(AQ$4:AQ124)+1,"")</f>
        <v>#N/A</v>
      </c>
      <c r="AR125" t="e">
        <f>IF(N125=AR$3,MAX(AR$4:AR124)+1,"")</f>
        <v>#N/A</v>
      </c>
      <c r="AS125" t="e">
        <f>IF(H125=AS$3,MAX(AS$4:AS124)+1,"")</f>
        <v>#N/A</v>
      </c>
      <c r="AT125" t="e">
        <f>IF(I125=AT$3,MAX(AT$4:AT124)+1,"")</f>
        <v>#N/A</v>
      </c>
      <c r="AU125" t="e">
        <f>IF(J125=AU$3,MAX(AU$4:AU124)+1,"")</f>
        <v>#N/A</v>
      </c>
      <c r="AV125" t="e">
        <f>IF(K125=AV$3,MAX(AV$4:AV124)+1,"")</f>
        <v>#N/A</v>
      </c>
      <c r="AW125" t="e">
        <f>IF(L125=AW$3,MAX(AW$4:AW124)+1,"")</f>
        <v>#N/A</v>
      </c>
      <c r="AX125" t="e">
        <f>IF(M125=AX$3,MAX(AX$4:AX124)+1,"")</f>
        <v>#N/A</v>
      </c>
      <c r="AY125" t="e">
        <f>IF(N125=AY$3,MAX(AY$4:AY124)+1,"")</f>
        <v>#N/A</v>
      </c>
      <c r="AZ125" t="e">
        <f>IF(H125=AZ$3,MAX(AZ$4:AZ124)+1,"")</f>
        <v>#N/A</v>
      </c>
      <c r="BA125" t="e">
        <f>IF(I125=BA$3,MAX(BA$4:BA124)+1,"")</f>
        <v>#N/A</v>
      </c>
      <c r="BB125" t="e">
        <f>IF(J125=BB$3,MAX(BB$4:BB124)+1,"")</f>
        <v>#N/A</v>
      </c>
      <c r="BC125" t="e">
        <f>IF(K125=BC$3,MAX(BC$4:BC124)+1,"")</f>
        <v>#N/A</v>
      </c>
      <c r="BD125" t="e">
        <f>IF(L125=BD$3,MAX(BD$4:BD124)+1,"")</f>
        <v>#N/A</v>
      </c>
      <c r="BE125" t="e">
        <f>IF(M125=BE$3,MAX(BE$4:BE124)+1,"")</f>
        <v>#N/A</v>
      </c>
      <c r="BF125" t="e">
        <f>IF(N125=BF$3,MAX(BF$4:BF124)+1,"")</f>
        <v>#N/A</v>
      </c>
      <c r="BG125" t="e">
        <f>IF(H125=BG$3,MAX(BG$4:BG124)+1,"")</f>
        <v>#N/A</v>
      </c>
      <c r="BH125" t="e">
        <f>IF(I125=BH$3,MAX(BH$4:BH124)+1,"")</f>
        <v>#N/A</v>
      </c>
      <c r="BI125" t="e">
        <f>IF(J125=BI$3,MAX(BI$4:BI124)+1,"")</f>
        <v>#N/A</v>
      </c>
      <c r="BJ125" t="e">
        <f>IF(K125=BJ$3,MAX(BJ$4:BJ124)+1,"")</f>
        <v>#N/A</v>
      </c>
      <c r="BK125" t="e">
        <f>IF(L125=BK$3,MAX(BK$4:BK124)+1,"")</f>
        <v>#N/A</v>
      </c>
      <c r="BL125" t="e">
        <f>IF(M125=BL$3,MAX(BL$4:BL124)+1,"")</f>
        <v>#N/A</v>
      </c>
      <c r="BM125" t="e">
        <f>IF(N125=BM$3,MAX(BM$4:BM124)+1,"")</f>
        <v>#N/A</v>
      </c>
      <c r="BN125" t="e">
        <f>IF(H125=BN$3,MAX(BN$4:BN124)+1,"")</f>
        <v>#N/A</v>
      </c>
      <c r="BO125" t="e">
        <f>IF(I125=BO$3,MAX(BO$4:BO124)+1,"")</f>
        <v>#N/A</v>
      </c>
      <c r="BP125" t="e">
        <f>IF(J125=BP$3,MAX(BP$4:BP124)+1,"")</f>
        <v>#N/A</v>
      </c>
      <c r="BQ125" t="e">
        <f>IF(K125=BQ$3,MAX(BQ$4:BQ124)+1,"")</f>
        <v>#N/A</v>
      </c>
      <c r="BR125" t="e">
        <f>IF(L125=BR$3,MAX(BR$4:BR124)+1,"")</f>
        <v>#N/A</v>
      </c>
      <c r="BS125" t="e">
        <f>IF(M125=BS$3,MAX(BS$4:BS124)+1,"")</f>
        <v>#N/A</v>
      </c>
      <c r="BT125" t="e">
        <f>IF(N125=BT$3,MAX(BT$4:BT124)+1,"")</f>
        <v>#N/A</v>
      </c>
      <c r="BU125" t="e">
        <f>IF(H125=BU$3,MAX(BU$4:BU124)+1,"")</f>
        <v>#N/A</v>
      </c>
      <c r="BV125" t="e">
        <f>IF(I125=BV$3,MAX(BV$4:BV124)+1,"")</f>
        <v>#N/A</v>
      </c>
      <c r="BW125" t="e">
        <f>IF(J125=BW$3,MAX(BW$4:BW124)+1,"")</f>
        <v>#N/A</v>
      </c>
      <c r="BX125" t="e">
        <f>IF(K125=BX$3,MAX(BX$4:BX124)+1,"")</f>
        <v>#N/A</v>
      </c>
      <c r="BY125" t="e">
        <f>IF(L125=BY$3,MAX(BY$4:BY124)+1,"")</f>
        <v>#N/A</v>
      </c>
      <c r="BZ125" t="e">
        <f>IF(M125=BZ$3,MAX(BZ$4:BZ124)+1,"")</f>
        <v>#N/A</v>
      </c>
      <c r="CA125" t="e">
        <f>IF(N125=CA$3,MAX(CA$4:CA124)+1,"")</f>
        <v>#N/A</v>
      </c>
      <c r="CB125" t="e">
        <f>IF(H125=CB$3,MAX(CB$4:CB124)+1,"")</f>
        <v>#N/A</v>
      </c>
      <c r="CC125" t="e">
        <f>IF(I125=CC$3,MAX(CC$4:CC124)+1,"")</f>
        <v>#N/A</v>
      </c>
      <c r="CD125" t="e">
        <f>IF(J125=CD$3,MAX(CD$4:CD124)+1,"")</f>
        <v>#N/A</v>
      </c>
      <c r="CE125" t="e">
        <f>IF(K125=CE$3,MAX(CE$4:CE124)+1,"")</f>
        <v>#N/A</v>
      </c>
      <c r="CF125" t="e">
        <f>IF(L125=CF$3,MAX(CF$4:CF124)+1,"")</f>
        <v>#N/A</v>
      </c>
      <c r="CG125" t="e">
        <f>IF(M125=CG$3,MAX(CG$4:CG124)+1,"")</f>
        <v>#N/A</v>
      </c>
      <c r="CH125" t="e">
        <f>IF(N125=CH$3,MAX(CH$4:CH124)+1,"")</f>
        <v>#N/A</v>
      </c>
      <c r="CI125" t="e">
        <f>IF(H125=CI$3,MAX(CI$4:CI124)+1,"")</f>
        <v>#N/A</v>
      </c>
      <c r="CJ125" t="e">
        <f>IF(I125=CJ$3,MAX(CJ$4:CJ124)+1,"")</f>
        <v>#N/A</v>
      </c>
      <c r="CK125" t="e">
        <f>IF(J125=CK$3,MAX(CK$4:CK124)+1,"")</f>
        <v>#N/A</v>
      </c>
      <c r="CL125" t="e">
        <f>IF(K125=CL$3,MAX(CL$4:CL124)+1,"")</f>
        <v>#N/A</v>
      </c>
      <c r="CM125" t="e">
        <f>IF(L125=CM$3,MAX(CM$4:CM124)+1,"")</f>
        <v>#N/A</v>
      </c>
      <c r="CN125" t="e">
        <f>IF(M125=CN$3,MAX(CN$4:CN124)+1,"")</f>
        <v>#N/A</v>
      </c>
      <c r="CO125" t="e">
        <f>IF(N125=CO$3,MAX(CO$4:CO124)+1,"")</f>
        <v>#N/A</v>
      </c>
    </row>
    <row r="126" spans="1:93">
      <c r="E126" t="e">
        <f>INDEX('Rlt Global'!$A$4:$F$151,MATCH($C126,'Rlt Global'!$C$4:$C$151,0),5)</f>
        <v>#N/A</v>
      </c>
      <c r="F126" t="e">
        <f>INDEX('Rlt Global'!$A$4:$F$151,MATCH($C126,'Rlt Global'!$C$4:$C$151,0),6)</f>
        <v>#N/A</v>
      </c>
      <c r="H126" t="e">
        <f>INDEX('Rlt Global'!$E$4:$BD$151,MATCH($E126,'Rlt Global'!$E$4:$E$151,0),MATCH(H$3,'Rlt Global'!$E$3:$BD$3,0))</f>
        <v>#N/A</v>
      </c>
      <c r="I126" t="e">
        <f>INDEX('Rlt Global'!$E$4:$BD$151,MATCH($E126,'Rlt Global'!$E$4:$E$151,0),MATCH(I$3,'Rlt Global'!$E$3:$BD$3,0))</f>
        <v>#N/A</v>
      </c>
      <c r="J126" t="e">
        <f>INDEX('Rlt Global'!$E$4:$BD$151,MATCH($E126,'Rlt Global'!$E$4:$E$151,0),MATCH(J$3,'Rlt Global'!$E$3:$BD$3,0))</f>
        <v>#N/A</v>
      </c>
      <c r="K126" t="e">
        <f>INDEX('Rlt Global'!$E$4:$BD$151,MATCH($E126,'Rlt Global'!$E$4:$E$151,0),MATCH(K$3,'Rlt Global'!$E$3:$BD$3,0))</f>
        <v>#N/A</v>
      </c>
      <c r="L126" t="e">
        <f>INDEX('Rlt Global'!$E$4:$BD$151,MATCH($E126,'Rlt Global'!$E$4:$E$151,0),MATCH(L$3,'Rlt Global'!$E$3:$BD$3,0))</f>
        <v>#N/A</v>
      </c>
      <c r="M126" t="e">
        <f>INDEX('Rlt Global'!$E$4:$BD$151,MATCH($E126,'Rlt Global'!$E$4:$E$151,0),MATCH(M$3,'Rlt Global'!$E$3:$BD$3,0))</f>
        <v>#N/A</v>
      </c>
      <c r="N126" t="e">
        <f>INDEX('Rlt Global'!$E$4:$BD$151,MATCH($E126,'Rlt Global'!$E$4:$E$151,0),MATCH(N$3,'Rlt Global'!$E$3:$BD$3,0))</f>
        <v>#N/A</v>
      </c>
      <c r="P126" t="e">
        <f t="shared" si="10"/>
        <v>#N/A</v>
      </c>
      <c r="Q126" t="e">
        <f t="shared" si="11"/>
        <v>#N/A</v>
      </c>
      <c r="R126" t="e">
        <f t="shared" si="12"/>
        <v>#N/A</v>
      </c>
      <c r="S126" t="e">
        <f t="shared" si="13"/>
        <v>#N/A</v>
      </c>
      <c r="T126" t="e">
        <f t="shared" si="14"/>
        <v>#N/A</v>
      </c>
      <c r="U126" t="e">
        <f t="shared" si="15"/>
        <v>#N/A</v>
      </c>
      <c r="V126" t="e">
        <f t="shared" si="16"/>
        <v>#N/A</v>
      </c>
      <c r="X126" t="e">
        <f>IF(H126=X$3,MAX(X$4:X125)+1,"")</f>
        <v>#N/A</v>
      </c>
      <c r="Y126" t="e">
        <f>IF(I126=Y$3,MAX(Y$4:Y125)+1,"")</f>
        <v>#N/A</v>
      </c>
      <c r="Z126" t="e">
        <f>IF(J126=Z$3,MAX(Z$4:Z125)+1,"")</f>
        <v>#N/A</v>
      </c>
      <c r="AA126" t="e">
        <f>IF(K126=AA$3,MAX(AA$4:AA125)+1,"")</f>
        <v>#N/A</v>
      </c>
      <c r="AB126" t="e">
        <f>IF(L126=AB$3,MAX(AB$4:AB125)+1,"")</f>
        <v>#N/A</v>
      </c>
      <c r="AC126" t="e">
        <f>IF(M126=AC$3,MAX(AC$4:AC125)+1,"")</f>
        <v>#N/A</v>
      </c>
      <c r="AD126" t="e">
        <f>IF(N126=AD$3,MAX(AD$4:AD125)+1,"")</f>
        <v>#N/A</v>
      </c>
      <c r="AE126" t="e">
        <f>IF(H126=AE$3,MAX(AE$4:AE125)+1,"")</f>
        <v>#N/A</v>
      </c>
      <c r="AF126" t="e">
        <f>IF(I126=AF$3,MAX(AF$4:AF125)+1,"")</f>
        <v>#N/A</v>
      </c>
      <c r="AG126" t="e">
        <f>IF(J126=AG$3,MAX(AG$4:AG125)+1,"")</f>
        <v>#N/A</v>
      </c>
      <c r="AH126" t="e">
        <f>IF(K126=AH$3,MAX(AH$4:AH125)+1,"")</f>
        <v>#N/A</v>
      </c>
      <c r="AI126" t="e">
        <f>IF(L126=AI$3,MAX(AI$4:AI125)+1,"")</f>
        <v>#N/A</v>
      </c>
      <c r="AJ126" t="e">
        <f>IF(M126=AJ$3,MAX(AJ$4:AJ125)+1,"")</f>
        <v>#N/A</v>
      </c>
      <c r="AK126" t="e">
        <f>IF(N126=AK$3,MAX(AK$4:AK125)+1,"")</f>
        <v>#N/A</v>
      </c>
      <c r="AL126" t="e">
        <f>IF(H126=AL$3,MAX(AL$4:AL125)+1,"")</f>
        <v>#N/A</v>
      </c>
      <c r="AM126" t="e">
        <f>IF(I126=AM$3,MAX(AM$4:AM125)+1,"")</f>
        <v>#N/A</v>
      </c>
      <c r="AN126" t="e">
        <f>IF(J126=AN$3,MAX(AN$4:AN125)+1,"")</f>
        <v>#N/A</v>
      </c>
      <c r="AO126" t="e">
        <f>IF(K126=AO$3,MAX(AO$4:AO125)+1,"")</f>
        <v>#N/A</v>
      </c>
      <c r="AP126" t="e">
        <f>IF(L126=AP$3,MAX(AP$4:AP125)+1,"")</f>
        <v>#N/A</v>
      </c>
      <c r="AQ126" t="e">
        <f>IF(M126=AQ$3,MAX(AQ$4:AQ125)+1,"")</f>
        <v>#N/A</v>
      </c>
      <c r="AR126" t="e">
        <f>IF(N126=AR$3,MAX(AR$4:AR125)+1,"")</f>
        <v>#N/A</v>
      </c>
      <c r="AS126" t="e">
        <f>IF(H126=AS$3,MAX(AS$4:AS125)+1,"")</f>
        <v>#N/A</v>
      </c>
      <c r="AT126" t="e">
        <f>IF(I126=AT$3,MAX(AT$4:AT125)+1,"")</f>
        <v>#N/A</v>
      </c>
      <c r="AU126" t="e">
        <f>IF(J126=AU$3,MAX(AU$4:AU125)+1,"")</f>
        <v>#N/A</v>
      </c>
      <c r="AV126" t="e">
        <f>IF(K126=AV$3,MAX(AV$4:AV125)+1,"")</f>
        <v>#N/A</v>
      </c>
      <c r="AW126" t="e">
        <f>IF(L126=AW$3,MAX(AW$4:AW125)+1,"")</f>
        <v>#N/A</v>
      </c>
      <c r="AX126" t="e">
        <f>IF(M126=AX$3,MAX(AX$4:AX125)+1,"")</f>
        <v>#N/A</v>
      </c>
      <c r="AY126" t="e">
        <f>IF(N126=AY$3,MAX(AY$4:AY125)+1,"")</f>
        <v>#N/A</v>
      </c>
      <c r="AZ126" t="e">
        <f>IF(H126=AZ$3,MAX(AZ$4:AZ125)+1,"")</f>
        <v>#N/A</v>
      </c>
      <c r="BA126" t="e">
        <f>IF(I126=BA$3,MAX(BA$4:BA125)+1,"")</f>
        <v>#N/A</v>
      </c>
      <c r="BB126" t="e">
        <f>IF(J126=BB$3,MAX(BB$4:BB125)+1,"")</f>
        <v>#N/A</v>
      </c>
      <c r="BC126" t="e">
        <f>IF(K126=BC$3,MAX(BC$4:BC125)+1,"")</f>
        <v>#N/A</v>
      </c>
      <c r="BD126" t="e">
        <f>IF(L126=BD$3,MAX(BD$4:BD125)+1,"")</f>
        <v>#N/A</v>
      </c>
      <c r="BE126" t="e">
        <f>IF(M126=BE$3,MAX(BE$4:BE125)+1,"")</f>
        <v>#N/A</v>
      </c>
      <c r="BF126" t="e">
        <f>IF(N126=BF$3,MAX(BF$4:BF125)+1,"")</f>
        <v>#N/A</v>
      </c>
      <c r="BG126" t="e">
        <f>IF(H126=BG$3,MAX(BG$4:BG125)+1,"")</f>
        <v>#N/A</v>
      </c>
      <c r="BH126" t="e">
        <f>IF(I126=BH$3,MAX(BH$4:BH125)+1,"")</f>
        <v>#N/A</v>
      </c>
      <c r="BI126" t="e">
        <f>IF(J126=BI$3,MAX(BI$4:BI125)+1,"")</f>
        <v>#N/A</v>
      </c>
      <c r="BJ126" t="e">
        <f>IF(K126=BJ$3,MAX(BJ$4:BJ125)+1,"")</f>
        <v>#N/A</v>
      </c>
      <c r="BK126" t="e">
        <f>IF(L126=BK$3,MAX(BK$4:BK125)+1,"")</f>
        <v>#N/A</v>
      </c>
      <c r="BL126" t="e">
        <f>IF(M126=BL$3,MAX(BL$4:BL125)+1,"")</f>
        <v>#N/A</v>
      </c>
      <c r="BM126" t="e">
        <f>IF(N126=BM$3,MAX(BM$4:BM125)+1,"")</f>
        <v>#N/A</v>
      </c>
      <c r="BN126" t="e">
        <f>IF(H126=BN$3,MAX(BN$4:BN125)+1,"")</f>
        <v>#N/A</v>
      </c>
      <c r="BO126" t="e">
        <f>IF(I126=BO$3,MAX(BO$4:BO125)+1,"")</f>
        <v>#N/A</v>
      </c>
      <c r="BP126" t="e">
        <f>IF(J126=BP$3,MAX(BP$4:BP125)+1,"")</f>
        <v>#N/A</v>
      </c>
      <c r="BQ126" t="e">
        <f>IF(K126=BQ$3,MAX(BQ$4:BQ125)+1,"")</f>
        <v>#N/A</v>
      </c>
      <c r="BR126" t="e">
        <f>IF(L126=BR$3,MAX(BR$4:BR125)+1,"")</f>
        <v>#N/A</v>
      </c>
      <c r="BS126" t="e">
        <f>IF(M126=BS$3,MAX(BS$4:BS125)+1,"")</f>
        <v>#N/A</v>
      </c>
      <c r="BT126" t="e">
        <f>IF(N126=BT$3,MAX(BT$4:BT125)+1,"")</f>
        <v>#N/A</v>
      </c>
      <c r="BU126" t="e">
        <f>IF(H126=BU$3,MAX(BU$4:BU125)+1,"")</f>
        <v>#N/A</v>
      </c>
      <c r="BV126" t="e">
        <f>IF(I126=BV$3,MAX(BV$4:BV125)+1,"")</f>
        <v>#N/A</v>
      </c>
      <c r="BW126" t="e">
        <f>IF(J126=BW$3,MAX(BW$4:BW125)+1,"")</f>
        <v>#N/A</v>
      </c>
      <c r="BX126" t="e">
        <f>IF(K126=BX$3,MAX(BX$4:BX125)+1,"")</f>
        <v>#N/A</v>
      </c>
      <c r="BY126" t="e">
        <f>IF(L126=BY$3,MAX(BY$4:BY125)+1,"")</f>
        <v>#N/A</v>
      </c>
      <c r="BZ126" t="e">
        <f>IF(M126=BZ$3,MAX(BZ$4:BZ125)+1,"")</f>
        <v>#N/A</v>
      </c>
      <c r="CA126" t="e">
        <f>IF(N126=CA$3,MAX(CA$4:CA125)+1,"")</f>
        <v>#N/A</v>
      </c>
      <c r="CB126" t="e">
        <f>IF(H126=CB$3,MAX(CB$4:CB125)+1,"")</f>
        <v>#N/A</v>
      </c>
      <c r="CC126" t="e">
        <f>IF(I126=CC$3,MAX(CC$4:CC125)+1,"")</f>
        <v>#N/A</v>
      </c>
      <c r="CD126" t="e">
        <f>IF(J126=CD$3,MAX(CD$4:CD125)+1,"")</f>
        <v>#N/A</v>
      </c>
      <c r="CE126" t="e">
        <f>IF(K126=CE$3,MAX(CE$4:CE125)+1,"")</f>
        <v>#N/A</v>
      </c>
      <c r="CF126" t="e">
        <f>IF(L126=CF$3,MAX(CF$4:CF125)+1,"")</f>
        <v>#N/A</v>
      </c>
      <c r="CG126" t="e">
        <f>IF(M126=CG$3,MAX(CG$4:CG125)+1,"")</f>
        <v>#N/A</v>
      </c>
      <c r="CH126" t="e">
        <f>IF(N126=CH$3,MAX(CH$4:CH125)+1,"")</f>
        <v>#N/A</v>
      </c>
      <c r="CI126" t="e">
        <f>IF(H126=CI$3,MAX(CI$4:CI125)+1,"")</f>
        <v>#N/A</v>
      </c>
      <c r="CJ126" t="e">
        <f>IF(I126=CJ$3,MAX(CJ$4:CJ125)+1,"")</f>
        <v>#N/A</v>
      </c>
      <c r="CK126" t="e">
        <f>IF(J126=CK$3,MAX(CK$4:CK125)+1,"")</f>
        <v>#N/A</v>
      </c>
      <c r="CL126" t="e">
        <f>IF(K126=CL$3,MAX(CL$4:CL125)+1,"")</f>
        <v>#N/A</v>
      </c>
      <c r="CM126" t="e">
        <f>IF(L126=CM$3,MAX(CM$4:CM125)+1,"")</f>
        <v>#N/A</v>
      </c>
      <c r="CN126" t="e">
        <f>IF(M126=CN$3,MAX(CN$4:CN125)+1,"")</f>
        <v>#N/A</v>
      </c>
      <c r="CO126" t="e">
        <f>IF(N126=CO$3,MAX(CO$4:CO125)+1,"")</f>
        <v>#N/A</v>
      </c>
    </row>
    <row r="127" spans="1:93">
      <c r="E127" t="e">
        <f>INDEX('Rlt Global'!$A$4:$F$151,MATCH($C127,'Rlt Global'!$C$4:$C$151,0),5)</f>
        <v>#N/A</v>
      </c>
      <c r="F127" t="e">
        <f>INDEX('Rlt Global'!$A$4:$F$151,MATCH($C127,'Rlt Global'!$C$4:$C$151,0),6)</f>
        <v>#N/A</v>
      </c>
      <c r="H127" t="e">
        <f>INDEX('Rlt Global'!$E$4:$BD$151,MATCH($E127,'Rlt Global'!$E$4:$E$151,0),MATCH(H$3,'Rlt Global'!$E$3:$BD$3,0))</f>
        <v>#N/A</v>
      </c>
      <c r="I127" t="e">
        <f>INDEX('Rlt Global'!$E$4:$BD$151,MATCH($E127,'Rlt Global'!$E$4:$E$151,0),MATCH(I$3,'Rlt Global'!$E$3:$BD$3,0))</f>
        <v>#N/A</v>
      </c>
      <c r="J127" t="e">
        <f>INDEX('Rlt Global'!$E$4:$BD$151,MATCH($E127,'Rlt Global'!$E$4:$E$151,0),MATCH(J$3,'Rlt Global'!$E$3:$BD$3,0))</f>
        <v>#N/A</v>
      </c>
      <c r="K127" t="e">
        <f>INDEX('Rlt Global'!$E$4:$BD$151,MATCH($E127,'Rlt Global'!$E$4:$E$151,0),MATCH(K$3,'Rlt Global'!$E$3:$BD$3,0))</f>
        <v>#N/A</v>
      </c>
      <c r="L127" t="e">
        <f>INDEX('Rlt Global'!$E$4:$BD$151,MATCH($E127,'Rlt Global'!$E$4:$E$151,0),MATCH(L$3,'Rlt Global'!$E$3:$BD$3,0))</f>
        <v>#N/A</v>
      </c>
      <c r="M127" t="e">
        <f>INDEX('Rlt Global'!$E$4:$BD$151,MATCH($E127,'Rlt Global'!$E$4:$E$151,0),MATCH(M$3,'Rlt Global'!$E$3:$BD$3,0))</f>
        <v>#N/A</v>
      </c>
      <c r="N127" t="e">
        <f>INDEX('Rlt Global'!$E$4:$BD$151,MATCH($E127,'Rlt Global'!$E$4:$E$151,0),MATCH(N$3,'Rlt Global'!$E$3:$BD$3,0))</f>
        <v>#N/A</v>
      </c>
      <c r="P127" t="e">
        <f t="shared" si="10"/>
        <v>#N/A</v>
      </c>
      <c r="Q127" t="e">
        <f t="shared" si="11"/>
        <v>#N/A</v>
      </c>
      <c r="R127" t="e">
        <f t="shared" si="12"/>
        <v>#N/A</v>
      </c>
      <c r="S127" t="e">
        <f t="shared" si="13"/>
        <v>#N/A</v>
      </c>
      <c r="T127" t="e">
        <f t="shared" si="14"/>
        <v>#N/A</v>
      </c>
      <c r="U127" t="e">
        <f t="shared" si="15"/>
        <v>#N/A</v>
      </c>
      <c r="V127" t="e">
        <f t="shared" si="16"/>
        <v>#N/A</v>
      </c>
      <c r="X127" t="e">
        <f>IF(H127=X$3,MAX(X$4:X126)+1,"")</f>
        <v>#N/A</v>
      </c>
      <c r="Y127" t="e">
        <f>IF(I127=Y$3,MAX(Y$4:Y126)+1,"")</f>
        <v>#N/A</v>
      </c>
      <c r="Z127" t="e">
        <f>IF(J127=Z$3,MAX(Z$4:Z126)+1,"")</f>
        <v>#N/A</v>
      </c>
      <c r="AA127" t="e">
        <f>IF(K127=AA$3,MAX(AA$4:AA126)+1,"")</f>
        <v>#N/A</v>
      </c>
      <c r="AB127" t="e">
        <f>IF(L127=AB$3,MAX(AB$4:AB126)+1,"")</f>
        <v>#N/A</v>
      </c>
      <c r="AC127" t="e">
        <f>IF(M127=AC$3,MAX(AC$4:AC126)+1,"")</f>
        <v>#N/A</v>
      </c>
      <c r="AD127" t="e">
        <f>IF(N127=AD$3,MAX(AD$4:AD126)+1,"")</f>
        <v>#N/A</v>
      </c>
      <c r="AE127" t="e">
        <f>IF(H127=AE$3,MAX(AE$4:AE126)+1,"")</f>
        <v>#N/A</v>
      </c>
      <c r="AF127" t="e">
        <f>IF(I127=AF$3,MAX(AF$4:AF126)+1,"")</f>
        <v>#N/A</v>
      </c>
      <c r="AG127" t="e">
        <f>IF(J127=AG$3,MAX(AG$4:AG126)+1,"")</f>
        <v>#N/A</v>
      </c>
      <c r="AH127" t="e">
        <f>IF(K127=AH$3,MAX(AH$4:AH126)+1,"")</f>
        <v>#N/A</v>
      </c>
      <c r="AI127" t="e">
        <f>IF(L127=AI$3,MAX(AI$4:AI126)+1,"")</f>
        <v>#N/A</v>
      </c>
      <c r="AJ127" t="e">
        <f>IF(M127=AJ$3,MAX(AJ$4:AJ126)+1,"")</f>
        <v>#N/A</v>
      </c>
      <c r="AK127" t="e">
        <f>IF(N127=AK$3,MAX(AK$4:AK126)+1,"")</f>
        <v>#N/A</v>
      </c>
      <c r="AL127" t="e">
        <f>IF(H127=AL$3,MAX(AL$4:AL126)+1,"")</f>
        <v>#N/A</v>
      </c>
      <c r="AM127" t="e">
        <f>IF(I127=AM$3,MAX(AM$4:AM126)+1,"")</f>
        <v>#N/A</v>
      </c>
      <c r="AN127" t="e">
        <f>IF(J127=AN$3,MAX(AN$4:AN126)+1,"")</f>
        <v>#N/A</v>
      </c>
      <c r="AO127" t="e">
        <f>IF(K127=AO$3,MAX(AO$4:AO126)+1,"")</f>
        <v>#N/A</v>
      </c>
      <c r="AP127" t="e">
        <f>IF(L127=AP$3,MAX(AP$4:AP126)+1,"")</f>
        <v>#N/A</v>
      </c>
      <c r="AQ127" t="e">
        <f>IF(M127=AQ$3,MAX(AQ$4:AQ126)+1,"")</f>
        <v>#N/A</v>
      </c>
      <c r="AR127" t="e">
        <f>IF(N127=AR$3,MAX(AR$4:AR126)+1,"")</f>
        <v>#N/A</v>
      </c>
      <c r="AS127" t="e">
        <f>IF(H127=AS$3,MAX(AS$4:AS126)+1,"")</f>
        <v>#N/A</v>
      </c>
      <c r="AT127" t="e">
        <f>IF(I127=AT$3,MAX(AT$4:AT126)+1,"")</f>
        <v>#N/A</v>
      </c>
      <c r="AU127" t="e">
        <f>IF(J127=AU$3,MAX(AU$4:AU126)+1,"")</f>
        <v>#N/A</v>
      </c>
      <c r="AV127" t="e">
        <f>IF(K127=AV$3,MAX(AV$4:AV126)+1,"")</f>
        <v>#N/A</v>
      </c>
      <c r="AW127" t="e">
        <f>IF(L127=AW$3,MAX(AW$4:AW126)+1,"")</f>
        <v>#N/A</v>
      </c>
      <c r="AX127" t="e">
        <f>IF(M127=AX$3,MAX(AX$4:AX126)+1,"")</f>
        <v>#N/A</v>
      </c>
      <c r="AY127" t="e">
        <f>IF(N127=AY$3,MAX(AY$4:AY126)+1,"")</f>
        <v>#N/A</v>
      </c>
      <c r="AZ127" t="e">
        <f>IF(H127=AZ$3,MAX(AZ$4:AZ126)+1,"")</f>
        <v>#N/A</v>
      </c>
      <c r="BA127" t="e">
        <f>IF(I127=BA$3,MAX(BA$4:BA126)+1,"")</f>
        <v>#N/A</v>
      </c>
      <c r="BB127" t="e">
        <f>IF(J127=BB$3,MAX(BB$4:BB126)+1,"")</f>
        <v>#N/A</v>
      </c>
      <c r="BC127" t="e">
        <f>IF(K127=BC$3,MAX(BC$4:BC126)+1,"")</f>
        <v>#N/A</v>
      </c>
      <c r="BD127" t="e">
        <f>IF(L127=BD$3,MAX(BD$4:BD126)+1,"")</f>
        <v>#N/A</v>
      </c>
      <c r="BE127" t="e">
        <f>IF(M127=BE$3,MAX(BE$4:BE126)+1,"")</f>
        <v>#N/A</v>
      </c>
      <c r="BF127" t="e">
        <f>IF(N127=BF$3,MAX(BF$4:BF126)+1,"")</f>
        <v>#N/A</v>
      </c>
      <c r="BG127" t="e">
        <f>IF(H127=BG$3,MAX(BG$4:BG126)+1,"")</f>
        <v>#N/A</v>
      </c>
      <c r="BH127" t="e">
        <f>IF(I127=BH$3,MAX(BH$4:BH126)+1,"")</f>
        <v>#N/A</v>
      </c>
      <c r="BI127" t="e">
        <f>IF(J127=BI$3,MAX(BI$4:BI126)+1,"")</f>
        <v>#N/A</v>
      </c>
      <c r="BJ127" t="e">
        <f>IF(K127=BJ$3,MAX(BJ$4:BJ126)+1,"")</f>
        <v>#N/A</v>
      </c>
      <c r="BK127" t="e">
        <f>IF(L127=BK$3,MAX(BK$4:BK126)+1,"")</f>
        <v>#N/A</v>
      </c>
      <c r="BL127" t="e">
        <f>IF(M127=BL$3,MAX(BL$4:BL126)+1,"")</f>
        <v>#N/A</v>
      </c>
      <c r="BM127" t="e">
        <f>IF(N127=BM$3,MAX(BM$4:BM126)+1,"")</f>
        <v>#N/A</v>
      </c>
      <c r="BN127" t="e">
        <f>IF(H127=BN$3,MAX(BN$4:BN126)+1,"")</f>
        <v>#N/A</v>
      </c>
      <c r="BO127" t="e">
        <f>IF(I127=BO$3,MAX(BO$4:BO126)+1,"")</f>
        <v>#N/A</v>
      </c>
      <c r="BP127" t="e">
        <f>IF(J127=BP$3,MAX(BP$4:BP126)+1,"")</f>
        <v>#N/A</v>
      </c>
      <c r="BQ127" t="e">
        <f>IF(K127=BQ$3,MAX(BQ$4:BQ126)+1,"")</f>
        <v>#N/A</v>
      </c>
      <c r="BR127" t="e">
        <f>IF(L127=BR$3,MAX(BR$4:BR126)+1,"")</f>
        <v>#N/A</v>
      </c>
      <c r="BS127" t="e">
        <f>IF(M127=BS$3,MAX(BS$4:BS126)+1,"")</f>
        <v>#N/A</v>
      </c>
      <c r="BT127" t="e">
        <f>IF(N127=BT$3,MAX(BT$4:BT126)+1,"")</f>
        <v>#N/A</v>
      </c>
      <c r="BU127" t="e">
        <f>IF(H127=BU$3,MAX(BU$4:BU126)+1,"")</f>
        <v>#N/A</v>
      </c>
      <c r="BV127" t="e">
        <f>IF(I127=BV$3,MAX(BV$4:BV126)+1,"")</f>
        <v>#N/A</v>
      </c>
      <c r="BW127" t="e">
        <f>IF(J127=BW$3,MAX(BW$4:BW126)+1,"")</f>
        <v>#N/A</v>
      </c>
      <c r="BX127" t="e">
        <f>IF(K127=BX$3,MAX(BX$4:BX126)+1,"")</f>
        <v>#N/A</v>
      </c>
      <c r="BY127" t="e">
        <f>IF(L127=BY$3,MAX(BY$4:BY126)+1,"")</f>
        <v>#N/A</v>
      </c>
      <c r="BZ127" t="e">
        <f>IF(M127=BZ$3,MAX(BZ$4:BZ126)+1,"")</f>
        <v>#N/A</v>
      </c>
      <c r="CA127" t="e">
        <f>IF(N127=CA$3,MAX(CA$4:CA126)+1,"")</f>
        <v>#N/A</v>
      </c>
      <c r="CB127" t="e">
        <f>IF(H127=CB$3,MAX(CB$4:CB126)+1,"")</f>
        <v>#N/A</v>
      </c>
      <c r="CC127" t="e">
        <f>IF(I127=CC$3,MAX(CC$4:CC126)+1,"")</f>
        <v>#N/A</v>
      </c>
      <c r="CD127" t="e">
        <f>IF(J127=CD$3,MAX(CD$4:CD126)+1,"")</f>
        <v>#N/A</v>
      </c>
      <c r="CE127" t="e">
        <f>IF(K127=CE$3,MAX(CE$4:CE126)+1,"")</f>
        <v>#N/A</v>
      </c>
      <c r="CF127" t="e">
        <f>IF(L127=CF$3,MAX(CF$4:CF126)+1,"")</f>
        <v>#N/A</v>
      </c>
      <c r="CG127" t="e">
        <f>IF(M127=CG$3,MAX(CG$4:CG126)+1,"")</f>
        <v>#N/A</v>
      </c>
      <c r="CH127" t="e">
        <f>IF(N127=CH$3,MAX(CH$4:CH126)+1,"")</f>
        <v>#N/A</v>
      </c>
      <c r="CI127" t="e">
        <f>IF(H127=CI$3,MAX(CI$4:CI126)+1,"")</f>
        <v>#N/A</v>
      </c>
      <c r="CJ127" t="e">
        <f>IF(I127=CJ$3,MAX(CJ$4:CJ126)+1,"")</f>
        <v>#N/A</v>
      </c>
      <c r="CK127" t="e">
        <f>IF(J127=CK$3,MAX(CK$4:CK126)+1,"")</f>
        <v>#N/A</v>
      </c>
      <c r="CL127" t="e">
        <f>IF(K127=CL$3,MAX(CL$4:CL126)+1,"")</f>
        <v>#N/A</v>
      </c>
      <c r="CM127" t="e">
        <f>IF(L127=CM$3,MAX(CM$4:CM126)+1,"")</f>
        <v>#N/A</v>
      </c>
      <c r="CN127" t="e">
        <f>IF(M127=CN$3,MAX(CN$4:CN126)+1,"")</f>
        <v>#N/A</v>
      </c>
      <c r="CO127" t="e">
        <f>IF(N127=CO$3,MAX(CO$4:CO126)+1,"")</f>
        <v>#N/A</v>
      </c>
    </row>
    <row r="128" spans="1:93">
      <c r="E128" t="e">
        <f>INDEX('Rlt Global'!$A$4:$F$151,MATCH($C128,'Rlt Global'!$C$4:$C$151,0),5)</f>
        <v>#N/A</v>
      </c>
      <c r="F128" t="e">
        <f>INDEX('Rlt Global'!$A$4:$F$151,MATCH($C128,'Rlt Global'!$C$4:$C$151,0),6)</f>
        <v>#N/A</v>
      </c>
      <c r="H128" t="e">
        <f>INDEX('Rlt Global'!$E$4:$BD$151,MATCH($E128,'Rlt Global'!$E$4:$E$151,0),MATCH(H$3,'Rlt Global'!$E$3:$BD$3,0))</f>
        <v>#N/A</v>
      </c>
      <c r="I128" t="e">
        <f>INDEX('Rlt Global'!$E$4:$BD$151,MATCH($E128,'Rlt Global'!$E$4:$E$151,0),MATCH(I$3,'Rlt Global'!$E$3:$BD$3,0))</f>
        <v>#N/A</v>
      </c>
      <c r="J128" t="e">
        <f>INDEX('Rlt Global'!$E$4:$BD$151,MATCH($E128,'Rlt Global'!$E$4:$E$151,0),MATCH(J$3,'Rlt Global'!$E$3:$BD$3,0))</f>
        <v>#N/A</v>
      </c>
      <c r="K128" t="e">
        <f>INDEX('Rlt Global'!$E$4:$BD$151,MATCH($E128,'Rlt Global'!$E$4:$E$151,0),MATCH(K$3,'Rlt Global'!$E$3:$BD$3,0))</f>
        <v>#N/A</v>
      </c>
      <c r="L128" t="e">
        <f>INDEX('Rlt Global'!$E$4:$BD$151,MATCH($E128,'Rlt Global'!$E$4:$E$151,0),MATCH(L$3,'Rlt Global'!$E$3:$BD$3,0))</f>
        <v>#N/A</v>
      </c>
      <c r="M128" t="e">
        <f>INDEX('Rlt Global'!$E$4:$BD$151,MATCH($E128,'Rlt Global'!$E$4:$E$151,0),MATCH(M$3,'Rlt Global'!$E$3:$BD$3,0))</f>
        <v>#N/A</v>
      </c>
      <c r="N128" t="e">
        <f>INDEX('Rlt Global'!$E$4:$BD$151,MATCH($E128,'Rlt Global'!$E$4:$E$151,0),MATCH(N$3,'Rlt Global'!$E$3:$BD$3,0))</f>
        <v>#N/A</v>
      </c>
      <c r="P128" t="e">
        <f t="shared" si="10"/>
        <v>#N/A</v>
      </c>
      <c r="Q128" t="e">
        <f t="shared" si="11"/>
        <v>#N/A</v>
      </c>
      <c r="R128" t="e">
        <f t="shared" si="12"/>
        <v>#N/A</v>
      </c>
      <c r="S128" t="e">
        <f t="shared" si="13"/>
        <v>#N/A</v>
      </c>
      <c r="T128" t="e">
        <f t="shared" si="14"/>
        <v>#N/A</v>
      </c>
      <c r="U128" t="e">
        <f t="shared" si="15"/>
        <v>#N/A</v>
      </c>
      <c r="V128" t="e">
        <f t="shared" si="16"/>
        <v>#N/A</v>
      </c>
      <c r="X128" t="e">
        <f>IF(H128=X$3,MAX(X$4:X127)+1,"")</f>
        <v>#N/A</v>
      </c>
      <c r="Y128" t="e">
        <f>IF(I128=Y$3,MAX(Y$4:Y127)+1,"")</f>
        <v>#N/A</v>
      </c>
      <c r="Z128" t="e">
        <f>IF(J128=Z$3,MAX(Z$4:Z127)+1,"")</f>
        <v>#N/A</v>
      </c>
      <c r="AA128" t="e">
        <f>IF(K128=AA$3,MAX(AA$4:AA127)+1,"")</f>
        <v>#N/A</v>
      </c>
      <c r="AB128" t="e">
        <f>IF(L128=AB$3,MAX(AB$4:AB127)+1,"")</f>
        <v>#N/A</v>
      </c>
      <c r="AC128" t="e">
        <f>IF(M128=AC$3,MAX(AC$4:AC127)+1,"")</f>
        <v>#N/A</v>
      </c>
      <c r="AD128" t="e">
        <f>IF(N128=AD$3,MAX(AD$4:AD127)+1,"")</f>
        <v>#N/A</v>
      </c>
      <c r="AE128" t="e">
        <f>IF(H128=AE$3,MAX(AE$4:AE127)+1,"")</f>
        <v>#N/A</v>
      </c>
      <c r="AF128" t="e">
        <f>IF(I128=AF$3,MAX(AF$4:AF127)+1,"")</f>
        <v>#N/A</v>
      </c>
      <c r="AG128" t="e">
        <f>IF(J128=AG$3,MAX(AG$4:AG127)+1,"")</f>
        <v>#N/A</v>
      </c>
      <c r="AH128" t="e">
        <f>IF(K128=AH$3,MAX(AH$4:AH127)+1,"")</f>
        <v>#N/A</v>
      </c>
      <c r="AI128" t="e">
        <f>IF(L128=AI$3,MAX(AI$4:AI127)+1,"")</f>
        <v>#N/A</v>
      </c>
      <c r="AJ128" t="e">
        <f>IF(M128=AJ$3,MAX(AJ$4:AJ127)+1,"")</f>
        <v>#N/A</v>
      </c>
      <c r="AK128" t="e">
        <f>IF(N128=AK$3,MAX(AK$4:AK127)+1,"")</f>
        <v>#N/A</v>
      </c>
      <c r="AL128" t="e">
        <f>IF(H128=AL$3,MAX(AL$4:AL127)+1,"")</f>
        <v>#N/A</v>
      </c>
      <c r="AM128" t="e">
        <f>IF(I128=AM$3,MAX(AM$4:AM127)+1,"")</f>
        <v>#N/A</v>
      </c>
      <c r="AN128" t="e">
        <f>IF(J128=AN$3,MAX(AN$4:AN127)+1,"")</f>
        <v>#N/A</v>
      </c>
      <c r="AO128" t="e">
        <f>IF(K128=AO$3,MAX(AO$4:AO127)+1,"")</f>
        <v>#N/A</v>
      </c>
      <c r="AP128" t="e">
        <f>IF(L128=AP$3,MAX(AP$4:AP127)+1,"")</f>
        <v>#N/A</v>
      </c>
      <c r="AQ128" t="e">
        <f>IF(M128=AQ$3,MAX(AQ$4:AQ127)+1,"")</f>
        <v>#N/A</v>
      </c>
      <c r="AR128" t="e">
        <f>IF(N128=AR$3,MAX(AR$4:AR127)+1,"")</f>
        <v>#N/A</v>
      </c>
      <c r="AS128" t="e">
        <f>IF(H128=AS$3,MAX(AS$4:AS127)+1,"")</f>
        <v>#N/A</v>
      </c>
      <c r="AT128" t="e">
        <f>IF(I128=AT$3,MAX(AT$4:AT127)+1,"")</f>
        <v>#N/A</v>
      </c>
      <c r="AU128" t="e">
        <f>IF(J128=AU$3,MAX(AU$4:AU127)+1,"")</f>
        <v>#N/A</v>
      </c>
      <c r="AV128" t="e">
        <f>IF(K128=AV$3,MAX(AV$4:AV127)+1,"")</f>
        <v>#N/A</v>
      </c>
      <c r="AW128" t="e">
        <f>IF(L128=AW$3,MAX(AW$4:AW127)+1,"")</f>
        <v>#N/A</v>
      </c>
      <c r="AX128" t="e">
        <f>IF(M128=AX$3,MAX(AX$4:AX127)+1,"")</f>
        <v>#N/A</v>
      </c>
      <c r="AY128" t="e">
        <f>IF(N128=AY$3,MAX(AY$4:AY127)+1,"")</f>
        <v>#N/A</v>
      </c>
      <c r="AZ128" t="e">
        <f>IF(H128=AZ$3,MAX(AZ$4:AZ127)+1,"")</f>
        <v>#N/A</v>
      </c>
      <c r="BA128" t="e">
        <f>IF(I128=BA$3,MAX(BA$4:BA127)+1,"")</f>
        <v>#N/A</v>
      </c>
      <c r="BB128" t="e">
        <f>IF(J128=BB$3,MAX(BB$4:BB127)+1,"")</f>
        <v>#N/A</v>
      </c>
      <c r="BC128" t="e">
        <f>IF(K128=BC$3,MAX(BC$4:BC127)+1,"")</f>
        <v>#N/A</v>
      </c>
      <c r="BD128" t="e">
        <f>IF(L128=BD$3,MAX(BD$4:BD127)+1,"")</f>
        <v>#N/A</v>
      </c>
      <c r="BE128" t="e">
        <f>IF(M128=BE$3,MAX(BE$4:BE127)+1,"")</f>
        <v>#N/A</v>
      </c>
      <c r="BF128" t="e">
        <f>IF(N128=BF$3,MAX(BF$4:BF127)+1,"")</f>
        <v>#N/A</v>
      </c>
      <c r="BG128" t="e">
        <f>IF(H128=BG$3,MAX(BG$4:BG127)+1,"")</f>
        <v>#N/A</v>
      </c>
      <c r="BH128" t="e">
        <f>IF(I128=BH$3,MAX(BH$4:BH127)+1,"")</f>
        <v>#N/A</v>
      </c>
      <c r="BI128" t="e">
        <f>IF(J128=BI$3,MAX(BI$4:BI127)+1,"")</f>
        <v>#N/A</v>
      </c>
      <c r="BJ128" t="e">
        <f>IF(K128=BJ$3,MAX(BJ$4:BJ127)+1,"")</f>
        <v>#N/A</v>
      </c>
      <c r="BK128" t="e">
        <f>IF(L128=BK$3,MAX(BK$4:BK127)+1,"")</f>
        <v>#N/A</v>
      </c>
      <c r="BL128" t="e">
        <f>IF(M128=BL$3,MAX(BL$4:BL127)+1,"")</f>
        <v>#N/A</v>
      </c>
      <c r="BM128" t="e">
        <f>IF(N128=BM$3,MAX(BM$4:BM127)+1,"")</f>
        <v>#N/A</v>
      </c>
      <c r="BN128" t="e">
        <f>IF(H128=BN$3,MAX(BN$4:BN127)+1,"")</f>
        <v>#N/A</v>
      </c>
      <c r="BO128" t="e">
        <f>IF(I128=BO$3,MAX(BO$4:BO127)+1,"")</f>
        <v>#N/A</v>
      </c>
      <c r="BP128" t="e">
        <f>IF(J128=BP$3,MAX(BP$4:BP127)+1,"")</f>
        <v>#N/A</v>
      </c>
      <c r="BQ128" t="e">
        <f>IF(K128=BQ$3,MAX(BQ$4:BQ127)+1,"")</f>
        <v>#N/A</v>
      </c>
      <c r="BR128" t="e">
        <f>IF(L128=BR$3,MAX(BR$4:BR127)+1,"")</f>
        <v>#N/A</v>
      </c>
      <c r="BS128" t="e">
        <f>IF(M128=BS$3,MAX(BS$4:BS127)+1,"")</f>
        <v>#N/A</v>
      </c>
      <c r="BT128" t="e">
        <f>IF(N128=BT$3,MAX(BT$4:BT127)+1,"")</f>
        <v>#N/A</v>
      </c>
      <c r="BU128" t="e">
        <f>IF(H128=BU$3,MAX(BU$4:BU127)+1,"")</f>
        <v>#N/A</v>
      </c>
      <c r="BV128" t="e">
        <f>IF(I128=BV$3,MAX(BV$4:BV127)+1,"")</f>
        <v>#N/A</v>
      </c>
      <c r="BW128" t="e">
        <f>IF(J128=BW$3,MAX(BW$4:BW127)+1,"")</f>
        <v>#N/A</v>
      </c>
      <c r="BX128" t="e">
        <f>IF(K128=BX$3,MAX(BX$4:BX127)+1,"")</f>
        <v>#N/A</v>
      </c>
      <c r="BY128" t="e">
        <f>IF(L128=BY$3,MAX(BY$4:BY127)+1,"")</f>
        <v>#N/A</v>
      </c>
      <c r="BZ128" t="e">
        <f>IF(M128=BZ$3,MAX(BZ$4:BZ127)+1,"")</f>
        <v>#N/A</v>
      </c>
      <c r="CA128" t="e">
        <f>IF(N128=CA$3,MAX(CA$4:CA127)+1,"")</f>
        <v>#N/A</v>
      </c>
      <c r="CB128" t="e">
        <f>IF(H128=CB$3,MAX(CB$4:CB127)+1,"")</f>
        <v>#N/A</v>
      </c>
      <c r="CC128" t="e">
        <f>IF(I128=CC$3,MAX(CC$4:CC127)+1,"")</f>
        <v>#N/A</v>
      </c>
      <c r="CD128" t="e">
        <f>IF(J128=CD$3,MAX(CD$4:CD127)+1,"")</f>
        <v>#N/A</v>
      </c>
      <c r="CE128" t="e">
        <f>IF(K128=CE$3,MAX(CE$4:CE127)+1,"")</f>
        <v>#N/A</v>
      </c>
      <c r="CF128" t="e">
        <f>IF(L128=CF$3,MAX(CF$4:CF127)+1,"")</f>
        <v>#N/A</v>
      </c>
      <c r="CG128" t="e">
        <f>IF(M128=CG$3,MAX(CG$4:CG127)+1,"")</f>
        <v>#N/A</v>
      </c>
      <c r="CH128" t="e">
        <f>IF(N128=CH$3,MAX(CH$4:CH127)+1,"")</f>
        <v>#N/A</v>
      </c>
      <c r="CI128" t="e">
        <f>IF(H128=CI$3,MAX(CI$4:CI127)+1,"")</f>
        <v>#N/A</v>
      </c>
      <c r="CJ128" t="e">
        <f>IF(I128=CJ$3,MAX(CJ$4:CJ127)+1,"")</f>
        <v>#N/A</v>
      </c>
      <c r="CK128" t="e">
        <f>IF(J128=CK$3,MAX(CK$4:CK127)+1,"")</f>
        <v>#N/A</v>
      </c>
      <c r="CL128" t="e">
        <f>IF(K128=CL$3,MAX(CL$4:CL127)+1,"")</f>
        <v>#N/A</v>
      </c>
      <c r="CM128" t="e">
        <f>IF(L128=CM$3,MAX(CM$4:CM127)+1,"")</f>
        <v>#N/A</v>
      </c>
      <c r="CN128" t="e">
        <f>IF(M128=CN$3,MAX(CN$4:CN127)+1,"")</f>
        <v>#N/A</v>
      </c>
      <c r="CO128" t="e">
        <f>IF(N128=CO$3,MAX(CO$4:CO127)+1,"")</f>
        <v>#N/A</v>
      </c>
    </row>
    <row r="129" spans="5:93">
      <c r="E129" t="e">
        <f>INDEX('Rlt Global'!$A$4:$F$151,MATCH($C129,'Rlt Global'!$C$4:$C$151,0),5)</f>
        <v>#N/A</v>
      </c>
      <c r="F129" t="e">
        <f>INDEX('Rlt Global'!$A$4:$F$151,MATCH($C129,'Rlt Global'!$C$4:$C$151,0),6)</f>
        <v>#N/A</v>
      </c>
      <c r="H129" t="e">
        <f>INDEX('Rlt Global'!$E$4:$BD$151,MATCH($E129,'Rlt Global'!$E$4:$E$151,0),MATCH(H$3,'Rlt Global'!$E$3:$BD$3,0))</f>
        <v>#N/A</v>
      </c>
      <c r="I129" t="e">
        <f>INDEX('Rlt Global'!$E$4:$BD$151,MATCH($E129,'Rlt Global'!$E$4:$E$151,0),MATCH(I$3,'Rlt Global'!$E$3:$BD$3,0))</f>
        <v>#N/A</v>
      </c>
      <c r="J129" t="e">
        <f>INDEX('Rlt Global'!$E$4:$BD$151,MATCH($E129,'Rlt Global'!$E$4:$E$151,0),MATCH(J$3,'Rlt Global'!$E$3:$BD$3,0))</f>
        <v>#N/A</v>
      </c>
      <c r="K129" t="e">
        <f>INDEX('Rlt Global'!$E$4:$BD$151,MATCH($E129,'Rlt Global'!$E$4:$E$151,0),MATCH(K$3,'Rlt Global'!$E$3:$BD$3,0))</f>
        <v>#N/A</v>
      </c>
      <c r="L129" t="e">
        <f>INDEX('Rlt Global'!$E$4:$BD$151,MATCH($E129,'Rlt Global'!$E$4:$E$151,0),MATCH(L$3,'Rlt Global'!$E$3:$BD$3,0))</f>
        <v>#N/A</v>
      </c>
      <c r="M129" t="e">
        <f>INDEX('Rlt Global'!$E$4:$BD$151,MATCH($E129,'Rlt Global'!$E$4:$E$151,0),MATCH(M$3,'Rlt Global'!$E$3:$BD$3,0))</f>
        <v>#N/A</v>
      </c>
      <c r="N129" t="e">
        <f>INDEX('Rlt Global'!$E$4:$BD$151,MATCH($E129,'Rlt Global'!$E$4:$E$151,0),MATCH(N$3,'Rlt Global'!$E$3:$BD$3,0))</f>
        <v>#N/A</v>
      </c>
      <c r="P129" t="e">
        <f t="shared" si="10"/>
        <v>#N/A</v>
      </c>
      <c r="Q129" t="e">
        <f t="shared" si="11"/>
        <v>#N/A</v>
      </c>
      <c r="R129" t="e">
        <f t="shared" si="12"/>
        <v>#N/A</v>
      </c>
      <c r="S129" t="e">
        <f t="shared" si="13"/>
        <v>#N/A</v>
      </c>
      <c r="T129" t="e">
        <f t="shared" si="14"/>
        <v>#N/A</v>
      </c>
      <c r="U129" t="e">
        <f t="shared" si="15"/>
        <v>#N/A</v>
      </c>
      <c r="V129" t="e">
        <f t="shared" si="16"/>
        <v>#N/A</v>
      </c>
      <c r="X129" t="e">
        <f>IF(H129=X$3,MAX(X$4:X128)+1,"")</f>
        <v>#N/A</v>
      </c>
      <c r="Y129" t="e">
        <f>IF(I129=Y$3,MAX(Y$4:Y128)+1,"")</f>
        <v>#N/A</v>
      </c>
      <c r="Z129" t="e">
        <f>IF(J129=Z$3,MAX(Z$4:Z128)+1,"")</f>
        <v>#N/A</v>
      </c>
      <c r="AA129" t="e">
        <f>IF(K129=AA$3,MAX(AA$4:AA128)+1,"")</f>
        <v>#N/A</v>
      </c>
      <c r="AB129" t="e">
        <f>IF(L129=AB$3,MAX(AB$4:AB128)+1,"")</f>
        <v>#N/A</v>
      </c>
      <c r="AC129" t="e">
        <f>IF(M129=AC$3,MAX(AC$4:AC128)+1,"")</f>
        <v>#N/A</v>
      </c>
      <c r="AD129" t="e">
        <f>IF(N129=AD$3,MAX(AD$4:AD128)+1,"")</f>
        <v>#N/A</v>
      </c>
      <c r="AE129" t="e">
        <f>IF(H129=AE$3,MAX(AE$4:AE128)+1,"")</f>
        <v>#N/A</v>
      </c>
      <c r="AF129" t="e">
        <f>IF(I129=AF$3,MAX(AF$4:AF128)+1,"")</f>
        <v>#N/A</v>
      </c>
      <c r="AG129" t="e">
        <f>IF(J129=AG$3,MAX(AG$4:AG128)+1,"")</f>
        <v>#N/A</v>
      </c>
      <c r="AH129" t="e">
        <f>IF(K129=AH$3,MAX(AH$4:AH128)+1,"")</f>
        <v>#N/A</v>
      </c>
      <c r="AI129" t="e">
        <f>IF(L129=AI$3,MAX(AI$4:AI128)+1,"")</f>
        <v>#N/A</v>
      </c>
      <c r="AJ129" t="e">
        <f>IF(M129=AJ$3,MAX(AJ$4:AJ128)+1,"")</f>
        <v>#N/A</v>
      </c>
      <c r="AK129" t="e">
        <f>IF(N129=AK$3,MAX(AK$4:AK128)+1,"")</f>
        <v>#N/A</v>
      </c>
      <c r="AL129" t="e">
        <f>IF(H129=AL$3,MAX(AL$4:AL128)+1,"")</f>
        <v>#N/A</v>
      </c>
      <c r="AM129" t="e">
        <f>IF(I129=AM$3,MAX(AM$4:AM128)+1,"")</f>
        <v>#N/A</v>
      </c>
      <c r="AN129" t="e">
        <f>IF(J129=AN$3,MAX(AN$4:AN128)+1,"")</f>
        <v>#N/A</v>
      </c>
      <c r="AO129" t="e">
        <f>IF(K129=AO$3,MAX(AO$4:AO128)+1,"")</f>
        <v>#N/A</v>
      </c>
      <c r="AP129" t="e">
        <f>IF(L129=AP$3,MAX(AP$4:AP128)+1,"")</f>
        <v>#N/A</v>
      </c>
      <c r="AQ129" t="e">
        <f>IF(M129=AQ$3,MAX(AQ$4:AQ128)+1,"")</f>
        <v>#N/A</v>
      </c>
      <c r="AR129" t="e">
        <f>IF(N129=AR$3,MAX(AR$4:AR128)+1,"")</f>
        <v>#N/A</v>
      </c>
      <c r="AS129" t="e">
        <f>IF(H129=AS$3,MAX(AS$4:AS128)+1,"")</f>
        <v>#N/A</v>
      </c>
      <c r="AT129" t="e">
        <f>IF(I129=AT$3,MAX(AT$4:AT128)+1,"")</f>
        <v>#N/A</v>
      </c>
      <c r="AU129" t="e">
        <f>IF(J129=AU$3,MAX(AU$4:AU128)+1,"")</f>
        <v>#N/A</v>
      </c>
      <c r="AV129" t="e">
        <f>IF(K129=AV$3,MAX(AV$4:AV128)+1,"")</f>
        <v>#N/A</v>
      </c>
      <c r="AW129" t="e">
        <f>IF(L129=AW$3,MAX(AW$4:AW128)+1,"")</f>
        <v>#N/A</v>
      </c>
      <c r="AX129" t="e">
        <f>IF(M129=AX$3,MAX(AX$4:AX128)+1,"")</f>
        <v>#N/A</v>
      </c>
      <c r="AY129" t="e">
        <f>IF(N129=AY$3,MAX(AY$4:AY128)+1,"")</f>
        <v>#N/A</v>
      </c>
      <c r="AZ129" t="e">
        <f>IF(H129=AZ$3,MAX(AZ$4:AZ128)+1,"")</f>
        <v>#N/A</v>
      </c>
      <c r="BA129" t="e">
        <f>IF(I129=BA$3,MAX(BA$4:BA128)+1,"")</f>
        <v>#N/A</v>
      </c>
      <c r="BB129" t="e">
        <f>IF(J129=BB$3,MAX(BB$4:BB128)+1,"")</f>
        <v>#N/A</v>
      </c>
      <c r="BC129" t="e">
        <f>IF(K129=BC$3,MAX(BC$4:BC128)+1,"")</f>
        <v>#N/A</v>
      </c>
      <c r="BD129" t="e">
        <f>IF(L129=BD$3,MAX(BD$4:BD128)+1,"")</f>
        <v>#N/A</v>
      </c>
      <c r="BE129" t="e">
        <f>IF(M129=BE$3,MAX(BE$4:BE128)+1,"")</f>
        <v>#N/A</v>
      </c>
      <c r="BF129" t="e">
        <f>IF(N129=BF$3,MAX(BF$4:BF128)+1,"")</f>
        <v>#N/A</v>
      </c>
      <c r="BG129" t="e">
        <f>IF(H129=BG$3,MAX(BG$4:BG128)+1,"")</f>
        <v>#N/A</v>
      </c>
      <c r="BH129" t="e">
        <f>IF(I129=BH$3,MAX(BH$4:BH128)+1,"")</f>
        <v>#N/A</v>
      </c>
      <c r="BI129" t="e">
        <f>IF(J129=BI$3,MAX(BI$4:BI128)+1,"")</f>
        <v>#N/A</v>
      </c>
      <c r="BJ129" t="e">
        <f>IF(K129=BJ$3,MAX(BJ$4:BJ128)+1,"")</f>
        <v>#N/A</v>
      </c>
      <c r="BK129" t="e">
        <f>IF(L129=BK$3,MAX(BK$4:BK128)+1,"")</f>
        <v>#N/A</v>
      </c>
      <c r="BL129" t="e">
        <f>IF(M129=BL$3,MAX(BL$4:BL128)+1,"")</f>
        <v>#N/A</v>
      </c>
      <c r="BM129" t="e">
        <f>IF(N129=BM$3,MAX(BM$4:BM128)+1,"")</f>
        <v>#N/A</v>
      </c>
      <c r="BN129" t="e">
        <f>IF(H129=BN$3,MAX(BN$4:BN128)+1,"")</f>
        <v>#N/A</v>
      </c>
      <c r="BO129" t="e">
        <f>IF(I129=BO$3,MAX(BO$4:BO128)+1,"")</f>
        <v>#N/A</v>
      </c>
      <c r="BP129" t="e">
        <f>IF(J129=BP$3,MAX(BP$4:BP128)+1,"")</f>
        <v>#N/A</v>
      </c>
      <c r="BQ129" t="e">
        <f>IF(K129=BQ$3,MAX(BQ$4:BQ128)+1,"")</f>
        <v>#N/A</v>
      </c>
      <c r="BR129" t="e">
        <f>IF(L129=BR$3,MAX(BR$4:BR128)+1,"")</f>
        <v>#N/A</v>
      </c>
      <c r="BS129" t="e">
        <f>IF(M129=BS$3,MAX(BS$4:BS128)+1,"")</f>
        <v>#N/A</v>
      </c>
      <c r="BT129" t="e">
        <f>IF(N129=BT$3,MAX(BT$4:BT128)+1,"")</f>
        <v>#N/A</v>
      </c>
      <c r="BU129" t="e">
        <f>IF(H129=BU$3,MAX(BU$4:BU128)+1,"")</f>
        <v>#N/A</v>
      </c>
      <c r="BV129" t="e">
        <f>IF(I129=BV$3,MAX(BV$4:BV128)+1,"")</f>
        <v>#N/A</v>
      </c>
      <c r="BW129" t="e">
        <f>IF(J129=BW$3,MAX(BW$4:BW128)+1,"")</f>
        <v>#N/A</v>
      </c>
      <c r="BX129" t="e">
        <f>IF(K129=BX$3,MAX(BX$4:BX128)+1,"")</f>
        <v>#N/A</v>
      </c>
      <c r="BY129" t="e">
        <f>IF(L129=BY$3,MAX(BY$4:BY128)+1,"")</f>
        <v>#N/A</v>
      </c>
      <c r="BZ129" t="e">
        <f>IF(M129=BZ$3,MAX(BZ$4:BZ128)+1,"")</f>
        <v>#N/A</v>
      </c>
      <c r="CA129" t="e">
        <f>IF(N129=CA$3,MAX(CA$4:CA128)+1,"")</f>
        <v>#N/A</v>
      </c>
      <c r="CB129" t="e">
        <f>IF(H129=CB$3,MAX(CB$4:CB128)+1,"")</f>
        <v>#N/A</v>
      </c>
      <c r="CC129" t="e">
        <f>IF(I129=CC$3,MAX(CC$4:CC128)+1,"")</f>
        <v>#N/A</v>
      </c>
      <c r="CD129" t="e">
        <f>IF(J129=CD$3,MAX(CD$4:CD128)+1,"")</f>
        <v>#N/A</v>
      </c>
      <c r="CE129" t="e">
        <f>IF(K129=CE$3,MAX(CE$4:CE128)+1,"")</f>
        <v>#N/A</v>
      </c>
      <c r="CF129" t="e">
        <f>IF(L129=CF$3,MAX(CF$4:CF128)+1,"")</f>
        <v>#N/A</v>
      </c>
      <c r="CG129" t="e">
        <f>IF(M129=CG$3,MAX(CG$4:CG128)+1,"")</f>
        <v>#N/A</v>
      </c>
      <c r="CH129" t="e">
        <f>IF(N129=CH$3,MAX(CH$4:CH128)+1,"")</f>
        <v>#N/A</v>
      </c>
      <c r="CI129" t="e">
        <f>IF(H129=CI$3,MAX(CI$4:CI128)+1,"")</f>
        <v>#N/A</v>
      </c>
      <c r="CJ129" t="e">
        <f>IF(I129=CJ$3,MAX(CJ$4:CJ128)+1,"")</f>
        <v>#N/A</v>
      </c>
      <c r="CK129" t="e">
        <f>IF(J129=CK$3,MAX(CK$4:CK128)+1,"")</f>
        <v>#N/A</v>
      </c>
      <c r="CL129" t="e">
        <f>IF(K129=CL$3,MAX(CL$4:CL128)+1,"")</f>
        <v>#N/A</v>
      </c>
      <c r="CM129" t="e">
        <f>IF(L129=CM$3,MAX(CM$4:CM128)+1,"")</f>
        <v>#N/A</v>
      </c>
      <c r="CN129" t="e">
        <f>IF(M129=CN$3,MAX(CN$4:CN128)+1,"")</f>
        <v>#N/A</v>
      </c>
      <c r="CO129" t="e">
        <f>IF(N129=CO$3,MAX(CO$4:CO128)+1,"")</f>
        <v>#N/A</v>
      </c>
    </row>
    <row r="130" spans="5:93">
      <c r="E130" t="e">
        <f>INDEX('Rlt Global'!$A$4:$F$151,MATCH($C130,'Rlt Global'!$C$4:$C$151,0),5)</f>
        <v>#N/A</v>
      </c>
      <c r="F130" t="e">
        <f>INDEX('Rlt Global'!$A$4:$F$151,MATCH($C130,'Rlt Global'!$C$4:$C$151,0),6)</f>
        <v>#N/A</v>
      </c>
      <c r="H130" t="e">
        <f>INDEX('Rlt Global'!$E$4:$BD$151,MATCH($E130,'Rlt Global'!$E$4:$E$151,0),MATCH(H$3,'Rlt Global'!$E$3:$BD$3,0))</f>
        <v>#N/A</v>
      </c>
      <c r="I130" t="e">
        <f>INDEX('Rlt Global'!$E$4:$BD$151,MATCH($E130,'Rlt Global'!$E$4:$E$151,0),MATCH(I$3,'Rlt Global'!$E$3:$BD$3,0))</f>
        <v>#N/A</v>
      </c>
      <c r="J130" t="e">
        <f>INDEX('Rlt Global'!$E$4:$BD$151,MATCH($E130,'Rlt Global'!$E$4:$E$151,0),MATCH(J$3,'Rlt Global'!$E$3:$BD$3,0))</f>
        <v>#N/A</v>
      </c>
      <c r="K130" t="e">
        <f>INDEX('Rlt Global'!$E$4:$BD$151,MATCH($E130,'Rlt Global'!$E$4:$E$151,0),MATCH(K$3,'Rlt Global'!$E$3:$BD$3,0))</f>
        <v>#N/A</v>
      </c>
      <c r="L130" t="e">
        <f>INDEX('Rlt Global'!$E$4:$BD$151,MATCH($E130,'Rlt Global'!$E$4:$E$151,0),MATCH(L$3,'Rlt Global'!$E$3:$BD$3,0))</f>
        <v>#N/A</v>
      </c>
      <c r="M130" t="e">
        <f>INDEX('Rlt Global'!$E$4:$BD$151,MATCH($E130,'Rlt Global'!$E$4:$E$151,0),MATCH(M$3,'Rlt Global'!$E$3:$BD$3,0))</f>
        <v>#N/A</v>
      </c>
      <c r="N130" t="e">
        <f>INDEX('Rlt Global'!$E$4:$BD$151,MATCH($E130,'Rlt Global'!$E$4:$E$151,0),MATCH(N$3,'Rlt Global'!$E$3:$BD$3,0))</f>
        <v>#N/A</v>
      </c>
      <c r="P130" t="e">
        <f t="shared" si="10"/>
        <v>#N/A</v>
      </c>
      <c r="Q130" t="e">
        <f t="shared" si="11"/>
        <v>#N/A</v>
      </c>
      <c r="R130" t="e">
        <f t="shared" si="12"/>
        <v>#N/A</v>
      </c>
      <c r="S130" t="e">
        <f t="shared" si="13"/>
        <v>#N/A</v>
      </c>
      <c r="T130" t="e">
        <f t="shared" si="14"/>
        <v>#N/A</v>
      </c>
      <c r="U130" t="e">
        <f t="shared" si="15"/>
        <v>#N/A</v>
      </c>
      <c r="V130" t="e">
        <f t="shared" si="16"/>
        <v>#N/A</v>
      </c>
      <c r="X130" t="e">
        <f>IF(H130=X$3,MAX(X$4:X129)+1,"")</f>
        <v>#N/A</v>
      </c>
      <c r="Y130" t="e">
        <f>IF(I130=Y$3,MAX(Y$4:Y129)+1,"")</f>
        <v>#N/A</v>
      </c>
      <c r="Z130" t="e">
        <f>IF(J130=Z$3,MAX(Z$4:Z129)+1,"")</f>
        <v>#N/A</v>
      </c>
      <c r="AA130" t="e">
        <f>IF(K130=AA$3,MAX(AA$4:AA129)+1,"")</f>
        <v>#N/A</v>
      </c>
      <c r="AB130" t="e">
        <f>IF(L130=AB$3,MAX(AB$4:AB129)+1,"")</f>
        <v>#N/A</v>
      </c>
      <c r="AC130" t="e">
        <f>IF(M130=AC$3,MAX(AC$4:AC129)+1,"")</f>
        <v>#N/A</v>
      </c>
      <c r="AD130" t="e">
        <f>IF(N130=AD$3,MAX(AD$4:AD129)+1,"")</f>
        <v>#N/A</v>
      </c>
      <c r="AE130" t="e">
        <f>IF(H130=AE$3,MAX(AE$4:AE129)+1,"")</f>
        <v>#N/A</v>
      </c>
      <c r="AF130" t="e">
        <f>IF(I130=AF$3,MAX(AF$4:AF129)+1,"")</f>
        <v>#N/A</v>
      </c>
      <c r="AG130" t="e">
        <f>IF(J130=AG$3,MAX(AG$4:AG129)+1,"")</f>
        <v>#N/A</v>
      </c>
      <c r="AH130" t="e">
        <f>IF(K130=AH$3,MAX(AH$4:AH129)+1,"")</f>
        <v>#N/A</v>
      </c>
      <c r="AI130" t="e">
        <f>IF(L130=AI$3,MAX(AI$4:AI129)+1,"")</f>
        <v>#N/A</v>
      </c>
      <c r="AJ130" t="e">
        <f>IF(M130=AJ$3,MAX(AJ$4:AJ129)+1,"")</f>
        <v>#N/A</v>
      </c>
      <c r="AK130" t="e">
        <f>IF(N130=AK$3,MAX(AK$4:AK129)+1,"")</f>
        <v>#N/A</v>
      </c>
      <c r="AL130" t="e">
        <f>IF(H130=AL$3,MAX(AL$4:AL129)+1,"")</f>
        <v>#N/A</v>
      </c>
      <c r="AM130" t="e">
        <f>IF(I130=AM$3,MAX(AM$4:AM129)+1,"")</f>
        <v>#N/A</v>
      </c>
      <c r="AN130" t="e">
        <f>IF(J130=AN$3,MAX(AN$4:AN129)+1,"")</f>
        <v>#N/A</v>
      </c>
      <c r="AO130" t="e">
        <f>IF(K130=AO$3,MAX(AO$4:AO129)+1,"")</f>
        <v>#N/A</v>
      </c>
      <c r="AP130" t="e">
        <f>IF(L130=AP$3,MAX(AP$4:AP129)+1,"")</f>
        <v>#N/A</v>
      </c>
      <c r="AQ130" t="e">
        <f>IF(M130=AQ$3,MAX(AQ$4:AQ129)+1,"")</f>
        <v>#N/A</v>
      </c>
      <c r="AR130" t="e">
        <f>IF(N130=AR$3,MAX(AR$4:AR129)+1,"")</f>
        <v>#N/A</v>
      </c>
      <c r="AS130" t="e">
        <f>IF(H130=AS$3,MAX(AS$4:AS129)+1,"")</f>
        <v>#N/A</v>
      </c>
      <c r="AT130" t="e">
        <f>IF(I130=AT$3,MAX(AT$4:AT129)+1,"")</f>
        <v>#N/A</v>
      </c>
      <c r="AU130" t="e">
        <f>IF(J130=AU$3,MAX(AU$4:AU129)+1,"")</f>
        <v>#N/A</v>
      </c>
      <c r="AV130" t="e">
        <f>IF(K130=AV$3,MAX(AV$4:AV129)+1,"")</f>
        <v>#N/A</v>
      </c>
      <c r="AW130" t="e">
        <f>IF(L130=AW$3,MAX(AW$4:AW129)+1,"")</f>
        <v>#N/A</v>
      </c>
      <c r="AX130" t="e">
        <f>IF(M130=AX$3,MAX(AX$4:AX129)+1,"")</f>
        <v>#N/A</v>
      </c>
      <c r="AY130" t="e">
        <f>IF(N130=AY$3,MAX(AY$4:AY129)+1,"")</f>
        <v>#N/A</v>
      </c>
      <c r="AZ130" t="e">
        <f>IF(H130=AZ$3,MAX(AZ$4:AZ129)+1,"")</f>
        <v>#N/A</v>
      </c>
      <c r="BA130" t="e">
        <f>IF(I130=BA$3,MAX(BA$4:BA129)+1,"")</f>
        <v>#N/A</v>
      </c>
      <c r="BB130" t="e">
        <f>IF(J130=BB$3,MAX(BB$4:BB129)+1,"")</f>
        <v>#N/A</v>
      </c>
      <c r="BC130" t="e">
        <f>IF(K130=BC$3,MAX(BC$4:BC129)+1,"")</f>
        <v>#N/A</v>
      </c>
      <c r="BD130" t="e">
        <f>IF(L130=BD$3,MAX(BD$4:BD129)+1,"")</f>
        <v>#N/A</v>
      </c>
      <c r="BE130" t="e">
        <f>IF(M130=BE$3,MAX(BE$4:BE129)+1,"")</f>
        <v>#N/A</v>
      </c>
      <c r="BF130" t="e">
        <f>IF(N130=BF$3,MAX(BF$4:BF129)+1,"")</f>
        <v>#N/A</v>
      </c>
      <c r="BG130" t="e">
        <f>IF(H130=BG$3,MAX(BG$4:BG129)+1,"")</f>
        <v>#N/A</v>
      </c>
      <c r="BH130" t="e">
        <f>IF(I130=BH$3,MAX(BH$4:BH129)+1,"")</f>
        <v>#N/A</v>
      </c>
      <c r="BI130" t="e">
        <f>IF(J130=BI$3,MAX(BI$4:BI129)+1,"")</f>
        <v>#N/A</v>
      </c>
      <c r="BJ130" t="e">
        <f>IF(K130=BJ$3,MAX(BJ$4:BJ129)+1,"")</f>
        <v>#N/A</v>
      </c>
      <c r="BK130" t="e">
        <f>IF(L130=BK$3,MAX(BK$4:BK129)+1,"")</f>
        <v>#N/A</v>
      </c>
      <c r="BL130" t="e">
        <f>IF(M130=BL$3,MAX(BL$4:BL129)+1,"")</f>
        <v>#N/A</v>
      </c>
      <c r="BM130" t="e">
        <f>IF(N130=BM$3,MAX(BM$4:BM129)+1,"")</f>
        <v>#N/A</v>
      </c>
      <c r="BN130" t="e">
        <f>IF(H130=BN$3,MAX(BN$4:BN129)+1,"")</f>
        <v>#N/A</v>
      </c>
      <c r="BO130" t="e">
        <f>IF(I130=BO$3,MAX(BO$4:BO129)+1,"")</f>
        <v>#N/A</v>
      </c>
      <c r="BP130" t="e">
        <f>IF(J130=BP$3,MAX(BP$4:BP129)+1,"")</f>
        <v>#N/A</v>
      </c>
      <c r="BQ130" t="e">
        <f>IF(K130=BQ$3,MAX(BQ$4:BQ129)+1,"")</f>
        <v>#N/A</v>
      </c>
      <c r="BR130" t="e">
        <f>IF(L130=BR$3,MAX(BR$4:BR129)+1,"")</f>
        <v>#N/A</v>
      </c>
      <c r="BS130" t="e">
        <f>IF(M130=BS$3,MAX(BS$4:BS129)+1,"")</f>
        <v>#N/A</v>
      </c>
      <c r="BT130" t="e">
        <f>IF(N130=BT$3,MAX(BT$4:BT129)+1,"")</f>
        <v>#N/A</v>
      </c>
      <c r="BU130" t="e">
        <f>IF(H130=BU$3,MAX(BU$4:BU129)+1,"")</f>
        <v>#N/A</v>
      </c>
      <c r="BV130" t="e">
        <f>IF(I130=BV$3,MAX(BV$4:BV129)+1,"")</f>
        <v>#N/A</v>
      </c>
      <c r="BW130" t="e">
        <f>IF(J130=BW$3,MAX(BW$4:BW129)+1,"")</f>
        <v>#N/A</v>
      </c>
      <c r="BX130" t="e">
        <f>IF(K130=BX$3,MAX(BX$4:BX129)+1,"")</f>
        <v>#N/A</v>
      </c>
      <c r="BY130" t="e">
        <f>IF(L130=BY$3,MAX(BY$4:BY129)+1,"")</f>
        <v>#N/A</v>
      </c>
      <c r="BZ130" t="e">
        <f>IF(M130=BZ$3,MAX(BZ$4:BZ129)+1,"")</f>
        <v>#N/A</v>
      </c>
      <c r="CA130" t="e">
        <f>IF(N130=CA$3,MAX(CA$4:CA129)+1,"")</f>
        <v>#N/A</v>
      </c>
      <c r="CB130" t="e">
        <f>IF(H130=CB$3,MAX(CB$4:CB129)+1,"")</f>
        <v>#N/A</v>
      </c>
      <c r="CC130" t="e">
        <f>IF(I130=CC$3,MAX(CC$4:CC129)+1,"")</f>
        <v>#N/A</v>
      </c>
      <c r="CD130" t="e">
        <f>IF(J130=CD$3,MAX(CD$4:CD129)+1,"")</f>
        <v>#N/A</v>
      </c>
      <c r="CE130" t="e">
        <f>IF(K130=CE$3,MAX(CE$4:CE129)+1,"")</f>
        <v>#N/A</v>
      </c>
      <c r="CF130" t="e">
        <f>IF(L130=CF$3,MAX(CF$4:CF129)+1,"")</f>
        <v>#N/A</v>
      </c>
      <c r="CG130" t="e">
        <f>IF(M130=CG$3,MAX(CG$4:CG129)+1,"")</f>
        <v>#N/A</v>
      </c>
      <c r="CH130" t="e">
        <f>IF(N130=CH$3,MAX(CH$4:CH129)+1,"")</f>
        <v>#N/A</v>
      </c>
      <c r="CI130" t="e">
        <f>IF(H130=CI$3,MAX(CI$4:CI129)+1,"")</f>
        <v>#N/A</v>
      </c>
      <c r="CJ130" t="e">
        <f>IF(I130=CJ$3,MAX(CJ$4:CJ129)+1,"")</f>
        <v>#N/A</v>
      </c>
      <c r="CK130" t="e">
        <f>IF(J130=CK$3,MAX(CK$4:CK129)+1,"")</f>
        <v>#N/A</v>
      </c>
      <c r="CL130" t="e">
        <f>IF(K130=CL$3,MAX(CL$4:CL129)+1,"")</f>
        <v>#N/A</v>
      </c>
      <c r="CM130" t="e">
        <f>IF(L130=CM$3,MAX(CM$4:CM129)+1,"")</f>
        <v>#N/A</v>
      </c>
      <c r="CN130" t="e">
        <f>IF(M130=CN$3,MAX(CN$4:CN129)+1,"")</f>
        <v>#N/A</v>
      </c>
      <c r="CO130" t="e">
        <f>IF(N130=CO$3,MAX(CO$4:CO129)+1,"")</f>
        <v>#N/A</v>
      </c>
    </row>
    <row r="131" spans="5:93">
      <c r="E131" t="e">
        <f>INDEX('Rlt Global'!$A$4:$F$151,MATCH($C131,'Rlt Global'!$C$4:$C$151,0),5)</f>
        <v>#N/A</v>
      </c>
      <c r="F131" t="e">
        <f>INDEX('Rlt Global'!$A$4:$F$151,MATCH($C131,'Rlt Global'!$C$4:$C$151,0),6)</f>
        <v>#N/A</v>
      </c>
      <c r="H131" t="e">
        <f>INDEX('Rlt Global'!$E$4:$BD$151,MATCH($E131,'Rlt Global'!$E$4:$E$151,0),MATCH(H$3,'Rlt Global'!$E$3:$BD$3,0))</f>
        <v>#N/A</v>
      </c>
      <c r="I131" t="e">
        <f>INDEX('Rlt Global'!$E$4:$BD$151,MATCH($E131,'Rlt Global'!$E$4:$E$151,0),MATCH(I$3,'Rlt Global'!$E$3:$BD$3,0))</f>
        <v>#N/A</v>
      </c>
      <c r="J131" t="e">
        <f>INDEX('Rlt Global'!$E$4:$BD$151,MATCH($E131,'Rlt Global'!$E$4:$E$151,0),MATCH(J$3,'Rlt Global'!$E$3:$BD$3,0))</f>
        <v>#N/A</v>
      </c>
      <c r="K131" t="e">
        <f>INDEX('Rlt Global'!$E$4:$BD$151,MATCH($E131,'Rlt Global'!$E$4:$E$151,0),MATCH(K$3,'Rlt Global'!$E$3:$BD$3,0))</f>
        <v>#N/A</v>
      </c>
      <c r="L131" t="e">
        <f>INDEX('Rlt Global'!$E$4:$BD$151,MATCH($E131,'Rlt Global'!$E$4:$E$151,0),MATCH(L$3,'Rlt Global'!$E$3:$BD$3,0))</f>
        <v>#N/A</v>
      </c>
      <c r="M131" t="e">
        <f>INDEX('Rlt Global'!$E$4:$BD$151,MATCH($E131,'Rlt Global'!$E$4:$E$151,0),MATCH(M$3,'Rlt Global'!$E$3:$BD$3,0))</f>
        <v>#N/A</v>
      </c>
      <c r="N131" t="e">
        <f>INDEX('Rlt Global'!$E$4:$BD$151,MATCH($E131,'Rlt Global'!$E$4:$E$151,0),MATCH(N$3,'Rlt Global'!$E$3:$BD$3,0))</f>
        <v>#N/A</v>
      </c>
      <c r="P131" t="e">
        <f t="shared" si="10"/>
        <v>#N/A</v>
      </c>
      <c r="Q131" t="e">
        <f t="shared" si="11"/>
        <v>#N/A</v>
      </c>
      <c r="R131" t="e">
        <f t="shared" si="12"/>
        <v>#N/A</v>
      </c>
      <c r="S131" t="e">
        <f t="shared" si="13"/>
        <v>#N/A</v>
      </c>
      <c r="T131" t="e">
        <f t="shared" si="14"/>
        <v>#N/A</v>
      </c>
      <c r="U131" t="e">
        <f t="shared" si="15"/>
        <v>#N/A</v>
      </c>
      <c r="V131" t="e">
        <f t="shared" si="16"/>
        <v>#N/A</v>
      </c>
      <c r="X131" t="e">
        <f>IF(H131=X$3,MAX(X$4:X130)+1,"")</f>
        <v>#N/A</v>
      </c>
      <c r="Y131" t="e">
        <f>IF(I131=Y$3,MAX(Y$4:Y130)+1,"")</f>
        <v>#N/A</v>
      </c>
      <c r="Z131" t="e">
        <f>IF(J131=Z$3,MAX(Z$4:Z130)+1,"")</f>
        <v>#N/A</v>
      </c>
      <c r="AA131" t="e">
        <f>IF(K131=AA$3,MAX(AA$4:AA130)+1,"")</f>
        <v>#N/A</v>
      </c>
      <c r="AB131" t="e">
        <f>IF(L131=AB$3,MAX(AB$4:AB130)+1,"")</f>
        <v>#N/A</v>
      </c>
      <c r="AC131" t="e">
        <f>IF(M131=AC$3,MAX(AC$4:AC130)+1,"")</f>
        <v>#N/A</v>
      </c>
      <c r="AD131" t="e">
        <f>IF(N131=AD$3,MAX(AD$4:AD130)+1,"")</f>
        <v>#N/A</v>
      </c>
      <c r="AE131" t="e">
        <f>IF(H131=AE$3,MAX(AE$4:AE130)+1,"")</f>
        <v>#N/A</v>
      </c>
      <c r="AF131" t="e">
        <f>IF(I131=AF$3,MAX(AF$4:AF130)+1,"")</f>
        <v>#N/A</v>
      </c>
      <c r="AG131" t="e">
        <f>IF(J131=AG$3,MAX(AG$4:AG130)+1,"")</f>
        <v>#N/A</v>
      </c>
      <c r="AH131" t="e">
        <f>IF(K131=AH$3,MAX(AH$4:AH130)+1,"")</f>
        <v>#N/A</v>
      </c>
      <c r="AI131" t="e">
        <f>IF(L131=AI$3,MAX(AI$4:AI130)+1,"")</f>
        <v>#N/A</v>
      </c>
      <c r="AJ131" t="e">
        <f>IF(M131=AJ$3,MAX(AJ$4:AJ130)+1,"")</f>
        <v>#N/A</v>
      </c>
      <c r="AK131" t="e">
        <f>IF(N131=AK$3,MAX(AK$4:AK130)+1,"")</f>
        <v>#N/A</v>
      </c>
      <c r="AL131" t="e">
        <f>IF(H131=AL$3,MAX(AL$4:AL130)+1,"")</f>
        <v>#N/A</v>
      </c>
      <c r="AM131" t="e">
        <f>IF(I131=AM$3,MAX(AM$4:AM130)+1,"")</f>
        <v>#N/A</v>
      </c>
      <c r="AN131" t="e">
        <f>IF(J131=AN$3,MAX(AN$4:AN130)+1,"")</f>
        <v>#N/A</v>
      </c>
      <c r="AO131" t="e">
        <f>IF(K131=AO$3,MAX(AO$4:AO130)+1,"")</f>
        <v>#N/A</v>
      </c>
      <c r="AP131" t="e">
        <f>IF(L131=AP$3,MAX(AP$4:AP130)+1,"")</f>
        <v>#N/A</v>
      </c>
      <c r="AQ131" t="e">
        <f>IF(M131=AQ$3,MAX(AQ$4:AQ130)+1,"")</f>
        <v>#N/A</v>
      </c>
      <c r="AR131" t="e">
        <f>IF(N131=AR$3,MAX(AR$4:AR130)+1,"")</f>
        <v>#N/A</v>
      </c>
      <c r="AS131" t="e">
        <f>IF(H131=AS$3,MAX(AS$4:AS130)+1,"")</f>
        <v>#N/A</v>
      </c>
      <c r="AT131" t="e">
        <f>IF(I131=AT$3,MAX(AT$4:AT130)+1,"")</f>
        <v>#N/A</v>
      </c>
      <c r="AU131" t="e">
        <f>IF(J131=AU$3,MAX(AU$4:AU130)+1,"")</f>
        <v>#N/A</v>
      </c>
      <c r="AV131" t="e">
        <f>IF(K131=AV$3,MAX(AV$4:AV130)+1,"")</f>
        <v>#N/A</v>
      </c>
      <c r="AW131" t="e">
        <f>IF(L131=AW$3,MAX(AW$4:AW130)+1,"")</f>
        <v>#N/A</v>
      </c>
      <c r="AX131" t="e">
        <f>IF(M131=AX$3,MAX(AX$4:AX130)+1,"")</f>
        <v>#N/A</v>
      </c>
      <c r="AY131" t="e">
        <f>IF(N131=AY$3,MAX(AY$4:AY130)+1,"")</f>
        <v>#N/A</v>
      </c>
      <c r="AZ131" t="e">
        <f>IF(H131=AZ$3,MAX(AZ$4:AZ130)+1,"")</f>
        <v>#N/A</v>
      </c>
      <c r="BA131" t="e">
        <f>IF(I131=BA$3,MAX(BA$4:BA130)+1,"")</f>
        <v>#N/A</v>
      </c>
      <c r="BB131" t="e">
        <f>IF(J131=BB$3,MAX(BB$4:BB130)+1,"")</f>
        <v>#N/A</v>
      </c>
      <c r="BC131" t="e">
        <f>IF(K131=BC$3,MAX(BC$4:BC130)+1,"")</f>
        <v>#N/A</v>
      </c>
      <c r="BD131" t="e">
        <f>IF(L131=BD$3,MAX(BD$4:BD130)+1,"")</f>
        <v>#N/A</v>
      </c>
      <c r="BE131" t="e">
        <f>IF(M131=BE$3,MAX(BE$4:BE130)+1,"")</f>
        <v>#N/A</v>
      </c>
      <c r="BF131" t="e">
        <f>IF(N131=BF$3,MAX(BF$4:BF130)+1,"")</f>
        <v>#N/A</v>
      </c>
      <c r="BG131" t="e">
        <f>IF(H131=BG$3,MAX(BG$4:BG130)+1,"")</f>
        <v>#N/A</v>
      </c>
      <c r="BH131" t="e">
        <f>IF(I131=BH$3,MAX(BH$4:BH130)+1,"")</f>
        <v>#N/A</v>
      </c>
      <c r="BI131" t="e">
        <f>IF(J131=BI$3,MAX(BI$4:BI130)+1,"")</f>
        <v>#N/A</v>
      </c>
      <c r="BJ131" t="e">
        <f>IF(K131=BJ$3,MAX(BJ$4:BJ130)+1,"")</f>
        <v>#N/A</v>
      </c>
      <c r="BK131" t="e">
        <f>IF(L131=BK$3,MAX(BK$4:BK130)+1,"")</f>
        <v>#N/A</v>
      </c>
      <c r="BL131" t="e">
        <f>IF(M131=BL$3,MAX(BL$4:BL130)+1,"")</f>
        <v>#N/A</v>
      </c>
      <c r="BM131" t="e">
        <f>IF(N131=BM$3,MAX(BM$4:BM130)+1,"")</f>
        <v>#N/A</v>
      </c>
      <c r="BN131" t="e">
        <f>IF(H131=BN$3,MAX(BN$4:BN130)+1,"")</f>
        <v>#N/A</v>
      </c>
      <c r="BO131" t="e">
        <f>IF(I131=BO$3,MAX(BO$4:BO130)+1,"")</f>
        <v>#N/A</v>
      </c>
      <c r="BP131" t="e">
        <f>IF(J131=BP$3,MAX(BP$4:BP130)+1,"")</f>
        <v>#N/A</v>
      </c>
      <c r="BQ131" t="e">
        <f>IF(K131=BQ$3,MAX(BQ$4:BQ130)+1,"")</f>
        <v>#N/A</v>
      </c>
      <c r="BR131" t="e">
        <f>IF(L131=BR$3,MAX(BR$4:BR130)+1,"")</f>
        <v>#N/A</v>
      </c>
      <c r="BS131" t="e">
        <f>IF(M131=BS$3,MAX(BS$4:BS130)+1,"")</f>
        <v>#N/A</v>
      </c>
      <c r="BT131" t="e">
        <f>IF(N131=BT$3,MAX(BT$4:BT130)+1,"")</f>
        <v>#N/A</v>
      </c>
      <c r="BU131" t="e">
        <f>IF(H131=BU$3,MAX(BU$4:BU130)+1,"")</f>
        <v>#N/A</v>
      </c>
      <c r="BV131" t="e">
        <f>IF(I131=BV$3,MAX(BV$4:BV130)+1,"")</f>
        <v>#N/A</v>
      </c>
      <c r="BW131" t="e">
        <f>IF(J131=BW$3,MAX(BW$4:BW130)+1,"")</f>
        <v>#N/A</v>
      </c>
      <c r="BX131" t="e">
        <f>IF(K131=BX$3,MAX(BX$4:BX130)+1,"")</f>
        <v>#N/A</v>
      </c>
      <c r="BY131" t="e">
        <f>IF(L131=BY$3,MAX(BY$4:BY130)+1,"")</f>
        <v>#N/A</v>
      </c>
      <c r="BZ131" t="e">
        <f>IF(M131=BZ$3,MAX(BZ$4:BZ130)+1,"")</f>
        <v>#N/A</v>
      </c>
      <c r="CA131" t="e">
        <f>IF(N131=CA$3,MAX(CA$4:CA130)+1,"")</f>
        <v>#N/A</v>
      </c>
      <c r="CB131" t="e">
        <f>IF(H131=CB$3,MAX(CB$4:CB130)+1,"")</f>
        <v>#N/A</v>
      </c>
      <c r="CC131" t="e">
        <f>IF(I131=CC$3,MAX(CC$4:CC130)+1,"")</f>
        <v>#N/A</v>
      </c>
      <c r="CD131" t="e">
        <f>IF(J131=CD$3,MAX(CD$4:CD130)+1,"")</f>
        <v>#N/A</v>
      </c>
      <c r="CE131" t="e">
        <f>IF(K131=CE$3,MAX(CE$4:CE130)+1,"")</f>
        <v>#N/A</v>
      </c>
      <c r="CF131" t="e">
        <f>IF(L131=CF$3,MAX(CF$4:CF130)+1,"")</f>
        <v>#N/A</v>
      </c>
      <c r="CG131" t="e">
        <f>IF(M131=CG$3,MAX(CG$4:CG130)+1,"")</f>
        <v>#N/A</v>
      </c>
      <c r="CH131" t="e">
        <f>IF(N131=CH$3,MAX(CH$4:CH130)+1,"")</f>
        <v>#N/A</v>
      </c>
      <c r="CI131" t="e">
        <f>IF(H131=CI$3,MAX(CI$4:CI130)+1,"")</f>
        <v>#N/A</v>
      </c>
      <c r="CJ131" t="e">
        <f>IF(I131=CJ$3,MAX(CJ$4:CJ130)+1,"")</f>
        <v>#N/A</v>
      </c>
      <c r="CK131" t="e">
        <f>IF(J131=CK$3,MAX(CK$4:CK130)+1,"")</f>
        <v>#N/A</v>
      </c>
      <c r="CL131" t="e">
        <f>IF(K131=CL$3,MAX(CL$4:CL130)+1,"")</f>
        <v>#N/A</v>
      </c>
      <c r="CM131" t="e">
        <f>IF(L131=CM$3,MAX(CM$4:CM130)+1,"")</f>
        <v>#N/A</v>
      </c>
      <c r="CN131" t="e">
        <f>IF(M131=CN$3,MAX(CN$4:CN130)+1,"")</f>
        <v>#N/A</v>
      </c>
      <c r="CO131" t="e">
        <f>IF(N131=CO$3,MAX(CO$4:CO130)+1,"")</f>
        <v>#N/A</v>
      </c>
    </row>
    <row r="132" spans="5:93">
      <c r="E132" t="e">
        <f>INDEX('Rlt Global'!$A$4:$F$151,MATCH($C132,'Rlt Global'!$C$4:$C$151,0),5)</f>
        <v>#N/A</v>
      </c>
      <c r="F132" t="e">
        <f>INDEX('Rlt Global'!$A$4:$F$151,MATCH($C132,'Rlt Global'!$C$4:$C$151,0),6)</f>
        <v>#N/A</v>
      </c>
      <c r="H132" t="e">
        <f>INDEX('Rlt Global'!$E$4:$BD$151,MATCH($E132,'Rlt Global'!$E$4:$E$151,0),MATCH(H$3,'Rlt Global'!$E$3:$BD$3,0))</f>
        <v>#N/A</v>
      </c>
      <c r="I132" t="e">
        <f>INDEX('Rlt Global'!$E$4:$BD$151,MATCH($E132,'Rlt Global'!$E$4:$E$151,0),MATCH(I$3,'Rlt Global'!$E$3:$BD$3,0))</f>
        <v>#N/A</v>
      </c>
      <c r="J132" t="e">
        <f>INDEX('Rlt Global'!$E$4:$BD$151,MATCH($E132,'Rlt Global'!$E$4:$E$151,0),MATCH(J$3,'Rlt Global'!$E$3:$BD$3,0))</f>
        <v>#N/A</v>
      </c>
      <c r="K132" t="e">
        <f>INDEX('Rlt Global'!$E$4:$BD$151,MATCH($E132,'Rlt Global'!$E$4:$E$151,0),MATCH(K$3,'Rlt Global'!$E$3:$BD$3,0))</f>
        <v>#N/A</v>
      </c>
      <c r="L132" t="e">
        <f>INDEX('Rlt Global'!$E$4:$BD$151,MATCH($E132,'Rlt Global'!$E$4:$E$151,0),MATCH(L$3,'Rlt Global'!$E$3:$BD$3,0))</f>
        <v>#N/A</v>
      </c>
      <c r="M132" t="e">
        <f>INDEX('Rlt Global'!$E$4:$BD$151,MATCH($E132,'Rlt Global'!$E$4:$E$151,0),MATCH(M$3,'Rlt Global'!$E$3:$BD$3,0))</f>
        <v>#N/A</v>
      </c>
      <c r="N132" t="e">
        <f>INDEX('Rlt Global'!$E$4:$BD$151,MATCH($E132,'Rlt Global'!$E$4:$E$151,0),MATCH(N$3,'Rlt Global'!$E$3:$BD$3,0))</f>
        <v>#N/A</v>
      </c>
      <c r="P132" t="e">
        <f t="shared" si="10"/>
        <v>#N/A</v>
      </c>
      <c r="Q132" t="e">
        <f t="shared" si="11"/>
        <v>#N/A</v>
      </c>
      <c r="R132" t="e">
        <f t="shared" si="12"/>
        <v>#N/A</v>
      </c>
      <c r="S132" t="e">
        <f t="shared" si="13"/>
        <v>#N/A</v>
      </c>
      <c r="T132" t="e">
        <f t="shared" si="14"/>
        <v>#N/A</v>
      </c>
      <c r="U132" t="e">
        <f t="shared" si="15"/>
        <v>#N/A</v>
      </c>
      <c r="V132" t="e">
        <f t="shared" si="16"/>
        <v>#N/A</v>
      </c>
      <c r="X132" t="e">
        <f>IF(H132=X$3,MAX(X$4:X131)+1,"")</f>
        <v>#N/A</v>
      </c>
      <c r="Y132" t="e">
        <f>IF(I132=Y$3,MAX(Y$4:Y131)+1,"")</f>
        <v>#N/A</v>
      </c>
      <c r="Z132" t="e">
        <f>IF(J132=Z$3,MAX(Z$4:Z131)+1,"")</f>
        <v>#N/A</v>
      </c>
      <c r="AA132" t="e">
        <f>IF(K132=AA$3,MAX(AA$4:AA131)+1,"")</f>
        <v>#N/A</v>
      </c>
      <c r="AB132" t="e">
        <f>IF(L132=AB$3,MAX(AB$4:AB131)+1,"")</f>
        <v>#N/A</v>
      </c>
      <c r="AC132" t="e">
        <f>IF(M132=AC$3,MAX(AC$4:AC131)+1,"")</f>
        <v>#N/A</v>
      </c>
      <c r="AD132" t="e">
        <f>IF(N132=AD$3,MAX(AD$4:AD131)+1,"")</f>
        <v>#N/A</v>
      </c>
      <c r="AE132" t="e">
        <f>IF(H132=AE$3,MAX(AE$4:AE131)+1,"")</f>
        <v>#N/A</v>
      </c>
      <c r="AF132" t="e">
        <f>IF(I132=AF$3,MAX(AF$4:AF131)+1,"")</f>
        <v>#N/A</v>
      </c>
      <c r="AG132" t="e">
        <f>IF(J132=AG$3,MAX(AG$4:AG131)+1,"")</f>
        <v>#N/A</v>
      </c>
      <c r="AH132" t="e">
        <f>IF(K132=AH$3,MAX(AH$4:AH131)+1,"")</f>
        <v>#N/A</v>
      </c>
      <c r="AI132" t="e">
        <f>IF(L132=AI$3,MAX(AI$4:AI131)+1,"")</f>
        <v>#N/A</v>
      </c>
      <c r="AJ132" t="e">
        <f>IF(M132=AJ$3,MAX(AJ$4:AJ131)+1,"")</f>
        <v>#N/A</v>
      </c>
      <c r="AK132" t="e">
        <f>IF(N132=AK$3,MAX(AK$4:AK131)+1,"")</f>
        <v>#N/A</v>
      </c>
      <c r="AL132" t="e">
        <f>IF(H132=AL$3,MAX(AL$4:AL131)+1,"")</f>
        <v>#N/A</v>
      </c>
      <c r="AM132" t="e">
        <f>IF(I132=AM$3,MAX(AM$4:AM131)+1,"")</f>
        <v>#N/A</v>
      </c>
      <c r="AN132" t="e">
        <f>IF(J132=AN$3,MAX(AN$4:AN131)+1,"")</f>
        <v>#N/A</v>
      </c>
      <c r="AO132" t="e">
        <f>IF(K132=AO$3,MAX(AO$4:AO131)+1,"")</f>
        <v>#N/A</v>
      </c>
      <c r="AP132" t="e">
        <f>IF(L132=AP$3,MAX(AP$4:AP131)+1,"")</f>
        <v>#N/A</v>
      </c>
      <c r="AQ132" t="e">
        <f>IF(M132=AQ$3,MAX(AQ$4:AQ131)+1,"")</f>
        <v>#N/A</v>
      </c>
      <c r="AR132" t="e">
        <f>IF(N132=AR$3,MAX(AR$4:AR131)+1,"")</f>
        <v>#N/A</v>
      </c>
      <c r="AS132" t="e">
        <f>IF(H132=AS$3,MAX(AS$4:AS131)+1,"")</f>
        <v>#N/A</v>
      </c>
      <c r="AT132" t="e">
        <f>IF(I132=AT$3,MAX(AT$4:AT131)+1,"")</f>
        <v>#N/A</v>
      </c>
      <c r="AU132" t="e">
        <f>IF(J132=AU$3,MAX(AU$4:AU131)+1,"")</f>
        <v>#N/A</v>
      </c>
      <c r="AV132" t="e">
        <f>IF(K132=AV$3,MAX(AV$4:AV131)+1,"")</f>
        <v>#N/A</v>
      </c>
      <c r="AW132" t="e">
        <f>IF(L132=AW$3,MAX(AW$4:AW131)+1,"")</f>
        <v>#N/A</v>
      </c>
      <c r="AX132" t="e">
        <f>IF(M132=AX$3,MAX(AX$4:AX131)+1,"")</f>
        <v>#N/A</v>
      </c>
      <c r="AY132" t="e">
        <f>IF(N132=AY$3,MAX(AY$4:AY131)+1,"")</f>
        <v>#N/A</v>
      </c>
      <c r="AZ132" t="e">
        <f>IF(H132=AZ$3,MAX(AZ$4:AZ131)+1,"")</f>
        <v>#N/A</v>
      </c>
      <c r="BA132" t="e">
        <f>IF(I132=BA$3,MAX(BA$4:BA131)+1,"")</f>
        <v>#N/A</v>
      </c>
      <c r="BB132" t="e">
        <f>IF(J132=BB$3,MAX(BB$4:BB131)+1,"")</f>
        <v>#N/A</v>
      </c>
      <c r="BC132" t="e">
        <f>IF(K132=BC$3,MAX(BC$4:BC131)+1,"")</f>
        <v>#N/A</v>
      </c>
      <c r="BD132" t="e">
        <f>IF(L132=BD$3,MAX(BD$4:BD131)+1,"")</f>
        <v>#N/A</v>
      </c>
      <c r="BE132" t="e">
        <f>IF(M132=BE$3,MAX(BE$4:BE131)+1,"")</f>
        <v>#N/A</v>
      </c>
      <c r="BF132" t="e">
        <f>IF(N132=BF$3,MAX(BF$4:BF131)+1,"")</f>
        <v>#N/A</v>
      </c>
      <c r="BG132" t="e">
        <f>IF(H132=BG$3,MAX(BG$4:BG131)+1,"")</f>
        <v>#N/A</v>
      </c>
      <c r="BH132" t="e">
        <f>IF(I132=BH$3,MAX(BH$4:BH131)+1,"")</f>
        <v>#N/A</v>
      </c>
      <c r="BI132" t="e">
        <f>IF(J132=BI$3,MAX(BI$4:BI131)+1,"")</f>
        <v>#N/A</v>
      </c>
      <c r="BJ132" t="e">
        <f>IF(K132=BJ$3,MAX(BJ$4:BJ131)+1,"")</f>
        <v>#N/A</v>
      </c>
      <c r="BK132" t="e">
        <f>IF(L132=BK$3,MAX(BK$4:BK131)+1,"")</f>
        <v>#N/A</v>
      </c>
      <c r="BL132" t="e">
        <f>IF(M132=BL$3,MAX(BL$4:BL131)+1,"")</f>
        <v>#N/A</v>
      </c>
      <c r="BM132" t="e">
        <f>IF(N132=BM$3,MAX(BM$4:BM131)+1,"")</f>
        <v>#N/A</v>
      </c>
      <c r="BN132" t="e">
        <f>IF(H132=BN$3,MAX(BN$4:BN131)+1,"")</f>
        <v>#N/A</v>
      </c>
      <c r="BO132" t="e">
        <f>IF(I132=BO$3,MAX(BO$4:BO131)+1,"")</f>
        <v>#N/A</v>
      </c>
      <c r="BP132" t="e">
        <f>IF(J132=BP$3,MAX(BP$4:BP131)+1,"")</f>
        <v>#N/A</v>
      </c>
      <c r="BQ132" t="e">
        <f>IF(K132=BQ$3,MAX(BQ$4:BQ131)+1,"")</f>
        <v>#N/A</v>
      </c>
      <c r="BR132" t="e">
        <f>IF(L132=BR$3,MAX(BR$4:BR131)+1,"")</f>
        <v>#N/A</v>
      </c>
      <c r="BS132" t="e">
        <f>IF(M132=BS$3,MAX(BS$4:BS131)+1,"")</f>
        <v>#N/A</v>
      </c>
      <c r="BT132" t="e">
        <f>IF(N132=BT$3,MAX(BT$4:BT131)+1,"")</f>
        <v>#N/A</v>
      </c>
      <c r="BU132" t="e">
        <f>IF(H132=BU$3,MAX(BU$4:BU131)+1,"")</f>
        <v>#N/A</v>
      </c>
      <c r="BV132" t="e">
        <f>IF(I132=BV$3,MAX(BV$4:BV131)+1,"")</f>
        <v>#N/A</v>
      </c>
      <c r="BW132" t="e">
        <f>IF(J132=BW$3,MAX(BW$4:BW131)+1,"")</f>
        <v>#N/A</v>
      </c>
      <c r="BX132" t="e">
        <f>IF(K132=BX$3,MAX(BX$4:BX131)+1,"")</f>
        <v>#N/A</v>
      </c>
      <c r="BY132" t="e">
        <f>IF(L132=BY$3,MAX(BY$4:BY131)+1,"")</f>
        <v>#N/A</v>
      </c>
      <c r="BZ132" t="e">
        <f>IF(M132=BZ$3,MAX(BZ$4:BZ131)+1,"")</f>
        <v>#N/A</v>
      </c>
      <c r="CA132" t="e">
        <f>IF(N132=CA$3,MAX(CA$4:CA131)+1,"")</f>
        <v>#N/A</v>
      </c>
      <c r="CB132" t="e">
        <f>IF(H132=CB$3,MAX(CB$4:CB131)+1,"")</f>
        <v>#N/A</v>
      </c>
      <c r="CC132" t="e">
        <f>IF(I132=CC$3,MAX(CC$4:CC131)+1,"")</f>
        <v>#N/A</v>
      </c>
      <c r="CD132" t="e">
        <f>IF(J132=CD$3,MAX(CD$4:CD131)+1,"")</f>
        <v>#N/A</v>
      </c>
      <c r="CE132" t="e">
        <f>IF(K132=CE$3,MAX(CE$4:CE131)+1,"")</f>
        <v>#N/A</v>
      </c>
      <c r="CF132" t="e">
        <f>IF(L132=CF$3,MAX(CF$4:CF131)+1,"")</f>
        <v>#N/A</v>
      </c>
      <c r="CG132" t="e">
        <f>IF(M132=CG$3,MAX(CG$4:CG131)+1,"")</f>
        <v>#N/A</v>
      </c>
      <c r="CH132" t="e">
        <f>IF(N132=CH$3,MAX(CH$4:CH131)+1,"")</f>
        <v>#N/A</v>
      </c>
      <c r="CI132" t="e">
        <f>IF(H132=CI$3,MAX(CI$4:CI131)+1,"")</f>
        <v>#N/A</v>
      </c>
      <c r="CJ132" t="e">
        <f>IF(I132=CJ$3,MAX(CJ$4:CJ131)+1,"")</f>
        <v>#N/A</v>
      </c>
      <c r="CK132" t="e">
        <f>IF(J132=CK$3,MAX(CK$4:CK131)+1,"")</f>
        <v>#N/A</v>
      </c>
      <c r="CL132" t="e">
        <f>IF(K132=CL$3,MAX(CL$4:CL131)+1,"")</f>
        <v>#N/A</v>
      </c>
      <c r="CM132" t="e">
        <f>IF(L132=CM$3,MAX(CM$4:CM131)+1,"")</f>
        <v>#N/A</v>
      </c>
      <c r="CN132" t="e">
        <f>IF(M132=CN$3,MAX(CN$4:CN131)+1,"")</f>
        <v>#N/A</v>
      </c>
      <c r="CO132" t="e">
        <f>IF(N132=CO$3,MAX(CO$4:CO131)+1,"")</f>
        <v>#N/A</v>
      </c>
    </row>
    <row r="133" spans="5:93">
      <c r="E133" t="e">
        <f>INDEX('Rlt Global'!$A$4:$F$151,MATCH($C133,'Rlt Global'!$C$4:$C$151,0),5)</f>
        <v>#N/A</v>
      </c>
      <c r="F133" t="e">
        <f>INDEX('Rlt Global'!$A$4:$F$151,MATCH($C133,'Rlt Global'!$C$4:$C$151,0),6)</f>
        <v>#N/A</v>
      </c>
      <c r="H133" t="e">
        <f>INDEX('Rlt Global'!$E$4:$BD$151,MATCH($E133,'Rlt Global'!$E$4:$E$151,0),MATCH(H$3,'Rlt Global'!$E$3:$BD$3,0))</f>
        <v>#N/A</v>
      </c>
      <c r="I133" t="e">
        <f>INDEX('Rlt Global'!$E$4:$BD$151,MATCH($E133,'Rlt Global'!$E$4:$E$151,0),MATCH(I$3,'Rlt Global'!$E$3:$BD$3,0))</f>
        <v>#N/A</v>
      </c>
      <c r="J133" t="e">
        <f>INDEX('Rlt Global'!$E$4:$BD$151,MATCH($E133,'Rlt Global'!$E$4:$E$151,0),MATCH(J$3,'Rlt Global'!$E$3:$BD$3,0))</f>
        <v>#N/A</v>
      </c>
      <c r="K133" t="e">
        <f>INDEX('Rlt Global'!$E$4:$BD$151,MATCH($E133,'Rlt Global'!$E$4:$E$151,0),MATCH(K$3,'Rlt Global'!$E$3:$BD$3,0))</f>
        <v>#N/A</v>
      </c>
      <c r="L133" t="e">
        <f>INDEX('Rlt Global'!$E$4:$BD$151,MATCH($E133,'Rlt Global'!$E$4:$E$151,0),MATCH(L$3,'Rlt Global'!$E$3:$BD$3,0))</f>
        <v>#N/A</v>
      </c>
      <c r="M133" t="e">
        <f>INDEX('Rlt Global'!$E$4:$BD$151,MATCH($E133,'Rlt Global'!$E$4:$E$151,0),MATCH(M$3,'Rlt Global'!$E$3:$BD$3,0))</f>
        <v>#N/A</v>
      </c>
      <c r="N133" t="e">
        <f>INDEX('Rlt Global'!$E$4:$BD$151,MATCH($E133,'Rlt Global'!$E$4:$E$151,0),MATCH(N$3,'Rlt Global'!$E$3:$BD$3,0))</f>
        <v>#N/A</v>
      </c>
      <c r="P133" t="e">
        <f t="shared" si="10"/>
        <v>#N/A</v>
      </c>
      <c r="Q133" t="e">
        <f t="shared" si="11"/>
        <v>#N/A</v>
      </c>
      <c r="R133" t="e">
        <f t="shared" si="12"/>
        <v>#N/A</v>
      </c>
      <c r="S133" t="e">
        <f t="shared" si="13"/>
        <v>#N/A</v>
      </c>
      <c r="T133" t="e">
        <f t="shared" si="14"/>
        <v>#N/A</v>
      </c>
      <c r="U133" t="e">
        <f t="shared" si="15"/>
        <v>#N/A</v>
      </c>
      <c r="V133" t="e">
        <f t="shared" si="16"/>
        <v>#N/A</v>
      </c>
      <c r="X133" t="e">
        <f>IF(H133=X$3,MAX(X$4:X132)+1,"")</f>
        <v>#N/A</v>
      </c>
      <c r="Y133" t="e">
        <f>IF(I133=Y$3,MAX(Y$4:Y132)+1,"")</f>
        <v>#N/A</v>
      </c>
      <c r="Z133" t="e">
        <f>IF(J133=Z$3,MAX(Z$4:Z132)+1,"")</f>
        <v>#N/A</v>
      </c>
      <c r="AA133" t="e">
        <f>IF(K133=AA$3,MAX(AA$4:AA132)+1,"")</f>
        <v>#N/A</v>
      </c>
      <c r="AB133" t="e">
        <f>IF(L133=AB$3,MAX(AB$4:AB132)+1,"")</f>
        <v>#N/A</v>
      </c>
      <c r="AC133" t="e">
        <f>IF(M133=AC$3,MAX(AC$4:AC132)+1,"")</f>
        <v>#N/A</v>
      </c>
      <c r="AD133" t="e">
        <f>IF(N133=AD$3,MAX(AD$4:AD132)+1,"")</f>
        <v>#N/A</v>
      </c>
      <c r="AE133" t="e">
        <f>IF(H133=AE$3,MAX(AE$4:AE132)+1,"")</f>
        <v>#N/A</v>
      </c>
      <c r="AF133" t="e">
        <f>IF(I133=AF$3,MAX(AF$4:AF132)+1,"")</f>
        <v>#N/A</v>
      </c>
      <c r="AG133" t="e">
        <f>IF(J133=AG$3,MAX(AG$4:AG132)+1,"")</f>
        <v>#N/A</v>
      </c>
      <c r="AH133" t="e">
        <f>IF(K133=AH$3,MAX(AH$4:AH132)+1,"")</f>
        <v>#N/A</v>
      </c>
      <c r="AI133" t="e">
        <f>IF(L133=AI$3,MAX(AI$4:AI132)+1,"")</f>
        <v>#N/A</v>
      </c>
      <c r="AJ133" t="e">
        <f>IF(M133=AJ$3,MAX(AJ$4:AJ132)+1,"")</f>
        <v>#N/A</v>
      </c>
      <c r="AK133" t="e">
        <f>IF(N133=AK$3,MAX(AK$4:AK132)+1,"")</f>
        <v>#N/A</v>
      </c>
      <c r="AL133" t="e">
        <f>IF(H133=AL$3,MAX(AL$4:AL132)+1,"")</f>
        <v>#N/A</v>
      </c>
      <c r="AM133" t="e">
        <f>IF(I133=AM$3,MAX(AM$4:AM132)+1,"")</f>
        <v>#N/A</v>
      </c>
      <c r="AN133" t="e">
        <f>IF(J133=AN$3,MAX(AN$4:AN132)+1,"")</f>
        <v>#N/A</v>
      </c>
      <c r="AO133" t="e">
        <f>IF(K133=AO$3,MAX(AO$4:AO132)+1,"")</f>
        <v>#N/A</v>
      </c>
      <c r="AP133" t="e">
        <f>IF(L133=AP$3,MAX(AP$4:AP132)+1,"")</f>
        <v>#N/A</v>
      </c>
      <c r="AQ133" t="e">
        <f>IF(M133=AQ$3,MAX(AQ$4:AQ132)+1,"")</f>
        <v>#N/A</v>
      </c>
      <c r="AR133" t="e">
        <f>IF(N133=AR$3,MAX(AR$4:AR132)+1,"")</f>
        <v>#N/A</v>
      </c>
      <c r="AS133" t="e">
        <f>IF(H133=AS$3,MAX(AS$4:AS132)+1,"")</f>
        <v>#N/A</v>
      </c>
      <c r="AT133" t="e">
        <f>IF(I133=AT$3,MAX(AT$4:AT132)+1,"")</f>
        <v>#N/A</v>
      </c>
      <c r="AU133" t="e">
        <f>IF(J133=AU$3,MAX(AU$4:AU132)+1,"")</f>
        <v>#N/A</v>
      </c>
      <c r="AV133" t="e">
        <f>IF(K133=AV$3,MAX(AV$4:AV132)+1,"")</f>
        <v>#N/A</v>
      </c>
      <c r="AW133" t="e">
        <f>IF(L133=AW$3,MAX(AW$4:AW132)+1,"")</f>
        <v>#N/A</v>
      </c>
      <c r="AX133" t="e">
        <f>IF(M133=AX$3,MAX(AX$4:AX132)+1,"")</f>
        <v>#N/A</v>
      </c>
      <c r="AY133" t="e">
        <f>IF(N133=AY$3,MAX(AY$4:AY132)+1,"")</f>
        <v>#N/A</v>
      </c>
      <c r="AZ133" t="e">
        <f>IF(H133=AZ$3,MAX(AZ$4:AZ132)+1,"")</f>
        <v>#N/A</v>
      </c>
      <c r="BA133" t="e">
        <f>IF(I133=BA$3,MAX(BA$4:BA132)+1,"")</f>
        <v>#N/A</v>
      </c>
      <c r="BB133" t="e">
        <f>IF(J133=BB$3,MAX(BB$4:BB132)+1,"")</f>
        <v>#N/A</v>
      </c>
      <c r="BC133" t="e">
        <f>IF(K133=BC$3,MAX(BC$4:BC132)+1,"")</f>
        <v>#N/A</v>
      </c>
      <c r="BD133" t="e">
        <f>IF(L133=BD$3,MAX(BD$4:BD132)+1,"")</f>
        <v>#N/A</v>
      </c>
      <c r="BE133" t="e">
        <f>IF(M133=BE$3,MAX(BE$4:BE132)+1,"")</f>
        <v>#N/A</v>
      </c>
      <c r="BF133" t="e">
        <f>IF(N133=BF$3,MAX(BF$4:BF132)+1,"")</f>
        <v>#N/A</v>
      </c>
      <c r="BG133" t="e">
        <f>IF(H133=BG$3,MAX(BG$4:BG132)+1,"")</f>
        <v>#N/A</v>
      </c>
      <c r="BH133" t="e">
        <f>IF(I133=BH$3,MAX(BH$4:BH132)+1,"")</f>
        <v>#N/A</v>
      </c>
      <c r="BI133" t="e">
        <f>IF(J133=BI$3,MAX(BI$4:BI132)+1,"")</f>
        <v>#N/A</v>
      </c>
      <c r="BJ133" t="e">
        <f>IF(K133=BJ$3,MAX(BJ$4:BJ132)+1,"")</f>
        <v>#N/A</v>
      </c>
      <c r="BK133" t="e">
        <f>IF(L133=BK$3,MAX(BK$4:BK132)+1,"")</f>
        <v>#N/A</v>
      </c>
      <c r="BL133" t="e">
        <f>IF(M133=BL$3,MAX(BL$4:BL132)+1,"")</f>
        <v>#N/A</v>
      </c>
      <c r="BM133" t="e">
        <f>IF(N133=BM$3,MAX(BM$4:BM132)+1,"")</f>
        <v>#N/A</v>
      </c>
      <c r="BN133" t="e">
        <f>IF(H133=BN$3,MAX(BN$4:BN132)+1,"")</f>
        <v>#N/A</v>
      </c>
      <c r="BO133" t="e">
        <f>IF(I133=BO$3,MAX(BO$4:BO132)+1,"")</f>
        <v>#N/A</v>
      </c>
      <c r="BP133" t="e">
        <f>IF(J133=BP$3,MAX(BP$4:BP132)+1,"")</f>
        <v>#N/A</v>
      </c>
      <c r="BQ133" t="e">
        <f>IF(K133=BQ$3,MAX(BQ$4:BQ132)+1,"")</f>
        <v>#N/A</v>
      </c>
      <c r="BR133" t="e">
        <f>IF(L133=BR$3,MAX(BR$4:BR132)+1,"")</f>
        <v>#N/A</v>
      </c>
      <c r="BS133" t="e">
        <f>IF(M133=BS$3,MAX(BS$4:BS132)+1,"")</f>
        <v>#N/A</v>
      </c>
      <c r="BT133" t="e">
        <f>IF(N133=BT$3,MAX(BT$4:BT132)+1,"")</f>
        <v>#N/A</v>
      </c>
      <c r="BU133" t="e">
        <f>IF(H133=BU$3,MAX(BU$4:BU132)+1,"")</f>
        <v>#N/A</v>
      </c>
      <c r="BV133" t="e">
        <f>IF(I133=BV$3,MAX(BV$4:BV132)+1,"")</f>
        <v>#N/A</v>
      </c>
      <c r="BW133" t="e">
        <f>IF(J133=BW$3,MAX(BW$4:BW132)+1,"")</f>
        <v>#N/A</v>
      </c>
      <c r="BX133" t="e">
        <f>IF(K133=BX$3,MAX(BX$4:BX132)+1,"")</f>
        <v>#N/A</v>
      </c>
      <c r="BY133" t="e">
        <f>IF(L133=BY$3,MAX(BY$4:BY132)+1,"")</f>
        <v>#N/A</v>
      </c>
      <c r="BZ133" t="e">
        <f>IF(M133=BZ$3,MAX(BZ$4:BZ132)+1,"")</f>
        <v>#N/A</v>
      </c>
      <c r="CA133" t="e">
        <f>IF(N133=CA$3,MAX(CA$4:CA132)+1,"")</f>
        <v>#N/A</v>
      </c>
      <c r="CB133" t="e">
        <f>IF(H133=CB$3,MAX(CB$4:CB132)+1,"")</f>
        <v>#N/A</v>
      </c>
      <c r="CC133" t="e">
        <f>IF(I133=CC$3,MAX(CC$4:CC132)+1,"")</f>
        <v>#N/A</v>
      </c>
      <c r="CD133" t="e">
        <f>IF(J133=CD$3,MAX(CD$4:CD132)+1,"")</f>
        <v>#N/A</v>
      </c>
      <c r="CE133" t="e">
        <f>IF(K133=CE$3,MAX(CE$4:CE132)+1,"")</f>
        <v>#N/A</v>
      </c>
      <c r="CF133" t="e">
        <f>IF(L133=CF$3,MAX(CF$4:CF132)+1,"")</f>
        <v>#N/A</v>
      </c>
      <c r="CG133" t="e">
        <f>IF(M133=CG$3,MAX(CG$4:CG132)+1,"")</f>
        <v>#N/A</v>
      </c>
      <c r="CH133" t="e">
        <f>IF(N133=CH$3,MAX(CH$4:CH132)+1,"")</f>
        <v>#N/A</v>
      </c>
      <c r="CI133" t="e">
        <f>IF(H133=CI$3,MAX(CI$4:CI132)+1,"")</f>
        <v>#N/A</v>
      </c>
      <c r="CJ133" t="e">
        <f>IF(I133=CJ$3,MAX(CJ$4:CJ132)+1,"")</f>
        <v>#N/A</v>
      </c>
      <c r="CK133" t="e">
        <f>IF(J133=CK$3,MAX(CK$4:CK132)+1,"")</f>
        <v>#N/A</v>
      </c>
      <c r="CL133" t="e">
        <f>IF(K133=CL$3,MAX(CL$4:CL132)+1,"")</f>
        <v>#N/A</v>
      </c>
      <c r="CM133" t="e">
        <f>IF(L133=CM$3,MAX(CM$4:CM132)+1,"")</f>
        <v>#N/A</v>
      </c>
      <c r="CN133" t="e">
        <f>IF(M133=CN$3,MAX(CN$4:CN132)+1,"")</f>
        <v>#N/A</v>
      </c>
      <c r="CO133" t="e">
        <f>IF(N133=CO$3,MAX(CO$4:CO132)+1,"")</f>
        <v>#N/A</v>
      </c>
    </row>
    <row r="134" spans="5:93">
      <c r="E134" t="e">
        <f>INDEX('Rlt Global'!$A$4:$F$151,MATCH($C134,'Rlt Global'!$C$4:$C$151,0),5)</f>
        <v>#N/A</v>
      </c>
      <c r="F134" t="e">
        <f>INDEX('Rlt Global'!$A$4:$F$151,MATCH($C134,'Rlt Global'!$C$4:$C$151,0),6)</f>
        <v>#N/A</v>
      </c>
      <c r="H134" t="e">
        <f>INDEX('Rlt Global'!$E$4:$BD$151,MATCH($E134,'Rlt Global'!$E$4:$E$151,0),MATCH(H$3,'Rlt Global'!$E$3:$BD$3,0))</f>
        <v>#N/A</v>
      </c>
      <c r="I134" t="e">
        <f>INDEX('Rlt Global'!$E$4:$BD$151,MATCH($E134,'Rlt Global'!$E$4:$E$151,0),MATCH(I$3,'Rlt Global'!$E$3:$BD$3,0))</f>
        <v>#N/A</v>
      </c>
      <c r="J134" t="e">
        <f>INDEX('Rlt Global'!$E$4:$BD$151,MATCH($E134,'Rlt Global'!$E$4:$E$151,0),MATCH(J$3,'Rlt Global'!$E$3:$BD$3,0))</f>
        <v>#N/A</v>
      </c>
      <c r="K134" t="e">
        <f>INDEX('Rlt Global'!$E$4:$BD$151,MATCH($E134,'Rlt Global'!$E$4:$E$151,0),MATCH(K$3,'Rlt Global'!$E$3:$BD$3,0))</f>
        <v>#N/A</v>
      </c>
      <c r="L134" t="e">
        <f>INDEX('Rlt Global'!$E$4:$BD$151,MATCH($E134,'Rlt Global'!$E$4:$E$151,0),MATCH(L$3,'Rlt Global'!$E$3:$BD$3,0))</f>
        <v>#N/A</v>
      </c>
      <c r="M134" t="e">
        <f>INDEX('Rlt Global'!$E$4:$BD$151,MATCH($E134,'Rlt Global'!$E$4:$E$151,0),MATCH(M$3,'Rlt Global'!$E$3:$BD$3,0))</f>
        <v>#N/A</v>
      </c>
      <c r="N134" t="e">
        <f>INDEX('Rlt Global'!$E$4:$BD$151,MATCH($E134,'Rlt Global'!$E$4:$E$151,0),MATCH(N$3,'Rlt Global'!$E$3:$BD$3,0))</f>
        <v>#N/A</v>
      </c>
      <c r="P134" t="e">
        <f t="shared" ref="P134:P151" si="17">IF(H134=$X$3,H134&amp;X134,IF(H134=$AE$3,H134&amp;AE134,IF(H134=$AL$3,H134&amp;AL134,IF(H134=$AS$3,H134&amp;AS134,IF(H134=$AZ$3,H134&amp;AZ134,IF(H134=$BG$3,H134&amp;BG134,IF(H134=$BN$3,H134&amp;BN134,IF(H134=$BU$3,H134&amp;BU134,IF(H134=$CB$3,H134&amp;CB134,IF(H134=$CB$3,H134&amp;CB134,IF(H134=$CI$3,H134&amp;CI134,H134)))))))))))</f>
        <v>#N/A</v>
      </c>
      <c r="Q134" t="e">
        <f t="shared" ref="Q134:Q151" si="18">IF(I134=$X$3,I134&amp;Y134,IF(I134=$AE$3,I134&amp;AF134,IF(I134=$AL$3,I134&amp;AM134,IF(I134=$AS$3,I134&amp;AT134,IF(I134=$AZ$3,I134&amp;BA134,IF(I134=$BG$3,I134&amp;BH134,IF(I134=$BN$3,I134&amp;BO134,IF(I134=$BU$3,I134&amp;BV134,IF(I134=$CB$3,I134&amp;CC134,IF(I134=$CB$3,I134&amp;CC134,IF(I134=$CI$3,I134&amp;CJ134,I134)))))))))))</f>
        <v>#N/A</v>
      </c>
      <c r="R134" t="e">
        <f t="shared" ref="R134:R151" si="19">IF(J134=$X$3,J134&amp;Z134,IF(J134=$AE$3,J134&amp;AG134,IF(J134=$AL$3,J134&amp;AN134,IF(J134=$AS$3,J134&amp;AU134,IF(J134=$AZ$3,J134&amp;BB134,IF(J134=$BG$3,J134&amp;BI134,IF(J134=$BN$3,J134&amp;BP134,IF(J134=$BU$3,J134&amp;BW134,IF(J134=$CB$3,J134&amp;CD134,IF(J134=$CB$3,J134&amp;CD134,IF(J134=$CI$3,J134&amp;CK134,J134)))))))))))</f>
        <v>#N/A</v>
      </c>
      <c r="S134" t="e">
        <f t="shared" ref="S134:S151" si="20">IF(K134=$X$3,K134&amp;AA134,IF(K134=$AE$3,K134&amp;AH134,IF(K134=$AL$3,K134&amp;AO134,IF(K134=$AS$3,K134&amp;AV134,IF(K134=$AZ$3,K134&amp;BC134,IF(K134=$BG$3,K134&amp;BJ134,IF(K134=$BN$3,K134&amp;BQ134,IF(K134=$BU$3,K134&amp;BX134,IF(K134=$CB$3,K134&amp;CE134,IF(K134=$CB$3,K134&amp;CE134,IF(K134=$CI$3,K134&amp;CL134,K134)))))))))))</f>
        <v>#N/A</v>
      </c>
      <c r="T134" t="e">
        <f t="shared" ref="T134:T151" si="21">IF(L134=$X$3,L134&amp;AB134,IF(L134=$AE$3,L134&amp;AI134,IF(L134=$AL$3,L134&amp;AP134,IF(L134=$AS$3,L134&amp;AW134,IF(L134=$AZ$3,L134&amp;BD134,IF(L134=$BG$3,L134&amp;BK134,IF(L134=$BN$3,L134&amp;BR134,IF(L134=$BU$3,L134&amp;BY134,IF(L134=$CB$3,L134&amp;CF134,IF(L134=$CB$3,L134&amp;CF134,IF(L134=$CI$3,L134&amp;CM134,L134)))))))))))</f>
        <v>#N/A</v>
      </c>
      <c r="U134" t="e">
        <f t="shared" ref="U134:U151" si="22">IF(M134=$X$3,M134&amp;AC134,IF(M134=$AE$3,M134&amp;AJ134,IF(M134=$AL$3,M134&amp;AQ134,IF(M134=$AS$3,M134&amp;AX134,IF(M134=$AZ$3,M134&amp;BE134,IF(M134=$BG$3,M134&amp;BL134,IF(M134=$BN$3,M134&amp;BS134,IF(M134=$BU$3,M134&amp;BZ134,IF(M134=$CB$3,M134&amp;CG134,IF(M134=$CB$3,M134&amp;CG134,IF(M134=$CI$3,M134&amp;CN134,M134)))))))))))</f>
        <v>#N/A</v>
      </c>
      <c r="V134" t="e">
        <f t="shared" ref="V134:V151" si="23">IF(N134=$X$3,N134&amp;AD134,IF(N134=$AE$3,N134&amp;AK134,IF(N134=$AL$3,N134&amp;AR134,IF(N134=$AS$3,N134&amp;AY134,IF(N134=$AZ$3,N134&amp;BF134,IF(N134=$BG$3,N134&amp;BM134,IF(N134=$BN$3,N134&amp;BT134,IF(N134=$BU$3,N134&amp;CA134,IF(N134=$CB$3,N134&amp;CH134,IF(N134=$CB$3,N134&amp;CH134,IF(N134=$CI$3,N134&amp;CO134,N134)))))))))))</f>
        <v>#N/A</v>
      </c>
      <c r="X134" t="e">
        <f>IF(H134=X$3,MAX(X$4:X133)+1,"")</f>
        <v>#N/A</v>
      </c>
      <c r="Y134" t="e">
        <f>IF(I134=Y$3,MAX(Y$4:Y133)+1,"")</f>
        <v>#N/A</v>
      </c>
      <c r="Z134" t="e">
        <f>IF(J134=Z$3,MAX(Z$4:Z133)+1,"")</f>
        <v>#N/A</v>
      </c>
      <c r="AA134" t="e">
        <f>IF(K134=AA$3,MAX(AA$4:AA133)+1,"")</f>
        <v>#N/A</v>
      </c>
      <c r="AB134" t="e">
        <f>IF(L134=AB$3,MAX(AB$4:AB133)+1,"")</f>
        <v>#N/A</v>
      </c>
      <c r="AC134" t="e">
        <f>IF(M134=AC$3,MAX(AC$4:AC133)+1,"")</f>
        <v>#N/A</v>
      </c>
      <c r="AD134" t="e">
        <f>IF(N134=AD$3,MAX(AD$4:AD133)+1,"")</f>
        <v>#N/A</v>
      </c>
      <c r="AE134" t="e">
        <f>IF(H134=AE$3,MAX(AE$4:AE133)+1,"")</f>
        <v>#N/A</v>
      </c>
      <c r="AF134" t="e">
        <f>IF(I134=AF$3,MAX(AF$4:AF133)+1,"")</f>
        <v>#N/A</v>
      </c>
      <c r="AG134" t="e">
        <f>IF(J134=AG$3,MAX(AG$4:AG133)+1,"")</f>
        <v>#N/A</v>
      </c>
      <c r="AH134" t="e">
        <f>IF(K134=AH$3,MAX(AH$4:AH133)+1,"")</f>
        <v>#N/A</v>
      </c>
      <c r="AI134" t="e">
        <f>IF(L134=AI$3,MAX(AI$4:AI133)+1,"")</f>
        <v>#N/A</v>
      </c>
      <c r="AJ134" t="e">
        <f>IF(M134=AJ$3,MAX(AJ$4:AJ133)+1,"")</f>
        <v>#N/A</v>
      </c>
      <c r="AK134" t="e">
        <f>IF(N134=AK$3,MAX(AK$4:AK133)+1,"")</f>
        <v>#N/A</v>
      </c>
      <c r="AL134" t="e">
        <f>IF(H134=AL$3,MAX(AL$4:AL133)+1,"")</f>
        <v>#N/A</v>
      </c>
      <c r="AM134" t="e">
        <f>IF(I134=AM$3,MAX(AM$4:AM133)+1,"")</f>
        <v>#N/A</v>
      </c>
      <c r="AN134" t="e">
        <f>IF(J134=AN$3,MAX(AN$4:AN133)+1,"")</f>
        <v>#N/A</v>
      </c>
      <c r="AO134" t="e">
        <f>IF(K134=AO$3,MAX(AO$4:AO133)+1,"")</f>
        <v>#N/A</v>
      </c>
      <c r="AP134" t="e">
        <f>IF(L134=AP$3,MAX(AP$4:AP133)+1,"")</f>
        <v>#N/A</v>
      </c>
      <c r="AQ134" t="e">
        <f>IF(M134=AQ$3,MAX(AQ$4:AQ133)+1,"")</f>
        <v>#N/A</v>
      </c>
      <c r="AR134" t="e">
        <f>IF(N134=AR$3,MAX(AR$4:AR133)+1,"")</f>
        <v>#N/A</v>
      </c>
      <c r="AS134" t="e">
        <f>IF(H134=AS$3,MAX(AS$4:AS133)+1,"")</f>
        <v>#N/A</v>
      </c>
      <c r="AT134" t="e">
        <f>IF(I134=AT$3,MAX(AT$4:AT133)+1,"")</f>
        <v>#N/A</v>
      </c>
      <c r="AU134" t="e">
        <f>IF(J134=AU$3,MAX(AU$4:AU133)+1,"")</f>
        <v>#N/A</v>
      </c>
      <c r="AV134" t="e">
        <f>IF(K134=AV$3,MAX(AV$4:AV133)+1,"")</f>
        <v>#N/A</v>
      </c>
      <c r="AW134" t="e">
        <f>IF(L134=AW$3,MAX(AW$4:AW133)+1,"")</f>
        <v>#N/A</v>
      </c>
      <c r="AX134" t="e">
        <f>IF(M134=AX$3,MAX(AX$4:AX133)+1,"")</f>
        <v>#N/A</v>
      </c>
      <c r="AY134" t="e">
        <f>IF(N134=AY$3,MAX(AY$4:AY133)+1,"")</f>
        <v>#N/A</v>
      </c>
      <c r="AZ134" t="e">
        <f>IF(H134=AZ$3,MAX(AZ$4:AZ133)+1,"")</f>
        <v>#N/A</v>
      </c>
      <c r="BA134" t="e">
        <f>IF(I134=BA$3,MAX(BA$4:BA133)+1,"")</f>
        <v>#N/A</v>
      </c>
      <c r="BB134" t="e">
        <f>IF(J134=BB$3,MAX(BB$4:BB133)+1,"")</f>
        <v>#N/A</v>
      </c>
      <c r="BC134" t="e">
        <f>IF(K134=BC$3,MAX(BC$4:BC133)+1,"")</f>
        <v>#N/A</v>
      </c>
      <c r="BD134" t="e">
        <f>IF(L134=BD$3,MAX(BD$4:BD133)+1,"")</f>
        <v>#N/A</v>
      </c>
      <c r="BE134" t="e">
        <f>IF(M134=BE$3,MAX(BE$4:BE133)+1,"")</f>
        <v>#N/A</v>
      </c>
      <c r="BF134" t="e">
        <f>IF(N134=BF$3,MAX(BF$4:BF133)+1,"")</f>
        <v>#N/A</v>
      </c>
      <c r="BG134" t="e">
        <f>IF(H134=BG$3,MAX(BG$4:BG133)+1,"")</f>
        <v>#N/A</v>
      </c>
      <c r="BH134" t="e">
        <f>IF(I134=BH$3,MAX(BH$4:BH133)+1,"")</f>
        <v>#N/A</v>
      </c>
      <c r="BI134" t="e">
        <f>IF(J134=BI$3,MAX(BI$4:BI133)+1,"")</f>
        <v>#N/A</v>
      </c>
      <c r="BJ134" t="e">
        <f>IF(K134=BJ$3,MAX(BJ$4:BJ133)+1,"")</f>
        <v>#N/A</v>
      </c>
      <c r="BK134" t="e">
        <f>IF(L134=BK$3,MAX(BK$4:BK133)+1,"")</f>
        <v>#N/A</v>
      </c>
      <c r="BL134" t="e">
        <f>IF(M134=BL$3,MAX(BL$4:BL133)+1,"")</f>
        <v>#N/A</v>
      </c>
      <c r="BM134" t="e">
        <f>IF(N134=BM$3,MAX(BM$4:BM133)+1,"")</f>
        <v>#N/A</v>
      </c>
      <c r="BN134" t="e">
        <f>IF(H134=BN$3,MAX(BN$4:BN133)+1,"")</f>
        <v>#N/A</v>
      </c>
      <c r="BO134" t="e">
        <f>IF(I134=BO$3,MAX(BO$4:BO133)+1,"")</f>
        <v>#N/A</v>
      </c>
      <c r="BP134" t="e">
        <f>IF(J134=BP$3,MAX(BP$4:BP133)+1,"")</f>
        <v>#N/A</v>
      </c>
      <c r="BQ134" t="e">
        <f>IF(K134=BQ$3,MAX(BQ$4:BQ133)+1,"")</f>
        <v>#N/A</v>
      </c>
      <c r="BR134" t="e">
        <f>IF(L134=BR$3,MAX(BR$4:BR133)+1,"")</f>
        <v>#N/A</v>
      </c>
      <c r="BS134" t="e">
        <f>IF(M134=BS$3,MAX(BS$4:BS133)+1,"")</f>
        <v>#N/A</v>
      </c>
      <c r="BT134" t="e">
        <f>IF(N134=BT$3,MAX(BT$4:BT133)+1,"")</f>
        <v>#N/A</v>
      </c>
      <c r="BU134" t="e">
        <f>IF(H134=BU$3,MAX(BU$4:BU133)+1,"")</f>
        <v>#N/A</v>
      </c>
      <c r="BV134" t="e">
        <f>IF(I134=BV$3,MAX(BV$4:BV133)+1,"")</f>
        <v>#N/A</v>
      </c>
      <c r="BW134" t="e">
        <f>IF(J134=BW$3,MAX(BW$4:BW133)+1,"")</f>
        <v>#N/A</v>
      </c>
      <c r="BX134" t="e">
        <f>IF(K134=BX$3,MAX(BX$4:BX133)+1,"")</f>
        <v>#N/A</v>
      </c>
      <c r="BY134" t="e">
        <f>IF(L134=BY$3,MAX(BY$4:BY133)+1,"")</f>
        <v>#N/A</v>
      </c>
      <c r="BZ134" t="e">
        <f>IF(M134=BZ$3,MAX(BZ$4:BZ133)+1,"")</f>
        <v>#N/A</v>
      </c>
      <c r="CA134" t="e">
        <f>IF(N134=CA$3,MAX(CA$4:CA133)+1,"")</f>
        <v>#N/A</v>
      </c>
      <c r="CB134" t="e">
        <f>IF(H134=CB$3,MAX(CB$4:CB133)+1,"")</f>
        <v>#N/A</v>
      </c>
      <c r="CC134" t="e">
        <f>IF(I134=CC$3,MAX(CC$4:CC133)+1,"")</f>
        <v>#N/A</v>
      </c>
      <c r="CD134" t="e">
        <f>IF(J134=CD$3,MAX(CD$4:CD133)+1,"")</f>
        <v>#N/A</v>
      </c>
      <c r="CE134" t="e">
        <f>IF(K134=CE$3,MAX(CE$4:CE133)+1,"")</f>
        <v>#N/A</v>
      </c>
      <c r="CF134" t="e">
        <f>IF(L134=CF$3,MAX(CF$4:CF133)+1,"")</f>
        <v>#N/A</v>
      </c>
      <c r="CG134" t="e">
        <f>IF(M134=CG$3,MAX(CG$4:CG133)+1,"")</f>
        <v>#N/A</v>
      </c>
      <c r="CH134" t="e">
        <f>IF(N134=CH$3,MAX(CH$4:CH133)+1,"")</f>
        <v>#N/A</v>
      </c>
      <c r="CI134" t="e">
        <f>IF(H134=CI$3,MAX(CI$4:CI133)+1,"")</f>
        <v>#N/A</v>
      </c>
      <c r="CJ134" t="e">
        <f>IF(I134=CJ$3,MAX(CJ$4:CJ133)+1,"")</f>
        <v>#N/A</v>
      </c>
      <c r="CK134" t="e">
        <f>IF(J134=CK$3,MAX(CK$4:CK133)+1,"")</f>
        <v>#N/A</v>
      </c>
      <c r="CL134" t="e">
        <f>IF(K134=CL$3,MAX(CL$4:CL133)+1,"")</f>
        <v>#N/A</v>
      </c>
      <c r="CM134" t="e">
        <f>IF(L134=CM$3,MAX(CM$4:CM133)+1,"")</f>
        <v>#N/A</v>
      </c>
      <c r="CN134" t="e">
        <f>IF(M134=CN$3,MAX(CN$4:CN133)+1,"")</f>
        <v>#N/A</v>
      </c>
      <c r="CO134" t="e">
        <f>IF(N134=CO$3,MAX(CO$4:CO133)+1,"")</f>
        <v>#N/A</v>
      </c>
    </row>
    <row r="135" spans="5:93">
      <c r="E135" t="e">
        <f>INDEX('Rlt Global'!$A$4:$F$151,MATCH($C135,'Rlt Global'!$C$4:$C$151,0),5)</f>
        <v>#N/A</v>
      </c>
      <c r="F135" t="e">
        <f>INDEX('Rlt Global'!$A$4:$F$151,MATCH($C135,'Rlt Global'!$C$4:$C$151,0),6)</f>
        <v>#N/A</v>
      </c>
      <c r="H135" t="e">
        <f>INDEX('Rlt Global'!$E$4:$BD$151,MATCH($E135,'Rlt Global'!$E$4:$E$151,0),MATCH(H$3,'Rlt Global'!$E$3:$BD$3,0))</f>
        <v>#N/A</v>
      </c>
      <c r="I135" t="e">
        <f>INDEX('Rlt Global'!$E$4:$BD$151,MATCH($E135,'Rlt Global'!$E$4:$E$151,0),MATCH(I$3,'Rlt Global'!$E$3:$BD$3,0))</f>
        <v>#N/A</v>
      </c>
      <c r="J135" t="e">
        <f>INDEX('Rlt Global'!$E$4:$BD$151,MATCH($E135,'Rlt Global'!$E$4:$E$151,0),MATCH(J$3,'Rlt Global'!$E$3:$BD$3,0))</f>
        <v>#N/A</v>
      </c>
      <c r="K135" t="e">
        <f>INDEX('Rlt Global'!$E$4:$BD$151,MATCH($E135,'Rlt Global'!$E$4:$E$151,0),MATCH(K$3,'Rlt Global'!$E$3:$BD$3,0))</f>
        <v>#N/A</v>
      </c>
      <c r="L135" t="e">
        <f>INDEX('Rlt Global'!$E$4:$BD$151,MATCH($E135,'Rlt Global'!$E$4:$E$151,0),MATCH(L$3,'Rlt Global'!$E$3:$BD$3,0))</f>
        <v>#N/A</v>
      </c>
      <c r="M135" t="e">
        <f>INDEX('Rlt Global'!$E$4:$BD$151,MATCH($E135,'Rlt Global'!$E$4:$E$151,0),MATCH(M$3,'Rlt Global'!$E$3:$BD$3,0))</f>
        <v>#N/A</v>
      </c>
      <c r="N135" t="e">
        <f>INDEX('Rlt Global'!$E$4:$BD$151,MATCH($E135,'Rlt Global'!$E$4:$E$151,0),MATCH(N$3,'Rlt Global'!$E$3:$BD$3,0))</f>
        <v>#N/A</v>
      </c>
      <c r="P135" t="e">
        <f t="shared" si="17"/>
        <v>#N/A</v>
      </c>
      <c r="Q135" t="e">
        <f t="shared" si="18"/>
        <v>#N/A</v>
      </c>
      <c r="R135" t="e">
        <f t="shared" si="19"/>
        <v>#N/A</v>
      </c>
      <c r="S135" t="e">
        <f t="shared" si="20"/>
        <v>#N/A</v>
      </c>
      <c r="T135" t="e">
        <f t="shared" si="21"/>
        <v>#N/A</v>
      </c>
      <c r="U135" t="e">
        <f t="shared" si="22"/>
        <v>#N/A</v>
      </c>
      <c r="V135" t="e">
        <f t="shared" si="23"/>
        <v>#N/A</v>
      </c>
      <c r="X135" t="e">
        <f>IF(H135=X$3,MAX(X$4:X134)+1,"")</f>
        <v>#N/A</v>
      </c>
      <c r="Y135" t="e">
        <f>IF(I135=Y$3,MAX(Y$4:Y134)+1,"")</f>
        <v>#N/A</v>
      </c>
      <c r="Z135" t="e">
        <f>IF(J135=Z$3,MAX(Z$4:Z134)+1,"")</f>
        <v>#N/A</v>
      </c>
      <c r="AA135" t="e">
        <f>IF(K135=AA$3,MAX(AA$4:AA134)+1,"")</f>
        <v>#N/A</v>
      </c>
      <c r="AB135" t="e">
        <f>IF(L135=AB$3,MAX(AB$4:AB134)+1,"")</f>
        <v>#N/A</v>
      </c>
      <c r="AC135" t="e">
        <f>IF(M135=AC$3,MAX(AC$4:AC134)+1,"")</f>
        <v>#N/A</v>
      </c>
      <c r="AD135" t="e">
        <f>IF(N135=AD$3,MAX(AD$4:AD134)+1,"")</f>
        <v>#N/A</v>
      </c>
      <c r="AE135" t="e">
        <f>IF(H135=AE$3,MAX(AE$4:AE134)+1,"")</f>
        <v>#N/A</v>
      </c>
      <c r="AF135" t="e">
        <f>IF(I135=AF$3,MAX(AF$4:AF134)+1,"")</f>
        <v>#N/A</v>
      </c>
      <c r="AG135" t="e">
        <f>IF(J135=AG$3,MAX(AG$4:AG134)+1,"")</f>
        <v>#N/A</v>
      </c>
      <c r="AH135" t="e">
        <f>IF(K135=AH$3,MAX(AH$4:AH134)+1,"")</f>
        <v>#N/A</v>
      </c>
      <c r="AI135" t="e">
        <f>IF(L135=AI$3,MAX(AI$4:AI134)+1,"")</f>
        <v>#N/A</v>
      </c>
      <c r="AJ135" t="e">
        <f>IF(M135=AJ$3,MAX(AJ$4:AJ134)+1,"")</f>
        <v>#N/A</v>
      </c>
      <c r="AK135" t="e">
        <f>IF(N135=AK$3,MAX(AK$4:AK134)+1,"")</f>
        <v>#N/A</v>
      </c>
      <c r="AL135" t="e">
        <f>IF(H135=AL$3,MAX(AL$4:AL134)+1,"")</f>
        <v>#N/A</v>
      </c>
      <c r="AM135" t="e">
        <f>IF(I135=AM$3,MAX(AM$4:AM134)+1,"")</f>
        <v>#N/A</v>
      </c>
      <c r="AN135" t="e">
        <f>IF(J135=AN$3,MAX(AN$4:AN134)+1,"")</f>
        <v>#N/A</v>
      </c>
      <c r="AO135" t="e">
        <f>IF(K135=AO$3,MAX(AO$4:AO134)+1,"")</f>
        <v>#N/A</v>
      </c>
      <c r="AP135" t="e">
        <f>IF(L135=AP$3,MAX(AP$4:AP134)+1,"")</f>
        <v>#N/A</v>
      </c>
      <c r="AQ135" t="e">
        <f>IF(M135=AQ$3,MAX(AQ$4:AQ134)+1,"")</f>
        <v>#N/A</v>
      </c>
      <c r="AR135" t="e">
        <f>IF(N135=AR$3,MAX(AR$4:AR134)+1,"")</f>
        <v>#N/A</v>
      </c>
      <c r="AS135" t="e">
        <f>IF(H135=AS$3,MAX(AS$4:AS134)+1,"")</f>
        <v>#N/A</v>
      </c>
      <c r="AT135" t="e">
        <f>IF(I135=AT$3,MAX(AT$4:AT134)+1,"")</f>
        <v>#N/A</v>
      </c>
      <c r="AU135" t="e">
        <f>IF(J135=AU$3,MAX(AU$4:AU134)+1,"")</f>
        <v>#N/A</v>
      </c>
      <c r="AV135" t="e">
        <f>IF(K135=AV$3,MAX(AV$4:AV134)+1,"")</f>
        <v>#N/A</v>
      </c>
      <c r="AW135" t="e">
        <f>IF(L135=AW$3,MAX(AW$4:AW134)+1,"")</f>
        <v>#N/A</v>
      </c>
      <c r="AX135" t="e">
        <f>IF(M135=AX$3,MAX(AX$4:AX134)+1,"")</f>
        <v>#N/A</v>
      </c>
      <c r="AY135" t="e">
        <f>IF(N135=AY$3,MAX(AY$4:AY134)+1,"")</f>
        <v>#N/A</v>
      </c>
      <c r="AZ135" t="e">
        <f>IF(H135=AZ$3,MAX(AZ$4:AZ134)+1,"")</f>
        <v>#N/A</v>
      </c>
      <c r="BA135" t="e">
        <f>IF(I135=BA$3,MAX(BA$4:BA134)+1,"")</f>
        <v>#N/A</v>
      </c>
      <c r="BB135" t="e">
        <f>IF(J135=BB$3,MAX(BB$4:BB134)+1,"")</f>
        <v>#N/A</v>
      </c>
      <c r="BC135" t="e">
        <f>IF(K135=BC$3,MAX(BC$4:BC134)+1,"")</f>
        <v>#N/A</v>
      </c>
      <c r="BD135" t="e">
        <f>IF(L135=BD$3,MAX(BD$4:BD134)+1,"")</f>
        <v>#N/A</v>
      </c>
      <c r="BE135" t="e">
        <f>IF(M135=BE$3,MAX(BE$4:BE134)+1,"")</f>
        <v>#N/A</v>
      </c>
      <c r="BF135" t="e">
        <f>IF(N135=BF$3,MAX(BF$4:BF134)+1,"")</f>
        <v>#N/A</v>
      </c>
      <c r="BG135" t="e">
        <f>IF(H135=BG$3,MAX(BG$4:BG134)+1,"")</f>
        <v>#N/A</v>
      </c>
      <c r="BH135" t="e">
        <f>IF(I135=BH$3,MAX(BH$4:BH134)+1,"")</f>
        <v>#N/A</v>
      </c>
      <c r="BI135" t="e">
        <f>IF(J135=BI$3,MAX(BI$4:BI134)+1,"")</f>
        <v>#N/A</v>
      </c>
      <c r="BJ135" t="e">
        <f>IF(K135=BJ$3,MAX(BJ$4:BJ134)+1,"")</f>
        <v>#N/A</v>
      </c>
      <c r="BK135" t="e">
        <f>IF(L135=BK$3,MAX(BK$4:BK134)+1,"")</f>
        <v>#N/A</v>
      </c>
      <c r="BL135" t="e">
        <f>IF(M135=BL$3,MAX(BL$4:BL134)+1,"")</f>
        <v>#N/A</v>
      </c>
      <c r="BM135" t="e">
        <f>IF(N135=BM$3,MAX(BM$4:BM134)+1,"")</f>
        <v>#N/A</v>
      </c>
      <c r="BN135" t="e">
        <f>IF(H135=BN$3,MAX(BN$4:BN134)+1,"")</f>
        <v>#N/A</v>
      </c>
      <c r="BO135" t="e">
        <f>IF(I135=BO$3,MAX(BO$4:BO134)+1,"")</f>
        <v>#N/A</v>
      </c>
      <c r="BP135" t="e">
        <f>IF(J135=BP$3,MAX(BP$4:BP134)+1,"")</f>
        <v>#N/A</v>
      </c>
      <c r="BQ135" t="e">
        <f>IF(K135=BQ$3,MAX(BQ$4:BQ134)+1,"")</f>
        <v>#N/A</v>
      </c>
      <c r="BR135" t="e">
        <f>IF(L135=BR$3,MAX(BR$4:BR134)+1,"")</f>
        <v>#N/A</v>
      </c>
      <c r="BS135" t="e">
        <f>IF(M135=BS$3,MAX(BS$4:BS134)+1,"")</f>
        <v>#N/A</v>
      </c>
      <c r="BT135" t="e">
        <f>IF(N135=BT$3,MAX(BT$4:BT134)+1,"")</f>
        <v>#N/A</v>
      </c>
      <c r="BU135" t="e">
        <f>IF(H135=BU$3,MAX(BU$4:BU134)+1,"")</f>
        <v>#N/A</v>
      </c>
      <c r="BV135" t="e">
        <f>IF(I135=BV$3,MAX(BV$4:BV134)+1,"")</f>
        <v>#N/A</v>
      </c>
      <c r="BW135" t="e">
        <f>IF(J135=BW$3,MAX(BW$4:BW134)+1,"")</f>
        <v>#N/A</v>
      </c>
      <c r="BX135" t="e">
        <f>IF(K135=BX$3,MAX(BX$4:BX134)+1,"")</f>
        <v>#N/A</v>
      </c>
      <c r="BY135" t="e">
        <f>IF(L135=BY$3,MAX(BY$4:BY134)+1,"")</f>
        <v>#N/A</v>
      </c>
      <c r="BZ135" t="e">
        <f>IF(M135=BZ$3,MAX(BZ$4:BZ134)+1,"")</f>
        <v>#N/A</v>
      </c>
      <c r="CA135" t="e">
        <f>IF(N135=CA$3,MAX(CA$4:CA134)+1,"")</f>
        <v>#N/A</v>
      </c>
      <c r="CB135" t="e">
        <f>IF(H135=CB$3,MAX(CB$4:CB134)+1,"")</f>
        <v>#N/A</v>
      </c>
      <c r="CC135" t="e">
        <f>IF(I135=CC$3,MAX(CC$4:CC134)+1,"")</f>
        <v>#N/A</v>
      </c>
      <c r="CD135" t="e">
        <f>IF(J135=CD$3,MAX(CD$4:CD134)+1,"")</f>
        <v>#N/A</v>
      </c>
      <c r="CE135" t="e">
        <f>IF(K135=CE$3,MAX(CE$4:CE134)+1,"")</f>
        <v>#N/A</v>
      </c>
      <c r="CF135" t="e">
        <f>IF(L135=CF$3,MAX(CF$4:CF134)+1,"")</f>
        <v>#N/A</v>
      </c>
      <c r="CG135" t="e">
        <f>IF(M135=CG$3,MAX(CG$4:CG134)+1,"")</f>
        <v>#N/A</v>
      </c>
      <c r="CH135" t="e">
        <f>IF(N135=CH$3,MAX(CH$4:CH134)+1,"")</f>
        <v>#N/A</v>
      </c>
      <c r="CI135" t="e">
        <f>IF(H135=CI$3,MAX(CI$4:CI134)+1,"")</f>
        <v>#N/A</v>
      </c>
      <c r="CJ135" t="e">
        <f>IF(I135=CJ$3,MAX(CJ$4:CJ134)+1,"")</f>
        <v>#N/A</v>
      </c>
      <c r="CK135" t="e">
        <f>IF(J135=CK$3,MAX(CK$4:CK134)+1,"")</f>
        <v>#N/A</v>
      </c>
      <c r="CL135" t="e">
        <f>IF(K135=CL$3,MAX(CL$4:CL134)+1,"")</f>
        <v>#N/A</v>
      </c>
      <c r="CM135" t="e">
        <f>IF(L135=CM$3,MAX(CM$4:CM134)+1,"")</f>
        <v>#N/A</v>
      </c>
      <c r="CN135" t="e">
        <f>IF(M135=CN$3,MAX(CN$4:CN134)+1,"")</f>
        <v>#N/A</v>
      </c>
      <c r="CO135" t="e">
        <f>IF(N135=CO$3,MAX(CO$4:CO134)+1,"")</f>
        <v>#N/A</v>
      </c>
    </row>
    <row r="136" spans="5:93">
      <c r="E136" t="e">
        <f>INDEX('Rlt Global'!$A$4:$F$151,MATCH($C136,'Rlt Global'!$C$4:$C$151,0),5)</f>
        <v>#N/A</v>
      </c>
      <c r="F136" t="e">
        <f>INDEX('Rlt Global'!$A$4:$F$151,MATCH($C136,'Rlt Global'!$C$4:$C$151,0),6)</f>
        <v>#N/A</v>
      </c>
      <c r="H136" t="e">
        <f>INDEX('Rlt Global'!$E$4:$BD$151,MATCH($E136,'Rlt Global'!$E$4:$E$151,0),MATCH(H$3,'Rlt Global'!$E$3:$BD$3,0))</f>
        <v>#N/A</v>
      </c>
      <c r="I136" t="e">
        <f>INDEX('Rlt Global'!$E$4:$BD$151,MATCH($E136,'Rlt Global'!$E$4:$E$151,0),MATCH(I$3,'Rlt Global'!$E$3:$BD$3,0))</f>
        <v>#N/A</v>
      </c>
      <c r="J136" t="e">
        <f>INDEX('Rlt Global'!$E$4:$BD$151,MATCH($E136,'Rlt Global'!$E$4:$E$151,0),MATCH(J$3,'Rlt Global'!$E$3:$BD$3,0))</f>
        <v>#N/A</v>
      </c>
      <c r="K136" t="e">
        <f>INDEX('Rlt Global'!$E$4:$BD$151,MATCH($E136,'Rlt Global'!$E$4:$E$151,0),MATCH(K$3,'Rlt Global'!$E$3:$BD$3,0))</f>
        <v>#N/A</v>
      </c>
      <c r="L136" t="e">
        <f>INDEX('Rlt Global'!$E$4:$BD$151,MATCH($E136,'Rlt Global'!$E$4:$E$151,0),MATCH(L$3,'Rlt Global'!$E$3:$BD$3,0))</f>
        <v>#N/A</v>
      </c>
      <c r="M136" t="e">
        <f>INDEX('Rlt Global'!$E$4:$BD$151,MATCH($E136,'Rlt Global'!$E$4:$E$151,0),MATCH(M$3,'Rlt Global'!$E$3:$BD$3,0))</f>
        <v>#N/A</v>
      </c>
      <c r="N136" t="e">
        <f>INDEX('Rlt Global'!$E$4:$BD$151,MATCH($E136,'Rlt Global'!$E$4:$E$151,0),MATCH(N$3,'Rlt Global'!$E$3:$BD$3,0))</f>
        <v>#N/A</v>
      </c>
      <c r="P136" t="e">
        <f t="shared" si="17"/>
        <v>#N/A</v>
      </c>
      <c r="Q136" t="e">
        <f t="shared" si="18"/>
        <v>#N/A</v>
      </c>
      <c r="R136" t="e">
        <f t="shared" si="19"/>
        <v>#N/A</v>
      </c>
      <c r="S136" t="e">
        <f t="shared" si="20"/>
        <v>#N/A</v>
      </c>
      <c r="T136" t="e">
        <f t="shared" si="21"/>
        <v>#N/A</v>
      </c>
      <c r="U136" t="e">
        <f t="shared" si="22"/>
        <v>#N/A</v>
      </c>
      <c r="V136" t="e">
        <f t="shared" si="23"/>
        <v>#N/A</v>
      </c>
      <c r="X136" t="e">
        <f>IF(H136=X$3,MAX(X$4:X135)+1,"")</f>
        <v>#N/A</v>
      </c>
      <c r="Y136" t="e">
        <f>IF(I136=Y$3,MAX(Y$4:Y135)+1,"")</f>
        <v>#N/A</v>
      </c>
      <c r="Z136" t="e">
        <f>IF(J136=Z$3,MAX(Z$4:Z135)+1,"")</f>
        <v>#N/A</v>
      </c>
      <c r="AA136" t="e">
        <f>IF(K136=AA$3,MAX(AA$4:AA135)+1,"")</f>
        <v>#N/A</v>
      </c>
      <c r="AB136" t="e">
        <f>IF(L136=AB$3,MAX(AB$4:AB135)+1,"")</f>
        <v>#N/A</v>
      </c>
      <c r="AC136" t="e">
        <f>IF(M136=AC$3,MAX(AC$4:AC135)+1,"")</f>
        <v>#N/A</v>
      </c>
      <c r="AD136" t="e">
        <f>IF(N136=AD$3,MAX(AD$4:AD135)+1,"")</f>
        <v>#N/A</v>
      </c>
      <c r="AE136" t="e">
        <f>IF(H136=AE$3,MAX(AE$4:AE135)+1,"")</f>
        <v>#N/A</v>
      </c>
      <c r="AF136" t="e">
        <f>IF(I136=AF$3,MAX(AF$4:AF135)+1,"")</f>
        <v>#N/A</v>
      </c>
      <c r="AG136" t="e">
        <f>IF(J136=AG$3,MAX(AG$4:AG135)+1,"")</f>
        <v>#N/A</v>
      </c>
      <c r="AH136" t="e">
        <f>IF(K136=AH$3,MAX(AH$4:AH135)+1,"")</f>
        <v>#N/A</v>
      </c>
      <c r="AI136" t="e">
        <f>IF(L136=AI$3,MAX(AI$4:AI135)+1,"")</f>
        <v>#N/A</v>
      </c>
      <c r="AJ136" t="e">
        <f>IF(M136=AJ$3,MAX(AJ$4:AJ135)+1,"")</f>
        <v>#N/A</v>
      </c>
      <c r="AK136" t="e">
        <f>IF(N136=AK$3,MAX(AK$4:AK135)+1,"")</f>
        <v>#N/A</v>
      </c>
      <c r="AL136" t="e">
        <f>IF(H136=AL$3,MAX(AL$4:AL135)+1,"")</f>
        <v>#N/A</v>
      </c>
      <c r="AM136" t="e">
        <f>IF(I136=AM$3,MAX(AM$4:AM135)+1,"")</f>
        <v>#N/A</v>
      </c>
      <c r="AN136" t="e">
        <f>IF(J136=AN$3,MAX(AN$4:AN135)+1,"")</f>
        <v>#N/A</v>
      </c>
      <c r="AO136" t="e">
        <f>IF(K136=AO$3,MAX(AO$4:AO135)+1,"")</f>
        <v>#N/A</v>
      </c>
      <c r="AP136" t="e">
        <f>IF(L136=AP$3,MAX(AP$4:AP135)+1,"")</f>
        <v>#N/A</v>
      </c>
      <c r="AQ136" t="e">
        <f>IF(M136=AQ$3,MAX(AQ$4:AQ135)+1,"")</f>
        <v>#N/A</v>
      </c>
      <c r="AR136" t="e">
        <f>IF(N136=AR$3,MAX(AR$4:AR135)+1,"")</f>
        <v>#N/A</v>
      </c>
      <c r="AS136" t="e">
        <f>IF(H136=AS$3,MAX(AS$4:AS135)+1,"")</f>
        <v>#N/A</v>
      </c>
      <c r="AT136" t="e">
        <f>IF(I136=AT$3,MAX(AT$4:AT135)+1,"")</f>
        <v>#N/A</v>
      </c>
      <c r="AU136" t="e">
        <f>IF(J136=AU$3,MAX(AU$4:AU135)+1,"")</f>
        <v>#N/A</v>
      </c>
      <c r="AV136" t="e">
        <f>IF(K136=AV$3,MAX(AV$4:AV135)+1,"")</f>
        <v>#N/A</v>
      </c>
      <c r="AW136" t="e">
        <f>IF(L136=AW$3,MAX(AW$4:AW135)+1,"")</f>
        <v>#N/A</v>
      </c>
      <c r="AX136" t="e">
        <f>IF(M136=AX$3,MAX(AX$4:AX135)+1,"")</f>
        <v>#N/A</v>
      </c>
      <c r="AY136" t="e">
        <f>IF(N136=AY$3,MAX(AY$4:AY135)+1,"")</f>
        <v>#N/A</v>
      </c>
      <c r="AZ136" t="e">
        <f>IF(H136=AZ$3,MAX(AZ$4:AZ135)+1,"")</f>
        <v>#N/A</v>
      </c>
      <c r="BA136" t="e">
        <f>IF(I136=BA$3,MAX(BA$4:BA135)+1,"")</f>
        <v>#N/A</v>
      </c>
      <c r="BB136" t="e">
        <f>IF(J136=BB$3,MAX(BB$4:BB135)+1,"")</f>
        <v>#N/A</v>
      </c>
      <c r="BC136" t="e">
        <f>IF(K136=BC$3,MAX(BC$4:BC135)+1,"")</f>
        <v>#N/A</v>
      </c>
      <c r="BD136" t="e">
        <f>IF(L136=BD$3,MAX(BD$4:BD135)+1,"")</f>
        <v>#N/A</v>
      </c>
      <c r="BE136" t="e">
        <f>IF(M136=BE$3,MAX(BE$4:BE135)+1,"")</f>
        <v>#N/A</v>
      </c>
      <c r="BF136" t="e">
        <f>IF(N136=BF$3,MAX(BF$4:BF135)+1,"")</f>
        <v>#N/A</v>
      </c>
      <c r="BG136" t="e">
        <f>IF(H136=BG$3,MAX(BG$4:BG135)+1,"")</f>
        <v>#N/A</v>
      </c>
      <c r="BH136" t="e">
        <f>IF(I136=BH$3,MAX(BH$4:BH135)+1,"")</f>
        <v>#N/A</v>
      </c>
      <c r="BI136" t="e">
        <f>IF(J136=BI$3,MAX(BI$4:BI135)+1,"")</f>
        <v>#N/A</v>
      </c>
      <c r="BJ136" t="e">
        <f>IF(K136=BJ$3,MAX(BJ$4:BJ135)+1,"")</f>
        <v>#N/A</v>
      </c>
      <c r="BK136" t="e">
        <f>IF(L136=BK$3,MAX(BK$4:BK135)+1,"")</f>
        <v>#N/A</v>
      </c>
      <c r="BL136" t="e">
        <f>IF(M136=BL$3,MAX(BL$4:BL135)+1,"")</f>
        <v>#N/A</v>
      </c>
      <c r="BM136" t="e">
        <f>IF(N136=BM$3,MAX(BM$4:BM135)+1,"")</f>
        <v>#N/A</v>
      </c>
      <c r="BN136" t="e">
        <f>IF(H136=BN$3,MAX(BN$4:BN135)+1,"")</f>
        <v>#N/A</v>
      </c>
      <c r="BO136" t="e">
        <f>IF(I136=BO$3,MAX(BO$4:BO135)+1,"")</f>
        <v>#N/A</v>
      </c>
      <c r="BP136" t="e">
        <f>IF(J136=BP$3,MAX(BP$4:BP135)+1,"")</f>
        <v>#N/A</v>
      </c>
      <c r="BQ136" t="e">
        <f>IF(K136=BQ$3,MAX(BQ$4:BQ135)+1,"")</f>
        <v>#N/A</v>
      </c>
      <c r="BR136" t="e">
        <f>IF(L136=BR$3,MAX(BR$4:BR135)+1,"")</f>
        <v>#N/A</v>
      </c>
      <c r="BS136" t="e">
        <f>IF(M136=BS$3,MAX(BS$4:BS135)+1,"")</f>
        <v>#N/A</v>
      </c>
      <c r="BT136" t="e">
        <f>IF(N136=BT$3,MAX(BT$4:BT135)+1,"")</f>
        <v>#N/A</v>
      </c>
      <c r="BU136" t="e">
        <f>IF(H136=BU$3,MAX(BU$4:BU135)+1,"")</f>
        <v>#N/A</v>
      </c>
      <c r="BV136" t="e">
        <f>IF(I136=BV$3,MAX(BV$4:BV135)+1,"")</f>
        <v>#N/A</v>
      </c>
      <c r="BW136" t="e">
        <f>IF(J136=BW$3,MAX(BW$4:BW135)+1,"")</f>
        <v>#N/A</v>
      </c>
      <c r="BX136" t="e">
        <f>IF(K136=BX$3,MAX(BX$4:BX135)+1,"")</f>
        <v>#N/A</v>
      </c>
      <c r="BY136" t="e">
        <f>IF(L136=BY$3,MAX(BY$4:BY135)+1,"")</f>
        <v>#N/A</v>
      </c>
      <c r="BZ136" t="e">
        <f>IF(M136=BZ$3,MAX(BZ$4:BZ135)+1,"")</f>
        <v>#N/A</v>
      </c>
      <c r="CA136" t="e">
        <f>IF(N136=CA$3,MAX(CA$4:CA135)+1,"")</f>
        <v>#N/A</v>
      </c>
      <c r="CB136" t="e">
        <f>IF(H136=CB$3,MAX(CB$4:CB135)+1,"")</f>
        <v>#N/A</v>
      </c>
      <c r="CC136" t="e">
        <f>IF(I136=CC$3,MAX(CC$4:CC135)+1,"")</f>
        <v>#N/A</v>
      </c>
      <c r="CD136" t="e">
        <f>IF(J136=CD$3,MAX(CD$4:CD135)+1,"")</f>
        <v>#N/A</v>
      </c>
      <c r="CE136" t="e">
        <f>IF(K136=CE$3,MAX(CE$4:CE135)+1,"")</f>
        <v>#N/A</v>
      </c>
      <c r="CF136" t="e">
        <f>IF(L136=CF$3,MAX(CF$4:CF135)+1,"")</f>
        <v>#N/A</v>
      </c>
      <c r="CG136" t="e">
        <f>IF(M136=CG$3,MAX(CG$4:CG135)+1,"")</f>
        <v>#N/A</v>
      </c>
      <c r="CH136" t="e">
        <f>IF(N136=CH$3,MAX(CH$4:CH135)+1,"")</f>
        <v>#N/A</v>
      </c>
      <c r="CI136" t="e">
        <f>IF(H136=CI$3,MAX(CI$4:CI135)+1,"")</f>
        <v>#N/A</v>
      </c>
      <c r="CJ136" t="e">
        <f>IF(I136=CJ$3,MAX(CJ$4:CJ135)+1,"")</f>
        <v>#N/A</v>
      </c>
      <c r="CK136" t="e">
        <f>IF(J136=CK$3,MAX(CK$4:CK135)+1,"")</f>
        <v>#N/A</v>
      </c>
      <c r="CL136" t="e">
        <f>IF(K136=CL$3,MAX(CL$4:CL135)+1,"")</f>
        <v>#N/A</v>
      </c>
      <c r="CM136" t="e">
        <f>IF(L136=CM$3,MAX(CM$4:CM135)+1,"")</f>
        <v>#N/A</v>
      </c>
      <c r="CN136" t="e">
        <f>IF(M136=CN$3,MAX(CN$4:CN135)+1,"")</f>
        <v>#N/A</v>
      </c>
      <c r="CO136" t="e">
        <f>IF(N136=CO$3,MAX(CO$4:CO135)+1,"")</f>
        <v>#N/A</v>
      </c>
    </row>
    <row r="137" spans="5:93">
      <c r="E137" t="e">
        <f>INDEX('Rlt Global'!$A$4:$F$151,MATCH($C137,'Rlt Global'!$C$4:$C$151,0),5)</f>
        <v>#N/A</v>
      </c>
      <c r="F137" t="e">
        <f>INDEX('Rlt Global'!$A$4:$F$151,MATCH($C137,'Rlt Global'!$C$4:$C$151,0),6)</f>
        <v>#N/A</v>
      </c>
      <c r="H137" t="e">
        <f>INDEX('Rlt Global'!$E$4:$BD$151,MATCH($E137,'Rlt Global'!$E$4:$E$151,0),MATCH(H$3,'Rlt Global'!$E$3:$BD$3,0))</f>
        <v>#N/A</v>
      </c>
      <c r="I137" t="e">
        <f>INDEX('Rlt Global'!$E$4:$BD$151,MATCH($E137,'Rlt Global'!$E$4:$E$151,0),MATCH(I$3,'Rlt Global'!$E$3:$BD$3,0))</f>
        <v>#N/A</v>
      </c>
      <c r="J137" t="e">
        <f>INDEX('Rlt Global'!$E$4:$BD$151,MATCH($E137,'Rlt Global'!$E$4:$E$151,0),MATCH(J$3,'Rlt Global'!$E$3:$BD$3,0))</f>
        <v>#N/A</v>
      </c>
      <c r="K137" t="e">
        <f>INDEX('Rlt Global'!$E$4:$BD$151,MATCH($E137,'Rlt Global'!$E$4:$E$151,0),MATCH(K$3,'Rlt Global'!$E$3:$BD$3,0))</f>
        <v>#N/A</v>
      </c>
      <c r="L137" t="e">
        <f>INDEX('Rlt Global'!$E$4:$BD$151,MATCH($E137,'Rlt Global'!$E$4:$E$151,0),MATCH(L$3,'Rlt Global'!$E$3:$BD$3,0))</f>
        <v>#N/A</v>
      </c>
      <c r="M137" t="e">
        <f>INDEX('Rlt Global'!$E$4:$BD$151,MATCH($E137,'Rlt Global'!$E$4:$E$151,0),MATCH(M$3,'Rlt Global'!$E$3:$BD$3,0))</f>
        <v>#N/A</v>
      </c>
      <c r="N137" t="e">
        <f>INDEX('Rlt Global'!$E$4:$BD$151,MATCH($E137,'Rlt Global'!$E$4:$E$151,0),MATCH(N$3,'Rlt Global'!$E$3:$BD$3,0))</f>
        <v>#N/A</v>
      </c>
      <c r="P137" t="e">
        <f t="shared" si="17"/>
        <v>#N/A</v>
      </c>
      <c r="Q137" t="e">
        <f t="shared" si="18"/>
        <v>#N/A</v>
      </c>
      <c r="R137" t="e">
        <f t="shared" si="19"/>
        <v>#N/A</v>
      </c>
      <c r="S137" t="e">
        <f t="shared" si="20"/>
        <v>#N/A</v>
      </c>
      <c r="T137" t="e">
        <f t="shared" si="21"/>
        <v>#N/A</v>
      </c>
      <c r="U137" t="e">
        <f t="shared" si="22"/>
        <v>#N/A</v>
      </c>
      <c r="V137" t="e">
        <f t="shared" si="23"/>
        <v>#N/A</v>
      </c>
      <c r="X137" t="e">
        <f>IF(H137=X$3,MAX(X$4:X136)+1,"")</f>
        <v>#N/A</v>
      </c>
      <c r="Y137" t="e">
        <f>IF(I137=Y$3,MAX(Y$4:Y136)+1,"")</f>
        <v>#N/A</v>
      </c>
      <c r="Z137" t="e">
        <f>IF(J137=Z$3,MAX(Z$4:Z136)+1,"")</f>
        <v>#N/A</v>
      </c>
      <c r="AA137" t="e">
        <f>IF(K137=AA$3,MAX(AA$4:AA136)+1,"")</f>
        <v>#N/A</v>
      </c>
      <c r="AB137" t="e">
        <f>IF(L137=AB$3,MAX(AB$4:AB136)+1,"")</f>
        <v>#N/A</v>
      </c>
      <c r="AC137" t="e">
        <f>IF(M137=AC$3,MAX(AC$4:AC136)+1,"")</f>
        <v>#N/A</v>
      </c>
      <c r="AD137" t="e">
        <f>IF(N137=AD$3,MAX(AD$4:AD136)+1,"")</f>
        <v>#N/A</v>
      </c>
      <c r="AE137" t="e">
        <f>IF(H137=AE$3,MAX(AE$4:AE136)+1,"")</f>
        <v>#N/A</v>
      </c>
      <c r="AF137" t="e">
        <f>IF(I137=AF$3,MAX(AF$4:AF136)+1,"")</f>
        <v>#N/A</v>
      </c>
      <c r="AG137" t="e">
        <f>IF(J137=AG$3,MAX(AG$4:AG136)+1,"")</f>
        <v>#N/A</v>
      </c>
      <c r="AH137" t="e">
        <f>IF(K137=AH$3,MAX(AH$4:AH136)+1,"")</f>
        <v>#N/A</v>
      </c>
      <c r="AI137" t="e">
        <f>IF(L137=AI$3,MAX(AI$4:AI136)+1,"")</f>
        <v>#N/A</v>
      </c>
      <c r="AJ137" t="e">
        <f>IF(M137=AJ$3,MAX(AJ$4:AJ136)+1,"")</f>
        <v>#N/A</v>
      </c>
      <c r="AK137" t="e">
        <f>IF(N137=AK$3,MAX(AK$4:AK136)+1,"")</f>
        <v>#N/A</v>
      </c>
      <c r="AL137" t="e">
        <f>IF(H137=AL$3,MAX(AL$4:AL136)+1,"")</f>
        <v>#N/A</v>
      </c>
      <c r="AM137" t="e">
        <f>IF(I137=AM$3,MAX(AM$4:AM136)+1,"")</f>
        <v>#N/A</v>
      </c>
      <c r="AN137" t="e">
        <f>IF(J137=AN$3,MAX(AN$4:AN136)+1,"")</f>
        <v>#N/A</v>
      </c>
      <c r="AO137" t="e">
        <f>IF(K137=AO$3,MAX(AO$4:AO136)+1,"")</f>
        <v>#N/A</v>
      </c>
      <c r="AP137" t="e">
        <f>IF(L137=AP$3,MAX(AP$4:AP136)+1,"")</f>
        <v>#N/A</v>
      </c>
      <c r="AQ137" t="e">
        <f>IF(M137=AQ$3,MAX(AQ$4:AQ136)+1,"")</f>
        <v>#N/A</v>
      </c>
      <c r="AR137" t="e">
        <f>IF(N137=AR$3,MAX(AR$4:AR136)+1,"")</f>
        <v>#N/A</v>
      </c>
      <c r="AS137" t="e">
        <f>IF(H137=AS$3,MAX(AS$4:AS136)+1,"")</f>
        <v>#N/A</v>
      </c>
      <c r="AT137" t="e">
        <f>IF(I137=AT$3,MAX(AT$4:AT136)+1,"")</f>
        <v>#N/A</v>
      </c>
      <c r="AU137" t="e">
        <f>IF(J137=AU$3,MAX(AU$4:AU136)+1,"")</f>
        <v>#N/A</v>
      </c>
      <c r="AV137" t="e">
        <f>IF(K137=AV$3,MAX(AV$4:AV136)+1,"")</f>
        <v>#N/A</v>
      </c>
      <c r="AW137" t="e">
        <f>IF(L137=AW$3,MAX(AW$4:AW136)+1,"")</f>
        <v>#N/A</v>
      </c>
      <c r="AX137" t="e">
        <f>IF(M137=AX$3,MAX(AX$4:AX136)+1,"")</f>
        <v>#N/A</v>
      </c>
      <c r="AY137" t="e">
        <f>IF(N137=AY$3,MAX(AY$4:AY136)+1,"")</f>
        <v>#N/A</v>
      </c>
      <c r="AZ137" t="e">
        <f>IF(H137=AZ$3,MAX(AZ$4:AZ136)+1,"")</f>
        <v>#N/A</v>
      </c>
      <c r="BA137" t="e">
        <f>IF(I137=BA$3,MAX(BA$4:BA136)+1,"")</f>
        <v>#N/A</v>
      </c>
      <c r="BB137" t="e">
        <f>IF(J137=BB$3,MAX(BB$4:BB136)+1,"")</f>
        <v>#N/A</v>
      </c>
      <c r="BC137" t="e">
        <f>IF(K137=BC$3,MAX(BC$4:BC136)+1,"")</f>
        <v>#N/A</v>
      </c>
      <c r="BD137" t="e">
        <f>IF(L137=BD$3,MAX(BD$4:BD136)+1,"")</f>
        <v>#N/A</v>
      </c>
      <c r="BE137" t="e">
        <f>IF(M137=BE$3,MAX(BE$4:BE136)+1,"")</f>
        <v>#N/A</v>
      </c>
      <c r="BF137" t="e">
        <f>IF(N137=BF$3,MAX(BF$4:BF136)+1,"")</f>
        <v>#N/A</v>
      </c>
      <c r="BG137" t="e">
        <f>IF(H137=BG$3,MAX(BG$4:BG136)+1,"")</f>
        <v>#N/A</v>
      </c>
      <c r="BH137" t="e">
        <f>IF(I137=BH$3,MAX(BH$4:BH136)+1,"")</f>
        <v>#N/A</v>
      </c>
      <c r="BI137" t="e">
        <f>IF(J137=BI$3,MAX(BI$4:BI136)+1,"")</f>
        <v>#N/A</v>
      </c>
      <c r="BJ137" t="e">
        <f>IF(K137=BJ$3,MAX(BJ$4:BJ136)+1,"")</f>
        <v>#N/A</v>
      </c>
      <c r="BK137" t="e">
        <f>IF(L137=BK$3,MAX(BK$4:BK136)+1,"")</f>
        <v>#N/A</v>
      </c>
      <c r="BL137" t="e">
        <f>IF(M137=BL$3,MAX(BL$4:BL136)+1,"")</f>
        <v>#N/A</v>
      </c>
      <c r="BM137" t="e">
        <f>IF(N137=BM$3,MAX(BM$4:BM136)+1,"")</f>
        <v>#N/A</v>
      </c>
      <c r="BN137" t="e">
        <f>IF(H137=BN$3,MAX(BN$4:BN136)+1,"")</f>
        <v>#N/A</v>
      </c>
      <c r="BO137" t="e">
        <f>IF(I137=BO$3,MAX(BO$4:BO136)+1,"")</f>
        <v>#N/A</v>
      </c>
      <c r="BP137" t="e">
        <f>IF(J137=BP$3,MAX(BP$4:BP136)+1,"")</f>
        <v>#N/A</v>
      </c>
      <c r="BQ137" t="e">
        <f>IF(K137=BQ$3,MAX(BQ$4:BQ136)+1,"")</f>
        <v>#N/A</v>
      </c>
      <c r="BR137" t="e">
        <f>IF(L137=BR$3,MAX(BR$4:BR136)+1,"")</f>
        <v>#N/A</v>
      </c>
      <c r="BS137" t="e">
        <f>IF(M137=BS$3,MAX(BS$4:BS136)+1,"")</f>
        <v>#N/A</v>
      </c>
      <c r="BT137" t="e">
        <f>IF(N137=BT$3,MAX(BT$4:BT136)+1,"")</f>
        <v>#N/A</v>
      </c>
      <c r="BU137" t="e">
        <f>IF(H137=BU$3,MAX(BU$4:BU136)+1,"")</f>
        <v>#N/A</v>
      </c>
      <c r="BV137" t="e">
        <f>IF(I137=BV$3,MAX(BV$4:BV136)+1,"")</f>
        <v>#N/A</v>
      </c>
      <c r="BW137" t="e">
        <f>IF(J137=BW$3,MAX(BW$4:BW136)+1,"")</f>
        <v>#N/A</v>
      </c>
      <c r="BX137" t="e">
        <f>IF(K137=BX$3,MAX(BX$4:BX136)+1,"")</f>
        <v>#N/A</v>
      </c>
      <c r="BY137" t="e">
        <f>IF(L137=BY$3,MAX(BY$4:BY136)+1,"")</f>
        <v>#N/A</v>
      </c>
      <c r="BZ137" t="e">
        <f>IF(M137=BZ$3,MAX(BZ$4:BZ136)+1,"")</f>
        <v>#N/A</v>
      </c>
      <c r="CA137" t="e">
        <f>IF(N137=CA$3,MAX(CA$4:CA136)+1,"")</f>
        <v>#N/A</v>
      </c>
      <c r="CB137" t="e">
        <f>IF(H137=CB$3,MAX(CB$4:CB136)+1,"")</f>
        <v>#N/A</v>
      </c>
      <c r="CC137" t="e">
        <f>IF(I137=CC$3,MAX(CC$4:CC136)+1,"")</f>
        <v>#N/A</v>
      </c>
      <c r="CD137" t="e">
        <f>IF(J137=CD$3,MAX(CD$4:CD136)+1,"")</f>
        <v>#N/A</v>
      </c>
      <c r="CE137" t="e">
        <f>IF(K137=CE$3,MAX(CE$4:CE136)+1,"")</f>
        <v>#N/A</v>
      </c>
      <c r="CF137" t="e">
        <f>IF(L137=CF$3,MAX(CF$4:CF136)+1,"")</f>
        <v>#N/A</v>
      </c>
      <c r="CG137" t="e">
        <f>IF(M137=CG$3,MAX(CG$4:CG136)+1,"")</f>
        <v>#N/A</v>
      </c>
      <c r="CH137" t="e">
        <f>IF(N137=CH$3,MAX(CH$4:CH136)+1,"")</f>
        <v>#N/A</v>
      </c>
      <c r="CI137" t="e">
        <f>IF(H137=CI$3,MAX(CI$4:CI136)+1,"")</f>
        <v>#N/A</v>
      </c>
      <c r="CJ137" t="e">
        <f>IF(I137=CJ$3,MAX(CJ$4:CJ136)+1,"")</f>
        <v>#N/A</v>
      </c>
      <c r="CK137" t="e">
        <f>IF(J137=CK$3,MAX(CK$4:CK136)+1,"")</f>
        <v>#N/A</v>
      </c>
      <c r="CL137" t="e">
        <f>IF(K137=CL$3,MAX(CL$4:CL136)+1,"")</f>
        <v>#N/A</v>
      </c>
      <c r="CM137" t="e">
        <f>IF(L137=CM$3,MAX(CM$4:CM136)+1,"")</f>
        <v>#N/A</v>
      </c>
      <c r="CN137" t="e">
        <f>IF(M137=CN$3,MAX(CN$4:CN136)+1,"")</f>
        <v>#N/A</v>
      </c>
      <c r="CO137" t="e">
        <f>IF(N137=CO$3,MAX(CO$4:CO136)+1,"")</f>
        <v>#N/A</v>
      </c>
    </row>
    <row r="138" spans="5:93">
      <c r="E138" t="e">
        <f>INDEX('Rlt Global'!$A$4:$F$151,MATCH($C138,'Rlt Global'!$C$4:$C$151,0),5)</f>
        <v>#N/A</v>
      </c>
      <c r="F138" t="e">
        <f>INDEX('Rlt Global'!$A$4:$F$151,MATCH($C138,'Rlt Global'!$C$4:$C$151,0),6)</f>
        <v>#N/A</v>
      </c>
      <c r="H138" t="e">
        <f>INDEX('Rlt Global'!$E$4:$BD$151,MATCH($E138,'Rlt Global'!$E$4:$E$151,0),MATCH(H$3,'Rlt Global'!$E$3:$BD$3,0))</f>
        <v>#N/A</v>
      </c>
      <c r="I138" t="e">
        <f>INDEX('Rlt Global'!$E$4:$BD$151,MATCH($E138,'Rlt Global'!$E$4:$E$151,0),MATCH(I$3,'Rlt Global'!$E$3:$BD$3,0))</f>
        <v>#N/A</v>
      </c>
      <c r="J138" t="e">
        <f>INDEX('Rlt Global'!$E$4:$BD$151,MATCH($E138,'Rlt Global'!$E$4:$E$151,0),MATCH(J$3,'Rlt Global'!$E$3:$BD$3,0))</f>
        <v>#N/A</v>
      </c>
      <c r="K138" t="e">
        <f>INDEX('Rlt Global'!$E$4:$BD$151,MATCH($E138,'Rlt Global'!$E$4:$E$151,0),MATCH(K$3,'Rlt Global'!$E$3:$BD$3,0))</f>
        <v>#N/A</v>
      </c>
      <c r="L138" t="e">
        <f>INDEX('Rlt Global'!$E$4:$BD$151,MATCH($E138,'Rlt Global'!$E$4:$E$151,0),MATCH(L$3,'Rlt Global'!$E$3:$BD$3,0))</f>
        <v>#N/A</v>
      </c>
      <c r="M138" t="e">
        <f>INDEX('Rlt Global'!$E$4:$BD$151,MATCH($E138,'Rlt Global'!$E$4:$E$151,0),MATCH(M$3,'Rlt Global'!$E$3:$BD$3,0))</f>
        <v>#N/A</v>
      </c>
      <c r="N138" t="e">
        <f>INDEX('Rlt Global'!$E$4:$BD$151,MATCH($E138,'Rlt Global'!$E$4:$E$151,0),MATCH(N$3,'Rlt Global'!$E$3:$BD$3,0))</f>
        <v>#N/A</v>
      </c>
      <c r="P138" t="e">
        <f t="shared" si="17"/>
        <v>#N/A</v>
      </c>
      <c r="Q138" t="e">
        <f t="shared" si="18"/>
        <v>#N/A</v>
      </c>
      <c r="R138" t="e">
        <f t="shared" si="19"/>
        <v>#N/A</v>
      </c>
      <c r="S138" t="e">
        <f t="shared" si="20"/>
        <v>#N/A</v>
      </c>
      <c r="T138" t="e">
        <f t="shared" si="21"/>
        <v>#N/A</v>
      </c>
      <c r="U138" t="e">
        <f t="shared" si="22"/>
        <v>#N/A</v>
      </c>
      <c r="V138" t="e">
        <f t="shared" si="23"/>
        <v>#N/A</v>
      </c>
      <c r="X138" t="e">
        <f>IF(H138=X$3,MAX(X$4:X137)+1,"")</f>
        <v>#N/A</v>
      </c>
      <c r="Y138" t="e">
        <f>IF(I138=Y$3,MAX(Y$4:Y137)+1,"")</f>
        <v>#N/A</v>
      </c>
      <c r="Z138" t="e">
        <f>IF(J138=Z$3,MAX(Z$4:Z137)+1,"")</f>
        <v>#N/A</v>
      </c>
      <c r="AA138" t="e">
        <f>IF(K138=AA$3,MAX(AA$4:AA137)+1,"")</f>
        <v>#N/A</v>
      </c>
      <c r="AB138" t="e">
        <f>IF(L138=AB$3,MAX(AB$4:AB137)+1,"")</f>
        <v>#N/A</v>
      </c>
      <c r="AC138" t="e">
        <f>IF(M138=AC$3,MAX(AC$4:AC137)+1,"")</f>
        <v>#N/A</v>
      </c>
      <c r="AD138" t="e">
        <f>IF(N138=AD$3,MAX(AD$4:AD137)+1,"")</f>
        <v>#N/A</v>
      </c>
      <c r="AE138" t="e">
        <f>IF(H138=AE$3,MAX(AE$4:AE137)+1,"")</f>
        <v>#N/A</v>
      </c>
      <c r="AF138" t="e">
        <f>IF(I138=AF$3,MAX(AF$4:AF137)+1,"")</f>
        <v>#N/A</v>
      </c>
      <c r="AG138" t="e">
        <f>IF(J138=AG$3,MAX(AG$4:AG137)+1,"")</f>
        <v>#N/A</v>
      </c>
      <c r="AH138" t="e">
        <f>IF(K138=AH$3,MAX(AH$4:AH137)+1,"")</f>
        <v>#N/A</v>
      </c>
      <c r="AI138" t="e">
        <f>IF(L138=AI$3,MAX(AI$4:AI137)+1,"")</f>
        <v>#N/A</v>
      </c>
      <c r="AJ138" t="e">
        <f>IF(M138=AJ$3,MAX(AJ$4:AJ137)+1,"")</f>
        <v>#N/A</v>
      </c>
      <c r="AK138" t="e">
        <f>IF(N138=AK$3,MAX(AK$4:AK137)+1,"")</f>
        <v>#N/A</v>
      </c>
      <c r="AL138" t="e">
        <f>IF(H138=AL$3,MAX(AL$4:AL137)+1,"")</f>
        <v>#N/A</v>
      </c>
      <c r="AM138" t="e">
        <f>IF(I138=AM$3,MAX(AM$4:AM137)+1,"")</f>
        <v>#N/A</v>
      </c>
      <c r="AN138" t="e">
        <f>IF(J138=AN$3,MAX(AN$4:AN137)+1,"")</f>
        <v>#N/A</v>
      </c>
      <c r="AO138" t="e">
        <f>IF(K138=AO$3,MAX(AO$4:AO137)+1,"")</f>
        <v>#N/A</v>
      </c>
      <c r="AP138" t="e">
        <f>IF(L138=AP$3,MAX(AP$4:AP137)+1,"")</f>
        <v>#N/A</v>
      </c>
      <c r="AQ138" t="e">
        <f>IF(M138=AQ$3,MAX(AQ$4:AQ137)+1,"")</f>
        <v>#N/A</v>
      </c>
      <c r="AR138" t="e">
        <f>IF(N138=AR$3,MAX(AR$4:AR137)+1,"")</f>
        <v>#N/A</v>
      </c>
      <c r="AS138" t="e">
        <f>IF(H138=AS$3,MAX(AS$4:AS137)+1,"")</f>
        <v>#N/A</v>
      </c>
      <c r="AT138" t="e">
        <f>IF(I138=AT$3,MAX(AT$4:AT137)+1,"")</f>
        <v>#N/A</v>
      </c>
      <c r="AU138" t="e">
        <f>IF(J138=AU$3,MAX(AU$4:AU137)+1,"")</f>
        <v>#N/A</v>
      </c>
      <c r="AV138" t="e">
        <f>IF(K138=AV$3,MAX(AV$4:AV137)+1,"")</f>
        <v>#N/A</v>
      </c>
      <c r="AW138" t="e">
        <f>IF(L138=AW$3,MAX(AW$4:AW137)+1,"")</f>
        <v>#N/A</v>
      </c>
      <c r="AX138" t="e">
        <f>IF(M138=AX$3,MAX(AX$4:AX137)+1,"")</f>
        <v>#N/A</v>
      </c>
      <c r="AY138" t="e">
        <f>IF(N138=AY$3,MAX(AY$4:AY137)+1,"")</f>
        <v>#N/A</v>
      </c>
      <c r="AZ138" t="e">
        <f>IF(H138=AZ$3,MAX(AZ$4:AZ137)+1,"")</f>
        <v>#N/A</v>
      </c>
      <c r="BA138" t="e">
        <f>IF(I138=BA$3,MAX(BA$4:BA137)+1,"")</f>
        <v>#N/A</v>
      </c>
      <c r="BB138" t="e">
        <f>IF(J138=BB$3,MAX(BB$4:BB137)+1,"")</f>
        <v>#N/A</v>
      </c>
      <c r="BC138" t="e">
        <f>IF(K138=BC$3,MAX(BC$4:BC137)+1,"")</f>
        <v>#N/A</v>
      </c>
      <c r="BD138" t="e">
        <f>IF(L138=BD$3,MAX(BD$4:BD137)+1,"")</f>
        <v>#N/A</v>
      </c>
      <c r="BE138" t="e">
        <f>IF(M138=BE$3,MAX(BE$4:BE137)+1,"")</f>
        <v>#N/A</v>
      </c>
      <c r="BF138" t="e">
        <f>IF(N138=BF$3,MAX(BF$4:BF137)+1,"")</f>
        <v>#N/A</v>
      </c>
      <c r="BG138" t="e">
        <f>IF(H138=BG$3,MAX(BG$4:BG137)+1,"")</f>
        <v>#N/A</v>
      </c>
      <c r="BH138" t="e">
        <f>IF(I138=BH$3,MAX(BH$4:BH137)+1,"")</f>
        <v>#N/A</v>
      </c>
      <c r="BI138" t="e">
        <f>IF(J138=BI$3,MAX(BI$4:BI137)+1,"")</f>
        <v>#N/A</v>
      </c>
      <c r="BJ138" t="e">
        <f>IF(K138=BJ$3,MAX(BJ$4:BJ137)+1,"")</f>
        <v>#N/A</v>
      </c>
      <c r="BK138" t="e">
        <f>IF(L138=BK$3,MAX(BK$4:BK137)+1,"")</f>
        <v>#N/A</v>
      </c>
      <c r="BL138" t="e">
        <f>IF(M138=BL$3,MAX(BL$4:BL137)+1,"")</f>
        <v>#N/A</v>
      </c>
      <c r="BM138" t="e">
        <f>IF(N138=BM$3,MAX(BM$4:BM137)+1,"")</f>
        <v>#N/A</v>
      </c>
      <c r="BN138" t="e">
        <f>IF(H138=BN$3,MAX(BN$4:BN137)+1,"")</f>
        <v>#N/A</v>
      </c>
      <c r="BO138" t="e">
        <f>IF(I138=BO$3,MAX(BO$4:BO137)+1,"")</f>
        <v>#N/A</v>
      </c>
      <c r="BP138" t="e">
        <f>IF(J138=BP$3,MAX(BP$4:BP137)+1,"")</f>
        <v>#N/A</v>
      </c>
      <c r="BQ138" t="e">
        <f>IF(K138=BQ$3,MAX(BQ$4:BQ137)+1,"")</f>
        <v>#N/A</v>
      </c>
      <c r="BR138" t="e">
        <f>IF(L138=BR$3,MAX(BR$4:BR137)+1,"")</f>
        <v>#N/A</v>
      </c>
      <c r="BS138" t="e">
        <f>IF(M138=BS$3,MAX(BS$4:BS137)+1,"")</f>
        <v>#N/A</v>
      </c>
      <c r="BT138" t="e">
        <f>IF(N138=BT$3,MAX(BT$4:BT137)+1,"")</f>
        <v>#N/A</v>
      </c>
      <c r="BU138" t="e">
        <f>IF(H138=BU$3,MAX(BU$4:BU137)+1,"")</f>
        <v>#N/A</v>
      </c>
      <c r="BV138" t="e">
        <f>IF(I138=BV$3,MAX(BV$4:BV137)+1,"")</f>
        <v>#N/A</v>
      </c>
      <c r="BW138" t="e">
        <f>IF(J138=BW$3,MAX(BW$4:BW137)+1,"")</f>
        <v>#N/A</v>
      </c>
      <c r="BX138" t="e">
        <f>IF(K138=BX$3,MAX(BX$4:BX137)+1,"")</f>
        <v>#N/A</v>
      </c>
      <c r="BY138" t="e">
        <f>IF(L138=BY$3,MAX(BY$4:BY137)+1,"")</f>
        <v>#N/A</v>
      </c>
      <c r="BZ138" t="e">
        <f>IF(M138=BZ$3,MAX(BZ$4:BZ137)+1,"")</f>
        <v>#N/A</v>
      </c>
      <c r="CA138" t="e">
        <f>IF(N138=CA$3,MAX(CA$4:CA137)+1,"")</f>
        <v>#N/A</v>
      </c>
      <c r="CB138" t="e">
        <f>IF(H138=CB$3,MAX(CB$4:CB137)+1,"")</f>
        <v>#N/A</v>
      </c>
      <c r="CC138" t="e">
        <f>IF(I138=CC$3,MAX(CC$4:CC137)+1,"")</f>
        <v>#N/A</v>
      </c>
      <c r="CD138" t="e">
        <f>IF(J138=CD$3,MAX(CD$4:CD137)+1,"")</f>
        <v>#N/A</v>
      </c>
      <c r="CE138" t="e">
        <f>IF(K138=CE$3,MAX(CE$4:CE137)+1,"")</f>
        <v>#N/A</v>
      </c>
      <c r="CF138" t="e">
        <f>IF(L138=CF$3,MAX(CF$4:CF137)+1,"")</f>
        <v>#N/A</v>
      </c>
      <c r="CG138" t="e">
        <f>IF(M138=CG$3,MAX(CG$4:CG137)+1,"")</f>
        <v>#N/A</v>
      </c>
      <c r="CH138" t="e">
        <f>IF(N138=CH$3,MAX(CH$4:CH137)+1,"")</f>
        <v>#N/A</v>
      </c>
      <c r="CI138" t="e">
        <f>IF(H138=CI$3,MAX(CI$4:CI137)+1,"")</f>
        <v>#N/A</v>
      </c>
      <c r="CJ138" t="e">
        <f>IF(I138=CJ$3,MAX(CJ$4:CJ137)+1,"")</f>
        <v>#N/A</v>
      </c>
      <c r="CK138" t="e">
        <f>IF(J138=CK$3,MAX(CK$4:CK137)+1,"")</f>
        <v>#N/A</v>
      </c>
      <c r="CL138" t="e">
        <f>IF(K138=CL$3,MAX(CL$4:CL137)+1,"")</f>
        <v>#N/A</v>
      </c>
      <c r="CM138" t="e">
        <f>IF(L138=CM$3,MAX(CM$4:CM137)+1,"")</f>
        <v>#N/A</v>
      </c>
      <c r="CN138" t="e">
        <f>IF(M138=CN$3,MAX(CN$4:CN137)+1,"")</f>
        <v>#N/A</v>
      </c>
      <c r="CO138" t="e">
        <f>IF(N138=CO$3,MAX(CO$4:CO137)+1,"")</f>
        <v>#N/A</v>
      </c>
    </row>
    <row r="139" spans="5:93">
      <c r="E139" t="e">
        <f>INDEX('Rlt Global'!$A$4:$F$151,MATCH($C139,'Rlt Global'!$C$4:$C$151,0),5)</f>
        <v>#N/A</v>
      </c>
      <c r="F139" t="e">
        <f>INDEX('Rlt Global'!$A$4:$F$151,MATCH($C139,'Rlt Global'!$C$4:$C$151,0),6)</f>
        <v>#N/A</v>
      </c>
      <c r="H139" t="e">
        <f>INDEX('Rlt Global'!$E$4:$BD$151,MATCH($E139,'Rlt Global'!$E$4:$E$151,0),MATCH(H$3,'Rlt Global'!$E$3:$BD$3,0))</f>
        <v>#N/A</v>
      </c>
      <c r="I139" t="e">
        <f>INDEX('Rlt Global'!$E$4:$BD$151,MATCH($E139,'Rlt Global'!$E$4:$E$151,0),MATCH(I$3,'Rlt Global'!$E$3:$BD$3,0))</f>
        <v>#N/A</v>
      </c>
      <c r="J139" t="e">
        <f>INDEX('Rlt Global'!$E$4:$BD$151,MATCH($E139,'Rlt Global'!$E$4:$E$151,0),MATCH(J$3,'Rlt Global'!$E$3:$BD$3,0))</f>
        <v>#N/A</v>
      </c>
      <c r="K139" t="e">
        <f>INDEX('Rlt Global'!$E$4:$BD$151,MATCH($E139,'Rlt Global'!$E$4:$E$151,0),MATCH(K$3,'Rlt Global'!$E$3:$BD$3,0))</f>
        <v>#N/A</v>
      </c>
      <c r="L139" t="e">
        <f>INDEX('Rlt Global'!$E$4:$BD$151,MATCH($E139,'Rlt Global'!$E$4:$E$151,0),MATCH(L$3,'Rlt Global'!$E$3:$BD$3,0))</f>
        <v>#N/A</v>
      </c>
      <c r="M139" t="e">
        <f>INDEX('Rlt Global'!$E$4:$BD$151,MATCH($E139,'Rlt Global'!$E$4:$E$151,0),MATCH(M$3,'Rlt Global'!$E$3:$BD$3,0))</f>
        <v>#N/A</v>
      </c>
      <c r="N139" t="e">
        <f>INDEX('Rlt Global'!$E$4:$BD$151,MATCH($E139,'Rlt Global'!$E$4:$E$151,0),MATCH(N$3,'Rlt Global'!$E$3:$BD$3,0))</f>
        <v>#N/A</v>
      </c>
      <c r="P139" t="e">
        <f t="shared" si="17"/>
        <v>#N/A</v>
      </c>
      <c r="Q139" t="e">
        <f t="shared" si="18"/>
        <v>#N/A</v>
      </c>
      <c r="R139" t="e">
        <f t="shared" si="19"/>
        <v>#N/A</v>
      </c>
      <c r="S139" t="e">
        <f t="shared" si="20"/>
        <v>#N/A</v>
      </c>
      <c r="T139" t="e">
        <f t="shared" si="21"/>
        <v>#N/A</v>
      </c>
      <c r="U139" t="e">
        <f t="shared" si="22"/>
        <v>#N/A</v>
      </c>
      <c r="V139" t="e">
        <f t="shared" si="23"/>
        <v>#N/A</v>
      </c>
      <c r="X139" t="e">
        <f>IF(H139=X$3,MAX(X$4:X138)+1,"")</f>
        <v>#N/A</v>
      </c>
      <c r="Y139" t="e">
        <f>IF(I139=Y$3,MAX(Y$4:Y138)+1,"")</f>
        <v>#N/A</v>
      </c>
      <c r="Z139" t="e">
        <f>IF(J139=Z$3,MAX(Z$4:Z138)+1,"")</f>
        <v>#N/A</v>
      </c>
      <c r="AA139" t="e">
        <f>IF(K139=AA$3,MAX(AA$4:AA138)+1,"")</f>
        <v>#N/A</v>
      </c>
      <c r="AB139" t="e">
        <f>IF(L139=AB$3,MAX(AB$4:AB138)+1,"")</f>
        <v>#N/A</v>
      </c>
      <c r="AC139" t="e">
        <f>IF(M139=AC$3,MAX(AC$4:AC138)+1,"")</f>
        <v>#N/A</v>
      </c>
      <c r="AD139" t="e">
        <f>IF(N139=AD$3,MAX(AD$4:AD138)+1,"")</f>
        <v>#N/A</v>
      </c>
      <c r="AE139" t="e">
        <f>IF(H139=AE$3,MAX(AE$4:AE138)+1,"")</f>
        <v>#N/A</v>
      </c>
      <c r="AF139" t="e">
        <f>IF(I139=AF$3,MAX(AF$4:AF138)+1,"")</f>
        <v>#N/A</v>
      </c>
      <c r="AG139" t="e">
        <f>IF(J139=AG$3,MAX(AG$4:AG138)+1,"")</f>
        <v>#N/A</v>
      </c>
      <c r="AH139" t="e">
        <f>IF(K139=AH$3,MAX(AH$4:AH138)+1,"")</f>
        <v>#N/A</v>
      </c>
      <c r="AI139" t="e">
        <f>IF(L139=AI$3,MAX(AI$4:AI138)+1,"")</f>
        <v>#N/A</v>
      </c>
      <c r="AJ139" t="e">
        <f>IF(M139=AJ$3,MAX(AJ$4:AJ138)+1,"")</f>
        <v>#N/A</v>
      </c>
      <c r="AK139" t="e">
        <f>IF(N139=AK$3,MAX(AK$4:AK138)+1,"")</f>
        <v>#N/A</v>
      </c>
      <c r="AL139" t="e">
        <f>IF(H139=AL$3,MAX(AL$4:AL138)+1,"")</f>
        <v>#N/A</v>
      </c>
      <c r="AM139" t="e">
        <f>IF(I139=AM$3,MAX(AM$4:AM138)+1,"")</f>
        <v>#N/A</v>
      </c>
      <c r="AN139" t="e">
        <f>IF(J139=AN$3,MAX(AN$4:AN138)+1,"")</f>
        <v>#N/A</v>
      </c>
      <c r="AO139" t="e">
        <f>IF(K139=AO$3,MAX(AO$4:AO138)+1,"")</f>
        <v>#N/A</v>
      </c>
      <c r="AP139" t="e">
        <f>IF(L139=AP$3,MAX(AP$4:AP138)+1,"")</f>
        <v>#N/A</v>
      </c>
      <c r="AQ139" t="e">
        <f>IF(M139=AQ$3,MAX(AQ$4:AQ138)+1,"")</f>
        <v>#N/A</v>
      </c>
      <c r="AR139" t="e">
        <f>IF(N139=AR$3,MAX(AR$4:AR138)+1,"")</f>
        <v>#N/A</v>
      </c>
      <c r="AS139" t="e">
        <f>IF(H139=AS$3,MAX(AS$4:AS138)+1,"")</f>
        <v>#N/A</v>
      </c>
      <c r="AT139" t="e">
        <f>IF(I139=AT$3,MAX(AT$4:AT138)+1,"")</f>
        <v>#N/A</v>
      </c>
      <c r="AU139" t="e">
        <f>IF(J139=AU$3,MAX(AU$4:AU138)+1,"")</f>
        <v>#N/A</v>
      </c>
      <c r="AV139" t="e">
        <f>IF(K139=AV$3,MAX(AV$4:AV138)+1,"")</f>
        <v>#N/A</v>
      </c>
      <c r="AW139" t="e">
        <f>IF(L139=AW$3,MAX(AW$4:AW138)+1,"")</f>
        <v>#N/A</v>
      </c>
      <c r="AX139" t="e">
        <f>IF(M139=AX$3,MAX(AX$4:AX138)+1,"")</f>
        <v>#N/A</v>
      </c>
      <c r="AY139" t="e">
        <f>IF(N139=AY$3,MAX(AY$4:AY138)+1,"")</f>
        <v>#N/A</v>
      </c>
      <c r="AZ139" t="e">
        <f>IF(H139=AZ$3,MAX(AZ$4:AZ138)+1,"")</f>
        <v>#N/A</v>
      </c>
      <c r="BA139" t="e">
        <f>IF(I139=BA$3,MAX(BA$4:BA138)+1,"")</f>
        <v>#N/A</v>
      </c>
      <c r="BB139" t="e">
        <f>IF(J139=BB$3,MAX(BB$4:BB138)+1,"")</f>
        <v>#N/A</v>
      </c>
      <c r="BC139" t="e">
        <f>IF(K139=BC$3,MAX(BC$4:BC138)+1,"")</f>
        <v>#N/A</v>
      </c>
      <c r="BD139" t="e">
        <f>IF(L139=BD$3,MAX(BD$4:BD138)+1,"")</f>
        <v>#N/A</v>
      </c>
      <c r="BE139" t="e">
        <f>IF(M139=BE$3,MAX(BE$4:BE138)+1,"")</f>
        <v>#N/A</v>
      </c>
      <c r="BF139" t="e">
        <f>IF(N139=BF$3,MAX(BF$4:BF138)+1,"")</f>
        <v>#N/A</v>
      </c>
      <c r="BG139" t="e">
        <f>IF(H139=BG$3,MAX(BG$4:BG138)+1,"")</f>
        <v>#N/A</v>
      </c>
      <c r="BH139" t="e">
        <f>IF(I139=BH$3,MAX(BH$4:BH138)+1,"")</f>
        <v>#N/A</v>
      </c>
      <c r="BI139" t="e">
        <f>IF(J139=BI$3,MAX(BI$4:BI138)+1,"")</f>
        <v>#N/A</v>
      </c>
      <c r="BJ139" t="e">
        <f>IF(K139=BJ$3,MAX(BJ$4:BJ138)+1,"")</f>
        <v>#N/A</v>
      </c>
      <c r="BK139" t="e">
        <f>IF(L139=BK$3,MAX(BK$4:BK138)+1,"")</f>
        <v>#N/A</v>
      </c>
      <c r="BL139" t="e">
        <f>IF(M139=BL$3,MAX(BL$4:BL138)+1,"")</f>
        <v>#N/A</v>
      </c>
      <c r="BM139" t="e">
        <f>IF(N139=BM$3,MAX(BM$4:BM138)+1,"")</f>
        <v>#N/A</v>
      </c>
      <c r="BN139" t="e">
        <f>IF(H139=BN$3,MAX(BN$4:BN138)+1,"")</f>
        <v>#N/A</v>
      </c>
      <c r="BO139" t="e">
        <f>IF(I139=BO$3,MAX(BO$4:BO138)+1,"")</f>
        <v>#N/A</v>
      </c>
      <c r="BP139" t="e">
        <f>IF(J139=BP$3,MAX(BP$4:BP138)+1,"")</f>
        <v>#N/A</v>
      </c>
      <c r="BQ139" t="e">
        <f>IF(K139=BQ$3,MAX(BQ$4:BQ138)+1,"")</f>
        <v>#N/A</v>
      </c>
      <c r="BR139" t="e">
        <f>IF(L139=BR$3,MAX(BR$4:BR138)+1,"")</f>
        <v>#N/A</v>
      </c>
      <c r="BS139" t="e">
        <f>IF(M139=BS$3,MAX(BS$4:BS138)+1,"")</f>
        <v>#N/A</v>
      </c>
      <c r="BT139" t="e">
        <f>IF(N139=BT$3,MAX(BT$4:BT138)+1,"")</f>
        <v>#N/A</v>
      </c>
      <c r="BU139" t="e">
        <f>IF(H139=BU$3,MAX(BU$4:BU138)+1,"")</f>
        <v>#N/A</v>
      </c>
      <c r="BV139" t="e">
        <f>IF(I139=BV$3,MAX(BV$4:BV138)+1,"")</f>
        <v>#N/A</v>
      </c>
      <c r="BW139" t="e">
        <f>IF(J139=BW$3,MAX(BW$4:BW138)+1,"")</f>
        <v>#N/A</v>
      </c>
      <c r="BX139" t="e">
        <f>IF(K139=BX$3,MAX(BX$4:BX138)+1,"")</f>
        <v>#N/A</v>
      </c>
      <c r="BY139" t="e">
        <f>IF(L139=BY$3,MAX(BY$4:BY138)+1,"")</f>
        <v>#N/A</v>
      </c>
      <c r="BZ139" t="e">
        <f>IF(M139=BZ$3,MAX(BZ$4:BZ138)+1,"")</f>
        <v>#N/A</v>
      </c>
      <c r="CA139" t="e">
        <f>IF(N139=CA$3,MAX(CA$4:CA138)+1,"")</f>
        <v>#N/A</v>
      </c>
      <c r="CB139" t="e">
        <f>IF(H139=CB$3,MAX(CB$4:CB138)+1,"")</f>
        <v>#N/A</v>
      </c>
      <c r="CC139" t="e">
        <f>IF(I139=CC$3,MAX(CC$4:CC138)+1,"")</f>
        <v>#N/A</v>
      </c>
      <c r="CD139" t="e">
        <f>IF(J139=CD$3,MAX(CD$4:CD138)+1,"")</f>
        <v>#N/A</v>
      </c>
      <c r="CE139" t="e">
        <f>IF(K139=CE$3,MAX(CE$4:CE138)+1,"")</f>
        <v>#N/A</v>
      </c>
      <c r="CF139" t="e">
        <f>IF(L139=CF$3,MAX(CF$4:CF138)+1,"")</f>
        <v>#N/A</v>
      </c>
      <c r="CG139" t="e">
        <f>IF(M139=CG$3,MAX(CG$4:CG138)+1,"")</f>
        <v>#N/A</v>
      </c>
      <c r="CH139" t="e">
        <f>IF(N139=CH$3,MAX(CH$4:CH138)+1,"")</f>
        <v>#N/A</v>
      </c>
      <c r="CI139" t="e">
        <f>IF(H139=CI$3,MAX(CI$4:CI138)+1,"")</f>
        <v>#N/A</v>
      </c>
      <c r="CJ139" t="e">
        <f>IF(I139=CJ$3,MAX(CJ$4:CJ138)+1,"")</f>
        <v>#N/A</v>
      </c>
      <c r="CK139" t="e">
        <f>IF(J139=CK$3,MAX(CK$4:CK138)+1,"")</f>
        <v>#N/A</v>
      </c>
      <c r="CL139" t="e">
        <f>IF(K139=CL$3,MAX(CL$4:CL138)+1,"")</f>
        <v>#N/A</v>
      </c>
      <c r="CM139" t="e">
        <f>IF(L139=CM$3,MAX(CM$4:CM138)+1,"")</f>
        <v>#N/A</v>
      </c>
      <c r="CN139" t="e">
        <f>IF(M139=CN$3,MAX(CN$4:CN138)+1,"")</f>
        <v>#N/A</v>
      </c>
      <c r="CO139" t="e">
        <f>IF(N139=CO$3,MAX(CO$4:CO138)+1,"")</f>
        <v>#N/A</v>
      </c>
    </row>
    <row r="140" spans="5:93">
      <c r="E140" t="e">
        <f>INDEX('Rlt Global'!$A$4:$F$151,MATCH($C140,'Rlt Global'!$C$4:$C$151,0),5)</f>
        <v>#N/A</v>
      </c>
      <c r="F140" t="e">
        <f>INDEX('Rlt Global'!$A$4:$F$151,MATCH($C140,'Rlt Global'!$C$4:$C$151,0),6)</f>
        <v>#N/A</v>
      </c>
      <c r="H140" t="e">
        <f>INDEX('Rlt Global'!$E$4:$BD$151,MATCH($E140,'Rlt Global'!$E$4:$E$151,0),MATCH(H$3,'Rlt Global'!$E$3:$BD$3,0))</f>
        <v>#N/A</v>
      </c>
      <c r="I140" t="e">
        <f>INDEX('Rlt Global'!$E$4:$BD$151,MATCH($E140,'Rlt Global'!$E$4:$E$151,0),MATCH(I$3,'Rlt Global'!$E$3:$BD$3,0))</f>
        <v>#N/A</v>
      </c>
      <c r="J140" t="e">
        <f>INDEX('Rlt Global'!$E$4:$BD$151,MATCH($E140,'Rlt Global'!$E$4:$E$151,0),MATCH(J$3,'Rlt Global'!$E$3:$BD$3,0))</f>
        <v>#N/A</v>
      </c>
      <c r="K140" t="e">
        <f>INDEX('Rlt Global'!$E$4:$BD$151,MATCH($E140,'Rlt Global'!$E$4:$E$151,0),MATCH(K$3,'Rlt Global'!$E$3:$BD$3,0))</f>
        <v>#N/A</v>
      </c>
      <c r="L140" t="e">
        <f>INDEX('Rlt Global'!$E$4:$BD$151,MATCH($E140,'Rlt Global'!$E$4:$E$151,0),MATCH(L$3,'Rlt Global'!$E$3:$BD$3,0))</f>
        <v>#N/A</v>
      </c>
      <c r="M140" t="e">
        <f>INDEX('Rlt Global'!$E$4:$BD$151,MATCH($E140,'Rlt Global'!$E$4:$E$151,0),MATCH(M$3,'Rlt Global'!$E$3:$BD$3,0))</f>
        <v>#N/A</v>
      </c>
      <c r="N140" t="e">
        <f>INDEX('Rlt Global'!$E$4:$BD$151,MATCH($E140,'Rlt Global'!$E$4:$E$151,0),MATCH(N$3,'Rlt Global'!$E$3:$BD$3,0))</f>
        <v>#N/A</v>
      </c>
      <c r="P140" t="e">
        <f t="shared" si="17"/>
        <v>#N/A</v>
      </c>
      <c r="Q140" t="e">
        <f t="shared" si="18"/>
        <v>#N/A</v>
      </c>
      <c r="R140" t="e">
        <f t="shared" si="19"/>
        <v>#N/A</v>
      </c>
      <c r="S140" t="e">
        <f t="shared" si="20"/>
        <v>#N/A</v>
      </c>
      <c r="T140" t="e">
        <f t="shared" si="21"/>
        <v>#N/A</v>
      </c>
      <c r="U140" t="e">
        <f t="shared" si="22"/>
        <v>#N/A</v>
      </c>
      <c r="V140" t="e">
        <f t="shared" si="23"/>
        <v>#N/A</v>
      </c>
      <c r="X140" t="e">
        <f>IF(H140=X$3,MAX(X$4:X139)+1,"")</f>
        <v>#N/A</v>
      </c>
      <c r="Y140" t="e">
        <f>IF(I140=Y$3,MAX(Y$4:Y139)+1,"")</f>
        <v>#N/A</v>
      </c>
      <c r="Z140" t="e">
        <f>IF(J140=Z$3,MAX(Z$4:Z139)+1,"")</f>
        <v>#N/A</v>
      </c>
      <c r="AA140" t="e">
        <f>IF(K140=AA$3,MAX(AA$4:AA139)+1,"")</f>
        <v>#N/A</v>
      </c>
      <c r="AB140" t="e">
        <f>IF(L140=AB$3,MAX(AB$4:AB139)+1,"")</f>
        <v>#N/A</v>
      </c>
      <c r="AC140" t="e">
        <f>IF(M140=AC$3,MAX(AC$4:AC139)+1,"")</f>
        <v>#N/A</v>
      </c>
      <c r="AD140" t="e">
        <f>IF(N140=AD$3,MAX(AD$4:AD139)+1,"")</f>
        <v>#N/A</v>
      </c>
      <c r="AE140" t="e">
        <f>IF(H140=AE$3,MAX(AE$4:AE139)+1,"")</f>
        <v>#N/A</v>
      </c>
      <c r="AF140" t="e">
        <f>IF(I140=AF$3,MAX(AF$4:AF139)+1,"")</f>
        <v>#N/A</v>
      </c>
      <c r="AG140" t="e">
        <f>IF(J140=AG$3,MAX(AG$4:AG139)+1,"")</f>
        <v>#N/A</v>
      </c>
      <c r="AH140" t="e">
        <f>IF(K140=AH$3,MAX(AH$4:AH139)+1,"")</f>
        <v>#N/A</v>
      </c>
      <c r="AI140" t="e">
        <f>IF(L140=AI$3,MAX(AI$4:AI139)+1,"")</f>
        <v>#N/A</v>
      </c>
      <c r="AJ140" t="e">
        <f>IF(M140=AJ$3,MAX(AJ$4:AJ139)+1,"")</f>
        <v>#N/A</v>
      </c>
      <c r="AK140" t="e">
        <f>IF(N140=AK$3,MAX(AK$4:AK139)+1,"")</f>
        <v>#N/A</v>
      </c>
      <c r="AL140" t="e">
        <f>IF(H140=AL$3,MAX(AL$4:AL139)+1,"")</f>
        <v>#N/A</v>
      </c>
      <c r="AM140" t="e">
        <f>IF(I140=AM$3,MAX(AM$4:AM139)+1,"")</f>
        <v>#N/A</v>
      </c>
      <c r="AN140" t="e">
        <f>IF(J140=AN$3,MAX(AN$4:AN139)+1,"")</f>
        <v>#N/A</v>
      </c>
      <c r="AO140" t="e">
        <f>IF(K140=AO$3,MAX(AO$4:AO139)+1,"")</f>
        <v>#N/A</v>
      </c>
      <c r="AP140" t="e">
        <f>IF(L140=AP$3,MAX(AP$4:AP139)+1,"")</f>
        <v>#N/A</v>
      </c>
      <c r="AQ140" t="e">
        <f>IF(M140=AQ$3,MAX(AQ$4:AQ139)+1,"")</f>
        <v>#N/A</v>
      </c>
      <c r="AR140" t="e">
        <f>IF(N140=AR$3,MAX(AR$4:AR139)+1,"")</f>
        <v>#N/A</v>
      </c>
      <c r="AS140" t="e">
        <f>IF(H140=AS$3,MAX(AS$4:AS139)+1,"")</f>
        <v>#N/A</v>
      </c>
      <c r="AT140" t="e">
        <f>IF(I140=AT$3,MAX(AT$4:AT139)+1,"")</f>
        <v>#N/A</v>
      </c>
      <c r="AU140" t="e">
        <f>IF(J140=AU$3,MAX(AU$4:AU139)+1,"")</f>
        <v>#N/A</v>
      </c>
      <c r="AV140" t="e">
        <f>IF(K140=AV$3,MAX(AV$4:AV139)+1,"")</f>
        <v>#N/A</v>
      </c>
      <c r="AW140" t="e">
        <f>IF(L140=AW$3,MAX(AW$4:AW139)+1,"")</f>
        <v>#N/A</v>
      </c>
      <c r="AX140" t="e">
        <f>IF(M140=AX$3,MAX(AX$4:AX139)+1,"")</f>
        <v>#N/A</v>
      </c>
      <c r="AY140" t="e">
        <f>IF(N140=AY$3,MAX(AY$4:AY139)+1,"")</f>
        <v>#N/A</v>
      </c>
      <c r="AZ140" t="e">
        <f>IF(H140=AZ$3,MAX(AZ$4:AZ139)+1,"")</f>
        <v>#N/A</v>
      </c>
      <c r="BA140" t="e">
        <f>IF(I140=BA$3,MAX(BA$4:BA139)+1,"")</f>
        <v>#N/A</v>
      </c>
      <c r="BB140" t="e">
        <f>IF(J140=BB$3,MAX(BB$4:BB139)+1,"")</f>
        <v>#N/A</v>
      </c>
      <c r="BC140" t="e">
        <f>IF(K140=BC$3,MAX(BC$4:BC139)+1,"")</f>
        <v>#N/A</v>
      </c>
      <c r="BD140" t="e">
        <f>IF(L140=BD$3,MAX(BD$4:BD139)+1,"")</f>
        <v>#N/A</v>
      </c>
      <c r="BE140" t="e">
        <f>IF(M140=BE$3,MAX(BE$4:BE139)+1,"")</f>
        <v>#N/A</v>
      </c>
      <c r="BF140" t="e">
        <f>IF(N140=BF$3,MAX(BF$4:BF139)+1,"")</f>
        <v>#N/A</v>
      </c>
      <c r="BG140" t="e">
        <f>IF(H140=BG$3,MAX(BG$4:BG139)+1,"")</f>
        <v>#N/A</v>
      </c>
      <c r="BH140" t="e">
        <f>IF(I140=BH$3,MAX(BH$4:BH139)+1,"")</f>
        <v>#N/A</v>
      </c>
      <c r="BI140" t="e">
        <f>IF(J140=BI$3,MAX(BI$4:BI139)+1,"")</f>
        <v>#N/A</v>
      </c>
      <c r="BJ140" t="e">
        <f>IF(K140=BJ$3,MAX(BJ$4:BJ139)+1,"")</f>
        <v>#N/A</v>
      </c>
      <c r="BK140" t="e">
        <f>IF(L140=BK$3,MAX(BK$4:BK139)+1,"")</f>
        <v>#N/A</v>
      </c>
      <c r="BL140" t="e">
        <f>IF(M140=BL$3,MAX(BL$4:BL139)+1,"")</f>
        <v>#N/A</v>
      </c>
      <c r="BM140" t="e">
        <f>IF(N140=BM$3,MAX(BM$4:BM139)+1,"")</f>
        <v>#N/A</v>
      </c>
      <c r="BN140" t="e">
        <f>IF(H140=BN$3,MAX(BN$4:BN139)+1,"")</f>
        <v>#N/A</v>
      </c>
      <c r="BO140" t="e">
        <f>IF(I140=BO$3,MAX(BO$4:BO139)+1,"")</f>
        <v>#N/A</v>
      </c>
      <c r="BP140" t="e">
        <f>IF(J140=BP$3,MAX(BP$4:BP139)+1,"")</f>
        <v>#N/A</v>
      </c>
      <c r="BQ140" t="e">
        <f>IF(K140=BQ$3,MAX(BQ$4:BQ139)+1,"")</f>
        <v>#N/A</v>
      </c>
      <c r="BR140" t="e">
        <f>IF(L140=BR$3,MAX(BR$4:BR139)+1,"")</f>
        <v>#N/A</v>
      </c>
      <c r="BS140" t="e">
        <f>IF(M140=BS$3,MAX(BS$4:BS139)+1,"")</f>
        <v>#N/A</v>
      </c>
      <c r="BT140" t="e">
        <f>IF(N140=BT$3,MAX(BT$4:BT139)+1,"")</f>
        <v>#N/A</v>
      </c>
      <c r="BU140" t="e">
        <f>IF(H140=BU$3,MAX(BU$4:BU139)+1,"")</f>
        <v>#N/A</v>
      </c>
      <c r="BV140" t="e">
        <f>IF(I140=BV$3,MAX(BV$4:BV139)+1,"")</f>
        <v>#N/A</v>
      </c>
      <c r="BW140" t="e">
        <f>IF(J140=BW$3,MAX(BW$4:BW139)+1,"")</f>
        <v>#N/A</v>
      </c>
      <c r="BX140" t="e">
        <f>IF(K140=BX$3,MAX(BX$4:BX139)+1,"")</f>
        <v>#N/A</v>
      </c>
      <c r="BY140" t="e">
        <f>IF(L140=BY$3,MAX(BY$4:BY139)+1,"")</f>
        <v>#N/A</v>
      </c>
      <c r="BZ140" t="e">
        <f>IF(M140=BZ$3,MAX(BZ$4:BZ139)+1,"")</f>
        <v>#N/A</v>
      </c>
      <c r="CA140" t="e">
        <f>IF(N140=CA$3,MAX(CA$4:CA139)+1,"")</f>
        <v>#N/A</v>
      </c>
      <c r="CB140" t="e">
        <f>IF(H140=CB$3,MAX(CB$4:CB139)+1,"")</f>
        <v>#N/A</v>
      </c>
      <c r="CC140" t="e">
        <f>IF(I140=CC$3,MAX(CC$4:CC139)+1,"")</f>
        <v>#N/A</v>
      </c>
      <c r="CD140" t="e">
        <f>IF(J140=CD$3,MAX(CD$4:CD139)+1,"")</f>
        <v>#N/A</v>
      </c>
      <c r="CE140" t="e">
        <f>IF(K140=CE$3,MAX(CE$4:CE139)+1,"")</f>
        <v>#N/A</v>
      </c>
      <c r="CF140" t="e">
        <f>IF(L140=CF$3,MAX(CF$4:CF139)+1,"")</f>
        <v>#N/A</v>
      </c>
      <c r="CG140" t="e">
        <f>IF(M140=CG$3,MAX(CG$4:CG139)+1,"")</f>
        <v>#N/A</v>
      </c>
      <c r="CH140" t="e">
        <f>IF(N140=CH$3,MAX(CH$4:CH139)+1,"")</f>
        <v>#N/A</v>
      </c>
      <c r="CI140" t="e">
        <f>IF(H140=CI$3,MAX(CI$4:CI139)+1,"")</f>
        <v>#N/A</v>
      </c>
      <c r="CJ140" t="e">
        <f>IF(I140=CJ$3,MAX(CJ$4:CJ139)+1,"")</f>
        <v>#N/A</v>
      </c>
      <c r="CK140" t="e">
        <f>IF(J140=CK$3,MAX(CK$4:CK139)+1,"")</f>
        <v>#N/A</v>
      </c>
      <c r="CL140" t="e">
        <f>IF(K140=CL$3,MAX(CL$4:CL139)+1,"")</f>
        <v>#N/A</v>
      </c>
      <c r="CM140" t="e">
        <f>IF(L140=CM$3,MAX(CM$4:CM139)+1,"")</f>
        <v>#N/A</v>
      </c>
      <c r="CN140" t="e">
        <f>IF(M140=CN$3,MAX(CN$4:CN139)+1,"")</f>
        <v>#N/A</v>
      </c>
      <c r="CO140" t="e">
        <f>IF(N140=CO$3,MAX(CO$4:CO139)+1,"")</f>
        <v>#N/A</v>
      </c>
    </row>
    <row r="141" spans="5:93">
      <c r="E141" t="e">
        <f>INDEX('Rlt Global'!$A$4:$F$151,MATCH($C141,'Rlt Global'!$C$4:$C$151,0),5)</f>
        <v>#N/A</v>
      </c>
      <c r="F141" t="e">
        <f>INDEX('Rlt Global'!$A$4:$F$151,MATCH($C141,'Rlt Global'!$C$4:$C$151,0),6)</f>
        <v>#N/A</v>
      </c>
      <c r="H141" t="e">
        <f>INDEX('Rlt Global'!$E$4:$BD$151,MATCH($E141,'Rlt Global'!$E$4:$E$151,0),MATCH(H$3,'Rlt Global'!$E$3:$BD$3,0))</f>
        <v>#N/A</v>
      </c>
      <c r="I141" t="e">
        <f>INDEX('Rlt Global'!$E$4:$BD$151,MATCH($E141,'Rlt Global'!$E$4:$E$151,0),MATCH(I$3,'Rlt Global'!$E$3:$BD$3,0))</f>
        <v>#N/A</v>
      </c>
      <c r="J141" t="e">
        <f>INDEX('Rlt Global'!$E$4:$BD$151,MATCH($E141,'Rlt Global'!$E$4:$E$151,0),MATCH(J$3,'Rlt Global'!$E$3:$BD$3,0))</f>
        <v>#N/A</v>
      </c>
      <c r="K141" t="e">
        <f>INDEX('Rlt Global'!$E$4:$BD$151,MATCH($E141,'Rlt Global'!$E$4:$E$151,0),MATCH(K$3,'Rlt Global'!$E$3:$BD$3,0))</f>
        <v>#N/A</v>
      </c>
      <c r="L141" t="e">
        <f>INDEX('Rlt Global'!$E$4:$BD$151,MATCH($E141,'Rlt Global'!$E$4:$E$151,0),MATCH(L$3,'Rlt Global'!$E$3:$BD$3,0))</f>
        <v>#N/A</v>
      </c>
      <c r="M141" t="e">
        <f>INDEX('Rlt Global'!$E$4:$BD$151,MATCH($E141,'Rlt Global'!$E$4:$E$151,0),MATCH(M$3,'Rlt Global'!$E$3:$BD$3,0))</f>
        <v>#N/A</v>
      </c>
      <c r="N141" t="e">
        <f>INDEX('Rlt Global'!$E$4:$BD$151,MATCH($E141,'Rlt Global'!$E$4:$E$151,0),MATCH(N$3,'Rlt Global'!$E$3:$BD$3,0))</f>
        <v>#N/A</v>
      </c>
      <c r="P141" t="e">
        <f t="shared" si="17"/>
        <v>#N/A</v>
      </c>
      <c r="Q141" t="e">
        <f t="shared" si="18"/>
        <v>#N/A</v>
      </c>
      <c r="R141" t="e">
        <f t="shared" si="19"/>
        <v>#N/A</v>
      </c>
      <c r="S141" t="e">
        <f t="shared" si="20"/>
        <v>#N/A</v>
      </c>
      <c r="T141" t="e">
        <f t="shared" si="21"/>
        <v>#N/A</v>
      </c>
      <c r="U141" t="e">
        <f t="shared" si="22"/>
        <v>#N/A</v>
      </c>
      <c r="V141" t="e">
        <f t="shared" si="23"/>
        <v>#N/A</v>
      </c>
      <c r="X141" t="e">
        <f>IF(H141=X$3,MAX(X$4:X140)+1,"")</f>
        <v>#N/A</v>
      </c>
      <c r="Y141" t="e">
        <f>IF(I141=Y$3,MAX(Y$4:Y140)+1,"")</f>
        <v>#N/A</v>
      </c>
      <c r="Z141" t="e">
        <f>IF(J141=Z$3,MAX(Z$4:Z140)+1,"")</f>
        <v>#N/A</v>
      </c>
      <c r="AA141" t="e">
        <f>IF(K141=AA$3,MAX(AA$4:AA140)+1,"")</f>
        <v>#N/A</v>
      </c>
      <c r="AB141" t="e">
        <f>IF(L141=AB$3,MAX(AB$4:AB140)+1,"")</f>
        <v>#N/A</v>
      </c>
      <c r="AC141" t="e">
        <f>IF(M141=AC$3,MAX(AC$4:AC140)+1,"")</f>
        <v>#N/A</v>
      </c>
      <c r="AD141" t="e">
        <f>IF(N141=AD$3,MAX(AD$4:AD140)+1,"")</f>
        <v>#N/A</v>
      </c>
      <c r="AE141" t="e">
        <f>IF(H141=AE$3,MAX(AE$4:AE140)+1,"")</f>
        <v>#N/A</v>
      </c>
      <c r="AF141" t="e">
        <f>IF(I141=AF$3,MAX(AF$4:AF140)+1,"")</f>
        <v>#N/A</v>
      </c>
      <c r="AG141" t="e">
        <f>IF(J141=AG$3,MAX(AG$4:AG140)+1,"")</f>
        <v>#N/A</v>
      </c>
      <c r="AH141" t="e">
        <f>IF(K141=AH$3,MAX(AH$4:AH140)+1,"")</f>
        <v>#N/A</v>
      </c>
      <c r="AI141" t="e">
        <f>IF(L141=AI$3,MAX(AI$4:AI140)+1,"")</f>
        <v>#N/A</v>
      </c>
      <c r="AJ141" t="e">
        <f>IF(M141=AJ$3,MAX(AJ$4:AJ140)+1,"")</f>
        <v>#N/A</v>
      </c>
      <c r="AK141" t="e">
        <f>IF(N141=AK$3,MAX(AK$4:AK140)+1,"")</f>
        <v>#N/A</v>
      </c>
      <c r="AL141" t="e">
        <f>IF(H141=AL$3,MAX(AL$4:AL140)+1,"")</f>
        <v>#N/A</v>
      </c>
      <c r="AM141" t="e">
        <f>IF(I141=AM$3,MAX(AM$4:AM140)+1,"")</f>
        <v>#N/A</v>
      </c>
      <c r="AN141" t="e">
        <f>IF(J141=AN$3,MAX(AN$4:AN140)+1,"")</f>
        <v>#N/A</v>
      </c>
      <c r="AO141" t="e">
        <f>IF(K141=AO$3,MAX(AO$4:AO140)+1,"")</f>
        <v>#N/A</v>
      </c>
      <c r="AP141" t="e">
        <f>IF(L141=AP$3,MAX(AP$4:AP140)+1,"")</f>
        <v>#N/A</v>
      </c>
      <c r="AQ141" t="e">
        <f>IF(M141=AQ$3,MAX(AQ$4:AQ140)+1,"")</f>
        <v>#N/A</v>
      </c>
      <c r="AR141" t="e">
        <f>IF(N141=AR$3,MAX(AR$4:AR140)+1,"")</f>
        <v>#N/A</v>
      </c>
      <c r="AS141" t="e">
        <f>IF(H141=AS$3,MAX(AS$4:AS140)+1,"")</f>
        <v>#N/A</v>
      </c>
      <c r="AT141" t="e">
        <f>IF(I141=AT$3,MAX(AT$4:AT140)+1,"")</f>
        <v>#N/A</v>
      </c>
      <c r="AU141" t="e">
        <f>IF(J141=AU$3,MAX(AU$4:AU140)+1,"")</f>
        <v>#N/A</v>
      </c>
      <c r="AV141" t="e">
        <f>IF(K141=AV$3,MAX(AV$4:AV140)+1,"")</f>
        <v>#N/A</v>
      </c>
      <c r="AW141" t="e">
        <f>IF(L141=AW$3,MAX(AW$4:AW140)+1,"")</f>
        <v>#N/A</v>
      </c>
      <c r="AX141" t="e">
        <f>IF(M141=AX$3,MAX(AX$4:AX140)+1,"")</f>
        <v>#N/A</v>
      </c>
      <c r="AY141" t="e">
        <f>IF(N141=AY$3,MAX(AY$4:AY140)+1,"")</f>
        <v>#N/A</v>
      </c>
      <c r="AZ141" t="e">
        <f>IF(H141=AZ$3,MAX(AZ$4:AZ140)+1,"")</f>
        <v>#N/A</v>
      </c>
      <c r="BA141" t="e">
        <f>IF(I141=BA$3,MAX(BA$4:BA140)+1,"")</f>
        <v>#N/A</v>
      </c>
      <c r="BB141" t="e">
        <f>IF(J141=BB$3,MAX(BB$4:BB140)+1,"")</f>
        <v>#N/A</v>
      </c>
      <c r="BC141" t="e">
        <f>IF(K141=BC$3,MAX(BC$4:BC140)+1,"")</f>
        <v>#N/A</v>
      </c>
      <c r="BD141" t="e">
        <f>IF(L141=BD$3,MAX(BD$4:BD140)+1,"")</f>
        <v>#N/A</v>
      </c>
      <c r="BE141" t="e">
        <f>IF(M141=BE$3,MAX(BE$4:BE140)+1,"")</f>
        <v>#N/A</v>
      </c>
      <c r="BF141" t="e">
        <f>IF(N141=BF$3,MAX(BF$4:BF140)+1,"")</f>
        <v>#N/A</v>
      </c>
      <c r="BG141" t="e">
        <f>IF(H141=BG$3,MAX(BG$4:BG140)+1,"")</f>
        <v>#N/A</v>
      </c>
      <c r="BH141" t="e">
        <f>IF(I141=BH$3,MAX(BH$4:BH140)+1,"")</f>
        <v>#N/A</v>
      </c>
      <c r="BI141" t="e">
        <f>IF(J141=BI$3,MAX(BI$4:BI140)+1,"")</f>
        <v>#N/A</v>
      </c>
      <c r="BJ141" t="e">
        <f>IF(K141=BJ$3,MAX(BJ$4:BJ140)+1,"")</f>
        <v>#N/A</v>
      </c>
      <c r="BK141" t="e">
        <f>IF(L141=BK$3,MAX(BK$4:BK140)+1,"")</f>
        <v>#N/A</v>
      </c>
      <c r="BL141" t="e">
        <f>IF(M141=BL$3,MAX(BL$4:BL140)+1,"")</f>
        <v>#N/A</v>
      </c>
      <c r="BM141" t="e">
        <f>IF(N141=BM$3,MAX(BM$4:BM140)+1,"")</f>
        <v>#N/A</v>
      </c>
      <c r="BN141" t="e">
        <f>IF(H141=BN$3,MAX(BN$4:BN140)+1,"")</f>
        <v>#N/A</v>
      </c>
      <c r="BO141" t="e">
        <f>IF(I141=BO$3,MAX(BO$4:BO140)+1,"")</f>
        <v>#N/A</v>
      </c>
      <c r="BP141" t="e">
        <f>IF(J141=BP$3,MAX(BP$4:BP140)+1,"")</f>
        <v>#N/A</v>
      </c>
      <c r="BQ141" t="e">
        <f>IF(K141=BQ$3,MAX(BQ$4:BQ140)+1,"")</f>
        <v>#N/A</v>
      </c>
      <c r="BR141" t="e">
        <f>IF(L141=BR$3,MAX(BR$4:BR140)+1,"")</f>
        <v>#N/A</v>
      </c>
      <c r="BS141" t="e">
        <f>IF(M141=BS$3,MAX(BS$4:BS140)+1,"")</f>
        <v>#N/A</v>
      </c>
      <c r="BT141" t="e">
        <f>IF(N141=BT$3,MAX(BT$4:BT140)+1,"")</f>
        <v>#N/A</v>
      </c>
      <c r="BU141" t="e">
        <f>IF(H141=BU$3,MAX(BU$4:BU140)+1,"")</f>
        <v>#N/A</v>
      </c>
      <c r="BV141" t="e">
        <f>IF(I141=BV$3,MAX(BV$4:BV140)+1,"")</f>
        <v>#N/A</v>
      </c>
      <c r="BW141" t="e">
        <f>IF(J141=BW$3,MAX(BW$4:BW140)+1,"")</f>
        <v>#N/A</v>
      </c>
      <c r="BX141" t="e">
        <f>IF(K141=BX$3,MAX(BX$4:BX140)+1,"")</f>
        <v>#N/A</v>
      </c>
      <c r="BY141" t="e">
        <f>IF(L141=BY$3,MAX(BY$4:BY140)+1,"")</f>
        <v>#N/A</v>
      </c>
      <c r="BZ141" t="e">
        <f>IF(M141=BZ$3,MAX(BZ$4:BZ140)+1,"")</f>
        <v>#N/A</v>
      </c>
      <c r="CA141" t="e">
        <f>IF(N141=CA$3,MAX(CA$4:CA140)+1,"")</f>
        <v>#N/A</v>
      </c>
      <c r="CB141" t="e">
        <f>IF(H141=CB$3,MAX(CB$4:CB140)+1,"")</f>
        <v>#N/A</v>
      </c>
      <c r="CC141" t="e">
        <f>IF(I141=CC$3,MAX(CC$4:CC140)+1,"")</f>
        <v>#N/A</v>
      </c>
      <c r="CD141" t="e">
        <f>IF(J141=CD$3,MAX(CD$4:CD140)+1,"")</f>
        <v>#N/A</v>
      </c>
      <c r="CE141" t="e">
        <f>IF(K141=CE$3,MAX(CE$4:CE140)+1,"")</f>
        <v>#N/A</v>
      </c>
      <c r="CF141" t="e">
        <f>IF(L141=CF$3,MAX(CF$4:CF140)+1,"")</f>
        <v>#N/A</v>
      </c>
      <c r="CG141" t="e">
        <f>IF(M141=CG$3,MAX(CG$4:CG140)+1,"")</f>
        <v>#N/A</v>
      </c>
      <c r="CH141" t="e">
        <f>IF(N141=CH$3,MAX(CH$4:CH140)+1,"")</f>
        <v>#N/A</v>
      </c>
      <c r="CI141" t="e">
        <f>IF(H141=CI$3,MAX(CI$4:CI140)+1,"")</f>
        <v>#N/A</v>
      </c>
      <c r="CJ141" t="e">
        <f>IF(I141=CJ$3,MAX(CJ$4:CJ140)+1,"")</f>
        <v>#N/A</v>
      </c>
      <c r="CK141" t="e">
        <f>IF(J141=CK$3,MAX(CK$4:CK140)+1,"")</f>
        <v>#N/A</v>
      </c>
      <c r="CL141" t="e">
        <f>IF(K141=CL$3,MAX(CL$4:CL140)+1,"")</f>
        <v>#N/A</v>
      </c>
      <c r="CM141" t="e">
        <f>IF(L141=CM$3,MAX(CM$4:CM140)+1,"")</f>
        <v>#N/A</v>
      </c>
      <c r="CN141" t="e">
        <f>IF(M141=CN$3,MAX(CN$4:CN140)+1,"")</f>
        <v>#N/A</v>
      </c>
      <c r="CO141" t="e">
        <f>IF(N141=CO$3,MAX(CO$4:CO140)+1,"")</f>
        <v>#N/A</v>
      </c>
    </row>
    <row r="142" spans="5:93">
      <c r="E142" t="e">
        <f>INDEX('Rlt Global'!$A$4:$F$151,MATCH($C142,'Rlt Global'!$C$4:$C$151,0),5)</f>
        <v>#N/A</v>
      </c>
      <c r="F142" t="e">
        <f>INDEX('Rlt Global'!$A$4:$F$151,MATCH($C142,'Rlt Global'!$C$4:$C$151,0),6)</f>
        <v>#N/A</v>
      </c>
      <c r="H142" t="e">
        <f>INDEX('Rlt Global'!$E$4:$BD$151,MATCH($E142,'Rlt Global'!$E$4:$E$151,0),MATCH(H$3,'Rlt Global'!$E$3:$BD$3,0))</f>
        <v>#N/A</v>
      </c>
      <c r="I142" t="e">
        <f>INDEX('Rlt Global'!$E$4:$BD$151,MATCH($E142,'Rlt Global'!$E$4:$E$151,0),MATCH(I$3,'Rlt Global'!$E$3:$BD$3,0))</f>
        <v>#N/A</v>
      </c>
      <c r="J142" t="e">
        <f>INDEX('Rlt Global'!$E$4:$BD$151,MATCH($E142,'Rlt Global'!$E$4:$E$151,0),MATCH(J$3,'Rlt Global'!$E$3:$BD$3,0))</f>
        <v>#N/A</v>
      </c>
      <c r="K142" t="e">
        <f>INDEX('Rlt Global'!$E$4:$BD$151,MATCH($E142,'Rlt Global'!$E$4:$E$151,0),MATCH(K$3,'Rlt Global'!$E$3:$BD$3,0))</f>
        <v>#N/A</v>
      </c>
      <c r="L142" t="e">
        <f>INDEX('Rlt Global'!$E$4:$BD$151,MATCH($E142,'Rlt Global'!$E$4:$E$151,0),MATCH(L$3,'Rlt Global'!$E$3:$BD$3,0))</f>
        <v>#N/A</v>
      </c>
      <c r="M142" t="e">
        <f>INDEX('Rlt Global'!$E$4:$BD$151,MATCH($E142,'Rlt Global'!$E$4:$E$151,0),MATCH(M$3,'Rlt Global'!$E$3:$BD$3,0))</f>
        <v>#N/A</v>
      </c>
      <c r="N142" t="e">
        <f>INDEX('Rlt Global'!$E$4:$BD$151,MATCH($E142,'Rlt Global'!$E$4:$E$151,0),MATCH(N$3,'Rlt Global'!$E$3:$BD$3,0))</f>
        <v>#N/A</v>
      </c>
      <c r="P142" t="e">
        <f t="shared" si="17"/>
        <v>#N/A</v>
      </c>
      <c r="Q142" t="e">
        <f t="shared" si="18"/>
        <v>#N/A</v>
      </c>
      <c r="R142" t="e">
        <f t="shared" si="19"/>
        <v>#N/A</v>
      </c>
      <c r="S142" t="e">
        <f t="shared" si="20"/>
        <v>#N/A</v>
      </c>
      <c r="T142" t="e">
        <f t="shared" si="21"/>
        <v>#N/A</v>
      </c>
      <c r="U142" t="e">
        <f t="shared" si="22"/>
        <v>#N/A</v>
      </c>
      <c r="V142" t="e">
        <f t="shared" si="23"/>
        <v>#N/A</v>
      </c>
      <c r="X142" t="e">
        <f>IF(H142=X$3,MAX(X$4:X141)+1,"")</f>
        <v>#N/A</v>
      </c>
      <c r="Y142" t="e">
        <f>IF(I142=Y$3,MAX(Y$4:Y141)+1,"")</f>
        <v>#N/A</v>
      </c>
      <c r="Z142" t="e">
        <f>IF(J142=Z$3,MAX(Z$4:Z141)+1,"")</f>
        <v>#N/A</v>
      </c>
      <c r="AA142" t="e">
        <f>IF(K142=AA$3,MAX(AA$4:AA141)+1,"")</f>
        <v>#N/A</v>
      </c>
      <c r="AB142" t="e">
        <f>IF(L142=AB$3,MAX(AB$4:AB141)+1,"")</f>
        <v>#N/A</v>
      </c>
      <c r="AC142" t="e">
        <f>IF(M142=AC$3,MAX(AC$4:AC141)+1,"")</f>
        <v>#N/A</v>
      </c>
      <c r="AD142" t="e">
        <f>IF(N142=AD$3,MAX(AD$4:AD141)+1,"")</f>
        <v>#N/A</v>
      </c>
      <c r="AE142" t="e">
        <f>IF(H142=AE$3,MAX(AE$4:AE141)+1,"")</f>
        <v>#N/A</v>
      </c>
      <c r="AF142" t="e">
        <f>IF(I142=AF$3,MAX(AF$4:AF141)+1,"")</f>
        <v>#N/A</v>
      </c>
      <c r="AG142" t="e">
        <f>IF(J142=AG$3,MAX(AG$4:AG141)+1,"")</f>
        <v>#N/A</v>
      </c>
      <c r="AH142" t="e">
        <f>IF(K142=AH$3,MAX(AH$4:AH141)+1,"")</f>
        <v>#N/A</v>
      </c>
      <c r="AI142" t="e">
        <f>IF(L142=AI$3,MAX(AI$4:AI141)+1,"")</f>
        <v>#N/A</v>
      </c>
      <c r="AJ142" t="e">
        <f>IF(M142=AJ$3,MAX(AJ$4:AJ141)+1,"")</f>
        <v>#N/A</v>
      </c>
      <c r="AK142" t="e">
        <f>IF(N142=AK$3,MAX(AK$4:AK141)+1,"")</f>
        <v>#N/A</v>
      </c>
      <c r="AL142" t="e">
        <f>IF(H142=AL$3,MAX(AL$4:AL141)+1,"")</f>
        <v>#N/A</v>
      </c>
      <c r="AM142" t="e">
        <f>IF(I142=AM$3,MAX(AM$4:AM141)+1,"")</f>
        <v>#N/A</v>
      </c>
      <c r="AN142" t="e">
        <f>IF(J142=AN$3,MAX(AN$4:AN141)+1,"")</f>
        <v>#N/A</v>
      </c>
      <c r="AO142" t="e">
        <f>IF(K142=AO$3,MAX(AO$4:AO141)+1,"")</f>
        <v>#N/A</v>
      </c>
      <c r="AP142" t="e">
        <f>IF(L142=AP$3,MAX(AP$4:AP141)+1,"")</f>
        <v>#N/A</v>
      </c>
      <c r="AQ142" t="e">
        <f>IF(M142=AQ$3,MAX(AQ$4:AQ141)+1,"")</f>
        <v>#N/A</v>
      </c>
      <c r="AR142" t="e">
        <f>IF(N142=AR$3,MAX(AR$4:AR141)+1,"")</f>
        <v>#N/A</v>
      </c>
      <c r="AS142" t="e">
        <f>IF(H142=AS$3,MAX(AS$4:AS141)+1,"")</f>
        <v>#N/A</v>
      </c>
      <c r="AT142" t="e">
        <f>IF(I142=AT$3,MAX(AT$4:AT141)+1,"")</f>
        <v>#N/A</v>
      </c>
      <c r="AU142" t="e">
        <f>IF(J142=AU$3,MAX(AU$4:AU141)+1,"")</f>
        <v>#N/A</v>
      </c>
      <c r="AV142" t="e">
        <f>IF(K142=AV$3,MAX(AV$4:AV141)+1,"")</f>
        <v>#N/A</v>
      </c>
      <c r="AW142" t="e">
        <f>IF(L142=AW$3,MAX(AW$4:AW141)+1,"")</f>
        <v>#N/A</v>
      </c>
      <c r="AX142" t="e">
        <f>IF(M142=AX$3,MAX(AX$4:AX141)+1,"")</f>
        <v>#N/A</v>
      </c>
      <c r="AY142" t="e">
        <f>IF(N142=AY$3,MAX(AY$4:AY141)+1,"")</f>
        <v>#N/A</v>
      </c>
      <c r="AZ142" t="e">
        <f>IF(H142=AZ$3,MAX(AZ$4:AZ141)+1,"")</f>
        <v>#N/A</v>
      </c>
      <c r="BA142" t="e">
        <f>IF(I142=BA$3,MAX(BA$4:BA141)+1,"")</f>
        <v>#N/A</v>
      </c>
      <c r="BB142" t="e">
        <f>IF(J142=BB$3,MAX(BB$4:BB141)+1,"")</f>
        <v>#N/A</v>
      </c>
      <c r="BC142" t="e">
        <f>IF(K142=BC$3,MAX(BC$4:BC141)+1,"")</f>
        <v>#N/A</v>
      </c>
      <c r="BD142" t="e">
        <f>IF(L142=BD$3,MAX(BD$4:BD141)+1,"")</f>
        <v>#N/A</v>
      </c>
      <c r="BE142" t="e">
        <f>IF(M142=BE$3,MAX(BE$4:BE141)+1,"")</f>
        <v>#N/A</v>
      </c>
      <c r="BF142" t="e">
        <f>IF(N142=BF$3,MAX(BF$4:BF141)+1,"")</f>
        <v>#N/A</v>
      </c>
      <c r="BG142" t="e">
        <f>IF(H142=BG$3,MAX(BG$4:BG141)+1,"")</f>
        <v>#N/A</v>
      </c>
      <c r="BH142" t="e">
        <f>IF(I142=BH$3,MAX(BH$4:BH141)+1,"")</f>
        <v>#N/A</v>
      </c>
      <c r="BI142" t="e">
        <f>IF(J142=BI$3,MAX(BI$4:BI141)+1,"")</f>
        <v>#N/A</v>
      </c>
      <c r="BJ142" t="e">
        <f>IF(K142=BJ$3,MAX(BJ$4:BJ141)+1,"")</f>
        <v>#N/A</v>
      </c>
      <c r="BK142" t="e">
        <f>IF(L142=BK$3,MAX(BK$4:BK141)+1,"")</f>
        <v>#N/A</v>
      </c>
      <c r="BL142" t="e">
        <f>IF(M142=BL$3,MAX(BL$4:BL141)+1,"")</f>
        <v>#N/A</v>
      </c>
      <c r="BM142" t="e">
        <f>IF(N142=BM$3,MAX(BM$4:BM141)+1,"")</f>
        <v>#N/A</v>
      </c>
      <c r="BN142" t="e">
        <f>IF(H142=BN$3,MAX(BN$4:BN141)+1,"")</f>
        <v>#N/A</v>
      </c>
      <c r="BO142" t="e">
        <f>IF(I142=BO$3,MAX(BO$4:BO141)+1,"")</f>
        <v>#N/A</v>
      </c>
      <c r="BP142" t="e">
        <f>IF(J142=BP$3,MAX(BP$4:BP141)+1,"")</f>
        <v>#N/A</v>
      </c>
      <c r="BQ142" t="e">
        <f>IF(K142=BQ$3,MAX(BQ$4:BQ141)+1,"")</f>
        <v>#N/A</v>
      </c>
      <c r="BR142" t="e">
        <f>IF(L142=BR$3,MAX(BR$4:BR141)+1,"")</f>
        <v>#N/A</v>
      </c>
      <c r="BS142" t="e">
        <f>IF(M142=BS$3,MAX(BS$4:BS141)+1,"")</f>
        <v>#N/A</v>
      </c>
      <c r="BT142" t="e">
        <f>IF(N142=BT$3,MAX(BT$4:BT141)+1,"")</f>
        <v>#N/A</v>
      </c>
      <c r="BU142" t="e">
        <f>IF(H142=BU$3,MAX(BU$4:BU141)+1,"")</f>
        <v>#N/A</v>
      </c>
      <c r="BV142" t="e">
        <f>IF(I142=BV$3,MAX(BV$4:BV141)+1,"")</f>
        <v>#N/A</v>
      </c>
      <c r="BW142" t="e">
        <f>IF(J142=BW$3,MAX(BW$4:BW141)+1,"")</f>
        <v>#N/A</v>
      </c>
      <c r="BX142" t="e">
        <f>IF(K142=BX$3,MAX(BX$4:BX141)+1,"")</f>
        <v>#N/A</v>
      </c>
      <c r="BY142" t="e">
        <f>IF(L142=BY$3,MAX(BY$4:BY141)+1,"")</f>
        <v>#N/A</v>
      </c>
      <c r="BZ142" t="e">
        <f>IF(M142=BZ$3,MAX(BZ$4:BZ141)+1,"")</f>
        <v>#N/A</v>
      </c>
      <c r="CA142" t="e">
        <f>IF(N142=CA$3,MAX(CA$4:CA141)+1,"")</f>
        <v>#N/A</v>
      </c>
      <c r="CB142" t="e">
        <f>IF(H142=CB$3,MAX(CB$4:CB141)+1,"")</f>
        <v>#N/A</v>
      </c>
      <c r="CC142" t="e">
        <f>IF(I142=CC$3,MAX(CC$4:CC141)+1,"")</f>
        <v>#N/A</v>
      </c>
      <c r="CD142" t="e">
        <f>IF(J142=CD$3,MAX(CD$4:CD141)+1,"")</f>
        <v>#N/A</v>
      </c>
      <c r="CE142" t="e">
        <f>IF(K142=CE$3,MAX(CE$4:CE141)+1,"")</f>
        <v>#N/A</v>
      </c>
      <c r="CF142" t="e">
        <f>IF(L142=CF$3,MAX(CF$4:CF141)+1,"")</f>
        <v>#N/A</v>
      </c>
      <c r="CG142" t="e">
        <f>IF(M142=CG$3,MAX(CG$4:CG141)+1,"")</f>
        <v>#N/A</v>
      </c>
      <c r="CH142" t="e">
        <f>IF(N142=CH$3,MAX(CH$4:CH141)+1,"")</f>
        <v>#N/A</v>
      </c>
      <c r="CI142" t="e">
        <f>IF(H142=CI$3,MAX(CI$4:CI141)+1,"")</f>
        <v>#N/A</v>
      </c>
      <c r="CJ142" t="e">
        <f>IF(I142=CJ$3,MAX(CJ$4:CJ141)+1,"")</f>
        <v>#N/A</v>
      </c>
      <c r="CK142" t="e">
        <f>IF(J142=CK$3,MAX(CK$4:CK141)+1,"")</f>
        <v>#N/A</v>
      </c>
      <c r="CL142" t="e">
        <f>IF(K142=CL$3,MAX(CL$4:CL141)+1,"")</f>
        <v>#N/A</v>
      </c>
      <c r="CM142" t="e">
        <f>IF(L142=CM$3,MAX(CM$4:CM141)+1,"")</f>
        <v>#N/A</v>
      </c>
      <c r="CN142" t="e">
        <f>IF(M142=CN$3,MAX(CN$4:CN141)+1,"")</f>
        <v>#N/A</v>
      </c>
      <c r="CO142" t="e">
        <f>IF(N142=CO$3,MAX(CO$4:CO141)+1,"")</f>
        <v>#N/A</v>
      </c>
    </row>
    <row r="143" spans="5:93">
      <c r="E143" t="e">
        <f>INDEX('Rlt Global'!$A$4:$F$151,MATCH($C143,'Rlt Global'!$C$4:$C$151,0),5)</f>
        <v>#N/A</v>
      </c>
      <c r="F143" t="e">
        <f>INDEX('Rlt Global'!$A$4:$F$151,MATCH($C143,'Rlt Global'!$C$4:$C$151,0),6)</f>
        <v>#N/A</v>
      </c>
      <c r="H143" t="e">
        <f>INDEX('Rlt Global'!$E$4:$BD$151,MATCH($E143,'Rlt Global'!$E$4:$E$151,0),MATCH(H$3,'Rlt Global'!$E$3:$BD$3,0))</f>
        <v>#N/A</v>
      </c>
      <c r="I143" t="e">
        <f>INDEX('Rlt Global'!$E$4:$BD$151,MATCH($E143,'Rlt Global'!$E$4:$E$151,0),MATCH(I$3,'Rlt Global'!$E$3:$BD$3,0))</f>
        <v>#N/A</v>
      </c>
      <c r="J143" t="e">
        <f>INDEX('Rlt Global'!$E$4:$BD$151,MATCH($E143,'Rlt Global'!$E$4:$E$151,0),MATCH(J$3,'Rlt Global'!$E$3:$BD$3,0))</f>
        <v>#N/A</v>
      </c>
      <c r="K143" t="e">
        <f>INDEX('Rlt Global'!$E$4:$BD$151,MATCH($E143,'Rlt Global'!$E$4:$E$151,0),MATCH(K$3,'Rlt Global'!$E$3:$BD$3,0))</f>
        <v>#N/A</v>
      </c>
      <c r="L143" t="e">
        <f>INDEX('Rlt Global'!$E$4:$BD$151,MATCH($E143,'Rlt Global'!$E$4:$E$151,0),MATCH(L$3,'Rlt Global'!$E$3:$BD$3,0))</f>
        <v>#N/A</v>
      </c>
      <c r="M143" t="e">
        <f>INDEX('Rlt Global'!$E$4:$BD$151,MATCH($E143,'Rlt Global'!$E$4:$E$151,0),MATCH(M$3,'Rlt Global'!$E$3:$BD$3,0))</f>
        <v>#N/A</v>
      </c>
      <c r="N143" t="e">
        <f>INDEX('Rlt Global'!$E$4:$BD$151,MATCH($E143,'Rlt Global'!$E$4:$E$151,0),MATCH(N$3,'Rlt Global'!$E$3:$BD$3,0))</f>
        <v>#N/A</v>
      </c>
      <c r="P143" t="e">
        <f t="shared" si="17"/>
        <v>#N/A</v>
      </c>
      <c r="Q143" t="e">
        <f t="shared" si="18"/>
        <v>#N/A</v>
      </c>
      <c r="R143" t="e">
        <f t="shared" si="19"/>
        <v>#N/A</v>
      </c>
      <c r="S143" t="e">
        <f t="shared" si="20"/>
        <v>#N/A</v>
      </c>
      <c r="T143" t="e">
        <f t="shared" si="21"/>
        <v>#N/A</v>
      </c>
      <c r="U143" t="e">
        <f t="shared" si="22"/>
        <v>#N/A</v>
      </c>
      <c r="V143" t="e">
        <f t="shared" si="23"/>
        <v>#N/A</v>
      </c>
      <c r="X143" t="e">
        <f>IF(H143=X$3,MAX(X$4:X142)+1,"")</f>
        <v>#N/A</v>
      </c>
      <c r="Y143" t="e">
        <f>IF(I143=Y$3,MAX(Y$4:Y142)+1,"")</f>
        <v>#N/A</v>
      </c>
      <c r="Z143" t="e">
        <f>IF(J143=Z$3,MAX(Z$4:Z142)+1,"")</f>
        <v>#N/A</v>
      </c>
      <c r="AA143" t="e">
        <f>IF(K143=AA$3,MAX(AA$4:AA142)+1,"")</f>
        <v>#N/A</v>
      </c>
      <c r="AB143" t="e">
        <f>IF(L143=AB$3,MAX(AB$4:AB142)+1,"")</f>
        <v>#N/A</v>
      </c>
      <c r="AC143" t="e">
        <f>IF(M143=AC$3,MAX(AC$4:AC142)+1,"")</f>
        <v>#N/A</v>
      </c>
      <c r="AD143" t="e">
        <f>IF(N143=AD$3,MAX(AD$4:AD142)+1,"")</f>
        <v>#N/A</v>
      </c>
      <c r="AE143" t="e">
        <f>IF(H143=AE$3,MAX(AE$4:AE142)+1,"")</f>
        <v>#N/A</v>
      </c>
      <c r="AF143" t="e">
        <f>IF(I143=AF$3,MAX(AF$4:AF142)+1,"")</f>
        <v>#N/A</v>
      </c>
      <c r="AG143" t="e">
        <f>IF(J143=AG$3,MAX(AG$4:AG142)+1,"")</f>
        <v>#N/A</v>
      </c>
      <c r="AH143" t="e">
        <f>IF(K143=AH$3,MAX(AH$4:AH142)+1,"")</f>
        <v>#N/A</v>
      </c>
      <c r="AI143" t="e">
        <f>IF(L143=AI$3,MAX(AI$4:AI142)+1,"")</f>
        <v>#N/A</v>
      </c>
      <c r="AJ143" t="e">
        <f>IF(M143=AJ$3,MAX(AJ$4:AJ142)+1,"")</f>
        <v>#N/A</v>
      </c>
      <c r="AK143" t="e">
        <f>IF(N143=AK$3,MAX(AK$4:AK142)+1,"")</f>
        <v>#N/A</v>
      </c>
      <c r="AL143" t="e">
        <f>IF(H143=AL$3,MAX(AL$4:AL142)+1,"")</f>
        <v>#N/A</v>
      </c>
      <c r="AM143" t="e">
        <f>IF(I143=AM$3,MAX(AM$4:AM142)+1,"")</f>
        <v>#N/A</v>
      </c>
      <c r="AN143" t="e">
        <f>IF(J143=AN$3,MAX(AN$4:AN142)+1,"")</f>
        <v>#N/A</v>
      </c>
      <c r="AO143" t="e">
        <f>IF(K143=AO$3,MAX(AO$4:AO142)+1,"")</f>
        <v>#N/A</v>
      </c>
      <c r="AP143" t="e">
        <f>IF(L143=AP$3,MAX(AP$4:AP142)+1,"")</f>
        <v>#N/A</v>
      </c>
      <c r="AQ143" t="e">
        <f>IF(M143=AQ$3,MAX(AQ$4:AQ142)+1,"")</f>
        <v>#N/A</v>
      </c>
      <c r="AR143" t="e">
        <f>IF(N143=AR$3,MAX(AR$4:AR142)+1,"")</f>
        <v>#N/A</v>
      </c>
      <c r="AS143" t="e">
        <f>IF(H143=AS$3,MAX(AS$4:AS142)+1,"")</f>
        <v>#N/A</v>
      </c>
      <c r="AT143" t="e">
        <f>IF(I143=AT$3,MAX(AT$4:AT142)+1,"")</f>
        <v>#N/A</v>
      </c>
      <c r="AU143" t="e">
        <f>IF(J143=AU$3,MAX(AU$4:AU142)+1,"")</f>
        <v>#N/A</v>
      </c>
      <c r="AV143" t="e">
        <f>IF(K143=AV$3,MAX(AV$4:AV142)+1,"")</f>
        <v>#N/A</v>
      </c>
      <c r="AW143" t="e">
        <f>IF(L143=AW$3,MAX(AW$4:AW142)+1,"")</f>
        <v>#N/A</v>
      </c>
      <c r="AX143" t="e">
        <f>IF(M143=AX$3,MAX(AX$4:AX142)+1,"")</f>
        <v>#N/A</v>
      </c>
      <c r="AY143" t="e">
        <f>IF(N143=AY$3,MAX(AY$4:AY142)+1,"")</f>
        <v>#N/A</v>
      </c>
      <c r="AZ143" t="e">
        <f>IF(H143=AZ$3,MAX(AZ$4:AZ142)+1,"")</f>
        <v>#N/A</v>
      </c>
      <c r="BA143" t="e">
        <f>IF(I143=BA$3,MAX(BA$4:BA142)+1,"")</f>
        <v>#N/A</v>
      </c>
      <c r="BB143" t="e">
        <f>IF(J143=BB$3,MAX(BB$4:BB142)+1,"")</f>
        <v>#N/A</v>
      </c>
      <c r="BC143" t="e">
        <f>IF(K143=BC$3,MAX(BC$4:BC142)+1,"")</f>
        <v>#N/A</v>
      </c>
      <c r="BD143" t="e">
        <f>IF(L143=BD$3,MAX(BD$4:BD142)+1,"")</f>
        <v>#N/A</v>
      </c>
      <c r="BE143" t="e">
        <f>IF(M143=BE$3,MAX(BE$4:BE142)+1,"")</f>
        <v>#N/A</v>
      </c>
      <c r="BF143" t="e">
        <f>IF(N143=BF$3,MAX(BF$4:BF142)+1,"")</f>
        <v>#N/A</v>
      </c>
      <c r="BG143" t="e">
        <f>IF(H143=BG$3,MAX(BG$4:BG142)+1,"")</f>
        <v>#N/A</v>
      </c>
      <c r="BH143" t="e">
        <f>IF(I143=BH$3,MAX(BH$4:BH142)+1,"")</f>
        <v>#N/A</v>
      </c>
      <c r="BI143" t="e">
        <f>IF(J143=BI$3,MAX(BI$4:BI142)+1,"")</f>
        <v>#N/A</v>
      </c>
      <c r="BJ143" t="e">
        <f>IF(K143=BJ$3,MAX(BJ$4:BJ142)+1,"")</f>
        <v>#N/A</v>
      </c>
      <c r="BK143" t="e">
        <f>IF(L143=BK$3,MAX(BK$4:BK142)+1,"")</f>
        <v>#N/A</v>
      </c>
      <c r="BL143" t="e">
        <f>IF(M143=BL$3,MAX(BL$4:BL142)+1,"")</f>
        <v>#N/A</v>
      </c>
      <c r="BM143" t="e">
        <f>IF(N143=BM$3,MAX(BM$4:BM142)+1,"")</f>
        <v>#N/A</v>
      </c>
      <c r="BN143" t="e">
        <f>IF(H143=BN$3,MAX(BN$4:BN142)+1,"")</f>
        <v>#N/A</v>
      </c>
      <c r="BO143" t="e">
        <f>IF(I143=BO$3,MAX(BO$4:BO142)+1,"")</f>
        <v>#N/A</v>
      </c>
      <c r="BP143" t="e">
        <f>IF(J143=BP$3,MAX(BP$4:BP142)+1,"")</f>
        <v>#N/A</v>
      </c>
      <c r="BQ143" t="e">
        <f>IF(K143=BQ$3,MAX(BQ$4:BQ142)+1,"")</f>
        <v>#N/A</v>
      </c>
      <c r="BR143" t="e">
        <f>IF(L143=BR$3,MAX(BR$4:BR142)+1,"")</f>
        <v>#N/A</v>
      </c>
      <c r="BS143" t="e">
        <f>IF(M143=BS$3,MAX(BS$4:BS142)+1,"")</f>
        <v>#N/A</v>
      </c>
      <c r="BT143" t="e">
        <f>IF(N143=BT$3,MAX(BT$4:BT142)+1,"")</f>
        <v>#N/A</v>
      </c>
      <c r="BU143" t="e">
        <f>IF(H143=BU$3,MAX(BU$4:BU142)+1,"")</f>
        <v>#N/A</v>
      </c>
      <c r="BV143" t="e">
        <f>IF(I143=BV$3,MAX(BV$4:BV142)+1,"")</f>
        <v>#N/A</v>
      </c>
      <c r="BW143" t="e">
        <f>IF(J143=BW$3,MAX(BW$4:BW142)+1,"")</f>
        <v>#N/A</v>
      </c>
      <c r="BX143" t="e">
        <f>IF(K143=BX$3,MAX(BX$4:BX142)+1,"")</f>
        <v>#N/A</v>
      </c>
      <c r="BY143" t="e">
        <f>IF(L143=BY$3,MAX(BY$4:BY142)+1,"")</f>
        <v>#N/A</v>
      </c>
      <c r="BZ143" t="e">
        <f>IF(M143=BZ$3,MAX(BZ$4:BZ142)+1,"")</f>
        <v>#N/A</v>
      </c>
      <c r="CA143" t="e">
        <f>IF(N143=CA$3,MAX(CA$4:CA142)+1,"")</f>
        <v>#N/A</v>
      </c>
      <c r="CB143" t="e">
        <f>IF(H143=CB$3,MAX(CB$4:CB142)+1,"")</f>
        <v>#N/A</v>
      </c>
      <c r="CC143" t="e">
        <f>IF(I143=CC$3,MAX(CC$4:CC142)+1,"")</f>
        <v>#N/A</v>
      </c>
      <c r="CD143" t="e">
        <f>IF(J143=CD$3,MAX(CD$4:CD142)+1,"")</f>
        <v>#N/A</v>
      </c>
      <c r="CE143" t="e">
        <f>IF(K143=CE$3,MAX(CE$4:CE142)+1,"")</f>
        <v>#N/A</v>
      </c>
      <c r="CF143" t="e">
        <f>IF(L143=CF$3,MAX(CF$4:CF142)+1,"")</f>
        <v>#N/A</v>
      </c>
      <c r="CG143" t="e">
        <f>IF(M143=CG$3,MAX(CG$4:CG142)+1,"")</f>
        <v>#N/A</v>
      </c>
      <c r="CH143" t="e">
        <f>IF(N143=CH$3,MAX(CH$4:CH142)+1,"")</f>
        <v>#N/A</v>
      </c>
      <c r="CI143" t="e">
        <f>IF(H143=CI$3,MAX(CI$4:CI142)+1,"")</f>
        <v>#N/A</v>
      </c>
      <c r="CJ143" t="e">
        <f>IF(I143=CJ$3,MAX(CJ$4:CJ142)+1,"")</f>
        <v>#N/A</v>
      </c>
      <c r="CK143" t="e">
        <f>IF(J143=CK$3,MAX(CK$4:CK142)+1,"")</f>
        <v>#N/A</v>
      </c>
      <c r="CL143" t="e">
        <f>IF(K143=CL$3,MAX(CL$4:CL142)+1,"")</f>
        <v>#N/A</v>
      </c>
      <c r="CM143" t="e">
        <f>IF(L143=CM$3,MAX(CM$4:CM142)+1,"")</f>
        <v>#N/A</v>
      </c>
      <c r="CN143" t="e">
        <f>IF(M143=CN$3,MAX(CN$4:CN142)+1,"")</f>
        <v>#N/A</v>
      </c>
      <c r="CO143" t="e">
        <f>IF(N143=CO$3,MAX(CO$4:CO142)+1,"")</f>
        <v>#N/A</v>
      </c>
    </row>
    <row r="144" spans="5:93">
      <c r="E144" t="e">
        <f>INDEX('Rlt Global'!$A$4:$F$151,MATCH($C144,'Rlt Global'!$C$4:$C$151,0),5)</f>
        <v>#N/A</v>
      </c>
      <c r="F144" t="e">
        <f>INDEX('Rlt Global'!$A$4:$F$151,MATCH($C144,'Rlt Global'!$C$4:$C$151,0),6)</f>
        <v>#N/A</v>
      </c>
      <c r="H144" t="e">
        <f>INDEX('Rlt Global'!$E$4:$BD$151,MATCH($E144,'Rlt Global'!$E$4:$E$151,0),MATCH(H$3,'Rlt Global'!$E$3:$BD$3,0))</f>
        <v>#N/A</v>
      </c>
      <c r="I144" t="e">
        <f>INDEX('Rlt Global'!$E$4:$BD$151,MATCH($E144,'Rlt Global'!$E$4:$E$151,0),MATCH(I$3,'Rlt Global'!$E$3:$BD$3,0))</f>
        <v>#N/A</v>
      </c>
      <c r="J144" t="e">
        <f>INDEX('Rlt Global'!$E$4:$BD$151,MATCH($E144,'Rlt Global'!$E$4:$E$151,0),MATCH(J$3,'Rlt Global'!$E$3:$BD$3,0))</f>
        <v>#N/A</v>
      </c>
      <c r="K144" t="e">
        <f>INDEX('Rlt Global'!$E$4:$BD$151,MATCH($E144,'Rlt Global'!$E$4:$E$151,0),MATCH(K$3,'Rlt Global'!$E$3:$BD$3,0))</f>
        <v>#N/A</v>
      </c>
      <c r="L144" t="e">
        <f>INDEX('Rlt Global'!$E$4:$BD$151,MATCH($E144,'Rlt Global'!$E$4:$E$151,0),MATCH(L$3,'Rlt Global'!$E$3:$BD$3,0))</f>
        <v>#N/A</v>
      </c>
      <c r="M144" t="e">
        <f>INDEX('Rlt Global'!$E$4:$BD$151,MATCH($E144,'Rlt Global'!$E$4:$E$151,0),MATCH(M$3,'Rlt Global'!$E$3:$BD$3,0))</f>
        <v>#N/A</v>
      </c>
      <c r="N144" t="e">
        <f>INDEX('Rlt Global'!$E$4:$BD$151,MATCH($E144,'Rlt Global'!$E$4:$E$151,0),MATCH(N$3,'Rlt Global'!$E$3:$BD$3,0))</f>
        <v>#N/A</v>
      </c>
      <c r="P144" t="e">
        <f t="shared" si="17"/>
        <v>#N/A</v>
      </c>
      <c r="Q144" t="e">
        <f t="shared" si="18"/>
        <v>#N/A</v>
      </c>
      <c r="R144" t="e">
        <f t="shared" si="19"/>
        <v>#N/A</v>
      </c>
      <c r="S144" t="e">
        <f t="shared" si="20"/>
        <v>#N/A</v>
      </c>
      <c r="T144" t="e">
        <f t="shared" si="21"/>
        <v>#N/A</v>
      </c>
      <c r="U144" t="e">
        <f t="shared" si="22"/>
        <v>#N/A</v>
      </c>
      <c r="V144" t="e">
        <f t="shared" si="23"/>
        <v>#N/A</v>
      </c>
      <c r="X144" t="e">
        <f>IF(H144=X$3,MAX(X$4:X143)+1,"")</f>
        <v>#N/A</v>
      </c>
      <c r="Y144" t="e">
        <f>IF(I144=Y$3,MAX(Y$4:Y143)+1,"")</f>
        <v>#N/A</v>
      </c>
      <c r="Z144" t="e">
        <f>IF(J144=Z$3,MAX(Z$4:Z143)+1,"")</f>
        <v>#N/A</v>
      </c>
      <c r="AA144" t="e">
        <f>IF(K144=AA$3,MAX(AA$4:AA143)+1,"")</f>
        <v>#N/A</v>
      </c>
      <c r="AB144" t="e">
        <f>IF(L144=AB$3,MAX(AB$4:AB143)+1,"")</f>
        <v>#N/A</v>
      </c>
      <c r="AC144" t="e">
        <f>IF(M144=AC$3,MAX(AC$4:AC143)+1,"")</f>
        <v>#N/A</v>
      </c>
      <c r="AD144" t="e">
        <f>IF(N144=AD$3,MAX(AD$4:AD143)+1,"")</f>
        <v>#N/A</v>
      </c>
      <c r="AE144" t="e">
        <f>IF(H144=AE$3,MAX(AE$4:AE143)+1,"")</f>
        <v>#N/A</v>
      </c>
      <c r="AF144" t="e">
        <f>IF(I144=AF$3,MAX(AF$4:AF143)+1,"")</f>
        <v>#N/A</v>
      </c>
      <c r="AG144" t="e">
        <f>IF(J144=AG$3,MAX(AG$4:AG143)+1,"")</f>
        <v>#N/A</v>
      </c>
      <c r="AH144" t="e">
        <f>IF(K144=AH$3,MAX(AH$4:AH143)+1,"")</f>
        <v>#N/A</v>
      </c>
      <c r="AI144" t="e">
        <f>IF(L144=AI$3,MAX(AI$4:AI143)+1,"")</f>
        <v>#N/A</v>
      </c>
      <c r="AJ144" t="e">
        <f>IF(M144=AJ$3,MAX(AJ$4:AJ143)+1,"")</f>
        <v>#N/A</v>
      </c>
      <c r="AK144" t="e">
        <f>IF(N144=AK$3,MAX(AK$4:AK143)+1,"")</f>
        <v>#N/A</v>
      </c>
      <c r="AL144" t="e">
        <f>IF(H144=AL$3,MAX(AL$4:AL143)+1,"")</f>
        <v>#N/A</v>
      </c>
      <c r="AM144" t="e">
        <f>IF(I144=AM$3,MAX(AM$4:AM143)+1,"")</f>
        <v>#N/A</v>
      </c>
      <c r="AN144" t="e">
        <f>IF(J144=AN$3,MAX(AN$4:AN143)+1,"")</f>
        <v>#N/A</v>
      </c>
      <c r="AO144" t="e">
        <f>IF(K144=AO$3,MAX(AO$4:AO143)+1,"")</f>
        <v>#N/A</v>
      </c>
      <c r="AP144" t="e">
        <f>IF(L144=AP$3,MAX(AP$4:AP143)+1,"")</f>
        <v>#N/A</v>
      </c>
      <c r="AQ144" t="e">
        <f>IF(M144=AQ$3,MAX(AQ$4:AQ143)+1,"")</f>
        <v>#N/A</v>
      </c>
      <c r="AR144" t="e">
        <f>IF(N144=AR$3,MAX(AR$4:AR143)+1,"")</f>
        <v>#N/A</v>
      </c>
      <c r="AS144" t="e">
        <f>IF(H144=AS$3,MAX(AS$4:AS143)+1,"")</f>
        <v>#N/A</v>
      </c>
      <c r="AT144" t="e">
        <f>IF(I144=AT$3,MAX(AT$4:AT143)+1,"")</f>
        <v>#N/A</v>
      </c>
      <c r="AU144" t="e">
        <f>IF(J144=AU$3,MAX(AU$4:AU143)+1,"")</f>
        <v>#N/A</v>
      </c>
      <c r="AV144" t="e">
        <f>IF(K144=AV$3,MAX(AV$4:AV143)+1,"")</f>
        <v>#N/A</v>
      </c>
      <c r="AW144" t="e">
        <f>IF(L144=AW$3,MAX(AW$4:AW143)+1,"")</f>
        <v>#N/A</v>
      </c>
      <c r="AX144" t="e">
        <f>IF(M144=AX$3,MAX(AX$4:AX143)+1,"")</f>
        <v>#N/A</v>
      </c>
      <c r="AY144" t="e">
        <f>IF(N144=AY$3,MAX(AY$4:AY143)+1,"")</f>
        <v>#N/A</v>
      </c>
      <c r="AZ144" t="e">
        <f>IF(H144=AZ$3,MAX(AZ$4:AZ143)+1,"")</f>
        <v>#N/A</v>
      </c>
      <c r="BA144" t="e">
        <f>IF(I144=BA$3,MAX(BA$4:BA143)+1,"")</f>
        <v>#N/A</v>
      </c>
      <c r="BB144" t="e">
        <f>IF(J144=BB$3,MAX(BB$4:BB143)+1,"")</f>
        <v>#N/A</v>
      </c>
      <c r="BC144" t="e">
        <f>IF(K144=BC$3,MAX(BC$4:BC143)+1,"")</f>
        <v>#N/A</v>
      </c>
      <c r="BD144" t="e">
        <f>IF(L144=BD$3,MAX(BD$4:BD143)+1,"")</f>
        <v>#N/A</v>
      </c>
      <c r="BE144" t="e">
        <f>IF(M144=BE$3,MAX(BE$4:BE143)+1,"")</f>
        <v>#N/A</v>
      </c>
      <c r="BF144" t="e">
        <f>IF(N144=BF$3,MAX(BF$4:BF143)+1,"")</f>
        <v>#N/A</v>
      </c>
      <c r="BG144" t="e">
        <f>IF(H144=BG$3,MAX(BG$4:BG143)+1,"")</f>
        <v>#N/A</v>
      </c>
      <c r="BH144" t="e">
        <f>IF(I144=BH$3,MAX(BH$4:BH143)+1,"")</f>
        <v>#N/A</v>
      </c>
      <c r="BI144" t="e">
        <f>IF(J144=BI$3,MAX(BI$4:BI143)+1,"")</f>
        <v>#N/A</v>
      </c>
      <c r="BJ144" t="e">
        <f>IF(K144=BJ$3,MAX(BJ$4:BJ143)+1,"")</f>
        <v>#N/A</v>
      </c>
      <c r="BK144" t="e">
        <f>IF(L144=BK$3,MAX(BK$4:BK143)+1,"")</f>
        <v>#N/A</v>
      </c>
      <c r="BL144" t="e">
        <f>IF(M144=BL$3,MAX(BL$4:BL143)+1,"")</f>
        <v>#N/A</v>
      </c>
      <c r="BM144" t="e">
        <f>IF(N144=BM$3,MAX(BM$4:BM143)+1,"")</f>
        <v>#N/A</v>
      </c>
      <c r="BN144" t="e">
        <f>IF(H144=BN$3,MAX(BN$4:BN143)+1,"")</f>
        <v>#N/A</v>
      </c>
      <c r="BO144" t="e">
        <f>IF(I144=BO$3,MAX(BO$4:BO143)+1,"")</f>
        <v>#N/A</v>
      </c>
      <c r="BP144" t="e">
        <f>IF(J144=BP$3,MAX(BP$4:BP143)+1,"")</f>
        <v>#N/A</v>
      </c>
      <c r="BQ144" t="e">
        <f>IF(K144=BQ$3,MAX(BQ$4:BQ143)+1,"")</f>
        <v>#N/A</v>
      </c>
      <c r="BR144" t="e">
        <f>IF(L144=BR$3,MAX(BR$4:BR143)+1,"")</f>
        <v>#N/A</v>
      </c>
      <c r="BS144" t="e">
        <f>IF(M144=BS$3,MAX(BS$4:BS143)+1,"")</f>
        <v>#N/A</v>
      </c>
      <c r="BT144" t="e">
        <f>IF(N144=BT$3,MAX(BT$4:BT143)+1,"")</f>
        <v>#N/A</v>
      </c>
      <c r="BU144" t="e">
        <f>IF(H144=BU$3,MAX(BU$4:BU143)+1,"")</f>
        <v>#N/A</v>
      </c>
      <c r="BV144" t="e">
        <f>IF(I144=BV$3,MAX(BV$4:BV143)+1,"")</f>
        <v>#N/A</v>
      </c>
      <c r="BW144" t="e">
        <f>IF(J144=BW$3,MAX(BW$4:BW143)+1,"")</f>
        <v>#N/A</v>
      </c>
      <c r="BX144" t="e">
        <f>IF(K144=BX$3,MAX(BX$4:BX143)+1,"")</f>
        <v>#N/A</v>
      </c>
      <c r="BY144" t="e">
        <f>IF(L144=BY$3,MAX(BY$4:BY143)+1,"")</f>
        <v>#N/A</v>
      </c>
      <c r="BZ144" t="e">
        <f>IF(M144=BZ$3,MAX(BZ$4:BZ143)+1,"")</f>
        <v>#N/A</v>
      </c>
      <c r="CA144" t="e">
        <f>IF(N144=CA$3,MAX(CA$4:CA143)+1,"")</f>
        <v>#N/A</v>
      </c>
      <c r="CB144" t="e">
        <f>IF(H144=CB$3,MAX(CB$4:CB143)+1,"")</f>
        <v>#N/A</v>
      </c>
      <c r="CC144" t="e">
        <f>IF(I144=CC$3,MAX(CC$4:CC143)+1,"")</f>
        <v>#N/A</v>
      </c>
      <c r="CD144" t="e">
        <f>IF(J144=CD$3,MAX(CD$4:CD143)+1,"")</f>
        <v>#N/A</v>
      </c>
      <c r="CE144" t="e">
        <f>IF(K144=CE$3,MAX(CE$4:CE143)+1,"")</f>
        <v>#N/A</v>
      </c>
      <c r="CF144" t="e">
        <f>IF(L144=CF$3,MAX(CF$4:CF143)+1,"")</f>
        <v>#N/A</v>
      </c>
      <c r="CG144" t="e">
        <f>IF(M144=CG$3,MAX(CG$4:CG143)+1,"")</f>
        <v>#N/A</v>
      </c>
      <c r="CH144" t="e">
        <f>IF(N144=CH$3,MAX(CH$4:CH143)+1,"")</f>
        <v>#N/A</v>
      </c>
      <c r="CI144" t="e">
        <f>IF(H144=CI$3,MAX(CI$4:CI143)+1,"")</f>
        <v>#N/A</v>
      </c>
      <c r="CJ144" t="e">
        <f>IF(I144=CJ$3,MAX(CJ$4:CJ143)+1,"")</f>
        <v>#N/A</v>
      </c>
      <c r="CK144" t="e">
        <f>IF(J144=CK$3,MAX(CK$4:CK143)+1,"")</f>
        <v>#N/A</v>
      </c>
      <c r="CL144" t="e">
        <f>IF(K144=CL$3,MAX(CL$4:CL143)+1,"")</f>
        <v>#N/A</v>
      </c>
      <c r="CM144" t="e">
        <f>IF(L144=CM$3,MAX(CM$4:CM143)+1,"")</f>
        <v>#N/A</v>
      </c>
      <c r="CN144" t="e">
        <f>IF(M144=CN$3,MAX(CN$4:CN143)+1,"")</f>
        <v>#N/A</v>
      </c>
      <c r="CO144" t="e">
        <f>IF(N144=CO$3,MAX(CO$4:CO143)+1,"")</f>
        <v>#N/A</v>
      </c>
    </row>
    <row r="145" spans="5:93">
      <c r="E145" t="e">
        <f>INDEX('Rlt Global'!$A$4:$F$151,MATCH($C145,'Rlt Global'!$C$4:$C$151,0),5)</f>
        <v>#N/A</v>
      </c>
      <c r="F145" t="e">
        <f>INDEX('Rlt Global'!$A$4:$F$151,MATCH($C145,'Rlt Global'!$C$4:$C$151,0),6)</f>
        <v>#N/A</v>
      </c>
      <c r="H145" t="e">
        <f>INDEX('Rlt Global'!$E$4:$BD$151,MATCH($E145,'Rlt Global'!$E$4:$E$151,0),MATCH(H$3,'Rlt Global'!$E$3:$BD$3,0))</f>
        <v>#N/A</v>
      </c>
      <c r="I145" t="e">
        <f>INDEX('Rlt Global'!$E$4:$BD$151,MATCH($E145,'Rlt Global'!$E$4:$E$151,0),MATCH(I$3,'Rlt Global'!$E$3:$BD$3,0))</f>
        <v>#N/A</v>
      </c>
      <c r="J145" t="e">
        <f>INDEX('Rlt Global'!$E$4:$BD$151,MATCH($E145,'Rlt Global'!$E$4:$E$151,0),MATCH(J$3,'Rlt Global'!$E$3:$BD$3,0))</f>
        <v>#N/A</v>
      </c>
      <c r="K145" t="e">
        <f>INDEX('Rlt Global'!$E$4:$BD$151,MATCH($E145,'Rlt Global'!$E$4:$E$151,0),MATCH(K$3,'Rlt Global'!$E$3:$BD$3,0))</f>
        <v>#N/A</v>
      </c>
      <c r="L145" t="e">
        <f>INDEX('Rlt Global'!$E$4:$BD$151,MATCH($E145,'Rlt Global'!$E$4:$E$151,0),MATCH(L$3,'Rlt Global'!$E$3:$BD$3,0))</f>
        <v>#N/A</v>
      </c>
      <c r="M145" t="e">
        <f>INDEX('Rlt Global'!$E$4:$BD$151,MATCH($E145,'Rlt Global'!$E$4:$E$151,0),MATCH(M$3,'Rlt Global'!$E$3:$BD$3,0))</f>
        <v>#N/A</v>
      </c>
      <c r="N145" t="e">
        <f>INDEX('Rlt Global'!$E$4:$BD$151,MATCH($E145,'Rlt Global'!$E$4:$E$151,0),MATCH(N$3,'Rlt Global'!$E$3:$BD$3,0))</f>
        <v>#N/A</v>
      </c>
      <c r="P145" t="e">
        <f t="shared" si="17"/>
        <v>#N/A</v>
      </c>
      <c r="Q145" t="e">
        <f t="shared" si="18"/>
        <v>#N/A</v>
      </c>
      <c r="R145" t="e">
        <f t="shared" si="19"/>
        <v>#N/A</v>
      </c>
      <c r="S145" t="e">
        <f t="shared" si="20"/>
        <v>#N/A</v>
      </c>
      <c r="T145" t="e">
        <f t="shared" si="21"/>
        <v>#N/A</v>
      </c>
      <c r="U145" t="e">
        <f t="shared" si="22"/>
        <v>#N/A</v>
      </c>
      <c r="V145" t="e">
        <f t="shared" si="23"/>
        <v>#N/A</v>
      </c>
      <c r="X145" t="e">
        <f>IF(H145=X$3,MAX(X$4:X144)+1,"")</f>
        <v>#N/A</v>
      </c>
      <c r="Y145" t="e">
        <f>IF(I145=Y$3,MAX(Y$4:Y144)+1,"")</f>
        <v>#N/A</v>
      </c>
      <c r="Z145" t="e">
        <f>IF(J145=Z$3,MAX(Z$4:Z144)+1,"")</f>
        <v>#N/A</v>
      </c>
      <c r="AA145" t="e">
        <f>IF(K145=AA$3,MAX(AA$4:AA144)+1,"")</f>
        <v>#N/A</v>
      </c>
      <c r="AB145" t="e">
        <f>IF(L145=AB$3,MAX(AB$4:AB144)+1,"")</f>
        <v>#N/A</v>
      </c>
      <c r="AC145" t="e">
        <f>IF(M145=AC$3,MAX(AC$4:AC144)+1,"")</f>
        <v>#N/A</v>
      </c>
      <c r="AD145" t="e">
        <f>IF(N145=AD$3,MAX(AD$4:AD144)+1,"")</f>
        <v>#N/A</v>
      </c>
      <c r="AE145" t="e">
        <f>IF(H145=AE$3,MAX(AE$4:AE144)+1,"")</f>
        <v>#N/A</v>
      </c>
      <c r="AF145" t="e">
        <f>IF(I145=AF$3,MAX(AF$4:AF144)+1,"")</f>
        <v>#N/A</v>
      </c>
      <c r="AG145" t="e">
        <f>IF(J145=AG$3,MAX(AG$4:AG144)+1,"")</f>
        <v>#N/A</v>
      </c>
      <c r="AH145" t="e">
        <f>IF(K145=AH$3,MAX(AH$4:AH144)+1,"")</f>
        <v>#N/A</v>
      </c>
      <c r="AI145" t="e">
        <f>IF(L145=AI$3,MAX(AI$4:AI144)+1,"")</f>
        <v>#N/A</v>
      </c>
      <c r="AJ145" t="e">
        <f>IF(M145=AJ$3,MAX(AJ$4:AJ144)+1,"")</f>
        <v>#N/A</v>
      </c>
      <c r="AK145" t="e">
        <f>IF(N145=AK$3,MAX(AK$4:AK144)+1,"")</f>
        <v>#N/A</v>
      </c>
      <c r="AL145" t="e">
        <f>IF(H145=AL$3,MAX(AL$4:AL144)+1,"")</f>
        <v>#N/A</v>
      </c>
      <c r="AM145" t="e">
        <f>IF(I145=AM$3,MAX(AM$4:AM144)+1,"")</f>
        <v>#N/A</v>
      </c>
      <c r="AN145" t="e">
        <f>IF(J145=AN$3,MAX(AN$4:AN144)+1,"")</f>
        <v>#N/A</v>
      </c>
      <c r="AO145" t="e">
        <f>IF(K145=AO$3,MAX(AO$4:AO144)+1,"")</f>
        <v>#N/A</v>
      </c>
      <c r="AP145" t="e">
        <f>IF(L145=AP$3,MAX(AP$4:AP144)+1,"")</f>
        <v>#N/A</v>
      </c>
      <c r="AQ145" t="e">
        <f>IF(M145=AQ$3,MAX(AQ$4:AQ144)+1,"")</f>
        <v>#N/A</v>
      </c>
      <c r="AR145" t="e">
        <f>IF(N145=AR$3,MAX(AR$4:AR144)+1,"")</f>
        <v>#N/A</v>
      </c>
      <c r="AS145" t="e">
        <f>IF(H145=AS$3,MAX(AS$4:AS144)+1,"")</f>
        <v>#N/A</v>
      </c>
      <c r="AT145" t="e">
        <f>IF(I145=AT$3,MAX(AT$4:AT144)+1,"")</f>
        <v>#N/A</v>
      </c>
      <c r="AU145" t="e">
        <f>IF(J145=AU$3,MAX(AU$4:AU144)+1,"")</f>
        <v>#N/A</v>
      </c>
      <c r="AV145" t="e">
        <f>IF(K145=AV$3,MAX(AV$4:AV144)+1,"")</f>
        <v>#N/A</v>
      </c>
      <c r="AW145" t="e">
        <f>IF(L145=AW$3,MAX(AW$4:AW144)+1,"")</f>
        <v>#N/A</v>
      </c>
      <c r="AX145" t="e">
        <f>IF(M145=AX$3,MAX(AX$4:AX144)+1,"")</f>
        <v>#N/A</v>
      </c>
      <c r="AY145" t="e">
        <f>IF(N145=AY$3,MAX(AY$4:AY144)+1,"")</f>
        <v>#N/A</v>
      </c>
      <c r="AZ145" t="e">
        <f>IF(H145=AZ$3,MAX(AZ$4:AZ144)+1,"")</f>
        <v>#N/A</v>
      </c>
      <c r="BA145" t="e">
        <f>IF(I145=BA$3,MAX(BA$4:BA144)+1,"")</f>
        <v>#N/A</v>
      </c>
      <c r="BB145" t="e">
        <f>IF(J145=BB$3,MAX(BB$4:BB144)+1,"")</f>
        <v>#N/A</v>
      </c>
      <c r="BC145" t="e">
        <f>IF(K145=BC$3,MAX(BC$4:BC144)+1,"")</f>
        <v>#N/A</v>
      </c>
      <c r="BD145" t="e">
        <f>IF(L145=BD$3,MAX(BD$4:BD144)+1,"")</f>
        <v>#N/A</v>
      </c>
      <c r="BE145" t="e">
        <f>IF(M145=BE$3,MAX(BE$4:BE144)+1,"")</f>
        <v>#N/A</v>
      </c>
      <c r="BF145" t="e">
        <f>IF(N145=BF$3,MAX(BF$4:BF144)+1,"")</f>
        <v>#N/A</v>
      </c>
      <c r="BG145" t="e">
        <f>IF(H145=BG$3,MAX(BG$4:BG144)+1,"")</f>
        <v>#N/A</v>
      </c>
      <c r="BH145" t="e">
        <f>IF(I145=BH$3,MAX(BH$4:BH144)+1,"")</f>
        <v>#N/A</v>
      </c>
      <c r="BI145" t="e">
        <f>IF(J145=BI$3,MAX(BI$4:BI144)+1,"")</f>
        <v>#N/A</v>
      </c>
      <c r="BJ145" t="e">
        <f>IF(K145=BJ$3,MAX(BJ$4:BJ144)+1,"")</f>
        <v>#N/A</v>
      </c>
      <c r="BK145" t="e">
        <f>IF(L145=BK$3,MAX(BK$4:BK144)+1,"")</f>
        <v>#N/A</v>
      </c>
      <c r="BL145" t="e">
        <f>IF(M145=BL$3,MAX(BL$4:BL144)+1,"")</f>
        <v>#N/A</v>
      </c>
      <c r="BM145" t="e">
        <f>IF(N145=BM$3,MAX(BM$4:BM144)+1,"")</f>
        <v>#N/A</v>
      </c>
      <c r="BN145" t="e">
        <f>IF(H145=BN$3,MAX(BN$4:BN144)+1,"")</f>
        <v>#N/A</v>
      </c>
      <c r="BO145" t="e">
        <f>IF(I145=BO$3,MAX(BO$4:BO144)+1,"")</f>
        <v>#N/A</v>
      </c>
      <c r="BP145" t="e">
        <f>IF(J145=BP$3,MAX(BP$4:BP144)+1,"")</f>
        <v>#N/A</v>
      </c>
      <c r="BQ145" t="e">
        <f>IF(K145=BQ$3,MAX(BQ$4:BQ144)+1,"")</f>
        <v>#N/A</v>
      </c>
      <c r="BR145" t="e">
        <f>IF(L145=BR$3,MAX(BR$4:BR144)+1,"")</f>
        <v>#N/A</v>
      </c>
      <c r="BS145" t="e">
        <f>IF(M145=BS$3,MAX(BS$4:BS144)+1,"")</f>
        <v>#N/A</v>
      </c>
      <c r="BT145" t="e">
        <f>IF(N145=BT$3,MAX(BT$4:BT144)+1,"")</f>
        <v>#N/A</v>
      </c>
      <c r="BU145" t="e">
        <f>IF(H145=BU$3,MAX(BU$4:BU144)+1,"")</f>
        <v>#N/A</v>
      </c>
      <c r="BV145" t="e">
        <f>IF(I145=BV$3,MAX(BV$4:BV144)+1,"")</f>
        <v>#N/A</v>
      </c>
      <c r="BW145" t="e">
        <f>IF(J145=BW$3,MAX(BW$4:BW144)+1,"")</f>
        <v>#N/A</v>
      </c>
      <c r="BX145" t="e">
        <f>IF(K145=BX$3,MAX(BX$4:BX144)+1,"")</f>
        <v>#N/A</v>
      </c>
      <c r="BY145" t="e">
        <f>IF(L145=BY$3,MAX(BY$4:BY144)+1,"")</f>
        <v>#N/A</v>
      </c>
      <c r="BZ145" t="e">
        <f>IF(M145=BZ$3,MAX(BZ$4:BZ144)+1,"")</f>
        <v>#N/A</v>
      </c>
      <c r="CA145" t="e">
        <f>IF(N145=CA$3,MAX(CA$4:CA144)+1,"")</f>
        <v>#N/A</v>
      </c>
      <c r="CB145" t="e">
        <f>IF(H145=CB$3,MAX(CB$4:CB144)+1,"")</f>
        <v>#N/A</v>
      </c>
      <c r="CC145" t="e">
        <f>IF(I145=CC$3,MAX(CC$4:CC144)+1,"")</f>
        <v>#N/A</v>
      </c>
      <c r="CD145" t="e">
        <f>IF(J145=CD$3,MAX(CD$4:CD144)+1,"")</f>
        <v>#N/A</v>
      </c>
      <c r="CE145" t="e">
        <f>IF(K145=CE$3,MAX(CE$4:CE144)+1,"")</f>
        <v>#N/A</v>
      </c>
      <c r="CF145" t="e">
        <f>IF(L145=CF$3,MAX(CF$4:CF144)+1,"")</f>
        <v>#N/A</v>
      </c>
      <c r="CG145" t="e">
        <f>IF(M145=CG$3,MAX(CG$4:CG144)+1,"")</f>
        <v>#N/A</v>
      </c>
      <c r="CH145" t="e">
        <f>IF(N145=CH$3,MAX(CH$4:CH144)+1,"")</f>
        <v>#N/A</v>
      </c>
      <c r="CI145" t="e">
        <f>IF(H145=CI$3,MAX(CI$4:CI144)+1,"")</f>
        <v>#N/A</v>
      </c>
      <c r="CJ145" t="e">
        <f>IF(I145=CJ$3,MAX(CJ$4:CJ144)+1,"")</f>
        <v>#N/A</v>
      </c>
      <c r="CK145" t="e">
        <f>IF(J145=CK$3,MAX(CK$4:CK144)+1,"")</f>
        <v>#N/A</v>
      </c>
      <c r="CL145" t="e">
        <f>IF(K145=CL$3,MAX(CL$4:CL144)+1,"")</f>
        <v>#N/A</v>
      </c>
      <c r="CM145" t="e">
        <f>IF(L145=CM$3,MAX(CM$4:CM144)+1,"")</f>
        <v>#N/A</v>
      </c>
      <c r="CN145" t="e">
        <f>IF(M145=CN$3,MAX(CN$4:CN144)+1,"")</f>
        <v>#N/A</v>
      </c>
      <c r="CO145" t="e">
        <f>IF(N145=CO$3,MAX(CO$4:CO144)+1,"")</f>
        <v>#N/A</v>
      </c>
    </row>
    <row r="146" spans="5:93">
      <c r="E146" t="e">
        <f>INDEX('Rlt Global'!$A$4:$F$151,MATCH($C146,'Rlt Global'!$C$4:$C$151,0),5)</f>
        <v>#N/A</v>
      </c>
      <c r="F146" t="e">
        <f>INDEX('Rlt Global'!$A$4:$F$151,MATCH($C146,'Rlt Global'!$C$4:$C$151,0),6)</f>
        <v>#N/A</v>
      </c>
      <c r="H146" t="e">
        <f>INDEX('Rlt Global'!$E$4:$BD$151,MATCH($E146,'Rlt Global'!$E$4:$E$151,0),MATCH(H$3,'Rlt Global'!$E$3:$BD$3,0))</f>
        <v>#N/A</v>
      </c>
      <c r="I146" t="e">
        <f>INDEX('Rlt Global'!$E$4:$BD$151,MATCH($E146,'Rlt Global'!$E$4:$E$151,0),MATCH(I$3,'Rlt Global'!$E$3:$BD$3,0))</f>
        <v>#N/A</v>
      </c>
      <c r="J146" t="e">
        <f>INDEX('Rlt Global'!$E$4:$BD$151,MATCH($E146,'Rlt Global'!$E$4:$E$151,0),MATCH(J$3,'Rlt Global'!$E$3:$BD$3,0))</f>
        <v>#N/A</v>
      </c>
      <c r="K146" t="e">
        <f>INDEX('Rlt Global'!$E$4:$BD$151,MATCH($E146,'Rlt Global'!$E$4:$E$151,0),MATCH(K$3,'Rlt Global'!$E$3:$BD$3,0))</f>
        <v>#N/A</v>
      </c>
      <c r="L146" t="e">
        <f>INDEX('Rlt Global'!$E$4:$BD$151,MATCH($E146,'Rlt Global'!$E$4:$E$151,0),MATCH(L$3,'Rlt Global'!$E$3:$BD$3,0))</f>
        <v>#N/A</v>
      </c>
      <c r="M146" t="e">
        <f>INDEX('Rlt Global'!$E$4:$BD$151,MATCH($E146,'Rlt Global'!$E$4:$E$151,0),MATCH(M$3,'Rlt Global'!$E$3:$BD$3,0))</f>
        <v>#N/A</v>
      </c>
      <c r="N146" t="e">
        <f>INDEX('Rlt Global'!$E$4:$BD$151,MATCH($E146,'Rlt Global'!$E$4:$E$151,0),MATCH(N$3,'Rlt Global'!$E$3:$BD$3,0))</f>
        <v>#N/A</v>
      </c>
      <c r="P146" t="e">
        <f t="shared" si="17"/>
        <v>#N/A</v>
      </c>
      <c r="Q146" t="e">
        <f t="shared" si="18"/>
        <v>#N/A</v>
      </c>
      <c r="R146" t="e">
        <f t="shared" si="19"/>
        <v>#N/A</v>
      </c>
      <c r="S146" t="e">
        <f t="shared" si="20"/>
        <v>#N/A</v>
      </c>
      <c r="T146" t="e">
        <f t="shared" si="21"/>
        <v>#N/A</v>
      </c>
      <c r="U146" t="e">
        <f t="shared" si="22"/>
        <v>#N/A</v>
      </c>
      <c r="V146" t="e">
        <f t="shared" si="23"/>
        <v>#N/A</v>
      </c>
      <c r="X146" t="e">
        <f>IF(H146=X$3,MAX(X$4:X145)+1,"")</f>
        <v>#N/A</v>
      </c>
      <c r="Y146" t="e">
        <f>IF(I146=Y$3,MAX(Y$4:Y145)+1,"")</f>
        <v>#N/A</v>
      </c>
      <c r="Z146" t="e">
        <f>IF(J146=Z$3,MAX(Z$4:Z145)+1,"")</f>
        <v>#N/A</v>
      </c>
      <c r="AA146" t="e">
        <f>IF(K146=AA$3,MAX(AA$4:AA145)+1,"")</f>
        <v>#N/A</v>
      </c>
      <c r="AB146" t="e">
        <f>IF(L146=AB$3,MAX(AB$4:AB145)+1,"")</f>
        <v>#N/A</v>
      </c>
      <c r="AC146" t="e">
        <f>IF(M146=AC$3,MAX(AC$4:AC145)+1,"")</f>
        <v>#N/A</v>
      </c>
      <c r="AD146" t="e">
        <f>IF(N146=AD$3,MAX(AD$4:AD145)+1,"")</f>
        <v>#N/A</v>
      </c>
      <c r="AE146" t="e">
        <f>IF(H146=AE$3,MAX(AE$4:AE145)+1,"")</f>
        <v>#N/A</v>
      </c>
      <c r="AF146" t="e">
        <f>IF(I146=AF$3,MAX(AF$4:AF145)+1,"")</f>
        <v>#N/A</v>
      </c>
      <c r="AG146" t="e">
        <f>IF(J146=AG$3,MAX(AG$4:AG145)+1,"")</f>
        <v>#N/A</v>
      </c>
      <c r="AH146" t="e">
        <f>IF(K146=AH$3,MAX(AH$4:AH145)+1,"")</f>
        <v>#N/A</v>
      </c>
      <c r="AI146" t="e">
        <f>IF(L146=AI$3,MAX(AI$4:AI145)+1,"")</f>
        <v>#N/A</v>
      </c>
      <c r="AJ146" t="e">
        <f>IF(M146=AJ$3,MAX(AJ$4:AJ145)+1,"")</f>
        <v>#N/A</v>
      </c>
      <c r="AK146" t="e">
        <f>IF(N146=AK$3,MAX(AK$4:AK145)+1,"")</f>
        <v>#N/A</v>
      </c>
      <c r="AL146" t="e">
        <f>IF(H146=AL$3,MAX(AL$4:AL145)+1,"")</f>
        <v>#N/A</v>
      </c>
      <c r="AM146" t="e">
        <f>IF(I146=AM$3,MAX(AM$4:AM145)+1,"")</f>
        <v>#N/A</v>
      </c>
      <c r="AN146" t="e">
        <f>IF(J146=AN$3,MAX(AN$4:AN145)+1,"")</f>
        <v>#N/A</v>
      </c>
      <c r="AO146" t="e">
        <f>IF(K146=AO$3,MAX(AO$4:AO145)+1,"")</f>
        <v>#N/A</v>
      </c>
      <c r="AP146" t="e">
        <f>IF(L146=AP$3,MAX(AP$4:AP145)+1,"")</f>
        <v>#N/A</v>
      </c>
      <c r="AQ146" t="e">
        <f>IF(M146=AQ$3,MAX(AQ$4:AQ145)+1,"")</f>
        <v>#N/A</v>
      </c>
      <c r="AR146" t="e">
        <f>IF(N146=AR$3,MAX(AR$4:AR145)+1,"")</f>
        <v>#N/A</v>
      </c>
      <c r="AS146" t="e">
        <f>IF(H146=AS$3,MAX(AS$4:AS145)+1,"")</f>
        <v>#N/A</v>
      </c>
      <c r="AT146" t="e">
        <f>IF(I146=AT$3,MAX(AT$4:AT145)+1,"")</f>
        <v>#N/A</v>
      </c>
      <c r="AU146" t="e">
        <f>IF(J146=AU$3,MAX(AU$4:AU145)+1,"")</f>
        <v>#N/A</v>
      </c>
      <c r="AV146" t="e">
        <f>IF(K146=AV$3,MAX(AV$4:AV145)+1,"")</f>
        <v>#N/A</v>
      </c>
      <c r="AW146" t="e">
        <f>IF(L146=AW$3,MAX(AW$4:AW145)+1,"")</f>
        <v>#N/A</v>
      </c>
      <c r="AX146" t="e">
        <f>IF(M146=AX$3,MAX(AX$4:AX145)+1,"")</f>
        <v>#N/A</v>
      </c>
      <c r="AY146" t="e">
        <f>IF(N146=AY$3,MAX(AY$4:AY145)+1,"")</f>
        <v>#N/A</v>
      </c>
      <c r="AZ146" t="e">
        <f>IF(H146=AZ$3,MAX(AZ$4:AZ145)+1,"")</f>
        <v>#N/A</v>
      </c>
      <c r="BA146" t="e">
        <f>IF(I146=BA$3,MAX(BA$4:BA145)+1,"")</f>
        <v>#N/A</v>
      </c>
      <c r="BB146" t="e">
        <f>IF(J146=BB$3,MAX(BB$4:BB145)+1,"")</f>
        <v>#N/A</v>
      </c>
      <c r="BC146" t="e">
        <f>IF(K146=BC$3,MAX(BC$4:BC145)+1,"")</f>
        <v>#N/A</v>
      </c>
      <c r="BD146" t="e">
        <f>IF(L146=BD$3,MAX(BD$4:BD145)+1,"")</f>
        <v>#N/A</v>
      </c>
      <c r="BE146" t="e">
        <f>IF(M146=BE$3,MAX(BE$4:BE145)+1,"")</f>
        <v>#N/A</v>
      </c>
      <c r="BF146" t="e">
        <f>IF(N146=BF$3,MAX(BF$4:BF145)+1,"")</f>
        <v>#N/A</v>
      </c>
      <c r="BG146" t="e">
        <f>IF(H146=BG$3,MAX(BG$4:BG145)+1,"")</f>
        <v>#N/A</v>
      </c>
      <c r="BH146" t="e">
        <f>IF(I146=BH$3,MAX(BH$4:BH145)+1,"")</f>
        <v>#N/A</v>
      </c>
      <c r="BI146" t="e">
        <f>IF(J146=BI$3,MAX(BI$4:BI145)+1,"")</f>
        <v>#N/A</v>
      </c>
      <c r="BJ146" t="e">
        <f>IF(K146=BJ$3,MAX(BJ$4:BJ145)+1,"")</f>
        <v>#N/A</v>
      </c>
      <c r="BK146" t="e">
        <f>IF(L146=BK$3,MAX(BK$4:BK145)+1,"")</f>
        <v>#N/A</v>
      </c>
      <c r="BL146" t="e">
        <f>IF(M146=BL$3,MAX(BL$4:BL145)+1,"")</f>
        <v>#N/A</v>
      </c>
      <c r="BM146" t="e">
        <f>IF(N146=BM$3,MAX(BM$4:BM145)+1,"")</f>
        <v>#N/A</v>
      </c>
      <c r="BN146" t="e">
        <f>IF(H146=BN$3,MAX(BN$4:BN145)+1,"")</f>
        <v>#N/A</v>
      </c>
      <c r="BO146" t="e">
        <f>IF(I146=BO$3,MAX(BO$4:BO145)+1,"")</f>
        <v>#N/A</v>
      </c>
      <c r="BP146" t="e">
        <f>IF(J146=BP$3,MAX(BP$4:BP145)+1,"")</f>
        <v>#N/A</v>
      </c>
      <c r="BQ146" t="e">
        <f>IF(K146=BQ$3,MAX(BQ$4:BQ145)+1,"")</f>
        <v>#N/A</v>
      </c>
      <c r="BR146" t="e">
        <f>IF(L146=BR$3,MAX(BR$4:BR145)+1,"")</f>
        <v>#N/A</v>
      </c>
      <c r="BS146" t="e">
        <f>IF(M146=BS$3,MAX(BS$4:BS145)+1,"")</f>
        <v>#N/A</v>
      </c>
      <c r="BT146" t="e">
        <f>IF(N146=BT$3,MAX(BT$4:BT145)+1,"")</f>
        <v>#N/A</v>
      </c>
      <c r="BU146" t="e">
        <f>IF(H146=BU$3,MAX(BU$4:BU145)+1,"")</f>
        <v>#N/A</v>
      </c>
      <c r="BV146" t="e">
        <f>IF(I146=BV$3,MAX(BV$4:BV145)+1,"")</f>
        <v>#N/A</v>
      </c>
      <c r="BW146" t="e">
        <f>IF(J146=BW$3,MAX(BW$4:BW145)+1,"")</f>
        <v>#N/A</v>
      </c>
      <c r="BX146" t="e">
        <f>IF(K146=BX$3,MAX(BX$4:BX145)+1,"")</f>
        <v>#N/A</v>
      </c>
      <c r="BY146" t="e">
        <f>IF(L146=BY$3,MAX(BY$4:BY145)+1,"")</f>
        <v>#N/A</v>
      </c>
      <c r="BZ146" t="e">
        <f>IF(M146=BZ$3,MAX(BZ$4:BZ145)+1,"")</f>
        <v>#N/A</v>
      </c>
      <c r="CA146" t="e">
        <f>IF(N146=CA$3,MAX(CA$4:CA145)+1,"")</f>
        <v>#N/A</v>
      </c>
      <c r="CB146" t="e">
        <f>IF(H146=CB$3,MAX(CB$4:CB145)+1,"")</f>
        <v>#N/A</v>
      </c>
      <c r="CC146" t="e">
        <f>IF(I146=CC$3,MAX(CC$4:CC145)+1,"")</f>
        <v>#N/A</v>
      </c>
      <c r="CD146" t="e">
        <f>IF(J146=CD$3,MAX(CD$4:CD145)+1,"")</f>
        <v>#N/A</v>
      </c>
      <c r="CE146" t="e">
        <f>IF(K146=CE$3,MAX(CE$4:CE145)+1,"")</f>
        <v>#N/A</v>
      </c>
      <c r="CF146" t="e">
        <f>IF(L146=CF$3,MAX(CF$4:CF145)+1,"")</f>
        <v>#N/A</v>
      </c>
      <c r="CG146" t="e">
        <f>IF(M146=CG$3,MAX(CG$4:CG145)+1,"")</f>
        <v>#N/A</v>
      </c>
      <c r="CH146" t="e">
        <f>IF(N146=CH$3,MAX(CH$4:CH145)+1,"")</f>
        <v>#N/A</v>
      </c>
      <c r="CI146" t="e">
        <f>IF(H146=CI$3,MAX(CI$4:CI145)+1,"")</f>
        <v>#N/A</v>
      </c>
      <c r="CJ146" t="e">
        <f>IF(I146=CJ$3,MAX(CJ$4:CJ145)+1,"")</f>
        <v>#N/A</v>
      </c>
      <c r="CK146" t="e">
        <f>IF(J146=CK$3,MAX(CK$4:CK145)+1,"")</f>
        <v>#N/A</v>
      </c>
      <c r="CL146" t="e">
        <f>IF(K146=CL$3,MAX(CL$4:CL145)+1,"")</f>
        <v>#N/A</v>
      </c>
      <c r="CM146" t="e">
        <f>IF(L146=CM$3,MAX(CM$4:CM145)+1,"")</f>
        <v>#N/A</v>
      </c>
      <c r="CN146" t="e">
        <f>IF(M146=CN$3,MAX(CN$4:CN145)+1,"")</f>
        <v>#N/A</v>
      </c>
      <c r="CO146" t="e">
        <f>IF(N146=CO$3,MAX(CO$4:CO145)+1,"")</f>
        <v>#N/A</v>
      </c>
    </row>
    <row r="147" spans="5:93">
      <c r="E147" t="e">
        <f>INDEX('Rlt Global'!$A$4:$F$151,MATCH($C147,'Rlt Global'!$C$4:$C$151,0),5)</f>
        <v>#N/A</v>
      </c>
      <c r="F147" t="e">
        <f>INDEX('Rlt Global'!$A$4:$F$151,MATCH($C147,'Rlt Global'!$C$4:$C$151,0),6)</f>
        <v>#N/A</v>
      </c>
      <c r="H147" t="e">
        <f>INDEX('Rlt Global'!$E$4:$BD$151,MATCH($E147,'Rlt Global'!$E$4:$E$151,0),MATCH(H$3,'Rlt Global'!$E$3:$BD$3,0))</f>
        <v>#N/A</v>
      </c>
      <c r="I147" t="e">
        <f>INDEX('Rlt Global'!$E$4:$BD$151,MATCH($E147,'Rlt Global'!$E$4:$E$151,0),MATCH(I$3,'Rlt Global'!$E$3:$BD$3,0))</f>
        <v>#N/A</v>
      </c>
      <c r="J147" t="e">
        <f>INDEX('Rlt Global'!$E$4:$BD$151,MATCH($E147,'Rlt Global'!$E$4:$E$151,0),MATCH(J$3,'Rlt Global'!$E$3:$BD$3,0))</f>
        <v>#N/A</v>
      </c>
      <c r="K147" t="e">
        <f>INDEX('Rlt Global'!$E$4:$BD$151,MATCH($E147,'Rlt Global'!$E$4:$E$151,0),MATCH(K$3,'Rlt Global'!$E$3:$BD$3,0))</f>
        <v>#N/A</v>
      </c>
      <c r="L147" t="e">
        <f>INDEX('Rlt Global'!$E$4:$BD$151,MATCH($E147,'Rlt Global'!$E$4:$E$151,0),MATCH(L$3,'Rlt Global'!$E$3:$BD$3,0))</f>
        <v>#N/A</v>
      </c>
      <c r="M147" t="e">
        <f>INDEX('Rlt Global'!$E$4:$BD$151,MATCH($E147,'Rlt Global'!$E$4:$E$151,0),MATCH(M$3,'Rlt Global'!$E$3:$BD$3,0))</f>
        <v>#N/A</v>
      </c>
      <c r="N147" t="e">
        <f>INDEX('Rlt Global'!$E$4:$BD$151,MATCH($E147,'Rlt Global'!$E$4:$E$151,0),MATCH(N$3,'Rlt Global'!$E$3:$BD$3,0))</f>
        <v>#N/A</v>
      </c>
      <c r="P147" t="e">
        <f t="shared" si="17"/>
        <v>#N/A</v>
      </c>
      <c r="Q147" t="e">
        <f t="shared" si="18"/>
        <v>#N/A</v>
      </c>
      <c r="R147" t="e">
        <f t="shared" si="19"/>
        <v>#N/A</v>
      </c>
      <c r="S147" t="e">
        <f t="shared" si="20"/>
        <v>#N/A</v>
      </c>
      <c r="T147" t="e">
        <f t="shared" si="21"/>
        <v>#N/A</v>
      </c>
      <c r="U147" t="e">
        <f t="shared" si="22"/>
        <v>#N/A</v>
      </c>
      <c r="V147" t="e">
        <f t="shared" si="23"/>
        <v>#N/A</v>
      </c>
      <c r="X147" t="e">
        <f>IF(H147=X$3,MAX(X$4:X146)+1,"")</f>
        <v>#N/A</v>
      </c>
      <c r="Y147" t="e">
        <f>IF(I147=Y$3,MAX(Y$4:Y146)+1,"")</f>
        <v>#N/A</v>
      </c>
      <c r="Z147" t="e">
        <f>IF(J147=Z$3,MAX(Z$4:Z146)+1,"")</f>
        <v>#N/A</v>
      </c>
      <c r="AA147" t="e">
        <f>IF(K147=AA$3,MAX(AA$4:AA146)+1,"")</f>
        <v>#N/A</v>
      </c>
      <c r="AB147" t="e">
        <f>IF(L147=AB$3,MAX(AB$4:AB146)+1,"")</f>
        <v>#N/A</v>
      </c>
      <c r="AC147" t="e">
        <f>IF(M147=AC$3,MAX(AC$4:AC146)+1,"")</f>
        <v>#N/A</v>
      </c>
      <c r="AD147" t="e">
        <f>IF(N147=AD$3,MAX(AD$4:AD146)+1,"")</f>
        <v>#N/A</v>
      </c>
      <c r="AE147" t="e">
        <f>IF(H147=AE$3,MAX(AE$4:AE146)+1,"")</f>
        <v>#N/A</v>
      </c>
      <c r="AF147" t="e">
        <f>IF(I147=AF$3,MAX(AF$4:AF146)+1,"")</f>
        <v>#N/A</v>
      </c>
      <c r="AG147" t="e">
        <f>IF(J147=AG$3,MAX(AG$4:AG146)+1,"")</f>
        <v>#N/A</v>
      </c>
      <c r="AH147" t="e">
        <f>IF(K147=AH$3,MAX(AH$4:AH146)+1,"")</f>
        <v>#N/A</v>
      </c>
      <c r="AI147" t="e">
        <f>IF(L147=AI$3,MAX(AI$4:AI146)+1,"")</f>
        <v>#N/A</v>
      </c>
      <c r="AJ147" t="e">
        <f>IF(M147=AJ$3,MAX(AJ$4:AJ146)+1,"")</f>
        <v>#N/A</v>
      </c>
      <c r="AK147" t="e">
        <f>IF(N147=AK$3,MAX(AK$4:AK146)+1,"")</f>
        <v>#N/A</v>
      </c>
      <c r="AL147" t="e">
        <f>IF(H147=AL$3,MAX(AL$4:AL146)+1,"")</f>
        <v>#N/A</v>
      </c>
      <c r="AM147" t="e">
        <f>IF(I147=AM$3,MAX(AM$4:AM146)+1,"")</f>
        <v>#N/A</v>
      </c>
      <c r="AN147" t="e">
        <f>IF(J147=AN$3,MAX(AN$4:AN146)+1,"")</f>
        <v>#N/A</v>
      </c>
      <c r="AO147" t="e">
        <f>IF(K147=AO$3,MAX(AO$4:AO146)+1,"")</f>
        <v>#N/A</v>
      </c>
      <c r="AP147" t="e">
        <f>IF(L147=AP$3,MAX(AP$4:AP146)+1,"")</f>
        <v>#N/A</v>
      </c>
      <c r="AQ147" t="e">
        <f>IF(M147=AQ$3,MAX(AQ$4:AQ146)+1,"")</f>
        <v>#N/A</v>
      </c>
      <c r="AR147" t="e">
        <f>IF(N147=AR$3,MAX(AR$4:AR146)+1,"")</f>
        <v>#N/A</v>
      </c>
      <c r="AS147" t="e">
        <f>IF(H147=AS$3,MAX(AS$4:AS146)+1,"")</f>
        <v>#N/A</v>
      </c>
      <c r="AT147" t="e">
        <f>IF(I147=AT$3,MAX(AT$4:AT146)+1,"")</f>
        <v>#N/A</v>
      </c>
      <c r="AU147" t="e">
        <f>IF(J147=AU$3,MAX(AU$4:AU146)+1,"")</f>
        <v>#N/A</v>
      </c>
      <c r="AV147" t="e">
        <f>IF(K147=AV$3,MAX(AV$4:AV146)+1,"")</f>
        <v>#N/A</v>
      </c>
      <c r="AW147" t="e">
        <f>IF(L147=AW$3,MAX(AW$4:AW146)+1,"")</f>
        <v>#N/A</v>
      </c>
      <c r="AX147" t="e">
        <f>IF(M147=AX$3,MAX(AX$4:AX146)+1,"")</f>
        <v>#N/A</v>
      </c>
      <c r="AY147" t="e">
        <f>IF(N147=AY$3,MAX(AY$4:AY146)+1,"")</f>
        <v>#N/A</v>
      </c>
      <c r="AZ147" t="e">
        <f>IF(H147=AZ$3,MAX(AZ$4:AZ146)+1,"")</f>
        <v>#N/A</v>
      </c>
      <c r="BA147" t="e">
        <f>IF(I147=BA$3,MAX(BA$4:BA146)+1,"")</f>
        <v>#N/A</v>
      </c>
      <c r="BB147" t="e">
        <f>IF(J147=BB$3,MAX(BB$4:BB146)+1,"")</f>
        <v>#N/A</v>
      </c>
      <c r="BC147" t="e">
        <f>IF(K147=BC$3,MAX(BC$4:BC146)+1,"")</f>
        <v>#N/A</v>
      </c>
      <c r="BD147" t="e">
        <f>IF(L147=BD$3,MAX(BD$4:BD146)+1,"")</f>
        <v>#N/A</v>
      </c>
      <c r="BE147" t="e">
        <f>IF(M147=BE$3,MAX(BE$4:BE146)+1,"")</f>
        <v>#N/A</v>
      </c>
      <c r="BF147" t="e">
        <f>IF(N147=BF$3,MAX(BF$4:BF146)+1,"")</f>
        <v>#N/A</v>
      </c>
      <c r="BG147" t="e">
        <f>IF(H147=BG$3,MAX(BG$4:BG146)+1,"")</f>
        <v>#N/A</v>
      </c>
      <c r="BH147" t="e">
        <f>IF(I147=BH$3,MAX(BH$4:BH146)+1,"")</f>
        <v>#N/A</v>
      </c>
      <c r="BI147" t="e">
        <f>IF(J147=BI$3,MAX(BI$4:BI146)+1,"")</f>
        <v>#N/A</v>
      </c>
      <c r="BJ147" t="e">
        <f>IF(K147=BJ$3,MAX(BJ$4:BJ146)+1,"")</f>
        <v>#N/A</v>
      </c>
      <c r="BK147" t="e">
        <f>IF(L147=BK$3,MAX(BK$4:BK146)+1,"")</f>
        <v>#N/A</v>
      </c>
      <c r="BL147" t="e">
        <f>IF(M147=BL$3,MAX(BL$4:BL146)+1,"")</f>
        <v>#N/A</v>
      </c>
      <c r="BM147" t="e">
        <f>IF(N147=BM$3,MAX(BM$4:BM146)+1,"")</f>
        <v>#N/A</v>
      </c>
      <c r="BN147" t="e">
        <f>IF(H147=BN$3,MAX(BN$4:BN146)+1,"")</f>
        <v>#N/A</v>
      </c>
      <c r="BO147" t="e">
        <f>IF(I147=BO$3,MAX(BO$4:BO146)+1,"")</f>
        <v>#N/A</v>
      </c>
      <c r="BP147" t="e">
        <f>IF(J147=BP$3,MAX(BP$4:BP146)+1,"")</f>
        <v>#N/A</v>
      </c>
      <c r="BQ147" t="e">
        <f>IF(K147=BQ$3,MAX(BQ$4:BQ146)+1,"")</f>
        <v>#N/A</v>
      </c>
      <c r="BR147" t="e">
        <f>IF(L147=BR$3,MAX(BR$4:BR146)+1,"")</f>
        <v>#N/A</v>
      </c>
      <c r="BS147" t="e">
        <f>IF(M147=BS$3,MAX(BS$4:BS146)+1,"")</f>
        <v>#N/A</v>
      </c>
      <c r="BT147" t="e">
        <f>IF(N147=BT$3,MAX(BT$4:BT146)+1,"")</f>
        <v>#N/A</v>
      </c>
      <c r="BU147" t="e">
        <f>IF(H147=BU$3,MAX(BU$4:BU146)+1,"")</f>
        <v>#N/A</v>
      </c>
      <c r="BV147" t="e">
        <f>IF(I147=BV$3,MAX(BV$4:BV146)+1,"")</f>
        <v>#N/A</v>
      </c>
      <c r="BW147" t="e">
        <f>IF(J147=BW$3,MAX(BW$4:BW146)+1,"")</f>
        <v>#N/A</v>
      </c>
      <c r="BX147" t="e">
        <f>IF(K147=BX$3,MAX(BX$4:BX146)+1,"")</f>
        <v>#N/A</v>
      </c>
      <c r="BY147" t="e">
        <f>IF(L147=BY$3,MAX(BY$4:BY146)+1,"")</f>
        <v>#N/A</v>
      </c>
      <c r="BZ147" t="e">
        <f>IF(M147=BZ$3,MAX(BZ$4:BZ146)+1,"")</f>
        <v>#N/A</v>
      </c>
      <c r="CA147" t="e">
        <f>IF(N147=CA$3,MAX(CA$4:CA146)+1,"")</f>
        <v>#N/A</v>
      </c>
      <c r="CB147" t="e">
        <f>IF(H147=CB$3,MAX(CB$4:CB146)+1,"")</f>
        <v>#N/A</v>
      </c>
      <c r="CC147" t="e">
        <f>IF(I147=CC$3,MAX(CC$4:CC146)+1,"")</f>
        <v>#N/A</v>
      </c>
      <c r="CD147" t="e">
        <f>IF(J147=CD$3,MAX(CD$4:CD146)+1,"")</f>
        <v>#N/A</v>
      </c>
      <c r="CE147" t="e">
        <f>IF(K147=CE$3,MAX(CE$4:CE146)+1,"")</f>
        <v>#N/A</v>
      </c>
      <c r="CF147" t="e">
        <f>IF(L147=CF$3,MAX(CF$4:CF146)+1,"")</f>
        <v>#N/A</v>
      </c>
      <c r="CG147" t="e">
        <f>IF(M147=CG$3,MAX(CG$4:CG146)+1,"")</f>
        <v>#N/A</v>
      </c>
      <c r="CH147" t="e">
        <f>IF(N147=CH$3,MAX(CH$4:CH146)+1,"")</f>
        <v>#N/A</v>
      </c>
      <c r="CI147" t="e">
        <f>IF(H147=CI$3,MAX(CI$4:CI146)+1,"")</f>
        <v>#N/A</v>
      </c>
      <c r="CJ147" t="e">
        <f>IF(I147=CJ$3,MAX(CJ$4:CJ146)+1,"")</f>
        <v>#N/A</v>
      </c>
      <c r="CK147" t="e">
        <f>IF(J147=CK$3,MAX(CK$4:CK146)+1,"")</f>
        <v>#N/A</v>
      </c>
      <c r="CL147" t="e">
        <f>IF(K147=CL$3,MAX(CL$4:CL146)+1,"")</f>
        <v>#N/A</v>
      </c>
      <c r="CM147" t="e">
        <f>IF(L147=CM$3,MAX(CM$4:CM146)+1,"")</f>
        <v>#N/A</v>
      </c>
      <c r="CN147" t="e">
        <f>IF(M147=CN$3,MAX(CN$4:CN146)+1,"")</f>
        <v>#N/A</v>
      </c>
      <c r="CO147" t="e">
        <f>IF(N147=CO$3,MAX(CO$4:CO146)+1,"")</f>
        <v>#N/A</v>
      </c>
    </row>
    <row r="148" spans="5:93">
      <c r="E148" t="e">
        <f>INDEX('Rlt Global'!$A$4:$F$151,MATCH($C148,'Rlt Global'!$C$4:$C$151,0),5)</f>
        <v>#N/A</v>
      </c>
      <c r="F148" t="e">
        <f>INDEX('Rlt Global'!$A$4:$F$151,MATCH($C148,'Rlt Global'!$C$4:$C$151,0),6)</f>
        <v>#N/A</v>
      </c>
      <c r="H148" t="e">
        <f>INDEX('Rlt Global'!$E$4:$BD$151,MATCH($E148,'Rlt Global'!$E$4:$E$151,0),MATCH(H$3,'Rlt Global'!$E$3:$BD$3,0))</f>
        <v>#N/A</v>
      </c>
      <c r="I148" t="e">
        <f>INDEX('Rlt Global'!$E$4:$BD$151,MATCH($E148,'Rlt Global'!$E$4:$E$151,0),MATCH(I$3,'Rlt Global'!$E$3:$BD$3,0))</f>
        <v>#N/A</v>
      </c>
      <c r="J148" t="e">
        <f>INDEX('Rlt Global'!$E$4:$BD$151,MATCH($E148,'Rlt Global'!$E$4:$E$151,0),MATCH(J$3,'Rlt Global'!$E$3:$BD$3,0))</f>
        <v>#N/A</v>
      </c>
      <c r="K148" t="e">
        <f>INDEX('Rlt Global'!$E$4:$BD$151,MATCH($E148,'Rlt Global'!$E$4:$E$151,0),MATCH(K$3,'Rlt Global'!$E$3:$BD$3,0))</f>
        <v>#N/A</v>
      </c>
      <c r="L148" t="e">
        <f>INDEX('Rlt Global'!$E$4:$BD$151,MATCH($E148,'Rlt Global'!$E$4:$E$151,0),MATCH(L$3,'Rlt Global'!$E$3:$BD$3,0))</f>
        <v>#N/A</v>
      </c>
      <c r="M148" t="e">
        <f>INDEX('Rlt Global'!$E$4:$BD$151,MATCH($E148,'Rlt Global'!$E$4:$E$151,0),MATCH(M$3,'Rlt Global'!$E$3:$BD$3,0))</f>
        <v>#N/A</v>
      </c>
      <c r="N148" t="e">
        <f>INDEX('Rlt Global'!$E$4:$BD$151,MATCH($E148,'Rlt Global'!$E$4:$E$151,0),MATCH(N$3,'Rlt Global'!$E$3:$BD$3,0))</f>
        <v>#N/A</v>
      </c>
      <c r="P148" t="e">
        <f t="shared" si="17"/>
        <v>#N/A</v>
      </c>
      <c r="Q148" t="e">
        <f t="shared" si="18"/>
        <v>#N/A</v>
      </c>
      <c r="R148" t="e">
        <f t="shared" si="19"/>
        <v>#N/A</v>
      </c>
      <c r="S148" t="e">
        <f t="shared" si="20"/>
        <v>#N/A</v>
      </c>
      <c r="T148" t="e">
        <f t="shared" si="21"/>
        <v>#N/A</v>
      </c>
      <c r="U148" t="e">
        <f t="shared" si="22"/>
        <v>#N/A</v>
      </c>
      <c r="V148" t="e">
        <f t="shared" si="23"/>
        <v>#N/A</v>
      </c>
      <c r="X148" t="e">
        <f>IF(H148=X$3,MAX(X$4:X147)+1,"")</f>
        <v>#N/A</v>
      </c>
      <c r="Y148" t="e">
        <f>IF(I148=Y$3,MAX(Y$4:Y147)+1,"")</f>
        <v>#N/A</v>
      </c>
      <c r="Z148" t="e">
        <f>IF(J148=Z$3,MAX(Z$4:Z147)+1,"")</f>
        <v>#N/A</v>
      </c>
      <c r="AA148" t="e">
        <f>IF(K148=AA$3,MAX(AA$4:AA147)+1,"")</f>
        <v>#N/A</v>
      </c>
      <c r="AB148" t="e">
        <f>IF(L148=AB$3,MAX(AB$4:AB147)+1,"")</f>
        <v>#N/A</v>
      </c>
      <c r="AC148" t="e">
        <f>IF(M148=AC$3,MAX(AC$4:AC147)+1,"")</f>
        <v>#N/A</v>
      </c>
      <c r="AD148" t="e">
        <f>IF(N148=AD$3,MAX(AD$4:AD147)+1,"")</f>
        <v>#N/A</v>
      </c>
      <c r="AE148" t="e">
        <f>IF(H148=AE$3,MAX(AE$4:AE147)+1,"")</f>
        <v>#N/A</v>
      </c>
      <c r="AF148" t="e">
        <f>IF(I148=AF$3,MAX(AF$4:AF147)+1,"")</f>
        <v>#N/A</v>
      </c>
      <c r="AG148" t="e">
        <f>IF(J148=AG$3,MAX(AG$4:AG147)+1,"")</f>
        <v>#N/A</v>
      </c>
      <c r="AH148" t="e">
        <f>IF(K148=AH$3,MAX(AH$4:AH147)+1,"")</f>
        <v>#N/A</v>
      </c>
      <c r="AI148" t="e">
        <f>IF(L148=AI$3,MAX(AI$4:AI147)+1,"")</f>
        <v>#N/A</v>
      </c>
      <c r="AJ148" t="e">
        <f>IF(M148=AJ$3,MAX(AJ$4:AJ147)+1,"")</f>
        <v>#N/A</v>
      </c>
      <c r="AK148" t="e">
        <f>IF(N148=AK$3,MAX(AK$4:AK147)+1,"")</f>
        <v>#N/A</v>
      </c>
      <c r="AL148" t="e">
        <f>IF(H148=AL$3,MAX(AL$4:AL147)+1,"")</f>
        <v>#N/A</v>
      </c>
      <c r="AM148" t="e">
        <f>IF(I148=AM$3,MAX(AM$4:AM147)+1,"")</f>
        <v>#N/A</v>
      </c>
      <c r="AN148" t="e">
        <f>IF(J148=AN$3,MAX(AN$4:AN147)+1,"")</f>
        <v>#N/A</v>
      </c>
      <c r="AO148" t="e">
        <f>IF(K148=AO$3,MAX(AO$4:AO147)+1,"")</f>
        <v>#N/A</v>
      </c>
      <c r="AP148" t="e">
        <f>IF(L148=AP$3,MAX(AP$4:AP147)+1,"")</f>
        <v>#N/A</v>
      </c>
      <c r="AQ148" t="e">
        <f>IF(M148=AQ$3,MAX(AQ$4:AQ147)+1,"")</f>
        <v>#N/A</v>
      </c>
      <c r="AR148" t="e">
        <f>IF(N148=AR$3,MAX(AR$4:AR147)+1,"")</f>
        <v>#N/A</v>
      </c>
      <c r="AS148" t="e">
        <f>IF(H148=AS$3,MAX(AS$4:AS147)+1,"")</f>
        <v>#N/A</v>
      </c>
      <c r="AT148" t="e">
        <f>IF(I148=AT$3,MAX(AT$4:AT147)+1,"")</f>
        <v>#N/A</v>
      </c>
      <c r="AU148" t="e">
        <f>IF(J148=AU$3,MAX(AU$4:AU147)+1,"")</f>
        <v>#N/A</v>
      </c>
      <c r="AV148" t="e">
        <f>IF(K148=AV$3,MAX(AV$4:AV147)+1,"")</f>
        <v>#N/A</v>
      </c>
      <c r="AW148" t="e">
        <f>IF(L148=AW$3,MAX(AW$4:AW147)+1,"")</f>
        <v>#N/A</v>
      </c>
      <c r="AX148" t="e">
        <f>IF(M148=AX$3,MAX(AX$4:AX147)+1,"")</f>
        <v>#N/A</v>
      </c>
      <c r="AY148" t="e">
        <f>IF(N148=AY$3,MAX(AY$4:AY147)+1,"")</f>
        <v>#N/A</v>
      </c>
      <c r="AZ148" t="e">
        <f>IF(H148=AZ$3,MAX(AZ$4:AZ147)+1,"")</f>
        <v>#N/A</v>
      </c>
      <c r="BA148" t="e">
        <f>IF(I148=BA$3,MAX(BA$4:BA147)+1,"")</f>
        <v>#N/A</v>
      </c>
      <c r="BB148" t="e">
        <f>IF(J148=BB$3,MAX(BB$4:BB147)+1,"")</f>
        <v>#N/A</v>
      </c>
      <c r="BC148" t="e">
        <f>IF(K148=BC$3,MAX(BC$4:BC147)+1,"")</f>
        <v>#N/A</v>
      </c>
      <c r="BD148" t="e">
        <f>IF(L148=BD$3,MAX(BD$4:BD147)+1,"")</f>
        <v>#N/A</v>
      </c>
      <c r="BE148" t="e">
        <f>IF(M148=BE$3,MAX(BE$4:BE147)+1,"")</f>
        <v>#N/A</v>
      </c>
      <c r="BF148" t="e">
        <f>IF(N148=BF$3,MAX(BF$4:BF147)+1,"")</f>
        <v>#N/A</v>
      </c>
      <c r="BG148" t="e">
        <f>IF(H148=BG$3,MAX(BG$4:BG147)+1,"")</f>
        <v>#N/A</v>
      </c>
      <c r="BH148" t="e">
        <f>IF(I148=BH$3,MAX(BH$4:BH147)+1,"")</f>
        <v>#N/A</v>
      </c>
      <c r="BI148" t="e">
        <f>IF(J148=BI$3,MAX(BI$4:BI147)+1,"")</f>
        <v>#N/A</v>
      </c>
      <c r="BJ148" t="e">
        <f>IF(K148=BJ$3,MAX(BJ$4:BJ147)+1,"")</f>
        <v>#N/A</v>
      </c>
      <c r="BK148" t="e">
        <f>IF(L148=BK$3,MAX(BK$4:BK147)+1,"")</f>
        <v>#N/A</v>
      </c>
      <c r="BL148" t="e">
        <f>IF(M148=BL$3,MAX(BL$4:BL147)+1,"")</f>
        <v>#N/A</v>
      </c>
      <c r="BM148" t="e">
        <f>IF(N148=BM$3,MAX(BM$4:BM147)+1,"")</f>
        <v>#N/A</v>
      </c>
      <c r="BN148" t="e">
        <f>IF(H148=BN$3,MAX(BN$4:BN147)+1,"")</f>
        <v>#N/A</v>
      </c>
      <c r="BO148" t="e">
        <f>IF(I148=BO$3,MAX(BO$4:BO147)+1,"")</f>
        <v>#N/A</v>
      </c>
      <c r="BP148" t="e">
        <f>IF(J148=BP$3,MAX(BP$4:BP147)+1,"")</f>
        <v>#N/A</v>
      </c>
      <c r="BQ148" t="e">
        <f>IF(K148=BQ$3,MAX(BQ$4:BQ147)+1,"")</f>
        <v>#N/A</v>
      </c>
      <c r="BR148" t="e">
        <f>IF(L148=BR$3,MAX(BR$4:BR147)+1,"")</f>
        <v>#N/A</v>
      </c>
      <c r="BS148" t="e">
        <f>IF(M148=BS$3,MAX(BS$4:BS147)+1,"")</f>
        <v>#N/A</v>
      </c>
      <c r="BT148" t="e">
        <f>IF(N148=BT$3,MAX(BT$4:BT147)+1,"")</f>
        <v>#N/A</v>
      </c>
      <c r="BU148" t="e">
        <f>IF(H148=BU$3,MAX(BU$4:BU147)+1,"")</f>
        <v>#N/A</v>
      </c>
      <c r="BV148" t="e">
        <f>IF(I148=BV$3,MAX(BV$4:BV147)+1,"")</f>
        <v>#N/A</v>
      </c>
      <c r="BW148" t="e">
        <f>IF(J148=BW$3,MAX(BW$4:BW147)+1,"")</f>
        <v>#N/A</v>
      </c>
      <c r="BX148" t="e">
        <f>IF(K148=BX$3,MAX(BX$4:BX147)+1,"")</f>
        <v>#N/A</v>
      </c>
      <c r="BY148" t="e">
        <f>IF(L148=BY$3,MAX(BY$4:BY147)+1,"")</f>
        <v>#N/A</v>
      </c>
      <c r="BZ148" t="e">
        <f>IF(M148=BZ$3,MAX(BZ$4:BZ147)+1,"")</f>
        <v>#N/A</v>
      </c>
      <c r="CA148" t="e">
        <f>IF(N148=CA$3,MAX(CA$4:CA147)+1,"")</f>
        <v>#N/A</v>
      </c>
      <c r="CB148" t="e">
        <f>IF(H148=CB$3,MAX(CB$4:CB147)+1,"")</f>
        <v>#N/A</v>
      </c>
      <c r="CC148" t="e">
        <f>IF(I148=CC$3,MAX(CC$4:CC147)+1,"")</f>
        <v>#N/A</v>
      </c>
      <c r="CD148" t="e">
        <f>IF(J148=CD$3,MAX(CD$4:CD147)+1,"")</f>
        <v>#N/A</v>
      </c>
      <c r="CE148" t="e">
        <f>IF(K148=CE$3,MAX(CE$4:CE147)+1,"")</f>
        <v>#N/A</v>
      </c>
      <c r="CF148" t="e">
        <f>IF(L148=CF$3,MAX(CF$4:CF147)+1,"")</f>
        <v>#N/A</v>
      </c>
      <c r="CG148" t="e">
        <f>IF(M148=CG$3,MAX(CG$4:CG147)+1,"")</f>
        <v>#N/A</v>
      </c>
      <c r="CH148" t="e">
        <f>IF(N148=CH$3,MAX(CH$4:CH147)+1,"")</f>
        <v>#N/A</v>
      </c>
      <c r="CI148" t="e">
        <f>IF(H148=CI$3,MAX(CI$4:CI147)+1,"")</f>
        <v>#N/A</v>
      </c>
      <c r="CJ148" t="e">
        <f>IF(I148=CJ$3,MAX(CJ$4:CJ147)+1,"")</f>
        <v>#N/A</v>
      </c>
      <c r="CK148" t="e">
        <f>IF(J148=CK$3,MAX(CK$4:CK147)+1,"")</f>
        <v>#N/A</v>
      </c>
      <c r="CL148" t="e">
        <f>IF(K148=CL$3,MAX(CL$4:CL147)+1,"")</f>
        <v>#N/A</v>
      </c>
      <c r="CM148" t="e">
        <f>IF(L148=CM$3,MAX(CM$4:CM147)+1,"")</f>
        <v>#N/A</v>
      </c>
      <c r="CN148" t="e">
        <f>IF(M148=CN$3,MAX(CN$4:CN147)+1,"")</f>
        <v>#N/A</v>
      </c>
      <c r="CO148" t="e">
        <f>IF(N148=CO$3,MAX(CO$4:CO147)+1,"")</f>
        <v>#N/A</v>
      </c>
    </row>
    <row r="149" spans="5:93">
      <c r="E149" t="e">
        <f>INDEX('Rlt Global'!$A$4:$F$151,MATCH($C149,'Rlt Global'!$C$4:$C$151,0),5)</f>
        <v>#N/A</v>
      </c>
      <c r="F149" t="e">
        <f>INDEX('Rlt Global'!$A$4:$F$151,MATCH($C149,'Rlt Global'!$C$4:$C$151,0),6)</f>
        <v>#N/A</v>
      </c>
      <c r="H149" t="e">
        <f>INDEX('Rlt Global'!$E$4:$BD$151,MATCH($E149,'Rlt Global'!$E$4:$E$151,0),MATCH(H$3,'Rlt Global'!$E$3:$BD$3,0))</f>
        <v>#N/A</v>
      </c>
      <c r="I149" t="e">
        <f>INDEX('Rlt Global'!$E$4:$BD$151,MATCH($E149,'Rlt Global'!$E$4:$E$151,0),MATCH(I$3,'Rlt Global'!$E$3:$BD$3,0))</f>
        <v>#N/A</v>
      </c>
      <c r="J149" t="e">
        <f>INDEX('Rlt Global'!$E$4:$BD$151,MATCH($E149,'Rlt Global'!$E$4:$E$151,0),MATCH(J$3,'Rlt Global'!$E$3:$BD$3,0))</f>
        <v>#N/A</v>
      </c>
      <c r="K149" t="e">
        <f>INDEX('Rlt Global'!$E$4:$BD$151,MATCH($E149,'Rlt Global'!$E$4:$E$151,0),MATCH(K$3,'Rlt Global'!$E$3:$BD$3,0))</f>
        <v>#N/A</v>
      </c>
      <c r="L149" t="e">
        <f>INDEX('Rlt Global'!$E$4:$BD$151,MATCH($E149,'Rlt Global'!$E$4:$E$151,0),MATCH(L$3,'Rlt Global'!$E$3:$BD$3,0))</f>
        <v>#N/A</v>
      </c>
      <c r="M149" t="e">
        <f>INDEX('Rlt Global'!$E$4:$BD$151,MATCH($E149,'Rlt Global'!$E$4:$E$151,0),MATCH(M$3,'Rlt Global'!$E$3:$BD$3,0))</f>
        <v>#N/A</v>
      </c>
      <c r="N149" t="e">
        <f>INDEX('Rlt Global'!$E$4:$BD$151,MATCH($E149,'Rlt Global'!$E$4:$E$151,0),MATCH(N$3,'Rlt Global'!$E$3:$BD$3,0))</f>
        <v>#N/A</v>
      </c>
      <c r="P149" t="e">
        <f t="shared" si="17"/>
        <v>#N/A</v>
      </c>
      <c r="Q149" t="e">
        <f t="shared" si="18"/>
        <v>#N/A</v>
      </c>
      <c r="R149" t="e">
        <f t="shared" si="19"/>
        <v>#N/A</v>
      </c>
      <c r="S149" t="e">
        <f t="shared" si="20"/>
        <v>#N/A</v>
      </c>
      <c r="T149" t="e">
        <f t="shared" si="21"/>
        <v>#N/A</v>
      </c>
      <c r="U149" t="e">
        <f t="shared" si="22"/>
        <v>#N/A</v>
      </c>
      <c r="V149" t="e">
        <f t="shared" si="23"/>
        <v>#N/A</v>
      </c>
      <c r="X149" t="e">
        <f>IF(H149=X$3,MAX(X$4:X148)+1,"")</f>
        <v>#N/A</v>
      </c>
      <c r="Y149" t="e">
        <f>IF(I149=Y$3,MAX(Y$4:Y148)+1,"")</f>
        <v>#N/A</v>
      </c>
      <c r="Z149" t="e">
        <f>IF(J149=Z$3,MAX(Z$4:Z148)+1,"")</f>
        <v>#N/A</v>
      </c>
      <c r="AA149" t="e">
        <f>IF(K149=AA$3,MAX(AA$4:AA148)+1,"")</f>
        <v>#N/A</v>
      </c>
      <c r="AB149" t="e">
        <f>IF(L149=AB$3,MAX(AB$4:AB148)+1,"")</f>
        <v>#N/A</v>
      </c>
      <c r="AC149" t="e">
        <f>IF(M149=AC$3,MAX(AC$4:AC148)+1,"")</f>
        <v>#N/A</v>
      </c>
      <c r="AD149" t="e">
        <f>IF(N149=AD$3,MAX(AD$4:AD148)+1,"")</f>
        <v>#N/A</v>
      </c>
      <c r="AE149" t="e">
        <f>IF(H149=AE$3,MAX(AE$4:AE148)+1,"")</f>
        <v>#N/A</v>
      </c>
      <c r="AF149" t="e">
        <f>IF(I149=AF$3,MAX(AF$4:AF148)+1,"")</f>
        <v>#N/A</v>
      </c>
      <c r="AG149" t="e">
        <f>IF(J149=AG$3,MAX(AG$4:AG148)+1,"")</f>
        <v>#N/A</v>
      </c>
      <c r="AH149" t="e">
        <f>IF(K149=AH$3,MAX(AH$4:AH148)+1,"")</f>
        <v>#N/A</v>
      </c>
      <c r="AI149" t="e">
        <f>IF(L149=AI$3,MAX(AI$4:AI148)+1,"")</f>
        <v>#N/A</v>
      </c>
      <c r="AJ149" t="e">
        <f>IF(M149=AJ$3,MAX(AJ$4:AJ148)+1,"")</f>
        <v>#N/A</v>
      </c>
      <c r="AK149" t="e">
        <f>IF(N149=AK$3,MAX(AK$4:AK148)+1,"")</f>
        <v>#N/A</v>
      </c>
      <c r="AL149" t="e">
        <f>IF(H149=AL$3,MAX(AL$4:AL148)+1,"")</f>
        <v>#N/A</v>
      </c>
      <c r="AM149" t="e">
        <f>IF(I149=AM$3,MAX(AM$4:AM148)+1,"")</f>
        <v>#N/A</v>
      </c>
      <c r="AN149" t="e">
        <f>IF(J149=AN$3,MAX(AN$4:AN148)+1,"")</f>
        <v>#N/A</v>
      </c>
      <c r="AO149" t="e">
        <f>IF(K149=AO$3,MAX(AO$4:AO148)+1,"")</f>
        <v>#N/A</v>
      </c>
      <c r="AP149" t="e">
        <f>IF(L149=AP$3,MAX(AP$4:AP148)+1,"")</f>
        <v>#N/A</v>
      </c>
      <c r="AQ149" t="e">
        <f>IF(M149=AQ$3,MAX(AQ$4:AQ148)+1,"")</f>
        <v>#N/A</v>
      </c>
      <c r="AR149" t="e">
        <f>IF(N149=AR$3,MAX(AR$4:AR148)+1,"")</f>
        <v>#N/A</v>
      </c>
      <c r="AS149" t="e">
        <f>IF(H149=AS$3,MAX(AS$4:AS148)+1,"")</f>
        <v>#N/A</v>
      </c>
      <c r="AT149" t="e">
        <f>IF(I149=AT$3,MAX(AT$4:AT148)+1,"")</f>
        <v>#N/A</v>
      </c>
      <c r="AU149" t="e">
        <f>IF(J149=AU$3,MAX(AU$4:AU148)+1,"")</f>
        <v>#N/A</v>
      </c>
      <c r="AV149" t="e">
        <f>IF(K149=AV$3,MAX(AV$4:AV148)+1,"")</f>
        <v>#N/A</v>
      </c>
      <c r="AW149" t="e">
        <f>IF(L149=AW$3,MAX(AW$4:AW148)+1,"")</f>
        <v>#N/A</v>
      </c>
      <c r="AX149" t="e">
        <f>IF(M149=AX$3,MAX(AX$4:AX148)+1,"")</f>
        <v>#N/A</v>
      </c>
      <c r="AY149" t="e">
        <f>IF(N149=AY$3,MAX(AY$4:AY148)+1,"")</f>
        <v>#N/A</v>
      </c>
      <c r="AZ149" t="e">
        <f>IF(H149=AZ$3,MAX(AZ$4:AZ148)+1,"")</f>
        <v>#N/A</v>
      </c>
      <c r="BA149" t="e">
        <f>IF(I149=BA$3,MAX(BA$4:BA148)+1,"")</f>
        <v>#N/A</v>
      </c>
      <c r="BB149" t="e">
        <f>IF(J149=BB$3,MAX(BB$4:BB148)+1,"")</f>
        <v>#N/A</v>
      </c>
      <c r="BC149" t="e">
        <f>IF(K149=BC$3,MAX(BC$4:BC148)+1,"")</f>
        <v>#N/A</v>
      </c>
      <c r="BD149" t="e">
        <f>IF(L149=BD$3,MAX(BD$4:BD148)+1,"")</f>
        <v>#N/A</v>
      </c>
      <c r="BE149" t="e">
        <f>IF(M149=BE$3,MAX(BE$4:BE148)+1,"")</f>
        <v>#N/A</v>
      </c>
      <c r="BF149" t="e">
        <f>IF(N149=BF$3,MAX(BF$4:BF148)+1,"")</f>
        <v>#N/A</v>
      </c>
      <c r="BG149" t="e">
        <f>IF(H149=BG$3,MAX(BG$4:BG148)+1,"")</f>
        <v>#N/A</v>
      </c>
      <c r="BH149" t="e">
        <f>IF(I149=BH$3,MAX(BH$4:BH148)+1,"")</f>
        <v>#N/A</v>
      </c>
      <c r="BI149" t="e">
        <f>IF(J149=BI$3,MAX(BI$4:BI148)+1,"")</f>
        <v>#N/A</v>
      </c>
      <c r="BJ149" t="e">
        <f>IF(K149=BJ$3,MAX(BJ$4:BJ148)+1,"")</f>
        <v>#N/A</v>
      </c>
      <c r="BK149" t="e">
        <f>IF(L149=BK$3,MAX(BK$4:BK148)+1,"")</f>
        <v>#N/A</v>
      </c>
      <c r="BL149" t="e">
        <f>IF(M149=BL$3,MAX(BL$4:BL148)+1,"")</f>
        <v>#N/A</v>
      </c>
      <c r="BM149" t="e">
        <f>IF(N149=BM$3,MAX(BM$4:BM148)+1,"")</f>
        <v>#N/A</v>
      </c>
      <c r="BN149" t="e">
        <f>IF(H149=BN$3,MAX(BN$4:BN148)+1,"")</f>
        <v>#N/A</v>
      </c>
      <c r="BO149" t="e">
        <f>IF(I149=BO$3,MAX(BO$4:BO148)+1,"")</f>
        <v>#N/A</v>
      </c>
      <c r="BP149" t="e">
        <f>IF(J149=BP$3,MAX(BP$4:BP148)+1,"")</f>
        <v>#N/A</v>
      </c>
      <c r="BQ149" t="e">
        <f>IF(K149=BQ$3,MAX(BQ$4:BQ148)+1,"")</f>
        <v>#N/A</v>
      </c>
      <c r="BR149" t="e">
        <f>IF(L149=BR$3,MAX(BR$4:BR148)+1,"")</f>
        <v>#N/A</v>
      </c>
      <c r="BS149" t="e">
        <f>IF(M149=BS$3,MAX(BS$4:BS148)+1,"")</f>
        <v>#N/A</v>
      </c>
      <c r="BT149" t="e">
        <f>IF(N149=BT$3,MAX(BT$4:BT148)+1,"")</f>
        <v>#N/A</v>
      </c>
      <c r="BU149" t="e">
        <f>IF(H149=BU$3,MAX(BU$4:BU148)+1,"")</f>
        <v>#N/A</v>
      </c>
      <c r="BV149" t="e">
        <f>IF(I149=BV$3,MAX(BV$4:BV148)+1,"")</f>
        <v>#N/A</v>
      </c>
      <c r="BW149" t="e">
        <f>IF(J149=BW$3,MAX(BW$4:BW148)+1,"")</f>
        <v>#N/A</v>
      </c>
      <c r="BX149" t="e">
        <f>IF(K149=BX$3,MAX(BX$4:BX148)+1,"")</f>
        <v>#N/A</v>
      </c>
      <c r="BY149" t="e">
        <f>IF(L149=BY$3,MAX(BY$4:BY148)+1,"")</f>
        <v>#N/A</v>
      </c>
      <c r="BZ149" t="e">
        <f>IF(M149=BZ$3,MAX(BZ$4:BZ148)+1,"")</f>
        <v>#N/A</v>
      </c>
      <c r="CA149" t="e">
        <f>IF(N149=CA$3,MAX(CA$4:CA148)+1,"")</f>
        <v>#N/A</v>
      </c>
      <c r="CB149" t="e">
        <f>IF(H149=CB$3,MAX(CB$4:CB148)+1,"")</f>
        <v>#N/A</v>
      </c>
      <c r="CC149" t="e">
        <f>IF(I149=CC$3,MAX(CC$4:CC148)+1,"")</f>
        <v>#N/A</v>
      </c>
      <c r="CD149" t="e">
        <f>IF(J149=CD$3,MAX(CD$4:CD148)+1,"")</f>
        <v>#N/A</v>
      </c>
      <c r="CE149" t="e">
        <f>IF(K149=CE$3,MAX(CE$4:CE148)+1,"")</f>
        <v>#N/A</v>
      </c>
      <c r="CF149" t="e">
        <f>IF(L149=CF$3,MAX(CF$4:CF148)+1,"")</f>
        <v>#N/A</v>
      </c>
      <c r="CG149" t="e">
        <f>IF(M149=CG$3,MAX(CG$4:CG148)+1,"")</f>
        <v>#N/A</v>
      </c>
      <c r="CH149" t="e">
        <f>IF(N149=CH$3,MAX(CH$4:CH148)+1,"")</f>
        <v>#N/A</v>
      </c>
      <c r="CI149" t="e">
        <f>IF(H149=CI$3,MAX(CI$4:CI148)+1,"")</f>
        <v>#N/A</v>
      </c>
      <c r="CJ149" t="e">
        <f>IF(I149=CJ$3,MAX(CJ$4:CJ148)+1,"")</f>
        <v>#N/A</v>
      </c>
      <c r="CK149" t="e">
        <f>IF(J149=CK$3,MAX(CK$4:CK148)+1,"")</f>
        <v>#N/A</v>
      </c>
      <c r="CL149" t="e">
        <f>IF(K149=CL$3,MAX(CL$4:CL148)+1,"")</f>
        <v>#N/A</v>
      </c>
      <c r="CM149" t="e">
        <f>IF(L149=CM$3,MAX(CM$4:CM148)+1,"")</f>
        <v>#N/A</v>
      </c>
      <c r="CN149" t="e">
        <f>IF(M149=CN$3,MAX(CN$4:CN148)+1,"")</f>
        <v>#N/A</v>
      </c>
      <c r="CO149" t="e">
        <f>IF(N149=CO$3,MAX(CO$4:CO148)+1,"")</f>
        <v>#N/A</v>
      </c>
    </row>
    <row r="150" spans="5:93">
      <c r="E150" t="e">
        <f>INDEX('Rlt Global'!$A$4:$F$151,MATCH($C150,'Rlt Global'!$C$4:$C$151,0),5)</f>
        <v>#N/A</v>
      </c>
      <c r="F150" t="e">
        <f>INDEX('Rlt Global'!$A$4:$F$151,MATCH($C150,'Rlt Global'!$C$4:$C$151,0),6)</f>
        <v>#N/A</v>
      </c>
      <c r="H150" t="e">
        <f>INDEX('Rlt Global'!$E$4:$BD$151,MATCH($E150,'Rlt Global'!$E$4:$E$151,0),MATCH(H$3,'Rlt Global'!$E$3:$BD$3,0))</f>
        <v>#N/A</v>
      </c>
      <c r="I150" t="e">
        <f>INDEX('Rlt Global'!$E$4:$BD$151,MATCH($E150,'Rlt Global'!$E$4:$E$151,0),MATCH(I$3,'Rlt Global'!$E$3:$BD$3,0))</f>
        <v>#N/A</v>
      </c>
      <c r="J150" t="e">
        <f>INDEX('Rlt Global'!$E$4:$BD$151,MATCH($E150,'Rlt Global'!$E$4:$E$151,0),MATCH(J$3,'Rlt Global'!$E$3:$BD$3,0))</f>
        <v>#N/A</v>
      </c>
      <c r="K150" t="e">
        <f>INDEX('Rlt Global'!$E$4:$BD$151,MATCH($E150,'Rlt Global'!$E$4:$E$151,0),MATCH(K$3,'Rlt Global'!$E$3:$BD$3,0))</f>
        <v>#N/A</v>
      </c>
      <c r="L150" t="e">
        <f>INDEX('Rlt Global'!$E$4:$BD$151,MATCH($E150,'Rlt Global'!$E$4:$E$151,0),MATCH(L$3,'Rlt Global'!$E$3:$BD$3,0))</f>
        <v>#N/A</v>
      </c>
      <c r="M150" t="e">
        <f>INDEX('Rlt Global'!$E$4:$BD$151,MATCH($E150,'Rlt Global'!$E$4:$E$151,0),MATCH(M$3,'Rlt Global'!$E$3:$BD$3,0))</f>
        <v>#N/A</v>
      </c>
      <c r="N150" t="e">
        <f>INDEX('Rlt Global'!$E$4:$BD$151,MATCH($E150,'Rlt Global'!$E$4:$E$151,0),MATCH(N$3,'Rlt Global'!$E$3:$BD$3,0))</f>
        <v>#N/A</v>
      </c>
      <c r="P150" t="e">
        <f t="shared" si="17"/>
        <v>#N/A</v>
      </c>
      <c r="Q150" t="e">
        <f t="shared" si="18"/>
        <v>#N/A</v>
      </c>
      <c r="R150" t="e">
        <f t="shared" si="19"/>
        <v>#N/A</v>
      </c>
      <c r="S150" t="e">
        <f t="shared" si="20"/>
        <v>#N/A</v>
      </c>
      <c r="T150" t="e">
        <f t="shared" si="21"/>
        <v>#N/A</v>
      </c>
      <c r="U150" t="e">
        <f t="shared" si="22"/>
        <v>#N/A</v>
      </c>
      <c r="V150" t="e">
        <f t="shared" si="23"/>
        <v>#N/A</v>
      </c>
      <c r="X150" t="e">
        <f>IF(H150=X$3,MAX(X$4:X149)+1,"")</f>
        <v>#N/A</v>
      </c>
      <c r="Y150" t="e">
        <f>IF(I150=Y$3,MAX(Y$4:Y149)+1,"")</f>
        <v>#N/A</v>
      </c>
      <c r="Z150" t="e">
        <f>IF(J150=Z$3,MAX(Z$4:Z149)+1,"")</f>
        <v>#N/A</v>
      </c>
      <c r="AA150" t="e">
        <f>IF(K150=AA$3,MAX(AA$4:AA149)+1,"")</f>
        <v>#N/A</v>
      </c>
      <c r="AB150" t="e">
        <f>IF(L150=AB$3,MAX(AB$4:AB149)+1,"")</f>
        <v>#N/A</v>
      </c>
      <c r="AC150" t="e">
        <f>IF(M150=AC$3,MAX(AC$4:AC149)+1,"")</f>
        <v>#N/A</v>
      </c>
      <c r="AD150" t="e">
        <f>IF(N150=AD$3,MAX(AD$4:AD149)+1,"")</f>
        <v>#N/A</v>
      </c>
      <c r="AE150" t="e">
        <f>IF(H150=AE$3,MAX(AE$4:AE149)+1,"")</f>
        <v>#N/A</v>
      </c>
      <c r="AF150" t="e">
        <f>IF(I150=AF$3,MAX(AF$4:AF149)+1,"")</f>
        <v>#N/A</v>
      </c>
      <c r="AG150" t="e">
        <f>IF(J150=AG$3,MAX(AG$4:AG149)+1,"")</f>
        <v>#N/A</v>
      </c>
      <c r="AH150" t="e">
        <f>IF(K150=AH$3,MAX(AH$4:AH149)+1,"")</f>
        <v>#N/A</v>
      </c>
      <c r="AI150" t="e">
        <f>IF(L150=AI$3,MAX(AI$4:AI149)+1,"")</f>
        <v>#N/A</v>
      </c>
      <c r="AJ150" t="e">
        <f>IF(M150=AJ$3,MAX(AJ$4:AJ149)+1,"")</f>
        <v>#N/A</v>
      </c>
      <c r="AK150" t="e">
        <f>IF(N150=AK$3,MAX(AK$4:AK149)+1,"")</f>
        <v>#N/A</v>
      </c>
      <c r="AL150" t="e">
        <f>IF(H150=AL$3,MAX(AL$4:AL149)+1,"")</f>
        <v>#N/A</v>
      </c>
      <c r="AM150" t="e">
        <f>IF(I150=AM$3,MAX(AM$4:AM149)+1,"")</f>
        <v>#N/A</v>
      </c>
      <c r="AN150" t="e">
        <f>IF(J150=AN$3,MAX(AN$4:AN149)+1,"")</f>
        <v>#N/A</v>
      </c>
      <c r="AO150" t="e">
        <f>IF(K150=AO$3,MAX(AO$4:AO149)+1,"")</f>
        <v>#N/A</v>
      </c>
      <c r="AP150" t="e">
        <f>IF(L150=AP$3,MAX(AP$4:AP149)+1,"")</f>
        <v>#N/A</v>
      </c>
      <c r="AQ150" t="e">
        <f>IF(M150=AQ$3,MAX(AQ$4:AQ149)+1,"")</f>
        <v>#N/A</v>
      </c>
      <c r="AR150" t="e">
        <f>IF(N150=AR$3,MAX(AR$4:AR149)+1,"")</f>
        <v>#N/A</v>
      </c>
      <c r="AS150" t="e">
        <f>IF(H150=AS$3,MAX(AS$4:AS149)+1,"")</f>
        <v>#N/A</v>
      </c>
      <c r="AT150" t="e">
        <f>IF(I150=AT$3,MAX(AT$4:AT149)+1,"")</f>
        <v>#N/A</v>
      </c>
      <c r="AU150" t="e">
        <f>IF(J150=AU$3,MAX(AU$4:AU149)+1,"")</f>
        <v>#N/A</v>
      </c>
      <c r="AV150" t="e">
        <f>IF(K150=AV$3,MAX(AV$4:AV149)+1,"")</f>
        <v>#N/A</v>
      </c>
      <c r="AW150" t="e">
        <f>IF(L150=AW$3,MAX(AW$4:AW149)+1,"")</f>
        <v>#N/A</v>
      </c>
      <c r="AX150" t="e">
        <f>IF(M150=AX$3,MAX(AX$4:AX149)+1,"")</f>
        <v>#N/A</v>
      </c>
      <c r="AY150" t="e">
        <f>IF(N150=AY$3,MAX(AY$4:AY149)+1,"")</f>
        <v>#N/A</v>
      </c>
      <c r="AZ150" t="e">
        <f>IF(H150=AZ$3,MAX(AZ$4:AZ149)+1,"")</f>
        <v>#N/A</v>
      </c>
      <c r="BA150" t="e">
        <f>IF(I150=BA$3,MAX(BA$4:BA149)+1,"")</f>
        <v>#N/A</v>
      </c>
      <c r="BB150" t="e">
        <f>IF(J150=BB$3,MAX(BB$4:BB149)+1,"")</f>
        <v>#N/A</v>
      </c>
      <c r="BC150" t="e">
        <f>IF(K150=BC$3,MAX(BC$4:BC149)+1,"")</f>
        <v>#N/A</v>
      </c>
      <c r="BD150" t="e">
        <f>IF(L150=BD$3,MAX(BD$4:BD149)+1,"")</f>
        <v>#N/A</v>
      </c>
      <c r="BE150" t="e">
        <f>IF(M150=BE$3,MAX(BE$4:BE149)+1,"")</f>
        <v>#N/A</v>
      </c>
      <c r="BF150" t="e">
        <f>IF(N150=BF$3,MAX(BF$4:BF149)+1,"")</f>
        <v>#N/A</v>
      </c>
      <c r="BG150" t="e">
        <f>IF(H150=BG$3,MAX(BG$4:BG149)+1,"")</f>
        <v>#N/A</v>
      </c>
      <c r="BH150" t="e">
        <f>IF(I150=BH$3,MAX(BH$4:BH149)+1,"")</f>
        <v>#N/A</v>
      </c>
      <c r="BI150" t="e">
        <f>IF(J150=BI$3,MAX(BI$4:BI149)+1,"")</f>
        <v>#N/A</v>
      </c>
      <c r="BJ150" t="e">
        <f>IF(K150=BJ$3,MAX(BJ$4:BJ149)+1,"")</f>
        <v>#N/A</v>
      </c>
      <c r="BK150" t="e">
        <f>IF(L150=BK$3,MAX(BK$4:BK149)+1,"")</f>
        <v>#N/A</v>
      </c>
      <c r="BL150" t="e">
        <f>IF(M150=BL$3,MAX(BL$4:BL149)+1,"")</f>
        <v>#N/A</v>
      </c>
      <c r="BM150" t="e">
        <f>IF(N150=BM$3,MAX(BM$4:BM149)+1,"")</f>
        <v>#N/A</v>
      </c>
      <c r="BN150" t="e">
        <f>IF(H150=BN$3,MAX(BN$4:BN149)+1,"")</f>
        <v>#N/A</v>
      </c>
      <c r="BO150" t="e">
        <f>IF(I150=BO$3,MAX(BO$4:BO149)+1,"")</f>
        <v>#N/A</v>
      </c>
      <c r="BP150" t="e">
        <f>IF(J150=BP$3,MAX(BP$4:BP149)+1,"")</f>
        <v>#N/A</v>
      </c>
      <c r="BQ150" t="e">
        <f>IF(K150=BQ$3,MAX(BQ$4:BQ149)+1,"")</f>
        <v>#N/A</v>
      </c>
      <c r="BR150" t="e">
        <f>IF(L150=BR$3,MAX(BR$4:BR149)+1,"")</f>
        <v>#N/A</v>
      </c>
      <c r="BS150" t="e">
        <f>IF(M150=BS$3,MAX(BS$4:BS149)+1,"")</f>
        <v>#N/A</v>
      </c>
      <c r="BT150" t="e">
        <f>IF(N150=BT$3,MAX(BT$4:BT149)+1,"")</f>
        <v>#N/A</v>
      </c>
      <c r="BU150" t="e">
        <f>IF(H150=BU$3,MAX(BU$4:BU149)+1,"")</f>
        <v>#N/A</v>
      </c>
      <c r="BV150" t="e">
        <f>IF(I150=BV$3,MAX(BV$4:BV149)+1,"")</f>
        <v>#N/A</v>
      </c>
      <c r="BW150" t="e">
        <f>IF(J150=BW$3,MAX(BW$4:BW149)+1,"")</f>
        <v>#N/A</v>
      </c>
      <c r="BX150" t="e">
        <f>IF(K150=BX$3,MAX(BX$4:BX149)+1,"")</f>
        <v>#N/A</v>
      </c>
      <c r="BY150" t="e">
        <f>IF(L150=BY$3,MAX(BY$4:BY149)+1,"")</f>
        <v>#N/A</v>
      </c>
      <c r="BZ150" t="e">
        <f>IF(M150=BZ$3,MAX(BZ$4:BZ149)+1,"")</f>
        <v>#N/A</v>
      </c>
      <c r="CA150" t="e">
        <f>IF(N150=CA$3,MAX(CA$4:CA149)+1,"")</f>
        <v>#N/A</v>
      </c>
      <c r="CB150" t="e">
        <f>IF(H150=CB$3,MAX(CB$4:CB149)+1,"")</f>
        <v>#N/A</v>
      </c>
      <c r="CC150" t="e">
        <f>IF(I150=CC$3,MAX(CC$4:CC149)+1,"")</f>
        <v>#N/A</v>
      </c>
      <c r="CD150" t="e">
        <f>IF(J150=CD$3,MAX(CD$4:CD149)+1,"")</f>
        <v>#N/A</v>
      </c>
      <c r="CE150" t="e">
        <f>IF(K150=CE$3,MAX(CE$4:CE149)+1,"")</f>
        <v>#N/A</v>
      </c>
      <c r="CF150" t="e">
        <f>IF(L150=CF$3,MAX(CF$4:CF149)+1,"")</f>
        <v>#N/A</v>
      </c>
      <c r="CG150" t="e">
        <f>IF(M150=CG$3,MAX(CG$4:CG149)+1,"")</f>
        <v>#N/A</v>
      </c>
      <c r="CH150" t="e">
        <f>IF(N150=CH$3,MAX(CH$4:CH149)+1,"")</f>
        <v>#N/A</v>
      </c>
      <c r="CI150" t="e">
        <f>IF(H150=CI$3,MAX(CI$4:CI149)+1,"")</f>
        <v>#N/A</v>
      </c>
      <c r="CJ150" t="e">
        <f>IF(I150=CJ$3,MAX(CJ$4:CJ149)+1,"")</f>
        <v>#N/A</v>
      </c>
      <c r="CK150" t="e">
        <f>IF(J150=CK$3,MAX(CK$4:CK149)+1,"")</f>
        <v>#N/A</v>
      </c>
      <c r="CL150" t="e">
        <f>IF(K150=CL$3,MAX(CL$4:CL149)+1,"")</f>
        <v>#N/A</v>
      </c>
      <c r="CM150" t="e">
        <f>IF(L150=CM$3,MAX(CM$4:CM149)+1,"")</f>
        <v>#N/A</v>
      </c>
      <c r="CN150" t="e">
        <f>IF(M150=CN$3,MAX(CN$4:CN149)+1,"")</f>
        <v>#N/A</v>
      </c>
      <c r="CO150" t="e">
        <f>IF(N150=CO$3,MAX(CO$4:CO149)+1,"")</f>
        <v>#N/A</v>
      </c>
    </row>
    <row r="151" spans="5:93">
      <c r="E151" t="e">
        <f>INDEX('Rlt Global'!$A$4:$F$151,MATCH($C151,'Rlt Global'!$C$4:$C$151,0),5)</f>
        <v>#N/A</v>
      </c>
      <c r="F151" t="e">
        <f>INDEX('Rlt Global'!$A$4:$F$151,MATCH($C151,'Rlt Global'!$C$4:$C$151,0),6)</f>
        <v>#N/A</v>
      </c>
      <c r="H151" t="e">
        <f>INDEX('Rlt Global'!$E$4:$BD$151,MATCH($E151,'Rlt Global'!$E$4:$E$151,0),MATCH(H$3,'Rlt Global'!$E$3:$BD$3,0))</f>
        <v>#N/A</v>
      </c>
      <c r="I151" t="e">
        <f>INDEX('Rlt Global'!$E$4:$BD$151,MATCH($E151,'Rlt Global'!$E$4:$E$151,0),MATCH(I$3,'Rlt Global'!$E$3:$BD$3,0))</f>
        <v>#N/A</v>
      </c>
      <c r="J151" t="e">
        <f>INDEX('Rlt Global'!$E$4:$BD$151,MATCH($E151,'Rlt Global'!$E$4:$E$151,0),MATCH(J$3,'Rlt Global'!$E$3:$BD$3,0))</f>
        <v>#N/A</v>
      </c>
      <c r="K151" t="e">
        <f>INDEX('Rlt Global'!$E$4:$BD$151,MATCH($E151,'Rlt Global'!$E$4:$E$151,0),MATCH(K$3,'Rlt Global'!$E$3:$BD$3,0))</f>
        <v>#N/A</v>
      </c>
      <c r="L151" t="e">
        <f>INDEX('Rlt Global'!$E$4:$BD$151,MATCH($E151,'Rlt Global'!$E$4:$E$151,0),MATCH(L$3,'Rlt Global'!$E$3:$BD$3,0))</f>
        <v>#N/A</v>
      </c>
      <c r="M151" t="e">
        <f>INDEX('Rlt Global'!$E$4:$BD$151,MATCH($E151,'Rlt Global'!$E$4:$E$151,0),MATCH(M$3,'Rlt Global'!$E$3:$BD$3,0))</f>
        <v>#N/A</v>
      </c>
      <c r="N151" t="e">
        <f>INDEX('Rlt Global'!$E$4:$BD$151,MATCH($E151,'Rlt Global'!$E$4:$E$151,0),MATCH(N$3,'Rlt Global'!$E$3:$BD$3,0))</f>
        <v>#N/A</v>
      </c>
      <c r="P151" t="e">
        <f t="shared" si="17"/>
        <v>#N/A</v>
      </c>
      <c r="Q151" t="e">
        <f t="shared" si="18"/>
        <v>#N/A</v>
      </c>
      <c r="R151" t="e">
        <f t="shared" si="19"/>
        <v>#N/A</v>
      </c>
      <c r="S151" t="e">
        <f t="shared" si="20"/>
        <v>#N/A</v>
      </c>
      <c r="T151" t="e">
        <f t="shared" si="21"/>
        <v>#N/A</v>
      </c>
      <c r="U151" t="e">
        <f t="shared" si="22"/>
        <v>#N/A</v>
      </c>
      <c r="V151" t="e">
        <f t="shared" si="23"/>
        <v>#N/A</v>
      </c>
      <c r="X151" t="e">
        <f>IF(H151=X$3,MAX(X$4:X150)+1,"")</f>
        <v>#N/A</v>
      </c>
      <c r="Y151" t="e">
        <f>IF(I151=Y$3,MAX(Y$4:Y150)+1,"")</f>
        <v>#N/A</v>
      </c>
      <c r="Z151" t="e">
        <f>IF(J151=Z$3,MAX(Z$4:Z150)+1,"")</f>
        <v>#N/A</v>
      </c>
      <c r="AA151" t="e">
        <f>IF(K151=AA$3,MAX(AA$4:AA150)+1,"")</f>
        <v>#N/A</v>
      </c>
      <c r="AB151" t="e">
        <f>IF(L151=AB$3,MAX(AB$4:AB150)+1,"")</f>
        <v>#N/A</v>
      </c>
      <c r="AC151" t="e">
        <f>IF(M151=AC$3,MAX(AC$4:AC150)+1,"")</f>
        <v>#N/A</v>
      </c>
      <c r="AD151" t="e">
        <f>IF(N151=AD$3,MAX(AD$4:AD150)+1,"")</f>
        <v>#N/A</v>
      </c>
      <c r="AE151" t="e">
        <f>IF(H151=AE$3,MAX(AE$4:AE150)+1,"")</f>
        <v>#N/A</v>
      </c>
      <c r="AF151" t="e">
        <f>IF(I151=AF$3,MAX(AF$4:AF150)+1,"")</f>
        <v>#N/A</v>
      </c>
      <c r="AG151" t="e">
        <f>IF(J151=AG$3,MAX(AG$4:AG150)+1,"")</f>
        <v>#N/A</v>
      </c>
      <c r="AH151" t="e">
        <f>IF(K151=AH$3,MAX(AH$4:AH150)+1,"")</f>
        <v>#N/A</v>
      </c>
      <c r="AI151" t="e">
        <f>IF(L151=AI$3,MAX(AI$4:AI150)+1,"")</f>
        <v>#N/A</v>
      </c>
      <c r="AJ151" t="e">
        <f>IF(M151=AJ$3,MAX(AJ$4:AJ150)+1,"")</f>
        <v>#N/A</v>
      </c>
      <c r="AK151" t="e">
        <f>IF(N151=AK$3,MAX(AK$4:AK150)+1,"")</f>
        <v>#N/A</v>
      </c>
      <c r="AL151" t="e">
        <f>IF(H151=AL$3,MAX(AL$4:AL150)+1,"")</f>
        <v>#N/A</v>
      </c>
      <c r="AM151" t="e">
        <f>IF(I151=AM$3,MAX(AM$4:AM150)+1,"")</f>
        <v>#N/A</v>
      </c>
      <c r="AN151" t="e">
        <f>IF(J151=AN$3,MAX(AN$4:AN150)+1,"")</f>
        <v>#N/A</v>
      </c>
      <c r="AO151" t="e">
        <f>IF(K151=AO$3,MAX(AO$4:AO150)+1,"")</f>
        <v>#N/A</v>
      </c>
      <c r="AP151" t="e">
        <f>IF(L151=AP$3,MAX(AP$4:AP150)+1,"")</f>
        <v>#N/A</v>
      </c>
      <c r="AQ151" t="e">
        <f>IF(M151=AQ$3,MAX(AQ$4:AQ150)+1,"")</f>
        <v>#N/A</v>
      </c>
      <c r="AR151" t="e">
        <f>IF(N151=AR$3,MAX(AR$4:AR150)+1,"")</f>
        <v>#N/A</v>
      </c>
      <c r="AS151" t="e">
        <f>IF(H151=AS$3,MAX(AS$4:AS150)+1,"")</f>
        <v>#N/A</v>
      </c>
      <c r="AT151" t="e">
        <f>IF(I151=AT$3,MAX(AT$4:AT150)+1,"")</f>
        <v>#N/A</v>
      </c>
      <c r="AU151" t="e">
        <f>IF(J151=AU$3,MAX(AU$4:AU150)+1,"")</f>
        <v>#N/A</v>
      </c>
      <c r="AV151" t="e">
        <f>IF(K151=AV$3,MAX(AV$4:AV150)+1,"")</f>
        <v>#N/A</v>
      </c>
      <c r="AW151" t="e">
        <f>IF(L151=AW$3,MAX(AW$4:AW150)+1,"")</f>
        <v>#N/A</v>
      </c>
      <c r="AX151" t="e">
        <f>IF(M151=AX$3,MAX(AX$4:AX150)+1,"")</f>
        <v>#N/A</v>
      </c>
      <c r="AY151" t="e">
        <f>IF(N151=AY$3,MAX(AY$4:AY150)+1,"")</f>
        <v>#N/A</v>
      </c>
      <c r="AZ151" t="e">
        <f>IF(H151=AZ$3,MAX(AZ$4:AZ150)+1,"")</f>
        <v>#N/A</v>
      </c>
      <c r="BA151" t="e">
        <f>IF(I151=BA$3,MAX(BA$4:BA150)+1,"")</f>
        <v>#N/A</v>
      </c>
      <c r="BB151" t="e">
        <f>IF(J151=BB$3,MAX(BB$4:BB150)+1,"")</f>
        <v>#N/A</v>
      </c>
      <c r="BC151" t="e">
        <f>IF(K151=BC$3,MAX(BC$4:BC150)+1,"")</f>
        <v>#N/A</v>
      </c>
      <c r="BD151" t="e">
        <f>IF(L151=BD$3,MAX(BD$4:BD150)+1,"")</f>
        <v>#N/A</v>
      </c>
      <c r="BE151" t="e">
        <f>IF(M151=BE$3,MAX(BE$4:BE150)+1,"")</f>
        <v>#N/A</v>
      </c>
      <c r="BF151" t="e">
        <f>IF(N151=BF$3,MAX(BF$4:BF150)+1,"")</f>
        <v>#N/A</v>
      </c>
      <c r="BG151" t="e">
        <f>IF(H151=BG$3,MAX(BG$4:BG150)+1,"")</f>
        <v>#N/A</v>
      </c>
      <c r="BH151" t="e">
        <f>IF(I151=BH$3,MAX(BH$4:BH150)+1,"")</f>
        <v>#N/A</v>
      </c>
      <c r="BI151" t="e">
        <f>IF(J151=BI$3,MAX(BI$4:BI150)+1,"")</f>
        <v>#N/A</v>
      </c>
      <c r="BJ151" t="e">
        <f>IF(K151=BJ$3,MAX(BJ$4:BJ150)+1,"")</f>
        <v>#N/A</v>
      </c>
      <c r="BK151" t="e">
        <f>IF(L151=BK$3,MAX(BK$4:BK150)+1,"")</f>
        <v>#N/A</v>
      </c>
      <c r="BL151" t="e">
        <f>IF(M151=BL$3,MAX(BL$4:BL150)+1,"")</f>
        <v>#N/A</v>
      </c>
      <c r="BM151" t="e">
        <f>IF(N151=BM$3,MAX(BM$4:BM150)+1,"")</f>
        <v>#N/A</v>
      </c>
      <c r="BN151" t="e">
        <f>IF(H151=BN$3,MAX(BN$4:BN150)+1,"")</f>
        <v>#N/A</v>
      </c>
      <c r="BO151" t="e">
        <f>IF(I151=BO$3,MAX(BO$4:BO150)+1,"")</f>
        <v>#N/A</v>
      </c>
      <c r="BP151" t="e">
        <f>IF(J151=BP$3,MAX(BP$4:BP150)+1,"")</f>
        <v>#N/A</v>
      </c>
      <c r="BQ151" t="e">
        <f>IF(K151=BQ$3,MAX(BQ$4:BQ150)+1,"")</f>
        <v>#N/A</v>
      </c>
      <c r="BR151" t="e">
        <f>IF(L151=BR$3,MAX(BR$4:BR150)+1,"")</f>
        <v>#N/A</v>
      </c>
      <c r="BS151" t="e">
        <f>IF(M151=BS$3,MAX(BS$4:BS150)+1,"")</f>
        <v>#N/A</v>
      </c>
      <c r="BT151" t="e">
        <f>IF(N151=BT$3,MAX(BT$4:BT150)+1,"")</f>
        <v>#N/A</v>
      </c>
      <c r="BU151" t="e">
        <f>IF(H151=BU$3,MAX(BU$4:BU150)+1,"")</f>
        <v>#N/A</v>
      </c>
      <c r="BV151" t="e">
        <f>IF(I151=BV$3,MAX(BV$4:BV150)+1,"")</f>
        <v>#N/A</v>
      </c>
      <c r="BW151" t="e">
        <f>IF(J151=BW$3,MAX(BW$4:BW150)+1,"")</f>
        <v>#N/A</v>
      </c>
      <c r="BX151" t="e">
        <f>IF(K151=BX$3,MAX(BX$4:BX150)+1,"")</f>
        <v>#N/A</v>
      </c>
      <c r="BY151" t="e">
        <f>IF(L151=BY$3,MAX(BY$4:BY150)+1,"")</f>
        <v>#N/A</v>
      </c>
      <c r="BZ151" t="e">
        <f>IF(M151=BZ$3,MAX(BZ$4:BZ150)+1,"")</f>
        <v>#N/A</v>
      </c>
      <c r="CA151" t="e">
        <f>IF(N151=CA$3,MAX(CA$4:CA150)+1,"")</f>
        <v>#N/A</v>
      </c>
      <c r="CB151" t="e">
        <f>IF(H151=CB$3,MAX(CB$4:CB150)+1,"")</f>
        <v>#N/A</v>
      </c>
      <c r="CC151" t="e">
        <f>IF(I151=CC$3,MAX(CC$4:CC150)+1,"")</f>
        <v>#N/A</v>
      </c>
      <c r="CD151" t="e">
        <f>IF(J151=CD$3,MAX(CD$4:CD150)+1,"")</f>
        <v>#N/A</v>
      </c>
      <c r="CE151" t="e">
        <f>IF(K151=CE$3,MAX(CE$4:CE150)+1,"")</f>
        <v>#N/A</v>
      </c>
      <c r="CF151" t="e">
        <f>IF(L151=CF$3,MAX(CF$4:CF150)+1,"")</f>
        <v>#N/A</v>
      </c>
      <c r="CG151" t="e">
        <f>IF(M151=CG$3,MAX(CG$4:CG150)+1,"")</f>
        <v>#N/A</v>
      </c>
      <c r="CH151" t="e">
        <f>IF(N151=CH$3,MAX(CH$4:CH150)+1,"")</f>
        <v>#N/A</v>
      </c>
      <c r="CI151" t="e">
        <f>IF(H151=CI$3,MAX(CI$4:CI150)+1,"")</f>
        <v>#N/A</v>
      </c>
      <c r="CJ151" t="e">
        <f>IF(I151=CJ$3,MAX(CJ$4:CJ150)+1,"")</f>
        <v>#N/A</v>
      </c>
      <c r="CK151" t="e">
        <f>IF(J151=CK$3,MAX(CK$4:CK150)+1,"")</f>
        <v>#N/A</v>
      </c>
      <c r="CL151" t="e">
        <f>IF(K151=CL$3,MAX(CL$4:CL150)+1,"")</f>
        <v>#N/A</v>
      </c>
      <c r="CM151" t="e">
        <f>IF(L151=CM$3,MAX(CM$4:CM150)+1,"")</f>
        <v>#N/A</v>
      </c>
      <c r="CN151" t="e">
        <f>IF(M151=CN$3,MAX(CN$4:CN150)+1,"")</f>
        <v>#N/A</v>
      </c>
      <c r="CO151" t="e">
        <f>IF(N151=CO$3,MAX(CO$4:CO150)+1,"")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18"/>
  <sheetViews>
    <sheetView workbookViewId="0">
      <selection activeCell="F115" sqref="F115"/>
    </sheetView>
  </sheetViews>
  <sheetFormatPr baseColWidth="10" defaultColWidth="11.453125" defaultRowHeight="14.5"/>
  <cols>
    <col min="1" max="1" width="11.453125" style="210"/>
    <col min="2" max="2" width="13.7265625" style="210" bestFit="1" customWidth="1"/>
    <col min="3" max="3" width="9.1796875" bestFit="1" customWidth="1"/>
    <col min="4" max="4" width="11" style="210" bestFit="1" customWidth="1"/>
    <col min="5" max="5" width="13.26953125" bestFit="1" customWidth="1"/>
    <col min="6" max="6" width="5.54296875" bestFit="1" customWidth="1"/>
    <col min="7" max="7" width="23.81640625" style="210" bestFit="1" customWidth="1"/>
    <col min="8" max="8" width="8.1796875" style="210" bestFit="1" customWidth="1"/>
    <col min="9" max="9" width="31" bestFit="1" customWidth="1"/>
    <col min="16" max="16384" width="11.453125" style="210"/>
  </cols>
  <sheetData>
    <row r="2" spans="1:9">
      <c r="A2" s="210" t="s">
        <v>288</v>
      </c>
      <c r="B2" s="210" t="s">
        <v>289</v>
      </c>
      <c r="C2" t="s">
        <v>221</v>
      </c>
      <c r="D2" s="210" t="s">
        <v>292</v>
      </c>
      <c r="E2" t="s">
        <v>84</v>
      </c>
      <c r="F2" t="s">
        <v>85</v>
      </c>
      <c r="G2" s="210" t="s">
        <v>290</v>
      </c>
      <c r="H2" s="210" t="s">
        <v>291</v>
      </c>
      <c r="I2" s="211" t="s">
        <v>293</v>
      </c>
    </row>
    <row r="3" spans="1:9">
      <c r="A3" s="210" t="s">
        <v>294</v>
      </c>
      <c r="B3" s="212" t="s">
        <v>297</v>
      </c>
      <c r="C3" t="s">
        <v>10</v>
      </c>
      <c r="D3" s="210" t="s">
        <v>13</v>
      </c>
      <c r="E3" t="s">
        <v>89</v>
      </c>
      <c r="F3">
        <v>1</v>
      </c>
      <c r="G3" s="676" t="str">
        <f>E3</f>
        <v>CPA1</v>
      </c>
      <c r="H3" s="676">
        <v>1390</v>
      </c>
      <c r="I3" s="726" t="s">
        <v>379</v>
      </c>
    </row>
    <row r="4" spans="1:9">
      <c r="A4" s="210" t="s">
        <v>294</v>
      </c>
      <c r="B4" s="212" t="s">
        <v>297</v>
      </c>
      <c r="C4" t="s">
        <v>14</v>
      </c>
      <c r="D4" s="210" t="s">
        <v>13</v>
      </c>
      <c r="E4" t="s">
        <v>90</v>
      </c>
      <c r="F4">
        <v>1</v>
      </c>
      <c r="G4" s="676" t="str">
        <f t="shared" ref="G4:G67" si="0">E4</f>
        <v>CPB1</v>
      </c>
      <c r="H4" s="676">
        <v>3943</v>
      </c>
      <c r="I4" s="726" t="s">
        <v>379</v>
      </c>
    </row>
    <row r="5" spans="1:9">
      <c r="A5" s="210" t="s">
        <v>294</v>
      </c>
      <c r="B5" s="212" t="s">
        <v>297</v>
      </c>
      <c r="C5" t="s">
        <v>15</v>
      </c>
      <c r="D5" s="210" t="s">
        <v>13</v>
      </c>
      <c r="E5" t="s">
        <v>91</v>
      </c>
      <c r="F5">
        <v>1</v>
      </c>
      <c r="G5" s="676" t="str">
        <f t="shared" si="0"/>
        <v>CPC1</v>
      </c>
      <c r="H5" s="676">
        <v>3492</v>
      </c>
      <c r="I5" s="726" t="s">
        <v>379</v>
      </c>
    </row>
    <row r="6" spans="1:9">
      <c r="A6" s="210" t="s">
        <v>294</v>
      </c>
      <c r="B6" s="212" t="s">
        <v>297</v>
      </c>
      <c r="C6" t="s">
        <v>12</v>
      </c>
      <c r="D6" s="210" t="s">
        <v>13</v>
      </c>
      <c r="E6" t="s">
        <v>92</v>
      </c>
      <c r="F6">
        <v>1</v>
      </c>
      <c r="G6" s="676" t="str">
        <f t="shared" si="0"/>
        <v>CPD1</v>
      </c>
      <c r="H6" s="676">
        <v>3547</v>
      </c>
      <c r="I6" s="726" t="s">
        <v>379</v>
      </c>
    </row>
    <row r="7" spans="1:9">
      <c r="A7" s="210" t="s">
        <v>294</v>
      </c>
      <c r="B7" s="212" t="s">
        <v>297</v>
      </c>
      <c r="C7" t="s">
        <v>16</v>
      </c>
      <c r="D7" s="210" t="s">
        <v>13</v>
      </c>
      <c r="E7" t="s">
        <v>93</v>
      </c>
      <c r="F7">
        <v>1</v>
      </c>
      <c r="G7" s="676" t="str">
        <f t="shared" si="0"/>
        <v>CPE1</v>
      </c>
      <c r="H7" s="676">
        <v>2233</v>
      </c>
      <c r="I7" s="726" t="s">
        <v>379</v>
      </c>
    </row>
    <row r="8" spans="1:9">
      <c r="A8" s="210" t="s">
        <v>294</v>
      </c>
      <c r="B8" s="212" t="s">
        <v>297</v>
      </c>
      <c r="C8" t="s">
        <v>17</v>
      </c>
      <c r="D8" s="210" t="s">
        <v>13</v>
      </c>
      <c r="E8" t="s">
        <v>94</v>
      </c>
      <c r="F8">
        <v>1</v>
      </c>
      <c r="G8" s="676" t="str">
        <f t="shared" si="0"/>
        <v>CPF1</v>
      </c>
      <c r="H8" s="676">
        <v>2191</v>
      </c>
      <c r="I8" s="726" t="s">
        <v>379</v>
      </c>
    </row>
    <row r="9" spans="1:9">
      <c r="A9" s="210" t="s">
        <v>294</v>
      </c>
      <c r="B9" s="212" t="s">
        <v>297</v>
      </c>
      <c r="C9" t="s">
        <v>18</v>
      </c>
      <c r="D9" s="210" t="s">
        <v>13</v>
      </c>
      <c r="E9" t="s">
        <v>95</v>
      </c>
      <c r="F9">
        <v>1</v>
      </c>
      <c r="G9" s="676" t="str">
        <f t="shared" si="0"/>
        <v>CPG1</v>
      </c>
      <c r="H9" s="676">
        <v>2482</v>
      </c>
      <c r="I9" s="726" t="s">
        <v>379</v>
      </c>
    </row>
    <row r="10" spans="1:9">
      <c r="A10" s="210" t="s">
        <v>294</v>
      </c>
      <c r="B10" s="212" t="s">
        <v>297</v>
      </c>
      <c r="D10" s="210" t="s">
        <v>48</v>
      </c>
      <c r="E10" t="s">
        <v>96</v>
      </c>
      <c r="F10">
        <v>1</v>
      </c>
      <c r="G10" s="676" t="str">
        <f t="shared" si="0"/>
        <v>TEX1</v>
      </c>
      <c r="H10" s="676">
        <v>2001</v>
      </c>
      <c r="I10" s="726" t="s">
        <v>379</v>
      </c>
    </row>
    <row r="11" spans="1:9">
      <c r="A11" s="210" t="s">
        <v>294</v>
      </c>
      <c r="B11" s="212" t="s">
        <v>297</v>
      </c>
      <c r="D11" s="210" t="s">
        <v>97</v>
      </c>
      <c r="E11" t="s">
        <v>98</v>
      </c>
      <c r="F11">
        <v>1</v>
      </c>
      <c r="G11" s="676" t="str">
        <f t="shared" si="0"/>
        <v>RTLM1</v>
      </c>
      <c r="H11" s="676">
        <v>2355</v>
      </c>
      <c r="I11" s="726" t="s">
        <v>379</v>
      </c>
    </row>
    <row r="12" spans="1:9">
      <c r="A12" s="210" t="s">
        <v>294</v>
      </c>
      <c r="B12" s="212" t="s">
        <v>297</v>
      </c>
      <c r="D12" s="210" t="s">
        <v>97</v>
      </c>
      <c r="E12" t="s">
        <v>99</v>
      </c>
      <c r="F12">
        <v>2</v>
      </c>
      <c r="G12" s="676" t="str">
        <f t="shared" si="0"/>
        <v>RTLM2</v>
      </c>
      <c r="H12" s="676">
        <v>2064</v>
      </c>
      <c r="I12" s="726" t="s">
        <v>379</v>
      </c>
    </row>
    <row r="13" spans="1:9">
      <c r="A13" s="210" t="s">
        <v>294</v>
      </c>
      <c r="B13" s="212" t="s">
        <v>297</v>
      </c>
      <c r="D13" s="210" t="s">
        <v>100</v>
      </c>
      <c r="E13" t="s">
        <v>101</v>
      </c>
      <c r="F13">
        <v>1</v>
      </c>
      <c r="G13" s="676" t="str">
        <f t="shared" si="0"/>
        <v>CPFORM1</v>
      </c>
      <c r="H13" s="676">
        <v>1821</v>
      </c>
      <c r="I13" s="726" t="s">
        <v>379</v>
      </c>
    </row>
    <row r="14" spans="1:9">
      <c r="A14" s="210" t="s">
        <v>294</v>
      </c>
      <c r="B14" s="212" t="s">
        <v>297</v>
      </c>
      <c r="D14" s="210" t="s">
        <v>100</v>
      </c>
      <c r="E14" t="s">
        <v>102</v>
      </c>
      <c r="F14">
        <v>2</v>
      </c>
      <c r="G14" s="676" t="str">
        <f t="shared" si="0"/>
        <v>CPFORM2</v>
      </c>
      <c r="H14" s="676">
        <v>3217</v>
      </c>
      <c r="I14" s="726" t="s">
        <v>379</v>
      </c>
    </row>
    <row r="15" spans="1:9">
      <c r="A15" s="210" t="s">
        <v>294</v>
      </c>
      <c r="B15" s="212" t="s">
        <v>297</v>
      </c>
      <c r="D15" s="210" t="s">
        <v>100</v>
      </c>
      <c r="E15" t="s">
        <v>103</v>
      </c>
      <c r="F15">
        <v>3</v>
      </c>
      <c r="G15" s="676" t="str">
        <f t="shared" si="0"/>
        <v>CPFORM3</v>
      </c>
      <c r="H15" s="676">
        <v>3277</v>
      </c>
      <c r="I15" s="726" t="s">
        <v>379</v>
      </c>
    </row>
    <row r="16" spans="1:9">
      <c r="A16" s="210" t="s">
        <v>294</v>
      </c>
      <c r="B16" s="212" t="s">
        <v>297</v>
      </c>
      <c r="C16" t="s">
        <v>10</v>
      </c>
      <c r="D16" s="210" t="s">
        <v>104</v>
      </c>
      <c r="E16" t="s">
        <v>105</v>
      </c>
      <c r="F16">
        <v>1</v>
      </c>
      <c r="G16" s="676" t="str">
        <f t="shared" si="0"/>
        <v>OMA1</v>
      </c>
      <c r="H16" s="676">
        <v>2726</v>
      </c>
      <c r="I16" s="726" t="s">
        <v>379</v>
      </c>
    </row>
    <row r="17" spans="1:9">
      <c r="A17" s="210" t="s">
        <v>294</v>
      </c>
      <c r="B17" s="212" t="s">
        <v>297</v>
      </c>
      <c r="C17" t="s">
        <v>10</v>
      </c>
      <c r="D17" s="210" t="s">
        <v>104</v>
      </c>
      <c r="E17" t="s">
        <v>108</v>
      </c>
      <c r="F17">
        <v>2</v>
      </c>
      <c r="G17" s="676" t="str">
        <f t="shared" si="0"/>
        <v>OMA2</v>
      </c>
      <c r="H17" s="676">
        <v>2331</v>
      </c>
      <c r="I17" s="726" t="s">
        <v>379</v>
      </c>
    </row>
    <row r="18" spans="1:9">
      <c r="A18" s="210" t="s">
        <v>294</v>
      </c>
      <c r="B18" s="212" t="s">
        <v>297</v>
      </c>
      <c r="C18" t="s">
        <v>10</v>
      </c>
      <c r="D18" s="210" t="s">
        <v>104</v>
      </c>
      <c r="E18" t="s">
        <v>109</v>
      </c>
      <c r="F18">
        <v>3</v>
      </c>
      <c r="G18" s="676" t="str">
        <f t="shared" si="0"/>
        <v>OMA3</v>
      </c>
      <c r="H18" s="676">
        <v>3332</v>
      </c>
      <c r="I18" s="726" t="s">
        <v>379</v>
      </c>
    </row>
    <row r="19" spans="1:9">
      <c r="A19" s="210" t="s">
        <v>294</v>
      </c>
      <c r="B19" s="212" t="s">
        <v>297</v>
      </c>
      <c r="C19" t="s">
        <v>14</v>
      </c>
      <c r="D19" s="210" t="s">
        <v>104</v>
      </c>
      <c r="E19" t="s">
        <v>110</v>
      </c>
      <c r="F19">
        <v>1</v>
      </c>
      <c r="G19" s="676" t="str">
        <f t="shared" si="0"/>
        <v>OMB1</v>
      </c>
      <c r="H19" s="676">
        <v>2791</v>
      </c>
      <c r="I19" s="726" t="s">
        <v>379</v>
      </c>
    </row>
    <row r="20" spans="1:9">
      <c r="A20" s="210" t="s">
        <v>294</v>
      </c>
      <c r="B20" s="212" t="s">
        <v>297</v>
      </c>
      <c r="C20" t="s">
        <v>14</v>
      </c>
      <c r="D20" s="210" t="s">
        <v>104</v>
      </c>
      <c r="E20" t="s">
        <v>111</v>
      </c>
      <c r="F20">
        <v>2</v>
      </c>
      <c r="G20" s="676" t="str">
        <f t="shared" si="0"/>
        <v>OMB2</v>
      </c>
      <c r="H20" s="676">
        <v>2760</v>
      </c>
      <c r="I20" s="726" t="s">
        <v>379</v>
      </c>
    </row>
    <row r="21" spans="1:9">
      <c r="A21" s="210" t="s">
        <v>294</v>
      </c>
      <c r="B21" s="212" t="s">
        <v>297</v>
      </c>
      <c r="C21" t="s">
        <v>14</v>
      </c>
      <c r="D21" s="210" t="s">
        <v>104</v>
      </c>
      <c r="E21" t="s">
        <v>112</v>
      </c>
      <c r="F21">
        <v>3</v>
      </c>
      <c r="G21" s="676" t="str">
        <f t="shared" si="0"/>
        <v>OMB3</v>
      </c>
      <c r="H21" s="676">
        <v>4781</v>
      </c>
      <c r="I21" s="726" t="s">
        <v>379</v>
      </c>
    </row>
    <row r="22" spans="1:9">
      <c r="A22" s="210" t="s">
        <v>294</v>
      </c>
      <c r="B22" s="212" t="s">
        <v>297</v>
      </c>
      <c r="C22" t="s">
        <v>15</v>
      </c>
      <c r="D22" s="210" t="s">
        <v>104</v>
      </c>
      <c r="E22" t="s">
        <v>113</v>
      </c>
      <c r="F22">
        <v>1</v>
      </c>
      <c r="G22" s="676" t="str">
        <f t="shared" si="0"/>
        <v>OMC1</v>
      </c>
      <c r="H22" s="676">
        <v>2368</v>
      </c>
      <c r="I22" s="726" t="s">
        <v>379</v>
      </c>
    </row>
    <row r="23" spans="1:9">
      <c r="A23" s="210" t="s">
        <v>294</v>
      </c>
      <c r="B23" s="212" t="s">
        <v>297</v>
      </c>
      <c r="C23" t="s">
        <v>15</v>
      </c>
      <c r="D23" s="210" t="s">
        <v>104</v>
      </c>
      <c r="E23" t="s">
        <v>114</v>
      </c>
      <c r="F23">
        <v>2</v>
      </c>
      <c r="G23" s="676" t="str">
        <f t="shared" si="0"/>
        <v>OMC2</v>
      </c>
      <c r="H23" s="676">
        <v>1282</v>
      </c>
      <c r="I23" s="726" t="s">
        <v>379</v>
      </c>
    </row>
    <row r="24" spans="1:9">
      <c r="A24" s="210" t="s">
        <v>294</v>
      </c>
      <c r="B24" s="212" t="s">
        <v>297</v>
      </c>
      <c r="C24" t="s">
        <v>15</v>
      </c>
      <c r="D24" s="210" t="s">
        <v>104</v>
      </c>
      <c r="E24" t="s">
        <v>115</v>
      </c>
      <c r="F24">
        <v>3</v>
      </c>
      <c r="G24" s="676" t="str">
        <f t="shared" si="0"/>
        <v>OMC3</v>
      </c>
      <c r="H24" s="676">
        <v>3232</v>
      </c>
      <c r="I24" s="726" t="s">
        <v>379</v>
      </c>
    </row>
    <row r="25" spans="1:9">
      <c r="A25" s="210" t="s">
        <v>294</v>
      </c>
      <c r="B25" s="212" t="s">
        <v>297</v>
      </c>
      <c r="C25" t="s">
        <v>12</v>
      </c>
      <c r="D25" s="210" t="s">
        <v>104</v>
      </c>
      <c r="E25" t="s">
        <v>116</v>
      </c>
      <c r="F25">
        <v>1</v>
      </c>
      <c r="G25" s="676" t="str">
        <f t="shared" si="0"/>
        <v>OMD1</v>
      </c>
      <c r="H25" s="676">
        <v>4251</v>
      </c>
      <c r="I25" s="726" t="s">
        <v>379</v>
      </c>
    </row>
    <row r="26" spans="1:9">
      <c r="A26" s="210" t="s">
        <v>294</v>
      </c>
      <c r="B26" s="212" t="s">
        <v>297</v>
      </c>
      <c r="C26" t="s">
        <v>12</v>
      </c>
      <c r="D26" s="210" t="s">
        <v>104</v>
      </c>
      <c r="E26" t="s">
        <v>117</v>
      </c>
      <c r="F26">
        <v>2</v>
      </c>
      <c r="G26" s="676" t="str">
        <f t="shared" si="0"/>
        <v>OMD2</v>
      </c>
      <c r="H26" s="676">
        <v>2202</v>
      </c>
      <c r="I26" s="726" t="s">
        <v>379</v>
      </c>
    </row>
    <row r="27" spans="1:9">
      <c r="A27" s="210" t="s">
        <v>294</v>
      </c>
      <c r="B27" s="212" t="s">
        <v>297</v>
      </c>
      <c r="C27" t="s">
        <v>12</v>
      </c>
      <c r="D27" s="210" t="s">
        <v>104</v>
      </c>
      <c r="E27" t="s">
        <v>118</v>
      </c>
      <c r="F27">
        <v>3</v>
      </c>
      <c r="G27" s="676" t="str">
        <f t="shared" si="0"/>
        <v>OMD3</v>
      </c>
      <c r="H27" s="676">
        <v>2590</v>
      </c>
      <c r="I27" s="726" t="s">
        <v>379</v>
      </c>
    </row>
    <row r="28" spans="1:9">
      <c r="A28" s="210" t="s">
        <v>294</v>
      </c>
      <c r="B28" s="212" t="s">
        <v>297</v>
      </c>
      <c r="C28" t="s">
        <v>16</v>
      </c>
      <c r="D28" s="210" t="s">
        <v>104</v>
      </c>
      <c r="E28" t="s">
        <v>119</v>
      </c>
      <c r="F28">
        <v>1</v>
      </c>
      <c r="G28" s="676" t="str">
        <f t="shared" si="0"/>
        <v>OME1</v>
      </c>
      <c r="H28" s="676">
        <v>4415</v>
      </c>
      <c r="I28" s="726" t="s">
        <v>379</v>
      </c>
    </row>
    <row r="29" spans="1:9">
      <c r="A29" s="210" t="s">
        <v>294</v>
      </c>
      <c r="B29" s="212" t="s">
        <v>297</v>
      </c>
      <c r="C29" t="s">
        <v>16</v>
      </c>
      <c r="D29" s="210" t="s">
        <v>104</v>
      </c>
      <c r="E29" t="s">
        <v>120</v>
      </c>
      <c r="F29">
        <v>2</v>
      </c>
      <c r="G29" s="676" t="str">
        <f t="shared" si="0"/>
        <v>OME2</v>
      </c>
      <c r="H29" s="676">
        <v>3403</v>
      </c>
      <c r="I29" s="726" t="s">
        <v>379</v>
      </c>
    </row>
    <row r="30" spans="1:9">
      <c r="A30" s="210" t="s">
        <v>294</v>
      </c>
      <c r="B30" s="212" t="s">
        <v>297</v>
      </c>
      <c r="C30" s="211" t="s">
        <v>16</v>
      </c>
      <c r="D30" s="210" t="s">
        <v>104</v>
      </c>
      <c r="E30" t="s">
        <v>121</v>
      </c>
      <c r="F30">
        <v>3</v>
      </c>
      <c r="G30" s="676" t="str">
        <f t="shared" si="0"/>
        <v>OME3</v>
      </c>
      <c r="H30" s="676">
        <v>2032</v>
      </c>
      <c r="I30" s="726" t="s">
        <v>379</v>
      </c>
    </row>
    <row r="31" spans="1:9">
      <c r="A31" s="210" t="s">
        <v>294</v>
      </c>
      <c r="B31" s="212" t="s">
        <v>297</v>
      </c>
      <c r="C31" s="211" t="s">
        <v>17</v>
      </c>
      <c r="D31" s="210" t="s">
        <v>104</v>
      </c>
      <c r="E31" t="s">
        <v>122</v>
      </c>
      <c r="F31">
        <v>1</v>
      </c>
      <c r="G31" s="676" t="str">
        <f t="shared" si="0"/>
        <v>OMF1</v>
      </c>
      <c r="H31" s="676">
        <v>1095</v>
      </c>
      <c r="I31" s="726" t="s">
        <v>379</v>
      </c>
    </row>
    <row r="32" spans="1:9">
      <c r="A32" s="210" t="s">
        <v>294</v>
      </c>
      <c r="B32" s="212" t="s">
        <v>297</v>
      </c>
      <c r="C32" t="s">
        <v>17</v>
      </c>
      <c r="D32" s="210" t="s">
        <v>104</v>
      </c>
      <c r="E32" t="s">
        <v>123</v>
      </c>
      <c r="F32">
        <v>2</v>
      </c>
      <c r="G32" s="676" t="str">
        <f t="shared" si="0"/>
        <v>OMF2</v>
      </c>
      <c r="H32" s="676">
        <v>1968</v>
      </c>
      <c r="I32" s="726" t="s">
        <v>379</v>
      </c>
    </row>
    <row r="33" spans="1:9">
      <c r="A33" s="210" t="s">
        <v>294</v>
      </c>
      <c r="B33" s="212" t="s">
        <v>297</v>
      </c>
      <c r="C33" t="s">
        <v>17</v>
      </c>
      <c r="D33" s="210" t="s">
        <v>104</v>
      </c>
      <c r="E33" t="s">
        <v>124</v>
      </c>
      <c r="F33">
        <v>3</v>
      </c>
      <c r="G33" s="676" t="str">
        <f t="shared" si="0"/>
        <v>OMF3</v>
      </c>
      <c r="H33" s="676">
        <v>2212</v>
      </c>
      <c r="I33" s="726" t="s">
        <v>379</v>
      </c>
    </row>
    <row r="34" spans="1:9">
      <c r="A34" s="210" t="s">
        <v>294</v>
      </c>
      <c r="B34" s="212" t="s">
        <v>297</v>
      </c>
      <c r="C34" t="s">
        <v>18</v>
      </c>
      <c r="D34" s="210" t="s">
        <v>104</v>
      </c>
      <c r="E34" t="s">
        <v>125</v>
      </c>
      <c r="F34">
        <v>1</v>
      </c>
      <c r="G34" s="676" t="str">
        <f t="shared" si="0"/>
        <v>OMG1</v>
      </c>
      <c r="H34" s="676">
        <v>1185</v>
      </c>
      <c r="I34" s="726" t="s">
        <v>379</v>
      </c>
    </row>
    <row r="35" spans="1:9">
      <c r="A35" s="210" t="s">
        <v>294</v>
      </c>
      <c r="B35" s="212" t="s">
        <v>297</v>
      </c>
      <c r="C35" t="s">
        <v>18</v>
      </c>
      <c r="D35" s="210" t="s">
        <v>104</v>
      </c>
      <c r="E35" t="s">
        <v>126</v>
      </c>
      <c r="F35">
        <v>2</v>
      </c>
      <c r="G35" s="676" t="str">
        <f t="shared" si="0"/>
        <v>OMG2</v>
      </c>
      <c r="H35" s="676">
        <v>2953</v>
      </c>
      <c r="I35" s="726" t="s">
        <v>379</v>
      </c>
    </row>
    <row r="36" spans="1:9">
      <c r="A36" s="210" t="s">
        <v>294</v>
      </c>
      <c r="B36" s="212" t="s">
        <v>297</v>
      </c>
      <c r="C36" t="s">
        <v>18</v>
      </c>
      <c r="D36" s="210" t="s">
        <v>104</v>
      </c>
      <c r="E36" t="s">
        <v>127</v>
      </c>
      <c r="F36">
        <v>3</v>
      </c>
      <c r="G36" s="676" t="str">
        <f t="shared" si="0"/>
        <v>OMG3</v>
      </c>
      <c r="H36" s="676">
        <v>1547</v>
      </c>
      <c r="I36" s="726" t="s">
        <v>379</v>
      </c>
    </row>
    <row r="37" spans="1:9">
      <c r="A37" s="210" t="s">
        <v>294</v>
      </c>
      <c r="B37" s="212" t="s">
        <v>297</v>
      </c>
      <c r="D37" s="210" t="s">
        <v>128</v>
      </c>
      <c r="E37" t="s">
        <v>129</v>
      </c>
      <c r="F37">
        <v>1</v>
      </c>
      <c r="G37" s="676" t="str">
        <f t="shared" si="0"/>
        <v>COTM1</v>
      </c>
      <c r="H37" s="676">
        <v>2174</v>
      </c>
      <c r="I37" s="726" t="s">
        <v>379</v>
      </c>
    </row>
    <row r="38" spans="1:9">
      <c r="A38" s="210" t="s">
        <v>294</v>
      </c>
      <c r="B38" s="212" t="s">
        <v>297</v>
      </c>
      <c r="D38" s="210" t="s">
        <v>130</v>
      </c>
      <c r="E38" t="s">
        <v>131</v>
      </c>
      <c r="F38">
        <v>1</v>
      </c>
      <c r="G38" s="676" t="str">
        <f t="shared" si="0"/>
        <v>CSA1</v>
      </c>
      <c r="H38" s="676">
        <v>3441</v>
      </c>
      <c r="I38" s="726" t="s">
        <v>379</v>
      </c>
    </row>
    <row r="39" spans="1:9">
      <c r="A39" s="210" t="s">
        <v>294</v>
      </c>
      <c r="B39" s="212" t="s">
        <v>297</v>
      </c>
      <c r="D39" s="210" t="s">
        <v>132</v>
      </c>
      <c r="E39" t="s">
        <v>133</v>
      </c>
      <c r="F39">
        <v>1</v>
      </c>
      <c r="G39" s="676" t="str">
        <f t="shared" si="0"/>
        <v>OMR1</v>
      </c>
      <c r="H39" s="676">
        <v>1452</v>
      </c>
      <c r="I39" s="726" t="s">
        <v>379</v>
      </c>
    </row>
    <row r="40" spans="1:9">
      <c r="A40" s="210" t="s">
        <v>294</v>
      </c>
      <c r="B40" s="212" t="s">
        <v>297</v>
      </c>
      <c r="D40" s="210" t="s">
        <v>132</v>
      </c>
      <c r="E40" t="s">
        <v>134</v>
      </c>
      <c r="F40">
        <v>2</v>
      </c>
      <c r="G40" s="676" t="str">
        <f t="shared" si="0"/>
        <v>OMR2</v>
      </c>
      <c r="H40" s="676">
        <v>2160</v>
      </c>
      <c r="I40" s="726" t="s">
        <v>379</v>
      </c>
    </row>
    <row r="41" spans="1:9">
      <c r="A41" s="210" t="s">
        <v>294</v>
      </c>
      <c r="B41" s="212" t="s">
        <v>297</v>
      </c>
      <c r="C41" t="s">
        <v>10</v>
      </c>
      <c r="D41" s="210" t="s">
        <v>135</v>
      </c>
      <c r="E41" t="s">
        <v>136</v>
      </c>
      <c r="F41">
        <v>1</v>
      </c>
      <c r="G41" s="676" t="str">
        <f t="shared" si="0"/>
        <v>OTCM/OMRA1</v>
      </c>
      <c r="H41" s="676">
        <v>2170</v>
      </c>
      <c r="I41" s="726" t="s">
        <v>379</v>
      </c>
    </row>
    <row r="42" spans="1:9">
      <c r="A42" s="210" t="s">
        <v>294</v>
      </c>
      <c r="B42" s="212" t="s">
        <v>297</v>
      </c>
      <c r="C42" t="s">
        <v>10</v>
      </c>
      <c r="D42" s="210" t="s">
        <v>135</v>
      </c>
      <c r="E42" t="s">
        <v>137</v>
      </c>
      <c r="F42">
        <v>2</v>
      </c>
      <c r="G42" s="676" t="str">
        <f t="shared" si="0"/>
        <v>OTCM/OMRA2</v>
      </c>
      <c r="H42" s="676">
        <v>3057</v>
      </c>
      <c r="I42" s="726" t="s">
        <v>379</v>
      </c>
    </row>
    <row r="43" spans="1:9">
      <c r="A43" s="210" t="s">
        <v>294</v>
      </c>
      <c r="B43" s="212" t="s">
        <v>297</v>
      </c>
      <c r="C43" t="s">
        <v>14</v>
      </c>
      <c r="D43" s="210" t="s">
        <v>135</v>
      </c>
      <c r="E43" t="s">
        <v>138</v>
      </c>
      <c r="F43">
        <v>1</v>
      </c>
      <c r="G43" s="676" t="str">
        <f t="shared" si="0"/>
        <v>OTCM/OMRB1</v>
      </c>
      <c r="H43" s="676">
        <v>2749</v>
      </c>
      <c r="I43" s="726" t="s">
        <v>379</v>
      </c>
    </row>
    <row r="44" spans="1:9">
      <c r="A44" s="210" t="s">
        <v>294</v>
      </c>
      <c r="B44" s="212" t="s">
        <v>297</v>
      </c>
      <c r="C44" t="s">
        <v>14</v>
      </c>
      <c r="D44" s="210" t="s">
        <v>135</v>
      </c>
      <c r="E44" t="s">
        <v>139</v>
      </c>
      <c r="F44">
        <v>2</v>
      </c>
      <c r="G44" s="676" t="str">
        <f t="shared" si="0"/>
        <v>OTCM/OMRB2</v>
      </c>
      <c r="H44" s="676">
        <v>2108</v>
      </c>
      <c r="I44" s="726" t="s">
        <v>379</v>
      </c>
    </row>
    <row r="45" spans="1:9">
      <c r="A45" s="210" t="s">
        <v>294</v>
      </c>
      <c r="B45" s="212" t="s">
        <v>297</v>
      </c>
      <c r="C45" t="s">
        <v>15</v>
      </c>
      <c r="D45" s="210" t="s">
        <v>135</v>
      </c>
      <c r="E45" t="s">
        <v>140</v>
      </c>
      <c r="F45">
        <v>1</v>
      </c>
      <c r="G45" s="676" t="str">
        <f t="shared" si="0"/>
        <v>OTCM/OMRC1</v>
      </c>
      <c r="H45" s="676">
        <v>2095</v>
      </c>
      <c r="I45" s="726" t="s">
        <v>379</v>
      </c>
    </row>
    <row r="46" spans="1:9">
      <c r="A46" s="210" t="s">
        <v>294</v>
      </c>
      <c r="B46" s="212" t="s">
        <v>297</v>
      </c>
      <c r="C46" t="s">
        <v>15</v>
      </c>
      <c r="D46" s="210" t="s">
        <v>135</v>
      </c>
      <c r="E46" t="s">
        <v>141</v>
      </c>
      <c r="F46">
        <v>2</v>
      </c>
      <c r="G46" s="676" t="str">
        <f t="shared" si="0"/>
        <v>OTCM/OMRC2</v>
      </c>
      <c r="H46" s="676">
        <v>2335</v>
      </c>
      <c r="I46" s="726" t="s">
        <v>379</v>
      </c>
    </row>
    <row r="47" spans="1:9">
      <c r="A47" s="210" t="s">
        <v>294</v>
      </c>
      <c r="B47" s="212" t="s">
        <v>297</v>
      </c>
      <c r="C47" t="s">
        <v>12</v>
      </c>
      <c r="D47" s="210" t="s">
        <v>135</v>
      </c>
      <c r="E47" t="s">
        <v>142</v>
      </c>
      <c r="F47">
        <v>1</v>
      </c>
      <c r="G47" s="676" t="str">
        <f t="shared" si="0"/>
        <v>OTCM/OMRD1</v>
      </c>
      <c r="H47" s="676">
        <v>2105</v>
      </c>
      <c r="I47" s="726" t="s">
        <v>379</v>
      </c>
    </row>
    <row r="48" spans="1:9">
      <c r="A48" s="210" t="s">
        <v>294</v>
      </c>
      <c r="B48" s="212" t="s">
        <v>297</v>
      </c>
      <c r="C48" t="s">
        <v>12</v>
      </c>
      <c r="D48" s="210" t="s">
        <v>135</v>
      </c>
      <c r="E48" t="s">
        <v>143</v>
      </c>
      <c r="F48">
        <v>2</v>
      </c>
      <c r="G48" s="676" t="str">
        <f t="shared" si="0"/>
        <v>OTCM/OMRD2</v>
      </c>
      <c r="H48" s="676">
        <v>2735</v>
      </c>
      <c r="I48" s="726" t="s">
        <v>379</v>
      </c>
    </row>
    <row r="49" spans="1:9">
      <c r="A49" s="210" t="s">
        <v>294</v>
      </c>
      <c r="B49" s="212" t="s">
        <v>297</v>
      </c>
      <c r="C49" t="s">
        <v>16</v>
      </c>
      <c r="D49" s="210" t="s">
        <v>135</v>
      </c>
      <c r="E49" t="s">
        <v>144</v>
      </c>
      <c r="F49">
        <v>1</v>
      </c>
      <c r="G49" s="676" t="str">
        <f t="shared" si="0"/>
        <v>OTCM/OMRE1</v>
      </c>
      <c r="H49" s="676">
        <v>2551</v>
      </c>
      <c r="I49" s="726" t="s">
        <v>379</v>
      </c>
    </row>
    <row r="50" spans="1:9">
      <c r="A50" s="210" t="s">
        <v>294</v>
      </c>
      <c r="B50" s="212" t="s">
        <v>297</v>
      </c>
      <c r="C50" s="211" t="s">
        <v>16</v>
      </c>
      <c r="D50" s="210" t="s">
        <v>135</v>
      </c>
      <c r="E50" t="s">
        <v>145</v>
      </c>
      <c r="F50">
        <v>2</v>
      </c>
      <c r="G50" s="676" t="str">
        <f t="shared" si="0"/>
        <v>OTCM/OMRE2</v>
      </c>
      <c r="H50" s="676">
        <v>1871</v>
      </c>
      <c r="I50" s="726" t="s">
        <v>379</v>
      </c>
    </row>
    <row r="51" spans="1:9">
      <c r="A51" s="210" t="s">
        <v>294</v>
      </c>
      <c r="B51" s="212" t="s">
        <v>297</v>
      </c>
      <c r="C51" s="211" t="s">
        <v>17</v>
      </c>
      <c r="D51" s="210" t="s">
        <v>135</v>
      </c>
      <c r="E51" t="s">
        <v>146</v>
      </c>
      <c r="F51">
        <v>1</v>
      </c>
      <c r="G51" s="676" t="str">
        <f t="shared" si="0"/>
        <v>OTCM/OMRF1</v>
      </c>
      <c r="H51" s="676">
        <v>2071</v>
      </c>
      <c r="I51" s="726" t="s">
        <v>379</v>
      </c>
    </row>
    <row r="52" spans="1:9">
      <c r="A52" s="210" t="s">
        <v>294</v>
      </c>
      <c r="B52" s="212" t="s">
        <v>297</v>
      </c>
      <c r="C52" s="211" t="s">
        <v>17</v>
      </c>
      <c r="D52" s="210" t="s">
        <v>135</v>
      </c>
      <c r="E52" t="s">
        <v>147</v>
      </c>
      <c r="F52">
        <v>2</v>
      </c>
      <c r="G52" s="676" t="str">
        <f t="shared" si="0"/>
        <v>OTCM/OMRF2</v>
      </c>
      <c r="H52" s="676">
        <v>2904</v>
      </c>
      <c r="I52" s="726" t="s">
        <v>379</v>
      </c>
    </row>
    <row r="53" spans="1:9">
      <c r="A53" s="210" t="s">
        <v>294</v>
      </c>
      <c r="B53" s="212" t="s">
        <v>297</v>
      </c>
      <c r="C53" s="211" t="s">
        <v>18</v>
      </c>
      <c r="D53" s="210" t="s">
        <v>135</v>
      </c>
      <c r="E53" t="s">
        <v>148</v>
      </c>
      <c r="F53">
        <v>1</v>
      </c>
      <c r="G53" s="676" t="str">
        <f t="shared" si="0"/>
        <v>OTCM/OMRG1</v>
      </c>
      <c r="H53" s="676">
        <v>2039</v>
      </c>
      <c r="I53" s="726" t="s">
        <v>379</v>
      </c>
    </row>
    <row r="54" spans="1:9">
      <c r="A54" s="210" t="s">
        <v>294</v>
      </c>
      <c r="B54" s="212" t="s">
        <v>297</v>
      </c>
      <c r="C54" s="211" t="s">
        <v>18</v>
      </c>
      <c r="D54" s="210" t="s">
        <v>135</v>
      </c>
      <c r="E54" t="s">
        <v>149</v>
      </c>
      <c r="F54">
        <v>2</v>
      </c>
      <c r="G54" s="676" t="str">
        <f t="shared" si="0"/>
        <v>OTCM/OMRG2</v>
      </c>
      <c r="H54" s="676">
        <v>2068</v>
      </c>
      <c r="I54" s="726" t="s">
        <v>379</v>
      </c>
    </row>
    <row r="55" spans="1:9">
      <c r="A55" s="210" t="s">
        <v>294</v>
      </c>
      <c r="B55" s="212" t="s">
        <v>297</v>
      </c>
      <c r="C55" s="211" t="s">
        <v>150</v>
      </c>
      <c r="D55" s="210" t="s">
        <v>135</v>
      </c>
      <c r="E55" t="s">
        <v>151</v>
      </c>
      <c r="F55">
        <v>1</v>
      </c>
      <c r="G55" s="676" t="str">
        <f t="shared" si="0"/>
        <v>OTCM/OMRH1</v>
      </c>
      <c r="H55" s="676">
        <v>4312</v>
      </c>
      <c r="I55" s="726" t="s">
        <v>379</v>
      </c>
    </row>
    <row r="56" spans="1:9">
      <c r="A56" s="210" t="s">
        <v>294</v>
      </c>
      <c r="B56" s="212" t="s">
        <v>297</v>
      </c>
      <c r="C56" s="211" t="s">
        <v>150</v>
      </c>
      <c r="D56" s="210" t="s">
        <v>135</v>
      </c>
      <c r="E56" t="s">
        <v>152</v>
      </c>
      <c r="F56">
        <v>2</v>
      </c>
      <c r="G56" s="676" t="str">
        <f t="shared" si="0"/>
        <v>OTCM/OMRH2</v>
      </c>
      <c r="H56" s="679"/>
      <c r="I56" s="726" t="s">
        <v>379</v>
      </c>
    </row>
    <row r="57" spans="1:9">
      <c r="A57" s="210" t="s">
        <v>294</v>
      </c>
      <c r="B57" s="212" t="s">
        <v>297</v>
      </c>
      <c r="C57" s="211" t="s">
        <v>10</v>
      </c>
      <c r="D57" s="213" t="s">
        <v>153</v>
      </c>
      <c r="E57" t="s">
        <v>154</v>
      </c>
      <c r="F57">
        <v>1</v>
      </c>
      <c r="G57" s="676" t="str">
        <f t="shared" si="0"/>
        <v>OTCMA1</v>
      </c>
      <c r="H57" s="676">
        <v>4290</v>
      </c>
      <c r="I57" s="726" t="s">
        <v>379</v>
      </c>
    </row>
    <row r="58" spans="1:9">
      <c r="A58" s="210" t="s">
        <v>294</v>
      </c>
      <c r="B58" s="212" t="s">
        <v>297</v>
      </c>
      <c r="C58" s="211" t="s">
        <v>10</v>
      </c>
      <c r="D58" s="213" t="s">
        <v>153</v>
      </c>
      <c r="E58" t="s">
        <v>155</v>
      </c>
      <c r="F58">
        <v>2</v>
      </c>
      <c r="G58" s="676" t="str">
        <f t="shared" si="0"/>
        <v>OTCMA2</v>
      </c>
      <c r="H58" s="676">
        <v>1946</v>
      </c>
      <c r="I58" s="726" t="s">
        <v>379</v>
      </c>
    </row>
    <row r="59" spans="1:9">
      <c r="A59" s="210" t="s">
        <v>294</v>
      </c>
      <c r="B59" s="212" t="s">
        <v>297</v>
      </c>
      <c r="C59" s="211" t="s">
        <v>10</v>
      </c>
      <c r="D59" s="213" t="s">
        <v>153</v>
      </c>
      <c r="E59" t="s">
        <v>156</v>
      </c>
      <c r="F59">
        <v>3</v>
      </c>
      <c r="G59" s="676" t="str">
        <f t="shared" si="0"/>
        <v>OTCMA3</v>
      </c>
      <c r="H59" s="676">
        <v>3423</v>
      </c>
      <c r="I59" s="726" t="s">
        <v>379</v>
      </c>
    </row>
    <row r="60" spans="1:9">
      <c r="A60" s="210" t="s">
        <v>294</v>
      </c>
      <c r="B60" s="212" t="s">
        <v>297</v>
      </c>
      <c r="C60" s="211" t="s">
        <v>10</v>
      </c>
      <c r="D60" s="213" t="s">
        <v>153</v>
      </c>
      <c r="E60" t="s">
        <v>157</v>
      </c>
      <c r="F60">
        <v>4</v>
      </c>
      <c r="G60" s="676" t="str">
        <f t="shared" si="0"/>
        <v>OTCMA4</v>
      </c>
      <c r="H60" s="676">
        <v>2409</v>
      </c>
      <c r="I60" s="726" t="s">
        <v>379</v>
      </c>
    </row>
    <row r="61" spans="1:9">
      <c r="A61" s="210" t="s">
        <v>294</v>
      </c>
      <c r="B61" s="212" t="s">
        <v>297</v>
      </c>
      <c r="C61" s="211" t="s">
        <v>10</v>
      </c>
      <c r="D61" s="210" t="s">
        <v>153</v>
      </c>
      <c r="E61" t="s">
        <v>158</v>
      </c>
      <c r="F61">
        <v>5</v>
      </c>
      <c r="G61" s="676" t="str">
        <f t="shared" si="0"/>
        <v>OTCMA5</v>
      </c>
      <c r="H61" s="676">
        <v>2336</v>
      </c>
      <c r="I61" s="726" t="s">
        <v>379</v>
      </c>
    </row>
    <row r="62" spans="1:9">
      <c r="A62" s="210" t="s">
        <v>294</v>
      </c>
      <c r="B62" s="212" t="s">
        <v>297</v>
      </c>
      <c r="C62" s="211" t="s">
        <v>10</v>
      </c>
      <c r="D62" s="210" t="s">
        <v>153</v>
      </c>
      <c r="E62" t="s">
        <v>159</v>
      </c>
      <c r="F62">
        <v>6</v>
      </c>
      <c r="G62" s="676" t="str">
        <f t="shared" si="0"/>
        <v>OTCMA6</v>
      </c>
      <c r="H62" s="676">
        <v>4499</v>
      </c>
      <c r="I62" s="726" t="s">
        <v>379</v>
      </c>
    </row>
    <row r="63" spans="1:9">
      <c r="A63" s="210" t="s">
        <v>294</v>
      </c>
      <c r="B63" s="212" t="s">
        <v>297</v>
      </c>
      <c r="C63" s="211" t="s">
        <v>10</v>
      </c>
      <c r="D63" s="210" t="s">
        <v>153</v>
      </c>
      <c r="E63" t="s">
        <v>160</v>
      </c>
      <c r="G63" s="676" t="str">
        <f t="shared" si="0"/>
        <v>OTCMA</v>
      </c>
      <c r="H63" s="676">
        <v>1673</v>
      </c>
      <c r="I63" s="726" t="s">
        <v>379</v>
      </c>
    </row>
    <row r="64" spans="1:9">
      <c r="A64" s="210" t="s">
        <v>294</v>
      </c>
      <c r="B64" s="212" t="s">
        <v>297</v>
      </c>
      <c r="C64" s="211" t="s">
        <v>14</v>
      </c>
      <c r="D64" s="210" t="s">
        <v>153</v>
      </c>
      <c r="E64" t="s">
        <v>161</v>
      </c>
      <c r="F64">
        <v>1</v>
      </c>
      <c r="G64" s="676" t="str">
        <f t="shared" si="0"/>
        <v>OTCMB1</v>
      </c>
      <c r="H64" s="676">
        <v>2437</v>
      </c>
      <c r="I64" s="726" t="s">
        <v>379</v>
      </c>
    </row>
    <row r="65" spans="1:9">
      <c r="A65" s="210" t="s">
        <v>294</v>
      </c>
      <c r="B65" s="212" t="s">
        <v>297</v>
      </c>
      <c r="C65" s="211" t="s">
        <v>14</v>
      </c>
      <c r="D65" s="210" t="s">
        <v>153</v>
      </c>
      <c r="E65" t="s">
        <v>162</v>
      </c>
      <c r="F65">
        <v>2</v>
      </c>
      <c r="G65" s="676" t="str">
        <f t="shared" si="0"/>
        <v>OTCMB2</v>
      </c>
      <c r="H65" s="676">
        <v>1661</v>
      </c>
      <c r="I65" s="726" t="s">
        <v>379</v>
      </c>
    </row>
    <row r="66" spans="1:9">
      <c r="A66" s="210" t="s">
        <v>294</v>
      </c>
      <c r="B66" s="212" t="s">
        <v>297</v>
      </c>
      <c r="C66" s="211" t="s">
        <v>14</v>
      </c>
      <c r="D66" s="210" t="s">
        <v>153</v>
      </c>
      <c r="E66" t="s">
        <v>163</v>
      </c>
      <c r="F66">
        <v>3</v>
      </c>
      <c r="G66" s="676" t="str">
        <f t="shared" si="0"/>
        <v>OTCMB3</v>
      </c>
      <c r="H66" s="676">
        <v>3356</v>
      </c>
      <c r="I66" s="726" t="s">
        <v>379</v>
      </c>
    </row>
    <row r="67" spans="1:9">
      <c r="A67" s="210" t="s">
        <v>294</v>
      </c>
      <c r="B67" s="212" t="s">
        <v>297</v>
      </c>
      <c r="C67" s="211" t="s">
        <v>14</v>
      </c>
      <c r="D67" s="210" t="s">
        <v>153</v>
      </c>
      <c r="E67" t="s">
        <v>164</v>
      </c>
      <c r="F67">
        <v>4</v>
      </c>
      <c r="G67" s="676" t="str">
        <f t="shared" si="0"/>
        <v>OTCMB4</v>
      </c>
      <c r="H67" s="676">
        <v>2905</v>
      </c>
      <c r="I67" s="726" t="s">
        <v>379</v>
      </c>
    </row>
    <row r="68" spans="1:9">
      <c r="A68" s="210" t="s">
        <v>294</v>
      </c>
      <c r="B68" s="212" t="s">
        <v>297</v>
      </c>
      <c r="C68" s="211" t="s">
        <v>14</v>
      </c>
      <c r="D68" s="210" t="s">
        <v>153</v>
      </c>
      <c r="E68" t="s">
        <v>165</v>
      </c>
      <c r="F68">
        <v>5</v>
      </c>
      <c r="G68" s="676" t="str">
        <f t="shared" ref="G68:G118" si="1">E68</f>
        <v>OTCMB5</v>
      </c>
      <c r="H68" s="676">
        <v>2511</v>
      </c>
      <c r="I68" s="726" t="s">
        <v>379</v>
      </c>
    </row>
    <row r="69" spans="1:9">
      <c r="A69" s="210" t="s">
        <v>294</v>
      </c>
      <c r="B69" s="212" t="s">
        <v>297</v>
      </c>
      <c r="C69" s="211" t="s">
        <v>14</v>
      </c>
      <c r="D69" s="210" t="s">
        <v>153</v>
      </c>
      <c r="E69" t="s">
        <v>166</v>
      </c>
      <c r="F69">
        <v>6</v>
      </c>
      <c r="G69" s="676" t="str">
        <f t="shared" si="1"/>
        <v>OTCMB6</v>
      </c>
      <c r="H69" s="676">
        <v>4858</v>
      </c>
      <c r="I69" s="726" t="s">
        <v>379</v>
      </c>
    </row>
    <row r="70" spans="1:9">
      <c r="A70" s="210" t="s">
        <v>294</v>
      </c>
      <c r="B70" s="212" t="s">
        <v>297</v>
      </c>
      <c r="C70" s="211" t="s">
        <v>14</v>
      </c>
      <c r="D70" s="210" t="s">
        <v>167</v>
      </c>
      <c r="E70" t="s">
        <v>168</v>
      </c>
      <c r="F70">
        <v>2</v>
      </c>
      <c r="G70" s="676" t="str">
        <f t="shared" si="1"/>
        <v>OTCMJB2</v>
      </c>
      <c r="H70" s="676">
        <v>1901</v>
      </c>
      <c r="I70" s="726" t="s">
        <v>379</v>
      </c>
    </row>
    <row r="71" spans="1:9">
      <c r="A71" s="210" t="s">
        <v>294</v>
      </c>
      <c r="B71" s="212" t="s">
        <v>297</v>
      </c>
      <c r="C71" s="211" t="s">
        <v>15</v>
      </c>
      <c r="D71" s="210" t="s">
        <v>153</v>
      </c>
      <c r="E71" t="s">
        <v>169</v>
      </c>
      <c r="F71">
        <v>1</v>
      </c>
      <c r="G71" s="676" t="str">
        <f t="shared" si="1"/>
        <v>OTCMC1</v>
      </c>
      <c r="H71" s="676">
        <v>4250</v>
      </c>
      <c r="I71" s="726" t="s">
        <v>379</v>
      </c>
    </row>
    <row r="72" spans="1:9">
      <c r="A72" s="210" t="s">
        <v>294</v>
      </c>
      <c r="B72" s="212" t="s">
        <v>297</v>
      </c>
      <c r="C72" s="211" t="s">
        <v>15</v>
      </c>
      <c r="D72" s="210" t="s">
        <v>153</v>
      </c>
      <c r="E72" t="s">
        <v>170</v>
      </c>
      <c r="F72">
        <v>2</v>
      </c>
      <c r="G72" s="676" t="str">
        <f t="shared" si="1"/>
        <v>OTCMC2</v>
      </c>
      <c r="H72" s="676">
        <v>1971</v>
      </c>
      <c r="I72" s="726" t="s">
        <v>379</v>
      </c>
    </row>
    <row r="73" spans="1:9">
      <c r="A73" s="210" t="s">
        <v>294</v>
      </c>
      <c r="B73" s="212" t="s">
        <v>297</v>
      </c>
      <c r="C73" s="211" t="s">
        <v>15</v>
      </c>
      <c r="D73" s="210" t="s">
        <v>153</v>
      </c>
      <c r="E73" t="s">
        <v>171</v>
      </c>
      <c r="F73">
        <v>3</v>
      </c>
      <c r="G73" s="676" t="str">
        <f t="shared" si="1"/>
        <v>OTCMC3</v>
      </c>
      <c r="H73" s="676">
        <v>2548</v>
      </c>
      <c r="I73" s="726" t="s">
        <v>379</v>
      </c>
    </row>
    <row r="74" spans="1:9">
      <c r="A74" s="210" t="s">
        <v>294</v>
      </c>
      <c r="B74" s="212" t="s">
        <v>297</v>
      </c>
      <c r="C74" s="211" t="s">
        <v>15</v>
      </c>
      <c r="D74" s="210" t="s">
        <v>153</v>
      </c>
      <c r="E74" t="s">
        <v>172</v>
      </c>
      <c r="F74">
        <v>4</v>
      </c>
      <c r="G74" s="676" t="str">
        <f t="shared" si="1"/>
        <v>OTCMC4</v>
      </c>
      <c r="H74" s="676">
        <v>1072</v>
      </c>
      <c r="I74" s="726" t="s">
        <v>379</v>
      </c>
    </row>
    <row r="75" spans="1:9">
      <c r="A75" s="210" t="s">
        <v>294</v>
      </c>
      <c r="B75" s="212" t="s">
        <v>297</v>
      </c>
      <c r="C75" s="211" t="s">
        <v>15</v>
      </c>
      <c r="D75" s="210" t="s">
        <v>153</v>
      </c>
      <c r="E75" t="s">
        <v>173</v>
      </c>
      <c r="F75">
        <v>5</v>
      </c>
      <c r="G75" s="676" t="str">
        <f t="shared" si="1"/>
        <v>OTCMC5</v>
      </c>
      <c r="H75" s="676">
        <v>2748</v>
      </c>
      <c r="I75" s="726" t="s">
        <v>379</v>
      </c>
    </row>
    <row r="76" spans="1:9">
      <c r="A76" s="210" t="s">
        <v>294</v>
      </c>
      <c r="B76" s="212" t="s">
        <v>297</v>
      </c>
      <c r="C76" s="211" t="s">
        <v>15</v>
      </c>
      <c r="D76" s="210" t="s">
        <v>153</v>
      </c>
      <c r="E76" t="s">
        <v>174</v>
      </c>
      <c r="F76">
        <v>6</v>
      </c>
      <c r="G76" s="676" t="str">
        <f t="shared" si="1"/>
        <v>OTCMC6</v>
      </c>
      <c r="H76" s="676">
        <v>4339</v>
      </c>
      <c r="I76" s="726" t="s">
        <v>379</v>
      </c>
    </row>
    <row r="77" spans="1:9">
      <c r="A77" s="210" t="s">
        <v>294</v>
      </c>
      <c r="B77" s="212" t="s">
        <v>297</v>
      </c>
      <c r="C77" s="211" t="s">
        <v>15</v>
      </c>
      <c r="D77" s="210" t="s">
        <v>167</v>
      </c>
      <c r="E77" t="s">
        <v>175</v>
      </c>
      <c r="F77">
        <v>3</v>
      </c>
      <c r="G77" s="676" t="str">
        <f t="shared" si="1"/>
        <v>OTCMJC3</v>
      </c>
      <c r="H77" s="676">
        <v>1922</v>
      </c>
      <c r="I77" s="726" t="s">
        <v>379</v>
      </c>
    </row>
    <row r="78" spans="1:9">
      <c r="A78" s="210" t="s">
        <v>294</v>
      </c>
      <c r="B78" s="212" t="s">
        <v>297</v>
      </c>
      <c r="C78" s="211" t="s">
        <v>12</v>
      </c>
      <c r="D78" s="210" t="s">
        <v>153</v>
      </c>
      <c r="E78" t="s">
        <v>176</v>
      </c>
      <c r="F78">
        <v>1</v>
      </c>
      <c r="G78" s="676" t="str">
        <f t="shared" si="1"/>
        <v>OTCMD1</v>
      </c>
      <c r="H78" s="676">
        <v>1675</v>
      </c>
      <c r="I78" s="726" t="s">
        <v>379</v>
      </c>
    </row>
    <row r="79" spans="1:9">
      <c r="A79" s="210" t="s">
        <v>294</v>
      </c>
      <c r="B79" s="212" t="s">
        <v>297</v>
      </c>
      <c r="C79" s="211" t="s">
        <v>12</v>
      </c>
      <c r="D79" s="210" t="s">
        <v>153</v>
      </c>
      <c r="E79" t="s">
        <v>177</v>
      </c>
      <c r="F79">
        <v>2</v>
      </c>
      <c r="G79" s="676" t="str">
        <f t="shared" si="1"/>
        <v>OTCMD2</v>
      </c>
      <c r="H79" s="676">
        <v>4322</v>
      </c>
      <c r="I79" s="726" t="s">
        <v>379</v>
      </c>
    </row>
    <row r="80" spans="1:9">
      <c r="A80" s="210" t="s">
        <v>294</v>
      </c>
      <c r="B80" s="212" t="s">
        <v>297</v>
      </c>
      <c r="C80" s="211" t="s">
        <v>12</v>
      </c>
      <c r="D80" s="210" t="s">
        <v>153</v>
      </c>
      <c r="E80" t="s">
        <v>178</v>
      </c>
      <c r="F80">
        <v>3</v>
      </c>
      <c r="G80" s="676" t="str">
        <f t="shared" si="1"/>
        <v>OTCMD3</v>
      </c>
      <c r="H80" s="676">
        <v>4636</v>
      </c>
      <c r="I80" s="726" t="s">
        <v>379</v>
      </c>
    </row>
    <row r="81" spans="1:9">
      <c r="A81" s="210" t="s">
        <v>294</v>
      </c>
      <c r="B81" s="212" t="s">
        <v>297</v>
      </c>
      <c r="C81" s="211" t="s">
        <v>12</v>
      </c>
      <c r="D81" s="210" t="s">
        <v>153</v>
      </c>
      <c r="E81" t="s">
        <v>179</v>
      </c>
      <c r="F81">
        <v>4</v>
      </c>
      <c r="G81" s="676" t="str">
        <f t="shared" si="1"/>
        <v>OTCMD4</v>
      </c>
      <c r="H81" s="676">
        <v>2289</v>
      </c>
      <c r="I81" s="726" t="s">
        <v>379</v>
      </c>
    </row>
    <row r="82" spans="1:9">
      <c r="A82" s="210" t="s">
        <v>294</v>
      </c>
      <c r="B82" s="212" t="s">
        <v>297</v>
      </c>
      <c r="C82" s="211" t="s">
        <v>12</v>
      </c>
      <c r="D82" s="210" t="s">
        <v>153</v>
      </c>
      <c r="E82" t="s">
        <v>180</v>
      </c>
      <c r="F82">
        <v>5</v>
      </c>
      <c r="G82" s="676" t="str">
        <f t="shared" si="1"/>
        <v>OTCMD5</v>
      </c>
      <c r="H82" s="676">
        <v>3112</v>
      </c>
      <c r="I82" s="726" t="s">
        <v>379</v>
      </c>
    </row>
    <row r="83" spans="1:9">
      <c r="A83" s="210" t="s">
        <v>294</v>
      </c>
      <c r="B83" s="212" t="s">
        <v>297</v>
      </c>
      <c r="C83" s="211" t="s">
        <v>12</v>
      </c>
      <c r="D83" s="210" t="s">
        <v>153</v>
      </c>
      <c r="E83" t="s">
        <v>181</v>
      </c>
      <c r="F83">
        <v>6</v>
      </c>
      <c r="G83" s="676" t="str">
        <f t="shared" si="1"/>
        <v>OTCMD6</v>
      </c>
      <c r="H83" s="676">
        <v>4988</v>
      </c>
      <c r="I83" s="726" t="s">
        <v>379</v>
      </c>
    </row>
    <row r="84" spans="1:9">
      <c r="A84" s="210" t="s">
        <v>294</v>
      </c>
      <c r="B84" s="212" t="s">
        <v>297</v>
      </c>
      <c r="C84" s="211" t="s">
        <v>12</v>
      </c>
      <c r="D84" s="210" t="s">
        <v>167</v>
      </c>
      <c r="E84" t="s">
        <v>182</v>
      </c>
      <c r="F84">
        <v>4</v>
      </c>
      <c r="G84" s="676" t="str">
        <f t="shared" si="1"/>
        <v>OTCMJD4</v>
      </c>
      <c r="H84" s="676">
        <v>1856</v>
      </c>
      <c r="I84" s="726" t="s">
        <v>379</v>
      </c>
    </row>
    <row r="85" spans="1:9">
      <c r="A85" s="210" t="s">
        <v>294</v>
      </c>
      <c r="B85" s="212" t="s">
        <v>297</v>
      </c>
      <c r="C85" s="211" t="s">
        <v>16</v>
      </c>
      <c r="D85" s="210" t="s">
        <v>153</v>
      </c>
      <c r="E85" t="s">
        <v>183</v>
      </c>
      <c r="F85">
        <v>1</v>
      </c>
      <c r="G85" s="676" t="str">
        <f t="shared" si="1"/>
        <v>OTCME1</v>
      </c>
      <c r="H85" s="676">
        <v>4788</v>
      </c>
      <c r="I85" s="726" t="s">
        <v>379</v>
      </c>
    </row>
    <row r="86" spans="1:9">
      <c r="A86" s="210" t="s">
        <v>294</v>
      </c>
      <c r="B86" s="212" t="s">
        <v>297</v>
      </c>
      <c r="C86" s="211" t="s">
        <v>16</v>
      </c>
      <c r="D86" s="210" t="s">
        <v>153</v>
      </c>
      <c r="E86" t="s">
        <v>184</v>
      </c>
      <c r="F86">
        <v>2</v>
      </c>
      <c r="G86" s="676" t="str">
        <f t="shared" si="1"/>
        <v>OTCME2</v>
      </c>
      <c r="H86" s="676">
        <v>4105</v>
      </c>
      <c r="I86" s="726" t="s">
        <v>379</v>
      </c>
    </row>
    <row r="87" spans="1:9">
      <c r="A87" s="210" t="s">
        <v>294</v>
      </c>
      <c r="B87" s="212" t="s">
        <v>297</v>
      </c>
      <c r="C87" s="211" t="s">
        <v>16</v>
      </c>
      <c r="D87" s="210" t="s">
        <v>153</v>
      </c>
      <c r="E87" t="s">
        <v>185</v>
      </c>
      <c r="F87">
        <v>3</v>
      </c>
      <c r="G87" s="676" t="str">
        <f t="shared" si="1"/>
        <v>OTCME3</v>
      </c>
      <c r="H87" s="676">
        <v>1430</v>
      </c>
      <c r="I87" s="726" t="s">
        <v>379</v>
      </c>
    </row>
    <row r="88" spans="1:9">
      <c r="A88" s="210" t="s">
        <v>294</v>
      </c>
      <c r="B88" s="212" t="s">
        <v>297</v>
      </c>
      <c r="C88" s="211" t="s">
        <v>16</v>
      </c>
      <c r="D88" s="210" t="s">
        <v>153</v>
      </c>
      <c r="E88" t="s">
        <v>186</v>
      </c>
      <c r="F88">
        <v>4</v>
      </c>
      <c r="G88" s="676" t="str">
        <f t="shared" si="1"/>
        <v>OTCME4</v>
      </c>
      <c r="H88" s="676">
        <v>1557</v>
      </c>
      <c r="I88" s="726" t="s">
        <v>379</v>
      </c>
    </row>
    <row r="89" spans="1:9">
      <c r="A89" s="210" t="s">
        <v>294</v>
      </c>
      <c r="B89" s="212" t="s">
        <v>297</v>
      </c>
      <c r="C89" s="211" t="s">
        <v>16</v>
      </c>
      <c r="D89" s="210" t="s">
        <v>153</v>
      </c>
      <c r="E89" t="s">
        <v>187</v>
      </c>
      <c r="F89">
        <v>5</v>
      </c>
      <c r="G89" s="676" t="str">
        <f t="shared" si="1"/>
        <v>OTCME5</v>
      </c>
      <c r="H89" s="676">
        <v>4003</v>
      </c>
      <c r="I89" s="726" t="s">
        <v>379</v>
      </c>
    </row>
    <row r="90" spans="1:9">
      <c r="A90" s="210" t="s">
        <v>294</v>
      </c>
      <c r="B90" s="212" t="s">
        <v>297</v>
      </c>
      <c r="C90" s="211" t="s">
        <v>16</v>
      </c>
      <c r="D90" s="210" t="s">
        <v>153</v>
      </c>
      <c r="E90" t="s">
        <v>188</v>
      </c>
      <c r="F90">
        <v>6</v>
      </c>
      <c r="G90" s="676" t="str">
        <f t="shared" si="1"/>
        <v>OTCME6</v>
      </c>
      <c r="H90" s="676">
        <v>3113</v>
      </c>
      <c r="I90" s="726" t="s">
        <v>379</v>
      </c>
    </row>
    <row r="91" spans="1:9" ht="14.25" customHeight="1">
      <c r="A91" s="210" t="s">
        <v>294</v>
      </c>
      <c r="B91" s="212" t="s">
        <v>297</v>
      </c>
      <c r="C91" s="211" t="s">
        <v>16</v>
      </c>
      <c r="D91" s="210" t="s">
        <v>167</v>
      </c>
      <c r="E91" t="s">
        <v>189</v>
      </c>
      <c r="F91">
        <v>5</v>
      </c>
      <c r="G91" s="676" t="str">
        <f t="shared" si="1"/>
        <v>OTCMJE5</v>
      </c>
      <c r="H91" s="676">
        <v>3049</v>
      </c>
      <c r="I91" s="726" t="s">
        <v>379</v>
      </c>
    </row>
    <row r="92" spans="1:9">
      <c r="A92" s="210" t="s">
        <v>294</v>
      </c>
      <c r="B92" s="212" t="s">
        <v>297</v>
      </c>
      <c r="C92" s="211" t="s">
        <v>17</v>
      </c>
      <c r="D92" s="210" t="s">
        <v>153</v>
      </c>
      <c r="E92" t="s">
        <v>190</v>
      </c>
      <c r="F92">
        <v>1</v>
      </c>
      <c r="G92" s="676" t="str">
        <f t="shared" si="1"/>
        <v>OTCMF1</v>
      </c>
      <c r="H92" s="676">
        <v>2254</v>
      </c>
      <c r="I92" s="726" t="s">
        <v>379</v>
      </c>
    </row>
    <row r="93" spans="1:9">
      <c r="A93" s="210" t="s">
        <v>294</v>
      </c>
      <c r="B93" s="212" t="s">
        <v>297</v>
      </c>
      <c r="C93" s="211" t="s">
        <v>17</v>
      </c>
      <c r="D93" s="210" t="s">
        <v>153</v>
      </c>
      <c r="E93" t="s">
        <v>191</v>
      </c>
      <c r="F93">
        <v>2</v>
      </c>
      <c r="G93" s="676" t="str">
        <f t="shared" si="1"/>
        <v>OTCMF2</v>
      </c>
      <c r="H93" s="676">
        <v>1687</v>
      </c>
      <c r="I93" s="726" t="s">
        <v>379</v>
      </c>
    </row>
    <row r="94" spans="1:9">
      <c r="A94" s="210" t="s">
        <v>294</v>
      </c>
      <c r="B94" s="212" t="s">
        <v>297</v>
      </c>
      <c r="C94" s="211" t="s">
        <v>17</v>
      </c>
      <c r="D94" s="210" t="s">
        <v>153</v>
      </c>
      <c r="E94" t="s">
        <v>192</v>
      </c>
      <c r="F94">
        <v>3</v>
      </c>
      <c r="G94" s="676" t="str">
        <f t="shared" si="1"/>
        <v>OTCMF3</v>
      </c>
      <c r="H94" s="676">
        <v>4093</v>
      </c>
      <c r="I94" s="726" t="s">
        <v>379</v>
      </c>
    </row>
    <row r="95" spans="1:9">
      <c r="A95" s="210" t="s">
        <v>294</v>
      </c>
      <c r="B95" s="212" t="s">
        <v>297</v>
      </c>
      <c r="C95" s="211" t="s">
        <v>17</v>
      </c>
      <c r="D95" s="210" t="s">
        <v>153</v>
      </c>
      <c r="E95" t="s">
        <v>193</v>
      </c>
      <c r="F95">
        <v>4</v>
      </c>
      <c r="G95" s="676" t="str">
        <f t="shared" si="1"/>
        <v>OTCMF4</v>
      </c>
      <c r="H95" s="676">
        <v>3618</v>
      </c>
      <c r="I95" s="726" t="s">
        <v>379</v>
      </c>
    </row>
    <row r="96" spans="1:9">
      <c r="A96" s="210" t="s">
        <v>294</v>
      </c>
      <c r="B96" s="212" t="s">
        <v>297</v>
      </c>
      <c r="C96" s="211" t="s">
        <v>17</v>
      </c>
      <c r="D96" s="210" t="s">
        <v>153</v>
      </c>
      <c r="E96" t="s">
        <v>194</v>
      </c>
      <c r="F96">
        <v>5</v>
      </c>
      <c r="G96" s="676" t="str">
        <f t="shared" si="1"/>
        <v>OTCMF5</v>
      </c>
      <c r="H96" s="676">
        <v>3021</v>
      </c>
      <c r="I96" s="726" t="s">
        <v>379</v>
      </c>
    </row>
    <row r="97" spans="1:9">
      <c r="A97" s="210" t="s">
        <v>294</v>
      </c>
      <c r="B97" s="212" t="s">
        <v>297</v>
      </c>
      <c r="C97" s="211" t="s">
        <v>17</v>
      </c>
      <c r="D97" s="210" t="s">
        <v>153</v>
      </c>
      <c r="E97" t="s">
        <v>195</v>
      </c>
      <c r="F97">
        <v>6</v>
      </c>
      <c r="G97" s="676" t="str">
        <f t="shared" si="1"/>
        <v>OTCMF6</v>
      </c>
      <c r="H97" s="676">
        <v>3796</v>
      </c>
      <c r="I97" s="726" t="s">
        <v>379</v>
      </c>
    </row>
    <row r="98" spans="1:9">
      <c r="A98" s="210" t="s">
        <v>296</v>
      </c>
      <c r="B98" s="212" t="s">
        <v>297</v>
      </c>
      <c r="C98" s="211" t="s">
        <v>17</v>
      </c>
      <c r="D98" s="210" t="s">
        <v>167</v>
      </c>
      <c r="E98" t="s">
        <v>196</v>
      </c>
      <c r="F98">
        <v>6</v>
      </c>
      <c r="G98" s="676" t="str">
        <f t="shared" si="1"/>
        <v>OTCMJF6</v>
      </c>
      <c r="H98" s="676">
        <v>1723</v>
      </c>
      <c r="I98" s="726" t="s">
        <v>379</v>
      </c>
    </row>
    <row r="99" spans="1:9">
      <c r="A99" s="210" t="s">
        <v>296</v>
      </c>
      <c r="B99" s="212" t="s">
        <v>297</v>
      </c>
      <c r="C99" s="211" t="s">
        <v>18</v>
      </c>
      <c r="D99" s="210" t="s">
        <v>153</v>
      </c>
      <c r="E99" t="s">
        <v>197</v>
      </c>
      <c r="F99">
        <v>1</v>
      </c>
      <c r="G99" s="676" t="str">
        <f t="shared" si="1"/>
        <v>OTCMG1</v>
      </c>
      <c r="H99" s="676">
        <v>3536</v>
      </c>
      <c r="I99" s="726" t="s">
        <v>379</v>
      </c>
    </row>
    <row r="100" spans="1:9">
      <c r="A100" s="210" t="s">
        <v>296</v>
      </c>
      <c r="B100" s="212" t="s">
        <v>297</v>
      </c>
      <c r="C100" s="210" t="s">
        <v>18</v>
      </c>
      <c r="D100" s="210" t="s">
        <v>153</v>
      </c>
      <c r="E100" t="s">
        <v>198</v>
      </c>
      <c r="F100">
        <v>2</v>
      </c>
      <c r="G100" s="676" t="str">
        <f t="shared" si="1"/>
        <v>OTCMG2</v>
      </c>
      <c r="H100" s="676">
        <v>1249</v>
      </c>
      <c r="I100" s="726" t="s">
        <v>379</v>
      </c>
    </row>
    <row r="101" spans="1:9">
      <c r="A101" s="210" t="s">
        <v>296</v>
      </c>
      <c r="B101" s="212" t="s">
        <v>297</v>
      </c>
      <c r="C101" s="210" t="s">
        <v>18</v>
      </c>
      <c r="D101" s="210" t="s">
        <v>153</v>
      </c>
      <c r="E101" t="s">
        <v>199</v>
      </c>
      <c r="F101">
        <v>3</v>
      </c>
      <c r="G101" s="676" t="str">
        <f t="shared" si="1"/>
        <v>OTCMG3</v>
      </c>
      <c r="H101" s="676">
        <v>4191</v>
      </c>
      <c r="I101" s="726" t="s">
        <v>379</v>
      </c>
    </row>
    <row r="102" spans="1:9">
      <c r="A102" s="210" t="s">
        <v>296</v>
      </c>
      <c r="B102" s="212" t="s">
        <v>297</v>
      </c>
      <c r="C102" s="210" t="s">
        <v>18</v>
      </c>
      <c r="D102" s="210" t="s">
        <v>153</v>
      </c>
      <c r="E102" t="s">
        <v>200</v>
      </c>
      <c r="F102">
        <v>4</v>
      </c>
      <c r="G102" s="676" t="str">
        <f t="shared" si="1"/>
        <v>OTCMG4</v>
      </c>
      <c r="H102" s="676">
        <v>2104</v>
      </c>
      <c r="I102" s="726" t="s">
        <v>379</v>
      </c>
    </row>
    <row r="103" spans="1:9">
      <c r="A103" s="210" t="s">
        <v>296</v>
      </c>
      <c r="B103" s="212" t="s">
        <v>297</v>
      </c>
      <c r="C103" s="210" t="s">
        <v>18</v>
      </c>
      <c r="D103" s="210" t="s">
        <v>153</v>
      </c>
      <c r="E103" t="s">
        <v>201</v>
      </c>
      <c r="F103">
        <v>5</v>
      </c>
      <c r="G103" s="676" t="str">
        <f t="shared" si="1"/>
        <v>OTCMG5</v>
      </c>
      <c r="H103" s="676">
        <v>3174</v>
      </c>
      <c r="I103" s="726" t="s">
        <v>379</v>
      </c>
    </row>
    <row r="104" spans="1:9">
      <c r="A104" s="210" t="s">
        <v>296</v>
      </c>
      <c r="B104" s="212" t="s">
        <v>297</v>
      </c>
      <c r="C104" s="211" t="s">
        <v>18</v>
      </c>
      <c r="D104" s="210" t="s">
        <v>153</v>
      </c>
      <c r="E104" t="s">
        <v>202</v>
      </c>
      <c r="F104">
        <v>6</v>
      </c>
      <c r="G104" s="676" t="str">
        <f t="shared" si="1"/>
        <v>OTCMG6</v>
      </c>
      <c r="H104" s="676">
        <v>3303</v>
      </c>
      <c r="I104" s="726" t="s">
        <v>379</v>
      </c>
    </row>
    <row r="105" spans="1:9">
      <c r="A105" s="210" t="s">
        <v>296</v>
      </c>
      <c r="B105" s="212" t="s">
        <v>297</v>
      </c>
      <c r="C105" s="211" t="s">
        <v>18</v>
      </c>
      <c r="D105" s="210" t="s">
        <v>167</v>
      </c>
      <c r="E105" t="s">
        <v>203</v>
      </c>
      <c r="F105">
        <v>7</v>
      </c>
      <c r="G105" s="676" t="str">
        <f t="shared" si="1"/>
        <v>OTCMJG7</v>
      </c>
      <c r="H105" s="676">
        <v>1189</v>
      </c>
      <c r="I105" s="726" t="s">
        <v>379</v>
      </c>
    </row>
    <row r="106" spans="1:9">
      <c r="A106" s="210" t="s">
        <v>296</v>
      </c>
      <c r="B106" s="212" t="s">
        <v>297</v>
      </c>
      <c r="C106" s="211" t="s">
        <v>295</v>
      </c>
      <c r="D106" s="210" t="s">
        <v>153</v>
      </c>
      <c r="E106" t="s">
        <v>204</v>
      </c>
      <c r="F106">
        <v>1</v>
      </c>
      <c r="G106" s="676" t="str">
        <f t="shared" si="1"/>
        <v>OTCMH1</v>
      </c>
      <c r="H106" s="676">
        <v>2182</v>
      </c>
      <c r="I106" s="726" t="s">
        <v>379</v>
      </c>
    </row>
    <row r="107" spans="1:9">
      <c r="A107" s="210" t="s">
        <v>296</v>
      </c>
      <c r="B107" s="212" t="s">
        <v>297</v>
      </c>
      <c r="C107" s="211" t="s">
        <v>295</v>
      </c>
      <c r="D107" s="210" t="s">
        <v>153</v>
      </c>
      <c r="E107" t="s">
        <v>205</v>
      </c>
      <c r="F107">
        <v>2</v>
      </c>
      <c r="G107" s="676" t="str">
        <f t="shared" si="1"/>
        <v>OTCMH2</v>
      </c>
      <c r="H107" s="676">
        <v>1478</v>
      </c>
      <c r="I107" s="726" t="s">
        <v>379</v>
      </c>
    </row>
    <row r="108" spans="1:9">
      <c r="A108" s="210" t="s">
        <v>296</v>
      </c>
      <c r="B108" s="212" t="s">
        <v>297</v>
      </c>
      <c r="C108" s="211" t="s">
        <v>295</v>
      </c>
      <c r="D108" s="210" t="s">
        <v>153</v>
      </c>
      <c r="E108" t="s">
        <v>206</v>
      </c>
      <c r="F108">
        <v>3</v>
      </c>
      <c r="G108" s="676" t="str">
        <f t="shared" si="1"/>
        <v>OTCMH3</v>
      </c>
      <c r="H108" s="676">
        <v>2260</v>
      </c>
      <c r="I108" s="726" t="s">
        <v>379</v>
      </c>
    </row>
    <row r="109" spans="1:9">
      <c r="A109" s="210" t="s">
        <v>296</v>
      </c>
      <c r="B109" s="212" t="s">
        <v>297</v>
      </c>
      <c r="C109" s="211" t="s">
        <v>295</v>
      </c>
      <c r="D109" s="210" t="s">
        <v>153</v>
      </c>
      <c r="E109" t="s">
        <v>207</v>
      </c>
      <c r="F109">
        <v>4</v>
      </c>
      <c r="G109" s="676" t="str">
        <f t="shared" si="1"/>
        <v>OTCMH4</v>
      </c>
      <c r="H109" s="676">
        <v>3402</v>
      </c>
      <c r="I109" s="726" t="s">
        <v>379</v>
      </c>
    </row>
    <row r="110" spans="1:9">
      <c r="A110" s="210" t="s">
        <v>296</v>
      </c>
      <c r="B110" s="212" t="s">
        <v>297</v>
      </c>
      <c r="C110" s="211" t="s">
        <v>17</v>
      </c>
      <c r="D110" s="210" t="s">
        <v>153</v>
      </c>
      <c r="E110" t="s">
        <v>208</v>
      </c>
      <c r="F110">
        <v>5</v>
      </c>
      <c r="G110" s="676" t="str">
        <f t="shared" si="1"/>
        <v>OTCMH5</v>
      </c>
      <c r="H110" s="676">
        <v>2008</v>
      </c>
      <c r="I110" s="726" t="s">
        <v>379</v>
      </c>
    </row>
    <row r="111" spans="1:9">
      <c r="A111" s="210" t="s">
        <v>296</v>
      </c>
      <c r="B111" s="212" t="s">
        <v>297</v>
      </c>
      <c r="C111" s="211" t="s">
        <v>295</v>
      </c>
      <c r="D111" s="210" t="s">
        <v>153</v>
      </c>
      <c r="E111" t="s">
        <v>209</v>
      </c>
      <c r="F111">
        <v>6</v>
      </c>
      <c r="G111" s="676" t="str">
        <f t="shared" si="1"/>
        <v>OTCMH6</v>
      </c>
      <c r="H111" s="676">
        <v>1471</v>
      </c>
      <c r="I111" s="726" t="s">
        <v>379</v>
      </c>
    </row>
    <row r="112" spans="1:9">
      <c r="A112" s="210" t="s">
        <v>296</v>
      </c>
      <c r="B112" s="212" t="s">
        <v>297</v>
      </c>
      <c r="C112" s="211" t="s">
        <v>295</v>
      </c>
      <c r="D112" s="210" t="s">
        <v>153</v>
      </c>
      <c r="E112" t="s">
        <v>378</v>
      </c>
      <c r="G112" s="676" t="str">
        <f t="shared" si="1"/>
        <v>OTCMH7</v>
      </c>
      <c r="H112" s="676"/>
      <c r="I112" s="726" t="s">
        <v>379</v>
      </c>
    </row>
    <row r="113" spans="3:9">
      <c r="C113" s="211"/>
      <c r="D113" s="210" t="s">
        <v>210</v>
      </c>
      <c r="E113" s="210" t="s">
        <v>210</v>
      </c>
      <c r="G113" s="676" t="str">
        <f t="shared" si="1"/>
        <v>REX</v>
      </c>
      <c r="H113" s="676"/>
      <c r="I113" s="726" t="s">
        <v>379</v>
      </c>
    </row>
    <row r="114" spans="3:9">
      <c r="D114" s="210" t="s">
        <v>211</v>
      </c>
      <c r="E114" s="210" t="s">
        <v>211</v>
      </c>
      <c r="G114" s="676" t="str">
        <f t="shared" si="1"/>
        <v>RGOT</v>
      </c>
      <c r="H114" s="676"/>
      <c r="I114" s="726" t="s">
        <v>379</v>
      </c>
    </row>
    <row r="115" spans="3:9">
      <c r="D115" s="210" t="s">
        <v>212</v>
      </c>
      <c r="E115" s="210" t="s">
        <v>212</v>
      </c>
      <c r="G115" s="676" t="str">
        <f t="shared" si="1"/>
        <v>RPCC</v>
      </c>
      <c r="H115" s="676"/>
      <c r="I115" s="726" t="s">
        <v>379</v>
      </c>
    </row>
    <row r="116" spans="3:9">
      <c r="D116" s="210" t="s">
        <v>213</v>
      </c>
      <c r="E116" s="210" t="s">
        <v>213</v>
      </c>
      <c r="G116" s="676" t="str">
        <f t="shared" si="1"/>
        <v>RQM</v>
      </c>
      <c r="H116" s="676"/>
      <c r="I116" s="726" t="s">
        <v>379</v>
      </c>
    </row>
    <row r="117" spans="3:9">
      <c r="D117" s="210" t="s">
        <v>362</v>
      </c>
      <c r="E117" s="210" t="s">
        <v>362</v>
      </c>
      <c r="G117" s="676" t="str">
        <f t="shared" si="1"/>
        <v>TEC</v>
      </c>
      <c r="H117" s="676"/>
      <c r="I117" s="726" t="s">
        <v>379</v>
      </c>
    </row>
    <row r="118" spans="3:9">
      <c r="D118" s="210" t="s">
        <v>363</v>
      </c>
      <c r="E118" s="210" t="s">
        <v>363</v>
      </c>
      <c r="G118" s="676" t="str">
        <f t="shared" si="1"/>
        <v>CPOM</v>
      </c>
      <c r="H118" s="676"/>
      <c r="I118" s="726" t="s">
        <v>379</v>
      </c>
    </row>
  </sheetData>
  <hyperlinks>
    <hyperlink ref="I3" r:id="rId1"/>
    <hyperlink ref="I4:I118" r:id="rId2" display="xxx.xxx@google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8"/>
  <sheetViews>
    <sheetView workbookViewId="0">
      <selection activeCell="E29" sqref="E29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364</v>
      </c>
    </row>
    <row r="2" spans="1:9">
      <c r="A2" s="66">
        <v>0</v>
      </c>
      <c r="C2" t="s">
        <v>25</v>
      </c>
      <c r="G2" t="s">
        <v>271</v>
      </c>
      <c r="I2" s="66" t="s">
        <v>11</v>
      </c>
    </row>
    <row r="3" spans="1:9">
      <c r="A3" t="s">
        <v>12</v>
      </c>
      <c r="C3" t="s">
        <v>30</v>
      </c>
      <c r="I3" s="66" t="s">
        <v>62</v>
      </c>
    </row>
    <row r="4" spans="1:9">
      <c r="A4" t="s">
        <v>107</v>
      </c>
      <c r="C4" t="s">
        <v>24</v>
      </c>
      <c r="I4" s="66" t="s">
        <v>44</v>
      </c>
    </row>
    <row r="5" spans="1:9">
      <c r="A5" t="s">
        <v>106</v>
      </c>
      <c r="C5" t="s">
        <v>29</v>
      </c>
      <c r="I5" s="66" t="s">
        <v>45</v>
      </c>
    </row>
    <row r="6" spans="1:9">
      <c r="A6" t="s">
        <v>361</v>
      </c>
      <c r="C6" t="s">
        <v>26</v>
      </c>
      <c r="I6" s="66" t="s">
        <v>46</v>
      </c>
    </row>
    <row r="7" spans="1:9">
      <c r="A7" t="s">
        <v>214</v>
      </c>
      <c r="C7" t="s">
        <v>31</v>
      </c>
      <c r="I7" s="66" t="s">
        <v>47</v>
      </c>
    </row>
    <row r="8" spans="1:9">
      <c r="A8" t="s">
        <v>7</v>
      </c>
      <c r="I8" s="66" t="s">
        <v>72</v>
      </c>
    </row>
    <row r="9" spans="1:9">
      <c r="A9" t="s">
        <v>8</v>
      </c>
      <c r="I9" s="66" t="s">
        <v>20</v>
      </c>
    </row>
    <row r="10" spans="1:9">
      <c r="A10" t="s">
        <v>6</v>
      </c>
      <c r="I10" s="66" t="s">
        <v>23</v>
      </c>
    </row>
    <row r="11" spans="1:9">
      <c r="A11" t="s">
        <v>285</v>
      </c>
      <c r="I11" s="66" t="s">
        <v>26</v>
      </c>
    </row>
    <row r="12" spans="1:9">
      <c r="A12" t="s">
        <v>286</v>
      </c>
      <c r="I12" s="66" t="s">
        <v>31</v>
      </c>
    </row>
    <row r="13" spans="1:9">
      <c r="A13" t="s">
        <v>356</v>
      </c>
    </row>
    <row r="14" spans="1:9">
      <c r="A14" t="s">
        <v>281</v>
      </c>
    </row>
    <row r="15" spans="1:9">
      <c r="A15" t="s">
        <v>282</v>
      </c>
    </row>
    <row r="16" spans="1:9">
      <c r="A16" t="s">
        <v>280</v>
      </c>
    </row>
    <row r="17" spans="1:1">
      <c r="A17" t="s">
        <v>58</v>
      </c>
    </row>
    <row r="18" spans="1:1">
      <c r="A18" t="s">
        <v>358</v>
      </c>
    </row>
    <row r="19" spans="1:1">
      <c r="A19" t="s">
        <v>271</v>
      </c>
    </row>
    <row r="20" spans="1:1">
      <c r="A20" t="s">
        <v>365</v>
      </c>
    </row>
    <row r="21" spans="1:1">
      <c r="A21" t="s">
        <v>357</v>
      </c>
    </row>
    <row r="22" spans="1:1">
      <c r="A22" t="s">
        <v>0</v>
      </c>
    </row>
    <row r="23" spans="1:1">
      <c r="A23" t="s">
        <v>56</v>
      </c>
    </row>
    <row r="24" spans="1:1">
      <c r="A24" t="s">
        <v>57</v>
      </c>
    </row>
    <row r="25" spans="1:1">
      <c r="A25" t="s">
        <v>2</v>
      </c>
    </row>
    <row r="26" spans="1:1">
      <c r="A26" t="s">
        <v>3</v>
      </c>
    </row>
    <row r="27" spans="1:1">
      <c r="A27" t="s">
        <v>4</v>
      </c>
    </row>
    <row r="28" spans="1:1">
      <c r="A28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5"/>
  <sheetViews>
    <sheetView workbookViewId="0">
      <selection activeCell="K19" sqref="K19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364</v>
      </c>
    </row>
    <row r="2" spans="1:9">
      <c r="A2" t="s">
        <v>12</v>
      </c>
      <c r="C2" t="s">
        <v>25</v>
      </c>
      <c r="G2" t="s">
        <v>271</v>
      </c>
      <c r="I2" s="66" t="s">
        <v>11</v>
      </c>
    </row>
    <row r="3" spans="1:9">
      <c r="A3" t="s">
        <v>7</v>
      </c>
      <c r="C3" t="s">
        <v>30</v>
      </c>
      <c r="I3" s="66" t="s">
        <v>62</v>
      </c>
    </row>
    <row r="4" spans="1:9">
      <c r="A4" t="s">
        <v>8</v>
      </c>
      <c r="C4" t="s">
        <v>24</v>
      </c>
      <c r="I4" s="66" t="s">
        <v>44</v>
      </c>
    </row>
    <row r="5" spans="1:9">
      <c r="A5" t="s">
        <v>6</v>
      </c>
      <c r="C5" t="s">
        <v>29</v>
      </c>
      <c r="I5" s="66" t="s">
        <v>45</v>
      </c>
    </row>
    <row r="6" spans="1:9">
      <c r="A6" t="s">
        <v>58</v>
      </c>
      <c r="C6" t="s">
        <v>26</v>
      </c>
      <c r="I6" s="66" t="s">
        <v>46</v>
      </c>
    </row>
    <row r="7" spans="1:9">
      <c r="A7" t="s">
        <v>271</v>
      </c>
      <c r="C7" t="s">
        <v>31</v>
      </c>
      <c r="I7" s="66" t="s">
        <v>47</v>
      </c>
    </row>
    <row r="8" spans="1:9">
      <c r="A8" t="s">
        <v>282</v>
      </c>
      <c r="I8" s="66" t="s">
        <v>72</v>
      </c>
    </row>
    <row r="9" spans="1:9">
      <c r="A9" t="s">
        <v>0</v>
      </c>
      <c r="I9" s="66" t="s">
        <v>20</v>
      </c>
    </row>
    <row r="10" spans="1:9">
      <c r="A10" t="s">
        <v>56</v>
      </c>
      <c r="I10" s="66" t="s">
        <v>23</v>
      </c>
    </row>
    <row r="11" spans="1:9">
      <c r="A11" t="s">
        <v>57</v>
      </c>
      <c r="I11" s="66" t="s">
        <v>26</v>
      </c>
    </row>
    <row r="12" spans="1:9">
      <c r="A12" t="s">
        <v>2</v>
      </c>
      <c r="I12" s="66" t="s">
        <v>31</v>
      </c>
    </row>
    <row r="13" spans="1:9">
      <c r="A13" t="s">
        <v>3</v>
      </c>
    </row>
    <row r="14" spans="1:9">
      <c r="A14" t="s">
        <v>4</v>
      </c>
    </row>
    <row r="15" spans="1:9">
      <c r="A15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43"/>
  <sheetViews>
    <sheetView workbookViewId="0">
      <selection activeCell="I16" sqref="I16"/>
    </sheetView>
  </sheetViews>
  <sheetFormatPr baseColWidth="10" defaultColWidth="11.453125" defaultRowHeight="12.5"/>
  <cols>
    <col min="1" max="5" width="11.453125" style="204"/>
    <col min="6" max="6" width="14" style="204" bestFit="1" customWidth="1"/>
    <col min="7" max="16384" width="11.453125" style="204"/>
  </cols>
  <sheetData>
    <row r="1" spans="1:14">
      <c r="A1" s="204" t="s">
        <v>13</v>
      </c>
      <c r="B1" s="204" t="s">
        <v>104</v>
      </c>
      <c r="C1" s="204" t="s">
        <v>132</v>
      </c>
      <c r="D1" s="204" t="s">
        <v>275</v>
      </c>
      <c r="E1" s="204" t="s">
        <v>153</v>
      </c>
      <c r="M1" s="205" t="s">
        <v>224</v>
      </c>
      <c r="N1" s="205" t="s">
        <v>225</v>
      </c>
    </row>
    <row r="2" spans="1:14">
      <c r="A2" s="204" t="s">
        <v>1</v>
      </c>
      <c r="B2" s="204" t="s">
        <v>27</v>
      </c>
      <c r="C2" s="204" t="s">
        <v>24</v>
      </c>
      <c r="D2" s="206" t="s">
        <v>74</v>
      </c>
      <c r="E2" s="206" t="s">
        <v>74</v>
      </c>
      <c r="F2" s="204" t="s">
        <v>366</v>
      </c>
      <c r="L2" s="204" t="s">
        <v>1</v>
      </c>
      <c r="M2" s="207">
        <v>0.23958333333333334</v>
      </c>
      <c r="N2" s="207">
        <v>0.54166666666666663</v>
      </c>
    </row>
    <row r="3" spans="1:14">
      <c r="A3" s="204" t="s">
        <v>10</v>
      </c>
      <c r="B3" s="204" t="s">
        <v>21</v>
      </c>
      <c r="C3" s="204" t="s">
        <v>29</v>
      </c>
      <c r="D3" s="206" t="s">
        <v>33</v>
      </c>
      <c r="E3" s="206" t="s">
        <v>33</v>
      </c>
      <c r="L3" s="204" t="s">
        <v>27</v>
      </c>
      <c r="M3" s="207">
        <v>0.23958333333333334</v>
      </c>
      <c r="N3" s="207">
        <v>0.54166666666666663</v>
      </c>
    </row>
    <row r="4" spans="1:14">
      <c r="A4" s="204" t="s">
        <v>11</v>
      </c>
      <c r="B4" s="204" t="s">
        <v>24</v>
      </c>
      <c r="C4" s="204" t="s">
        <v>25</v>
      </c>
      <c r="D4" s="206" t="s">
        <v>34</v>
      </c>
      <c r="E4" s="206" t="s">
        <v>34</v>
      </c>
      <c r="L4" s="204" t="s">
        <v>21</v>
      </c>
      <c r="M4" s="207">
        <v>0.23958333333333334</v>
      </c>
      <c r="N4" s="207">
        <v>0.54166666666666663</v>
      </c>
    </row>
    <row r="5" spans="1:14">
      <c r="A5" s="204" t="s">
        <v>12</v>
      </c>
      <c r="B5" s="204" t="s">
        <v>29</v>
      </c>
      <c r="C5" s="204" t="s">
        <v>30</v>
      </c>
      <c r="D5" s="206" t="s">
        <v>35</v>
      </c>
      <c r="E5" s="206" t="s">
        <v>35</v>
      </c>
      <c r="L5" s="204" t="s">
        <v>24</v>
      </c>
      <c r="M5" s="207">
        <v>0.23958333333333334</v>
      </c>
      <c r="N5" s="207">
        <v>0.54166666666666663</v>
      </c>
    </row>
    <row r="6" spans="1:14">
      <c r="A6" s="204" t="s">
        <v>107</v>
      </c>
      <c r="B6" s="204" t="s">
        <v>19</v>
      </c>
      <c r="C6" s="204" t="s">
        <v>12</v>
      </c>
      <c r="D6" s="206" t="s">
        <v>36</v>
      </c>
      <c r="E6" s="206" t="s">
        <v>36</v>
      </c>
      <c r="L6" s="204" t="s">
        <v>29</v>
      </c>
      <c r="M6" s="207">
        <v>0.23958333333333334</v>
      </c>
      <c r="N6" s="207">
        <v>0.54166666666666663</v>
      </c>
    </row>
    <row r="7" spans="1:14" ht="14.5">
      <c r="A7" s="204" t="s">
        <v>106</v>
      </c>
      <c r="B7" s="204" t="s">
        <v>22</v>
      </c>
      <c r="C7" s="204" t="s">
        <v>107</v>
      </c>
      <c r="D7" s="206" t="s">
        <v>67</v>
      </c>
      <c r="E7" s="206" t="s">
        <v>67</v>
      </c>
      <c r="F7" s="776">
        <v>2020</v>
      </c>
      <c r="G7" s="776"/>
      <c r="L7" s="204" t="s">
        <v>107</v>
      </c>
      <c r="M7" s="207">
        <v>0.23958333333333334</v>
      </c>
      <c r="N7" s="207">
        <v>0.54166666666666663</v>
      </c>
    </row>
    <row r="8" spans="1:14" ht="14.5">
      <c r="A8" s="208" t="s">
        <v>276</v>
      </c>
      <c r="B8" s="204" t="s">
        <v>25</v>
      </c>
      <c r="C8" s="204" t="s">
        <v>106</v>
      </c>
      <c r="D8" s="206" t="s">
        <v>65</v>
      </c>
      <c r="E8" s="206" t="s">
        <v>65</v>
      </c>
      <c r="F8" s="748" t="s">
        <v>381</v>
      </c>
      <c r="G8" s="749">
        <f>DATE(F7,1,1)</f>
        <v>43831</v>
      </c>
      <c r="L8" s="204" t="s">
        <v>74</v>
      </c>
      <c r="M8" s="207">
        <v>0.23958333333333334</v>
      </c>
      <c r="N8" s="207">
        <v>0.54166666666666663</v>
      </c>
    </row>
    <row r="9" spans="1:14" ht="14.5">
      <c r="A9" s="208" t="s">
        <v>277</v>
      </c>
      <c r="B9" s="204" t="s">
        <v>30</v>
      </c>
      <c r="C9" s="208" t="s">
        <v>276</v>
      </c>
      <c r="D9" s="206" t="s">
        <v>71</v>
      </c>
      <c r="E9" s="206" t="s">
        <v>71</v>
      </c>
      <c r="F9" s="748" t="s">
        <v>382</v>
      </c>
      <c r="G9" s="749">
        <f>G19+1</f>
        <v>43934</v>
      </c>
      <c r="L9" s="204" t="s">
        <v>33</v>
      </c>
      <c r="M9" s="207">
        <v>0.23958333333333334</v>
      </c>
      <c r="N9" s="207">
        <v>0.54166666666666663</v>
      </c>
    </row>
    <row r="10" spans="1:14" ht="14.5">
      <c r="A10" s="208" t="s">
        <v>278</v>
      </c>
      <c r="B10" s="204" t="s">
        <v>20</v>
      </c>
      <c r="C10" s="208" t="s">
        <v>277</v>
      </c>
      <c r="D10" s="206" t="s">
        <v>73</v>
      </c>
      <c r="E10" s="206" t="s">
        <v>73</v>
      </c>
      <c r="F10" s="748" t="s">
        <v>383</v>
      </c>
      <c r="G10" s="749">
        <f>DATE(F7,5,1)</f>
        <v>43952</v>
      </c>
      <c r="L10" s="204" t="s">
        <v>34</v>
      </c>
      <c r="M10" s="207">
        <v>0.23958333333333334</v>
      </c>
      <c r="N10" s="207">
        <v>0.54166666666666663</v>
      </c>
    </row>
    <row r="11" spans="1:14" ht="14.5">
      <c r="A11" s="208" t="s">
        <v>279</v>
      </c>
      <c r="B11" s="204" t="s">
        <v>23</v>
      </c>
      <c r="C11" s="208" t="s">
        <v>278</v>
      </c>
      <c r="D11" s="206" t="s">
        <v>64</v>
      </c>
      <c r="E11" s="206" t="s">
        <v>64</v>
      </c>
      <c r="F11" s="748" t="s">
        <v>384</v>
      </c>
      <c r="G11" s="749">
        <f>DATE(F7,5,8)</f>
        <v>43959</v>
      </c>
      <c r="L11" s="204" t="s">
        <v>35</v>
      </c>
      <c r="M11" s="207">
        <v>0.23958333333333334</v>
      </c>
      <c r="N11" s="207">
        <v>0.54166666666666663</v>
      </c>
    </row>
    <row r="12" spans="1:14" ht="14.5">
      <c r="A12" s="204" t="s">
        <v>13</v>
      </c>
      <c r="B12" s="204" t="s">
        <v>26</v>
      </c>
      <c r="C12" s="208" t="s">
        <v>279</v>
      </c>
      <c r="D12" s="206" t="s">
        <v>70</v>
      </c>
      <c r="E12" s="206" t="s">
        <v>70</v>
      </c>
      <c r="F12" s="748" t="s">
        <v>385</v>
      </c>
      <c r="G12" s="749">
        <f>G19+39</f>
        <v>43972</v>
      </c>
      <c r="L12" s="204" t="s">
        <v>36</v>
      </c>
      <c r="M12" s="207">
        <v>0.23958333333333334</v>
      </c>
      <c r="N12" s="207">
        <v>0.54166666666666663</v>
      </c>
    </row>
    <row r="13" spans="1:14" ht="14.5">
      <c r="A13" s="204" t="s">
        <v>271</v>
      </c>
      <c r="B13" s="204" t="s">
        <v>31</v>
      </c>
      <c r="C13" s="204" t="s">
        <v>13</v>
      </c>
      <c r="D13" s="204" t="s">
        <v>24</v>
      </c>
      <c r="E13" s="209" t="s">
        <v>61</v>
      </c>
      <c r="F13" s="748" t="s">
        <v>386</v>
      </c>
      <c r="G13" s="749">
        <f>G19+50</f>
        <v>43983</v>
      </c>
      <c r="L13" s="204" t="s">
        <v>67</v>
      </c>
      <c r="M13" s="207">
        <v>0.23958333333333334</v>
      </c>
      <c r="N13" s="207">
        <v>0.54166666666666663</v>
      </c>
    </row>
    <row r="14" spans="1:14" ht="14.5">
      <c r="A14" s="204" t="s">
        <v>2</v>
      </c>
      <c r="B14" s="204" t="s">
        <v>2</v>
      </c>
      <c r="C14" s="204" t="s">
        <v>271</v>
      </c>
      <c r="D14" s="204" t="s">
        <v>29</v>
      </c>
      <c r="E14" s="209" t="s">
        <v>40</v>
      </c>
      <c r="F14" s="748" t="s">
        <v>387</v>
      </c>
      <c r="G14" s="749">
        <f>DATE(F7,7,14)</f>
        <v>44026</v>
      </c>
      <c r="L14" s="204" t="s">
        <v>65</v>
      </c>
      <c r="M14" s="207">
        <v>0.23958333333333334</v>
      </c>
      <c r="N14" s="207">
        <v>0.54166666666666663</v>
      </c>
    </row>
    <row r="15" spans="1:14" ht="14.5">
      <c r="A15" s="204" t="s">
        <v>58</v>
      </c>
      <c r="B15" s="204" t="s">
        <v>12</v>
      </c>
      <c r="C15" s="204" t="s">
        <v>58</v>
      </c>
      <c r="D15" s="209" t="s">
        <v>61</v>
      </c>
      <c r="E15" s="209" t="s">
        <v>41</v>
      </c>
      <c r="F15" s="748" t="s">
        <v>388</v>
      </c>
      <c r="G15" s="749">
        <f>DATE(F7,8,15)</f>
        <v>44058</v>
      </c>
      <c r="L15" s="204" t="s">
        <v>71</v>
      </c>
      <c r="M15" s="207">
        <v>0.23958333333333334</v>
      </c>
      <c r="N15" s="207">
        <v>0.54166666666666663</v>
      </c>
    </row>
    <row r="16" spans="1:14" ht="14.5">
      <c r="A16" s="208" t="s">
        <v>280</v>
      </c>
      <c r="B16" s="204" t="s">
        <v>107</v>
      </c>
      <c r="C16" s="208" t="s">
        <v>280</v>
      </c>
      <c r="D16" s="209" t="s">
        <v>40</v>
      </c>
      <c r="E16" s="209" t="s">
        <v>42</v>
      </c>
      <c r="F16" s="748" t="s">
        <v>389</v>
      </c>
      <c r="G16" s="749">
        <f>DATE(F7,11,1)</f>
        <v>44136</v>
      </c>
      <c r="I16" s="204" t="b">
        <f>COUNTIF(Feries,D1)&gt;0</f>
        <v>0</v>
      </c>
      <c r="L16" s="204" t="s">
        <v>73</v>
      </c>
      <c r="M16" s="207">
        <v>0.23958333333333334</v>
      </c>
      <c r="N16" s="207">
        <v>0.54166666666666663</v>
      </c>
    </row>
    <row r="17" spans="1:14" ht="14.5">
      <c r="A17" s="204" t="s">
        <v>281</v>
      </c>
      <c r="B17" s="204" t="s">
        <v>106</v>
      </c>
      <c r="C17" s="204" t="s">
        <v>281</v>
      </c>
      <c r="D17" s="209" t="s">
        <v>41</v>
      </c>
      <c r="E17" s="209" t="s">
        <v>43</v>
      </c>
      <c r="F17" s="748" t="s">
        <v>390</v>
      </c>
      <c r="G17" s="749">
        <f>DATE(F7,11,11)</f>
        <v>44146</v>
      </c>
      <c r="L17" s="204" t="s">
        <v>64</v>
      </c>
      <c r="M17" s="207">
        <v>0.23958333333333334</v>
      </c>
      <c r="N17" s="207">
        <v>0.54166666666666663</v>
      </c>
    </row>
    <row r="18" spans="1:14" ht="14.5">
      <c r="A18" s="208" t="s">
        <v>282</v>
      </c>
      <c r="B18" s="208" t="s">
        <v>276</v>
      </c>
      <c r="C18" s="208" t="s">
        <v>282</v>
      </c>
      <c r="D18" s="209" t="s">
        <v>42</v>
      </c>
      <c r="E18" s="209" t="s">
        <v>68</v>
      </c>
      <c r="F18" s="748" t="s">
        <v>391</v>
      </c>
      <c r="G18" s="749">
        <f>DATE(F7,12,25)</f>
        <v>44190</v>
      </c>
      <c r="L18" s="204" t="s">
        <v>70</v>
      </c>
      <c r="M18" s="207">
        <v>0.23958333333333334</v>
      </c>
      <c r="N18" s="207">
        <v>0.54166666666666663</v>
      </c>
    </row>
    <row r="19" spans="1:14" ht="14.5">
      <c r="A19" s="208" t="s">
        <v>283</v>
      </c>
      <c r="B19" s="208" t="s">
        <v>277</v>
      </c>
      <c r="C19" s="208" t="s">
        <v>283</v>
      </c>
      <c r="D19" s="209" t="s">
        <v>43</v>
      </c>
      <c r="E19" s="209" t="s">
        <v>66</v>
      </c>
      <c r="F19" s="748" t="s">
        <v>392</v>
      </c>
      <c r="G19" s="749">
        <f>DATE(F7,3,29.56+0.979*MOD(204-11*MOD(F7,19),30)-WEEKDAY(DATE(F7,3,28.56+0.979*MOD(204-11*MOD(F7,19),30))))</f>
        <v>43933</v>
      </c>
      <c r="L19" s="204" t="s">
        <v>10</v>
      </c>
      <c r="M19" s="207">
        <v>0.53125</v>
      </c>
      <c r="N19" s="207">
        <v>0.83333333333333337</v>
      </c>
    </row>
    <row r="20" spans="1:14" ht="14.5">
      <c r="A20" s="208" t="s">
        <v>284</v>
      </c>
      <c r="B20" s="208" t="s">
        <v>278</v>
      </c>
      <c r="C20" s="208" t="s">
        <v>284</v>
      </c>
      <c r="D20" s="209" t="s">
        <v>68</v>
      </c>
      <c r="E20" s="209" t="s">
        <v>63</v>
      </c>
      <c r="L20" s="204" t="s">
        <v>19</v>
      </c>
      <c r="M20" s="207">
        <v>0.53125</v>
      </c>
      <c r="N20" s="207">
        <v>0.83333333333333337</v>
      </c>
    </row>
    <row r="21" spans="1:14" ht="14.5">
      <c r="A21" s="204" t="s">
        <v>285</v>
      </c>
      <c r="B21" s="208" t="s">
        <v>279</v>
      </c>
      <c r="C21" s="204" t="s">
        <v>285</v>
      </c>
      <c r="D21" s="209" t="s">
        <v>66</v>
      </c>
      <c r="E21" s="209" t="s">
        <v>60</v>
      </c>
      <c r="L21" s="204" t="s">
        <v>22</v>
      </c>
      <c r="M21" s="207">
        <v>0.53125</v>
      </c>
      <c r="N21" s="207">
        <v>0.83333333333333337</v>
      </c>
    </row>
    <row r="22" spans="1:14" ht="14.5">
      <c r="A22" s="208" t="s">
        <v>286</v>
      </c>
      <c r="B22" s="204" t="s">
        <v>13</v>
      </c>
      <c r="C22" s="208" t="s">
        <v>286</v>
      </c>
      <c r="D22" s="209" t="s">
        <v>63</v>
      </c>
      <c r="E22" s="209" t="s">
        <v>69</v>
      </c>
      <c r="L22" s="204" t="s">
        <v>25</v>
      </c>
      <c r="M22" s="207">
        <v>0.53125</v>
      </c>
      <c r="N22" s="207">
        <v>0.83333333333333337</v>
      </c>
    </row>
    <row r="23" spans="1:14" ht="14.5">
      <c r="A23" s="208" t="s">
        <v>287</v>
      </c>
      <c r="B23" s="204" t="s">
        <v>271</v>
      </c>
      <c r="C23" s="208" t="s">
        <v>287</v>
      </c>
      <c r="D23" s="209" t="s">
        <v>60</v>
      </c>
      <c r="E23" s="209" t="s">
        <v>59</v>
      </c>
      <c r="L23" s="204" t="s">
        <v>30</v>
      </c>
      <c r="M23" s="207">
        <v>0.53125</v>
      </c>
      <c r="N23" s="207">
        <v>0.83333333333333337</v>
      </c>
    </row>
    <row r="24" spans="1:14" ht="14.5">
      <c r="A24" s="204" t="s">
        <v>7</v>
      </c>
      <c r="B24" s="204" t="s">
        <v>58</v>
      </c>
      <c r="C24" s="204" t="s">
        <v>7</v>
      </c>
      <c r="D24" s="209" t="s">
        <v>69</v>
      </c>
      <c r="E24" s="209" t="s">
        <v>62</v>
      </c>
      <c r="L24" s="204" t="s">
        <v>106</v>
      </c>
      <c r="M24" s="207">
        <v>0.53125</v>
      </c>
      <c r="N24" s="207">
        <v>0.83333333333333337</v>
      </c>
    </row>
    <row r="25" spans="1:14" ht="14.5">
      <c r="A25" s="204" t="s">
        <v>8</v>
      </c>
      <c r="B25" s="208" t="s">
        <v>280</v>
      </c>
      <c r="C25" s="204" t="s">
        <v>8</v>
      </c>
      <c r="D25" s="209" t="s">
        <v>59</v>
      </c>
      <c r="E25" s="209" t="s">
        <v>44</v>
      </c>
      <c r="L25" s="204" t="s">
        <v>61</v>
      </c>
      <c r="M25" s="207">
        <v>0.53125</v>
      </c>
      <c r="N25" s="207">
        <v>0.83333333333333337</v>
      </c>
    </row>
    <row r="26" spans="1:14" ht="14.5">
      <c r="A26" s="204" t="s">
        <v>6</v>
      </c>
      <c r="B26" s="204" t="s">
        <v>281</v>
      </c>
      <c r="C26" s="204" t="s">
        <v>6</v>
      </c>
      <c r="D26" s="204" t="s">
        <v>25</v>
      </c>
      <c r="E26" s="209" t="s">
        <v>45</v>
      </c>
      <c r="L26" s="204" t="s">
        <v>40</v>
      </c>
      <c r="M26" s="207">
        <v>0.53125</v>
      </c>
      <c r="N26" s="207">
        <v>0.83333333333333337</v>
      </c>
    </row>
    <row r="27" spans="1:14" ht="14.5">
      <c r="A27" s="204" t="s">
        <v>220</v>
      </c>
      <c r="B27" s="208" t="s">
        <v>282</v>
      </c>
      <c r="C27" s="204" t="s">
        <v>220</v>
      </c>
      <c r="D27" s="204" t="s">
        <v>30</v>
      </c>
      <c r="E27" s="209" t="s">
        <v>46</v>
      </c>
      <c r="L27" s="204" t="s">
        <v>41</v>
      </c>
      <c r="M27" s="207">
        <v>0.53125</v>
      </c>
      <c r="N27" s="207">
        <v>0.83333333333333337</v>
      </c>
    </row>
    <row r="28" spans="1:14" ht="14.5">
      <c r="B28" s="208" t="s">
        <v>283</v>
      </c>
      <c r="D28" s="209" t="s">
        <v>62</v>
      </c>
      <c r="E28" s="209" t="s">
        <v>47</v>
      </c>
      <c r="L28" s="204" t="s">
        <v>42</v>
      </c>
      <c r="M28" s="207">
        <v>0.53125</v>
      </c>
      <c r="N28" s="207">
        <v>0.83333333333333337</v>
      </c>
    </row>
    <row r="29" spans="1:14" ht="14.5">
      <c r="B29" s="208" t="s">
        <v>284</v>
      </c>
      <c r="D29" s="209" t="s">
        <v>44</v>
      </c>
      <c r="E29" s="209" t="s">
        <v>72</v>
      </c>
      <c r="L29" s="204" t="s">
        <v>43</v>
      </c>
      <c r="M29" s="207">
        <v>0.53125</v>
      </c>
      <c r="N29" s="207">
        <v>0.83333333333333337</v>
      </c>
    </row>
    <row r="30" spans="1:14" ht="14.5">
      <c r="B30" s="204" t="s">
        <v>285</v>
      </c>
      <c r="D30" s="209" t="s">
        <v>45</v>
      </c>
      <c r="E30" s="204" t="s">
        <v>12</v>
      </c>
      <c r="L30" s="204" t="s">
        <v>68</v>
      </c>
      <c r="M30" s="207">
        <v>0.53125</v>
      </c>
      <c r="N30" s="207">
        <v>0.83333333333333337</v>
      </c>
    </row>
    <row r="31" spans="1:14" ht="14.5">
      <c r="B31" s="208" t="s">
        <v>286</v>
      </c>
      <c r="D31" s="209" t="s">
        <v>46</v>
      </c>
      <c r="E31" s="204" t="s">
        <v>107</v>
      </c>
      <c r="L31" s="204" t="s">
        <v>66</v>
      </c>
      <c r="M31" s="207">
        <v>0.53125</v>
      </c>
      <c r="N31" s="207">
        <v>0.83333333333333337</v>
      </c>
    </row>
    <row r="32" spans="1:14" ht="14.5">
      <c r="B32" s="208" t="s">
        <v>287</v>
      </c>
      <c r="D32" s="209" t="s">
        <v>47</v>
      </c>
      <c r="E32" s="204" t="s">
        <v>106</v>
      </c>
      <c r="L32" s="204" t="s">
        <v>63</v>
      </c>
      <c r="M32" s="207">
        <v>0.53125</v>
      </c>
      <c r="N32" s="207">
        <v>0.83333333333333337</v>
      </c>
    </row>
    <row r="33" spans="2:14" ht="14.5">
      <c r="B33" s="204" t="s">
        <v>7</v>
      </c>
      <c r="D33" s="209" t="s">
        <v>72</v>
      </c>
      <c r="E33" s="208" t="s">
        <v>276</v>
      </c>
      <c r="L33" s="204" t="s">
        <v>60</v>
      </c>
      <c r="M33" s="207">
        <v>0.53125</v>
      </c>
      <c r="N33" s="207">
        <v>0.83333333333333337</v>
      </c>
    </row>
    <row r="34" spans="2:14">
      <c r="B34" s="204" t="s">
        <v>8</v>
      </c>
      <c r="D34" s="204" t="s">
        <v>26</v>
      </c>
      <c r="E34" s="208" t="s">
        <v>277</v>
      </c>
      <c r="L34" s="204" t="s">
        <v>69</v>
      </c>
      <c r="M34" s="207">
        <v>0.53125</v>
      </c>
      <c r="N34" s="207">
        <v>0.83333333333333337</v>
      </c>
    </row>
    <row r="35" spans="2:14">
      <c r="B35" s="204" t="s">
        <v>6</v>
      </c>
      <c r="D35" s="204" t="s">
        <v>31</v>
      </c>
      <c r="E35" s="208" t="s">
        <v>278</v>
      </c>
      <c r="L35" s="204" t="s">
        <v>59</v>
      </c>
      <c r="M35" s="207">
        <v>0.53125</v>
      </c>
      <c r="N35" s="207">
        <v>0.83333333333333337</v>
      </c>
    </row>
    <row r="36" spans="2:14">
      <c r="B36" s="204" t="s">
        <v>220</v>
      </c>
      <c r="D36" s="204" t="s">
        <v>12</v>
      </c>
      <c r="E36" s="208" t="s">
        <v>279</v>
      </c>
      <c r="L36" s="204" t="s">
        <v>11</v>
      </c>
      <c r="M36" s="207">
        <v>0.82291666666666663</v>
      </c>
      <c r="N36" s="207">
        <v>0.25</v>
      </c>
    </row>
    <row r="37" spans="2:14">
      <c r="D37" s="204" t="s">
        <v>107</v>
      </c>
      <c r="E37" s="204" t="s">
        <v>13</v>
      </c>
      <c r="L37" s="204" t="s">
        <v>20</v>
      </c>
      <c r="M37" s="207">
        <v>0.82291666666666663</v>
      </c>
      <c r="N37" s="207">
        <v>0.25</v>
      </c>
    </row>
    <row r="38" spans="2:14">
      <c r="D38" s="204" t="s">
        <v>106</v>
      </c>
      <c r="E38" s="204" t="s">
        <v>271</v>
      </c>
      <c r="L38" s="204" t="s">
        <v>23</v>
      </c>
      <c r="M38" s="207">
        <v>0.82291666666666663</v>
      </c>
      <c r="N38" s="207">
        <v>0.25</v>
      </c>
    </row>
    <row r="39" spans="2:14">
      <c r="D39" s="208" t="s">
        <v>276</v>
      </c>
      <c r="E39" s="204" t="s">
        <v>58</v>
      </c>
      <c r="L39" s="204" t="s">
        <v>26</v>
      </c>
      <c r="M39" s="207">
        <v>0.82291666666666663</v>
      </c>
      <c r="N39" s="207">
        <v>0.25</v>
      </c>
    </row>
    <row r="40" spans="2:14">
      <c r="D40" s="208" t="s">
        <v>277</v>
      </c>
      <c r="E40" s="208" t="s">
        <v>280</v>
      </c>
      <c r="L40" s="204" t="s">
        <v>31</v>
      </c>
      <c r="M40" s="207">
        <v>0.82291666666666663</v>
      </c>
      <c r="N40" s="207">
        <v>0.25</v>
      </c>
    </row>
    <row r="41" spans="2:14">
      <c r="D41" s="208" t="s">
        <v>278</v>
      </c>
      <c r="E41" s="204" t="s">
        <v>281</v>
      </c>
      <c r="L41" s="204" t="s">
        <v>62</v>
      </c>
      <c r="M41" s="207">
        <v>0.82291666666666663</v>
      </c>
      <c r="N41" s="207">
        <v>0.25</v>
      </c>
    </row>
    <row r="42" spans="2:14">
      <c r="D42" s="208" t="s">
        <v>279</v>
      </c>
      <c r="E42" s="208" t="s">
        <v>282</v>
      </c>
      <c r="L42" s="204" t="s">
        <v>44</v>
      </c>
      <c r="M42" s="207">
        <v>0.82291666666666663</v>
      </c>
      <c r="N42" s="207">
        <v>0.25</v>
      </c>
    </row>
    <row r="43" spans="2:14">
      <c r="D43" s="204" t="s">
        <v>13</v>
      </c>
      <c r="E43" s="208" t="s">
        <v>283</v>
      </c>
      <c r="L43" s="204" t="s">
        <v>45</v>
      </c>
      <c r="M43" s="207">
        <v>0.82291666666666663</v>
      </c>
      <c r="N43" s="207">
        <v>0.25</v>
      </c>
    </row>
    <row r="44" spans="2:14">
      <c r="D44" s="204" t="s">
        <v>271</v>
      </c>
      <c r="E44" s="208" t="s">
        <v>284</v>
      </c>
      <c r="L44" s="204" t="s">
        <v>46</v>
      </c>
      <c r="M44" s="207">
        <v>0.82291666666666663</v>
      </c>
      <c r="N44" s="207">
        <v>0.25</v>
      </c>
    </row>
    <row r="45" spans="2:14">
      <c r="D45" s="204" t="s">
        <v>58</v>
      </c>
      <c r="E45" s="204" t="s">
        <v>285</v>
      </c>
      <c r="L45" s="204" t="s">
        <v>47</v>
      </c>
      <c r="M45" s="207">
        <v>0.82291666666666663</v>
      </c>
      <c r="N45" s="207">
        <v>0.25</v>
      </c>
    </row>
    <row r="46" spans="2:14">
      <c r="D46" s="208" t="s">
        <v>280</v>
      </c>
      <c r="E46" s="208" t="s">
        <v>286</v>
      </c>
      <c r="L46" s="204" t="s">
        <v>72</v>
      </c>
      <c r="M46" s="207">
        <v>0.82291666666666663</v>
      </c>
      <c r="N46" s="207">
        <v>0.25</v>
      </c>
    </row>
    <row r="47" spans="2:14">
      <c r="D47" s="204" t="s">
        <v>281</v>
      </c>
      <c r="E47" s="208" t="s">
        <v>287</v>
      </c>
      <c r="L47" s="204" t="s">
        <v>12</v>
      </c>
    </row>
    <row r="48" spans="2:14">
      <c r="D48" s="208" t="s">
        <v>282</v>
      </c>
      <c r="E48" s="204" t="s">
        <v>7</v>
      </c>
      <c r="L48" s="204" t="s">
        <v>107</v>
      </c>
      <c r="M48" s="207">
        <v>0.23958333333333334</v>
      </c>
      <c r="N48" s="207">
        <v>0.54166666666666663</v>
      </c>
    </row>
    <row r="49" spans="4:14">
      <c r="D49" s="208" t="s">
        <v>283</v>
      </c>
      <c r="E49" s="204" t="s">
        <v>8</v>
      </c>
      <c r="L49" s="204" t="s">
        <v>228</v>
      </c>
      <c r="M49" s="207">
        <v>0.23958333333333334</v>
      </c>
      <c r="N49" s="207">
        <v>0.54166666666666663</v>
      </c>
    </row>
    <row r="50" spans="4:14">
      <c r="D50" s="208" t="s">
        <v>284</v>
      </c>
      <c r="E50" s="204" t="s">
        <v>6</v>
      </c>
      <c r="L50" s="204" t="s">
        <v>229</v>
      </c>
      <c r="M50" s="207">
        <v>0.23958333333333334</v>
      </c>
      <c r="N50" s="207">
        <v>0.54166666666666663</v>
      </c>
    </row>
    <row r="51" spans="4:14">
      <c r="D51" s="204" t="s">
        <v>285</v>
      </c>
      <c r="E51" s="204" t="s">
        <v>220</v>
      </c>
      <c r="L51" s="204" t="s">
        <v>230</v>
      </c>
      <c r="M51" s="207">
        <v>0.23958333333333334</v>
      </c>
      <c r="N51" s="207">
        <v>0.54166666666666663</v>
      </c>
    </row>
    <row r="52" spans="4:14">
      <c r="D52" s="208" t="s">
        <v>286</v>
      </c>
      <c r="L52" s="204" t="s">
        <v>231</v>
      </c>
      <c r="M52" s="207">
        <v>0.23958333333333334</v>
      </c>
      <c r="N52" s="207">
        <v>0.54166666666666663</v>
      </c>
    </row>
    <row r="53" spans="4:14">
      <c r="D53" s="208" t="s">
        <v>287</v>
      </c>
      <c r="L53" s="204" t="s">
        <v>232</v>
      </c>
      <c r="M53" s="207">
        <v>0.23958333333333334</v>
      </c>
      <c r="N53" s="207">
        <v>0.54166666666666663</v>
      </c>
    </row>
    <row r="54" spans="4:14">
      <c r="D54" s="204" t="s">
        <v>7</v>
      </c>
      <c r="L54" s="204" t="s">
        <v>233</v>
      </c>
      <c r="M54" s="207">
        <v>0.23958333333333334</v>
      </c>
      <c r="N54" s="207">
        <v>0.54166666666666663</v>
      </c>
    </row>
    <row r="55" spans="4:14">
      <c r="D55" s="204" t="s">
        <v>8</v>
      </c>
      <c r="L55" s="204" t="s">
        <v>234</v>
      </c>
      <c r="M55" s="207">
        <v>0.23958333333333334</v>
      </c>
      <c r="N55" s="207">
        <v>0.54166666666666663</v>
      </c>
    </row>
    <row r="56" spans="4:14">
      <c r="D56" s="204" t="s">
        <v>6</v>
      </c>
      <c r="L56" s="204" t="s">
        <v>235</v>
      </c>
      <c r="M56" s="207">
        <v>0.23958333333333334</v>
      </c>
      <c r="N56" s="207">
        <v>0.54166666666666663</v>
      </c>
    </row>
    <row r="57" spans="4:14">
      <c r="D57" s="204" t="s">
        <v>220</v>
      </c>
      <c r="L57" s="204" t="s">
        <v>299</v>
      </c>
      <c r="M57" s="207">
        <v>0.23958333333333334</v>
      </c>
      <c r="N57" s="207">
        <v>0.54166666666666663</v>
      </c>
    </row>
    <row r="58" spans="4:14">
      <c r="L58" s="204" t="s">
        <v>300</v>
      </c>
      <c r="M58" s="207">
        <v>0.23958333333333334</v>
      </c>
      <c r="N58" s="207">
        <v>0.54166666666666663</v>
      </c>
    </row>
    <row r="59" spans="4:14">
      <c r="L59" s="204" t="s">
        <v>308</v>
      </c>
      <c r="M59" s="207">
        <v>0.23958333333333334</v>
      </c>
      <c r="N59" s="207">
        <v>0.54166666666666663</v>
      </c>
    </row>
    <row r="60" spans="4:14">
      <c r="L60" s="204" t="s">
        <v>309</v>
      </c>
      <c r="M60" s="207">
        <v>0.23958333333333334</v>
      </c>
      <c r="N60" s="207">
        <v>0.54166666666666663</v>
      </c>
    </row>
    <row r="61" spans="4:14">
      <c r="L61" s="204" t="s">
        <v>310</v>
      </c>
      <c r="M61" s="207">
        <v>0.23958333333333334</v>
      </c>
      <c r="N61" s="207">
        <v>0.54166666666666663</v>
      </c>
    </row>
    <row r="62" spans="4:14">
      <c r="L62" s="204" t="s">
        <v>311</v>
      </c>
      <c r="M62" s="207">
        <v>0.23958333333333334</v>
      </c>
      <c r="N62" s="207">
        <v>0.54166666666666663</v>
      </c>
    </row>
    <row r="63" spans="4:14">
      <c r="L63" s="204" t="s">
        <v>312</v>
      </c>
      <c r="M63" s="207">
        <v>0.23958333333333334</v>
      </c>
      <c r="N63" s="207">
        <v>0.54166666666666663</v>
      </c>
    </row>
    <row r="64" spans="4:14">
      <c r="L64" s="204" t="s">
        <v>313</v>
      </c>
      <c r="M64" s="207">
        <v>0.23958333333333334</v>
      </c>
      <c r="N64" s="207">
        <v>0.54166666666666663</v>
      </c>
    </row>
    <row r="65" spans="12:14">
      <c r="L65" s="204" t="s">
        <v>314</v>
      </c>
      <c r="M65" s="207">
        <v>0.23958333333333334</v>
      </c>
      <c r="N65" s="207">
        <v>0.54166666666666663</v>
      </c>
    </row>
    <row r="66" spans="12:14">
      <c r="L66" s="204" t="s">
        <v>315</v>
      </c>
      <c r="M66" s="207">
        <v>0.23958333333333334</v>
      </c>
      <c r="N66" s="207">
        <v>0.54166666666666663</v>
      </c>
    </row>
    <row r="67" spans="12:14">
      <c r="L67" s="204" t="s">
        <v>316</v>
      </c>
      <c r="M67" s="207">
        <v>0.23958333333333334</v>
      </c>
      <c r="N67" s="207">
        <v>0.54166666666666663</v>
      </c>
    </row>
    <row r="68" spans="12:14">
      <c r="L68" s="204" t="s">
        <v>317</v>
      </c>
      <c r="M68" s="207">
        <v>0.23958333333333334</v>
      </c>
      <c r="N68" s="207">
        <v>0.54166666666666663</v>
      </c>
    </row>
    <row r="69" spans="12:14">
      <c r="L69" s="204" t="s">
        <v>318</v>
      </c>
      <c r="M69" s="207">
        <v>0.23958333333333334</v>
      </c>
      <c r="N69" s="207">
        <v>0.54166666666666663</v>
      </c>
    </row>
    <row r="70" spans="12:14">
      <c r="L70" s="204" t="s">
        <v>319</v>
      </c>
      <c r="M70" s="207">
        <v>0.23958333333333334</v>
      </c>
      <c r="N70" s="207">
        <v>0.54166666666666663</v>
      </c>
    </row>
    <row r="71" spans="12:14">
      <c r="L71" s="204" t="s">
        <v>320</v>
      </c>
      <c r="M71" s="207">
        <v>0.23958333333333334</v>
      </c>
      <c r="N71" s="207">
        <v>0.54166666666666663</v>
      </c>
    </row>
    <row r="72" spans="12:14">
      <c r="L72" s="204" t="s">
        <v>321</v>
      </c>
      <c r="M72" s="207">
        <v>0.23958333333333334</v>
      </c>
      <c r="N72" s="207">
        <v>0.54166666666666663</v>
      </c>
    </row>
    <row r="73" spans="12:14">
      <c r="L73" s="204" t="s">
        <v>322</v>
      </c>
      <c r="M73" s="207">
        <v>0.23958333333333334</v>
      </c>
      <c r="N73" s="207">
        <v>0.54166666666666663</v>
      </c>
    </row>
    <row r="74" spans="12:14">
      <c r="L74" s="204" t="s">
        <v>323</v>
      </c>
      <c r="M74" s="207">
        <v>0.23958333333333334</v>
      </c>
      <c r="N74" s="207">
        <v>0.54166666666666663</v>
      </c>
    </row>
    <row r="75" spans="12:14">
      <c r="L75" s="204" t="s">
        <v>236</v>
      </c>
    </row>
    <row r="76" spans="12:14">
      <c r="L76" s="204" t="s">
        <v>237</v>
      </c>
    </row>
    <row r="77" spans="12:14">
      <c r="L77" s="204" t="s">
        <v>238</v>
      </c>
    </row>
    <row r="78" spans="12:14">
      <c r="L78" s="204" t="s">
        <v>239</v>
      </c>
    </row>
    <row r="79" spans="12:14">
      <c r="L79" s="204" t="s">
        <v>240</v>
      </c>
    </row>
    <row r="80" spans="12:14">
      <c r="L80" s="204" t="s">
        <v>241</v>
      </c>
    </row>
    <row r="81" spans="12:12">
      <c r="L81" s="204" t="s">
        <v>242</v>
      </c>
    </row>
    <row r="82" spans="12:12">
      <c r="L82" s="204" t="s">
        <v>243</v>
      </c>
    </row>
    <row r="83" spans="12:12">
      <c r="L83" s="204" t="s">
        <v>244</v>
      </c>
    </row>
    <row r="84" spans="12:12">
      <c r="L84" s="204" t="s">
        <v>245</v>
      </c>
    </row>
    <row r="85" spans="12:12">
      <c r="L85" s="204" t="s">
        <v>246</v>
      </c>
    </row>
    <row r="86" spans="12:12">
      <c r="L86" s="204" t="s">
        <v>247</v>
      </c>
    </row>
    <row r="87" spans="12:12">
      <c r="L87" s="204" t="s">
        <v>248</v>
      </c>
    </row>
    <row r="88" spans="12:12">
      <c r="L88" s="204" t="s">
        <v>249</v>
      </c>
    </row>
    <row r="89" spans="12:12">
      <c r="L89" s="204" t="s">
        <v>250</v>
      </c>
    </row>
    <row r="90" spans="12:12">
      <c r="L90" s="204" t="s">
        <v>251</v>
      </c>
    </row>
    <row r="91" spans="12:12">
      <c r="L91" s="204" t="s">
        <v>252</v>
      </c>
    </row>
    <row r="92" spans="12:12">
      <c r="L92" s="204" t="s">
        <v>253</v>
      </c>
    </row>
    <row r="93" spans="12:12">
      <c r="L93" s="204" t="s">
        <v>254</v>
      </c>
    </row>
    <row r="94" spans="12:12">
      <c r="L94" s="204" t="s">
        <v>255</v>
      </c>
    </row>
    <row r="95" spans="12:12">
      <c r="L95" s="204" t="s">
        <v>303</v>
      </c>
    </row>
    <row r="96" spans="12:12">
      <c r="L96" s="204" t="s">
        <v>304</v>
      </c>
    </row>
    <row r="97" spans="12:14">
      <c r="L97" s="204" t="s">
        <v>305</v>
      </c>
    </row>
    <row r="98" spans="12:14">
      <c r="L98" s="204" t="s">
        <v>306</v>
      </c>
    </row>
    <row r="99" spans="12:14">
      <c r="L99" s="204" t="s">
        <v>106</v>
      </c>
      <c r="M99" s="207">
        <v>0.53125</v>
      </c>
      <c r="N99" s="207">
        <v>0.83333333333333337</v>
      </c>
    </row>
    <row r="100" spans="12:14">
      <c r="L100" s="204" t="s">
        <v>256</v>
      </c>
      <c r="M100" s="207">
        <v>0.53125</v>
      </c>
      <c r="N100" s="207">
        <v>0.83333333333333337</v>
      </c>
    </row>
    <row r="101" spans="12:14">
      <c r="L101" s="204" t="s">
        <v>257</v>
      </c>
      <c r="M101" s="207">
        <v>0.53125</v>
      </c>
      <c r="N101" s="207">
        <v>0.83333333333333337</v>
      </c>
    </row>
    <row r="102" spans="12:14">
      <c r="L102" s="204" t="s">
        <v>258</v>
      </c>
      <c r="M102" s="207">
        <v>0.53125</v>
      </c>
      <c r="N102" s="207">
        <v>0.83333333333333337</v>
      </c>
    </row>
    <row r="103" spans="12:14">
      <c r="L103" s="204" t="s">
        <v>259</v>
      </c>
      <c r="M103" s="207">
        <v>0.53125</v>
      </c>
      <c r="N103" s="207">
        <v>0.83333333333333337</v>
      </c>
    </row>
    <row r="104" spans="12:14">
      <c r="L104" s="204" t="s">
        <v>260</v>
      </c>
      <c r="M104" s="207">
        <v>0.53125</v>
      </c>
      <c r="N104" s="207">
        <v>0.83333333333333337</v>
      </c>
    </row>
    <row r="105" spans="12:14">
      <c r="L105" s="204" t="s">
        <v>261</v>
      </c>
      <c r="M105" s="207">
        <v>0.53125</v>
      </c>
      <c r="N105" s="207">
        <v>0.83333333333333337</v>
      </c>
    </row>
    <row r="106" spans="12:14">
      <c r="L106" s="204" t="s">
        <v>262</v>
      </c>
      <c r="M106" s="207">
        <v>0.53125</v>
      </c>
      <c r="N106" s="207">
        <v>0.83333333333333337</v>
      </c>
    </row>
    <row r="107" spans="12:14">
      <c r="L107" s="204" t="s">
        <v>263</v>
      </c>
      <c r="M107" s="207">
        <v>0.53125</v>
      </c>
      <c r="N107" s="207">
        <v>0.83333333333333337</v>
      </c>
    </row>
    <row r="108" spans="12:14">
      <c r="L108" s="204" t="s">
        <v>301</v>
      </c>
      <c r="M108" s="207">
        <v>0.53125</v>
      </c>
      <c r="N108" s="207">
        <v>0.83333333333333337</v>
      </c>
    </row>
    <row r="109" spans="12:14">
      <c r="L109" s="204" t="s">
        <v>302</v>
      </c>
      <c r="M109" s="207">
        <v>0.53125</v>
      </c>
      <c r="N109" s="207">
        <v>0.83333333333333337</v>
      </c>
    </row>
    <row r="110" spans="12:14">
      <c r="L110" s="204" t="s">
        <v>367</v>
      </c>
      <c r="M110" s="207">
        <v>0.53125</v>
      </c>
      <c r="N110" s="207">
        <v>0.83333333333333337</v>
      </c>
    </row>
    <row r="111" spans="12:14">
      <c r="L111" s="204" t="s">
        <v>368</v>
      </c>
      <c r="M111" s="207">
        <v>0.53125</v>
      </c>
      <c r="N111" s="207">
        <v>0.83333333333333337</v>
      </c>
    </row>
    <row r="112" spans="12:14">
      <c r="L112" s="204" t="s">
        <v>324</v>
      </c>
      <c r="M112" s="207">
        <v>0.53125</v>
      </c>
      <c r="N112" s="207">
        <v>0.83333333333333337</v>
      </c>
    </row>
    <row r="113" spans="12:14">
      <c r="L113" s="204" t="s">
        <v>325</v>
      </c>
      <c r="M113" s="207">
        <v>0.53125</v>
      </c>
      <c r="N113" s="207">
        <v>0.83333333333333337</v>
      </c>
    </row>
    <row r="114" spans="12:14">
      <c r="L114" s="204" t="s">
        <v>326</v>
      </c>
      <c r="M114" s="207">
        <v>0.53125</v>
      </c>
      <c r="N114" s="207">
        <v>0.83333333333333337</v>
      </c>
    </row>
    <row r="115" spans="12:14">
      <c r="L115" s="204" t="s">
        <v>327</v>
      </c>
      <c r="M115" s="207">
        <v>0.53125</v>
      </c>
      <c r="N115" s="207">
        <v>0.83333333333333337</v>
      </c>
    </row>
    <row r="116" spans="12:14">
      <c r="L116" s="204" t="s">
        <v>328</v>
      </c>
      <c r="M116" s="207">
        <v>0.53125</v>
      </c>
      <c r="N116" s="207">
        <v>0.83333333333333337</v>
      </c>
    </row>
    <row r="117" spans="12:14">
      <c r="L117" s="204" t="s">
        <v>329</v>
      </c>
      <c r="M117" s="207">
        <v>0.53125</v>
      </c>
      <c r="N117" s="207">
        <v>0.83333333333333337</v>
      </c>
    </row>
    <row r="118" spans="12:14">
      <c r="L118" s="204" t="s">
        <v>330</v>
      </c>
      <c r="M118" s="207">
        <v>0.53125</v>
      </c>
      <c r="N118" s="207">
        <v>0.83333333333333337</v>
      </c>
    </row>
    <row r="119" spans="12:14">
      <c r="L119" s="204" t="s">
        <v>331</v>
      </c>
      <c r="M119" s="207">
        <v>0.53125</v>
      </c>
      <c r="N119" s="207">
        <v>0.83333333333333337</v>
      </c>
    </row>
    <row r="120" spans="12:14">
      <c r="L120" s="204" t="s">
        <v>332</v>
      </c>
      <c r="M120" s="207">
        <v>0.53125</v>
      </c>
      <c r="N120" s="207">
        <v>0.83333333333333337</v>
      </c>
    </row>
    <row r="121" spans="12:14">
      <c r="L121" s="204" t="s">
        <v>333</v>
      </c>
      <c r="M121" s="207">
        <v>0.53125</v>
      </c>
      <c r="N121" s="207">
        <v>0.83333333333333337</v>
      </c>
    </row>
    <row r="122" spans="12:14">
      <c r="L122" s="204" t="s">
        <v>334</v>
      </c>
      <c r="M122" s="207">
        <v>0.53125</v>
      </c>
      <c r="N122" s="207">
        <v>0.83333333333333337</v>
      </c>
    </row>
    <row r="123" spans="12:14">
      <c r="L123" s="204" t="s">
        <v>335</v>
      </c>
      <c r="M123" s="207">
        <v>0.53125</v>
      </c>
      <c r="N123" s="207">
        <v>0.83333333333333337</v>
      </c>
    </row>
    <row r="124" spans="12:14">
      <c r="L124" s="204" t="s">
        <v>336</v>
      </c>
      <c r="M124" s="207">
        <v>0.53125</v>
      </c>
      <c r="N124" s="207">
        <v>0.83333333333333337</v>
      </c>
    </row>
    <row r="125" spans="12:14">
      <c r="L125" s="204" t="s">
        <v>337</v>
      </c>
      <c r="M125" s="207">
        <v>0.53125</v>
      </c>
      <c r="N125" s="207">
        <v>0.83333333333333337</v>
      </c>
    </row>
    <row r="126" spans="12:14">
      <c r="L126" s="204" t="s">
        <v>338</v>
      </c>
      <c r="M126" s="207">
        <v>0.53125</v>
      </c>
      <c r="N126" s="207">
        <v>0.83333333333333337</v>
      </c>
    </row>
    <row r="127" spans="12:14">
      <c r="L127" s="204" t="s">
        <v>339</v>
      </c>
      <c r="M127" s="207">
        <v>0.53125</v>
      </c>
      <c r="N127" s="207">
        <v>0.83333333333333337</v>
      </c>
    </row>
    <row r="128" spans="12:14">
      <c r="L128" s="204" t="s">
        <v>340</v>
      </c>
      <c r="M128" s="207">
        <v>0.82291666666666663</v>
      </c>
      <c r="N128" s="207">
        <v>0.25</v>
      </c>
    </row>
    <row r="129" spans="12:14">
      <c r="L129" s="204" t="s">
        <v>341</v>
      </c>
      <c r="M129" s="207">
        <v>0.82291666666666663</v>
      </c>
      <c r="N129" s="207">
        <v>0.25</v>
      </c>
    </row>
    <row r="130" spans="12:14">
      <c r="L130" s="204" t="s">
        <v>342</v>
      </c>
      <c r="M130" s="207">
        <v>0.82291666666666663</v>
      </c>
      <c r="N130" s="207">
        <v>0.25</v>
      </c>
    </row>
    <row r="131" spans="12:14">
      <c r="L131" s="204" t="s">
        <v>343</v>
      </c>
      <c r="M131" s="207">
        <v>0.82291666666666663</v>
      </c>
      <c r="N131" s="207">
        <v>0.25</v>
      </c>
    </row>
    <row r="132" spans="12:14">
      <c r="L132" s="204" t="s">
        <v>344</v>
      </c>
      <c r="M132" s="207">
        <v>0.82291666666666663</v>
      </c>
      <c r="N132" s="207">
        <v>0.25</v>
      </c>
    </row>
    <row r="133" spans="12:14">
      <c r="L133" s="204" t="s">
        <v>345</v>
      </c>
      <c r="M133" s="207">
        <v>0.82291666666666663</v>
      </c>
      <c r="N133" s="207">
        <v>0.25</v>
      </c>
    </row>
    <row r="134" spans="12:14">
      <c r="L134" s="204" t="s">
        <v>346</v>
      </c>
      <c r="M134" s="207">
        <v>0.82291666666666663</v>
      </c>
      <c r="N134" s="207">
        <v>0.25</v>
      </c>
    </row>
    <row r="135" spans="12:14">
      <c r="L135" s="204" t="s">
        <v>347</v>
      </c>
      <c r="M135" s="207">
        <v>0.82291666666666663</v>
      </c>
      <c r="N135" s="207">
        <v>0.25</v>
      </c>
    </row>
    <row r="136" spans="12:14">
      <c r="L136" s="204" t="s">
        <v>348</v>
      </c>
      <c r="M136" s="207">
        <v>0.82291666666666663</v>
      </c>
      <c r="N136" s="207">
        <v>0.25</v>
      </c>
    </row>
    <row r="137" spans="12:14">
      <c r="L137" s="204" t="s">
        <v>349</v>
      </c>
      <c r="M137" s="207">
        <v>0.82291666666666663</v>
      </c>
      <c r="N137" s="207">
        <v>0.25</v>
      </c>
    </row>
    <row r="138" spans="12:14">
      <c r="L138" s="204" t="s">
        <v>350</v>
      </c>
      <c r="M138" s="207">
        <v>0.82291666666666663</v>
      </c>
      <c r="N138" s="207">
        <v>0.25</v>
      </c>
    </row>
    <row r="139" spans="12:14">
      <c r="L139" s="204" t="s">
        <v>351</v>
      </c>
      <c r="M139" s="207">
        <v>0.82291666666666663</v>
      </c>
      <c r="N139" s="207">
        <v>0.25</v>
      </c>
    </row>
    <row r="140" spans="12:14">
      <c r="L140" s="204" t="s">
        <v>352</v>
      </c>
      <c r="M140" s="207">
        <v>0.82291666666666663</v>
      </c>
      <c r="N140" s="207">
        <v>0.25</v>
      </c>
    </row>
    <row r="141" spans="12:14">
      <c r="L141" s="204" t="s">
        <v>353</v>
      </c>
      <c r="M141" s="207">
        <v>0.82291666666666663</v>
      </c>
      <c r="N141" s="207">
        <v>0.25</v>
      </c>
    </row>
    <row r="142" spans="12:14">
      <c r="L142" s="204" t="s">
        <v>354</v>
      </c>
      <c r="M142" s="207">
        <v>0.82291666666666663</v>
      </c>
      <c r="N142" s="207">
        <v>0.25</v>
      </c>
    </row>
    <row r="143" spans="12:14">
      <c r="L143" s="204" t="s">
        <v>355</v>
      </c>
      <c r="M143" s="207">
        <v>0.82291666666666663</v>
      </c>
      <c r="N143" s="207">
        <v>0.25</v>
      </c>
    </row>
  </sheetData>
  <mergeCells count="1">
    <mergeCell ref="F7:G7"/>
  </mergeCells>
  <conditionalFormatting sqref="F8:G19 F7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 OTCM</vt:lpstr>
      <vt:lpstr>Règles CP</vt:lpstr>
      <vt:lpstr>Base</vt:lpstr>
      <vt:lpstr>Feries</vt:lpstr>
      <vt:lpstr>Jaune</vt:lpstr>
      <vt:lpstr>Listenuit</vt:lpstr>
      <vt:lpstr>Orange</vt:lpstr>
      <vt:lpstr>SaufD</vt:lpstr>
      <vt:lpstr>Vert</vt:lpstr>
      <vt:lpstr>'CP-OM'!Zone_d_impression</vt:lpstr>
      <vt:lpstr>'FdS Dispo'!Zone_d_impression</vt:lpstr>
      <vt:lpstr>'FdS Hebdo'!Zone_d_impression</vt:lpstr>
      <vt:lpstr>'OTCM-OMR'!Zone_d_impression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cp:lastPrinted>2020-01-27T12:32:40Z</cp:lastPrinted>
  <dcterms:created xsi:type="dcterms:W3CDTF">2019-04-13T09:48:29Z</dcterms:created>
  <dcterms:modified xsi:type="dcterms:W3CDTF">2020-02-05T17:57:09Z</dcterms:modified>
</cp:coreProperties>
</file>