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xr:revisionPtr revIDLastSave="0" documentId="13_ncr:1_{7AA4CF63-B88B-4137-BB4B-B0179192D423}" xr6:coauthVersionLast="46" xr6:coauthVersionMax="47" xr10:uidLastSave="{00000000-0000-0000-0000-000000000000}"/>
  <bookViews>
    <workbookView xWindow="-120" yWindow="-120" windowWidth="19440" windowHeight="15000" tabRatio="879" xr2:uid="{00000000-000D-0000-FFFF-FFFF00000000}"/>
  </bookViews>
  <sheets>
    <sheet name="Calendrier" sheetId="9" r:id="rId1"/>
    <sheet name="Roulement Officiel Affiche" sheetId="17" r:id="rId2"/>
    <sheet name="Initialisation" sheetId="7" r:id="rId3"/>
  </sheets>
  <externalReferences>
    <externalReference r:id="rId4"/>
    <externalReference r:id="rId5"/>
    <externalReference r:id="rId6"/>
  </externalReferences>
  <definedNames>
    <definedName name="_1.1">#REF!</definedName>
    <definedName name="_1.2">#REF!</definedName>
    <definedName name="_1.3">#REF!</definedName>
    <definedName name="_1.4">#REF!</definedName>
    <definedName name="_1.5">#REF!</definedName>
    <definedName name="_2.1">#REF!</definedName>
    <definedName name="_2.2">#REF!</definedName>
    <definedName name="_2.3">#REF!</definedName>
    <definedName name="_2.4">#REF!</definedName>
    <definedName name="_2.5">#REF!</definedName>
    <definedName name="_3.1">#REF!</definedName>
    <definedName name="_3.2">#REF!</definedName>
    <definedName name="_3.3">#REF!</definedName>
    <definedName name="_3.4">#REF!</definedName>
    <definedName name="_3.5">#REF!</definedName>
    <definedName name="_4.1">#REF!</definedName>
    <definedName name="_4.2">#REF!</definedName>
    <definedName name="_4.3">#REF!</definedName>
    <definedName name="_4.4">#REF!</definedName>
    <definedName name="_4.5">#REF!</definedName>
    <definedName name="_5.1">#REF!</definedName>
    <definedName name="_5.2">#REF!</definedName>
    <definedName name="_5.3">#REF!</definedName>
    <definedName name="_5.4">#REF!</definedName>
    <definedName name="_5.5">#REF!</definedName>
    <definedName name="_6.1">#REF!</definedName>
    <definedName name="_6.2">#REF!</definedName>
    <definedName name="_6.3">#REF!</definedName>
    <definedName name="_6.4">#REF!</definedName>
    <definedName name="_6.5">#REF!</definedName>
    <definedName name="_7.1">#REF!</definedName>
    <definedName name="_7.2">#REF!</definedName>
    <definedName name="_7.3">#REF!</definedName>
    <definedName name="_7.4">#REF!</definedName>
    <definedName name="_7.5">#REF!</definedName>
    <definedName name="_oldEQcouleur">#REF!</definedName>
    <definedName name="Annee">Initialisation!$A$2:$A$7</definedName>
    <definedName name="Col_absence">[1]Param!$B$4</definedName>
    <definedName name="Col_publication">[1]Param!$B$3</definedName>
    <definedName name="EQannée" localSheetId="2">[2]Planning!$E$5:$E$35,[2]Planning!$K$5:$K$35,[2]Planning!$Q$5:$Q$33,[2]Planning!$W$5:$W$35,[2]Planning!$AC$5:$AC$34,[2]Planning!$AI$5:$AI$35,[2]Planning!$AO$5:$AO$34,[2]Planning!$AU$5:$AU$35,[2]Planning!$BA$5:$BA$35,[2]Planning!$BG$5:$BG$34,[2]Planning!$BM$5:$BM$35,[2]Planning!$BS$5:$BS$34,[2]Planning!$BY$5:$BY$35,[2]Planning!$CE$5:$CE$35</definedName>
    <definedName name="EQannée">#REF!,#REF!,#REF!,#REF!,#REF!,#REF!,#REF!,#REF!,#REF!,#REF!,#REF!,#REF!,#REF!,#REF!</definedName>
    <definedName name="EqCouleur">#REF!</definedName>
    <definedName name="EQmois">#REF!</definedName>
    <definedName name="EqTrv">#REF!</definedName>
    <definedName name="Feries">OFFSET('[3]Calendrier scolaire'!$A$5,1,,COUNTA('[3]Calendrier scolaire'!$A:$A)-1)</definedName>
    <definedName name="_xlnm.Recorder">#REF!</definedName>
    <definedName name="HeuresEQ">#REF!</definedName>
    <definedName name="HL">#REF!</definedName>
    <definedName name="HLposées" localSheetId="2">[2]Planning!$F$5:$F$35,[2]Planning!$L$5:$L$35,[2]Planning!$R$5:$R$35,[2]Planning!$X$5:$X$35,[2]Planning!$AD$5:$AD$34,[2]Planning!$AJ$5:$AJ$35,[2]Planning!$AP$5:$AP$34,[2]Planning!$AV$5:$AV$35,[2]Planning!$BB$5:$BB$35,[2]Planning!$BH$5:$BH$34,[2]Planning!$BN$5:$BN$35,[2]Planning!$BT$5:$BT$34,[2]Planning!$BZ$5:$BZ$35,[2]Planning!$CF$5:$CF$35</definedName>
    <definedName name="HLposées">#REF!,#REF!,#REF!,#REF!,#REF!,#REF!,#REF!,#REF!,#REF!,#REF!,#REF!,#REF!,#REF!,#REF!</definedName>
    <definedName name="Jours_Feries">Initialisation!$G$2:$G$12</definedName>
    <definedName name="Macro1" description="Macro enregistrée le 19/03/2001 par x" xlm="1">#REF!</definedName>
    <definedName name="Tableau__Donnant__DROIT">#REF!</definedName>
    <definedName name="TousLesDim" localSheetId="2">[2]Planning!$E$10,[2]Planning!$E$17,[2]Planning!$E$24,[2]Planning!$E$31,[2]Planning!$K$7,[2]Planning!$K$14,[2]Planning!$K$21,[2]Planning!$K$28,[2]Planning!$K$35,[2]Planning!$W$11,[2]Planning!$W$18,[2]Planning!$W$25,[2]Planning!$W$32,[2]Planning!$AI$6,[2]Planning!$AI$13,[2]Planning!$AI$20,[2]Planning!$AI$27,[2]Planning!$AI$34,[2]Planning!$AO$10,[2]Planning!$AO$17,[2]Planning!$AO$24,[2]Planning!$AO$31,[2]Planning!$AU$8,[2]Planning!$AU$15,[2]Planning!$AU$22,[2]Planning!$AU$29,[2]Planning!$BA$5,[2]Planning!#REF!,[2]Planning!$BA$19,[2]Planning!$BA$26,[2]Planning!$BA$33,[2]Planning!$BG$9,[2]Planning!$BG$16,[2]Planning!$BG$23,[2]Planning!$BG$30,[2]Planning!$BM$7,[2]Planning!$BM$14,[2]Planning!$BM$21</definedName>
    <definedName name="TousLesDim">#REF!,#REF!,#REF!,#REF!,#REF!,#REF!,#REF!,#REF!,#REF!,#REF!,#REF!,#REF!,#REF!,#REF!,#REF!,#REF!,#REF!,#REF!,#REF!,#REF!,#REF!,#REF!,#REF!,#REF!,#REF!,#REF!,#REF!,#REF!,#REF!,#REF!,#REF!,#REF!,#REF!,#REF!,#REF!,#REF!,#REF!,#REF!</definedName>
    <definedName name="TousLesJours" localSheetId="2">[2]Planning!$B$5:$B$35,[2]Planning!$H$5:$H$35,[2]Planning!$N$5:$N$32,[2]Planning!$T$5:$T$35,[2]Planning!$Z$5:$Z$34,[2]Planning!$AF$5:$AF$35,[2]Planning!$AL$5:$AL$34,[2]Planning!$AR$5:$AR$35,[2]Planning!$AX$5:$AX$35,[2]Planning!$BD$5:$BD$34,[2]Planning!$BJ$5:$BJ$35,[2]Planning!$BP$5:$BP$34,[2]Planning!$BV$5:$BV$35,[2]Planning!$CB$5:$CB$35</definedName>
    <definedName name="TousLesJours">#REF!,#REF!,#REF!,#REF!,#REF!,#REF!,#REF!,#REF!,#REF!,#REF!,#REF!,#REF!,#REF!,#REF!</definedName>
    <definedName name="ToutesLesDates" localSheetId="2">[2]Planning!$C$5:$C$35,[2]Planning!$I$5:$I$35,[2]Planning!$O$5:$O$32,[2]Planning!$U$5:$U$35,[2]Planning!$AA$5:$AA$34,[2]Planning!$AG$5:$AG$35,[2]Planning!$AM$5:$AM$34,[2]Planning!$AS$5:$AS$35,[2]Planning!$AY$5:$AY$35,[2]Planning!$BE$5:$BE$34,[2]Planning!$BK$5:$BK$35,[2]Planning!$BQ$5:$BQ$34,[2]Planning!$BW$5:$BW$35,[2]Planning!$CC$5:$CC$35</definedName>
    <definedName name="ToutesLesDates">#REF!,#REF!,#REF!,#REF!,#REF!,#REF!,#REF!,#REF!,#REF!,#REF!,#REF!,#REF!,#REF!,#REF!</definedName>
    <definedName name="TsLesHL" localSheetId="2">[2]Planning!$F$5:$F$35,[2]Planning!$L$5:$L$35,[2]Planning!$R$5:$R$35,[2]Planning!$X$5:$X$35,[2]Planning!$AD$5:$AD$35,[2]Planning!$AJ$5:$AJ$35,[2]Planning!$AP$5:$AP$35,[2]Planning!$AV$5:$AV$35,[2]Planning!$BB$5:$BB$35,[2]Planning!$BH$5:$BH$35,[2]Planning!$BN$5:$BN$35,[2]Planning!$BT$5:$BT$35,[2]Planning!$BZ$5:$BZ$35,[2]Planning!$CF$5:$CF$35</definedName>
    <definedName name="TsLesHL">#REF!,#REF!,#REF!,#REF!,#REF!,#REF!,#REF!,#REF!,#REF!,#REF!,#REF!,#REF!,#REF!,#REF!</definedName>
    <definedName name="TTCelluleTrv">#REF!,#REF!,#REF!,#REF!,#REF!,#REF!,#REF!,#REF!,#REF!,#REF!,#REF!,#REF!,#REF!</definedName>
    <definedName name="TtEqQetHL" localSheetId="2">[2]Planning!$E$5:$F$35,[2]Planning!$K$5:$L$35,[2]Planning!$Q$5:$R$32,[2]Planning!$R$32:$R$33,[2]Planning!$W$5:$X$35,[2]Planning!$AC$5:$AD$34,[2]Planning!$AI$5:$AJ$35,[2]Planning!$AO$5:$AP$34,[2]Planning!$AU$5:$AV$35,[2]Planning!$BA$5:$BB$35,[2]Planning!$BG$5:$BH$34,[2]Planning!$BM$5:$BN$35,[2]Planning!$BS$5:$BT$34,[2]Planning!$BY$5:$BZ$35,[2]Planning!$CE$5:$CF$35</definedName>
    <definedName name="TtEqQetHL">#REF!,#REF!,#REF!,#REF!,#REF!,#REF!,#REF!,#REF!,#REF!,#REF!,#REF!,#REF!,#REF!,#REF!,#REF!</definedName>
    <definedName name="Vacances_Scolaires">Initialisation!$I$6:$I$144</definedName>
  </definedNames>
  <calcPr calcId="191029"/>
</workbook>
</file>

<file path=xl/calcChain.xml><?xml version="1.0" encoding="utf-8"?>
<calcChain xmlns="http://schemas.openxmlformats.org/spreadsheetml/2006/main">
  <c r="D2" i="9" l="1"/>
  <c r="D7" i="9" l="1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6" i="9"/>
  <c r="D5" i="9"/>
  <c r="H34" i="9" l="1"/>
  <c r="I34" i="9"/>
  <c r="H26" i="9"/>
  <c r="I26" i="9"/>
  <c r="I22" i="9"/>
  <c r="H14" i="9"/>
  <c r="I14" i="9"/>
  <c r="H10" i="9"/>
  <c r="I10" i="9"/>
  <c r="H5" i="9"/>
  <c r="H33" i="9"/>
  <c r="I33" i="9"/>
  <c r="H25" i="9"/>
  <c r="I25" i="9"/>
  <c r="I21" i="9"/>
  <c r="H13" i="9"/>
  <c r="I13" i="9"/>
  <c r="H9" i="9"/>
  <c r="I9" i="9"/>
  <c r="H6" i="9"/>
  <c r="I6" i="9"/>
  <c r="I28" i="9"/>
  <c r="H28" i="9"/>
  <c r="I20" i="9"/>
  <c r="H20" i="9"/>
  <c r="H12" i="9"/>
  <c r="I12" i="9"/>
  <c r="H30" i="9"/>
  <c r="H29" i="9"/>
  <c r="H18" i="9"/>
  <c r="I18" i="9"/>
  <c r="I29" i="9"/>
  <c r="H17" i="9"/>
  <c r="I17" i="9"/>
  <c r="I32" i="9"/>
  <c r="H32" i="9"/>
  <c r="I24" i="9"/>
  <c r="H24" i="9"/>
  <c r="I16" i="9"/>
  <c r="H15" i="9" s="1"/>
  <c r="H16" i="9"/>
  <c r="I8" i="9"/>
  <c r="I35" i="9"/>
  <c r="H35" i="9"/>
  <c r="I31" i="9"/>
  <c r="H31" i="9"/>
  <c r="I27" i="9"/>
  <c r="H27" i="9"/>
  <c r="I23" i="9"/>
  <c r="H22" i="9" s="1"/>
  <c r="H23" i="9"/>
  <c r="I19" i="9"/>
  <c r="H19" i="9"/>
  <c r="I15" i="9"/>
  <c r="I11" i="9"/>
  <c r="H11" i="9"/>
  <c r="I7" i="9"/>
  <c r="G26" i="9"/>
  <c r="G30" i="9"/>
  <c r="G18" i="9"/>
  <c r="G10" i="9"/>
  <c r="G5" i="9"/>
  <c r="G33" i="9"/>
  <c r="G25" i="9"/>
  <c r="G17" i="9"/>
  <c r="G9" i="9"/>
  <c r="G32" i="9"/>
  <c r="G28" i="9"/>
  <c r="G24" i="9"/>
  <c r="G20" i="9"/>
  <c r="G16" i="9"/>
  <c r="G12" i="9"/>
  <c r="G8" i="9"/>
  <c r="G34" i="9"/>
  <c r="G22" i="9"/>
  <c r="G14" i="9"/>
  <c r="G29" i="9"/>
  <c r="G21" i="9"/>
  <c r="G13" i="9"/>
  <c r="G6" i="9"/>
  <c r="G35" i="9"/>
  <c r="G31" i="9"/>
  <c r="G27" i="9"/>
  <c r="G23" i="9"/>
  <c r="G19" i="9"/>
  <c r="G15" i="9"/>
  <c r="G11" i="9"/>
  <c r="G7" i="9"/>
  <c r="E5" i="9"/>
  <c r="E28" i="9"/>
  <c r="E16" i="9"/>
  <c r="E35" i="9"/>
  <c r="E31" i="9"/>
  <c r="E27" i="9"/>
  <c r="E23" i="9"/>
  <c r="E19" i="9"/>
  <c r="E15" i="9"/>
  <c r="E11" i="9"/>
  <c r="E7" i="9"/>
  <c r="E32" i="9"/>
  <c r="E20" i="9"/>
  <c r="E8" i="9"/>
  <c r="E30" i="9"/>
  <c r="E18" i="9"/>
  <c r="E6" i="9"/>
  <c r="E24" i="9"/>
  <c r="E12" i="9"/>
  <c r="E34" i="9"/>
  <c r="E26" i="9"/>
  <c r="E22" i="9"/>
  <c r="E14" i="9"/>
  <c r="E10" i="9"/>
  <c r="E33" i="9"/>
  <c r="E29" i="9"/>
  <c r="E25" i="9"/>
  <c r="E21" i="9"/>
  <c r="E17" i="9"/>
  <c r="E13" i="9"/>
  <c r="E9" i="9"/>
  <c r="A9" i="7"/>
  <c r="A8" i="7" l="1"/>
  <c r="G1" i="7" l="1"/>
  <c r="G2" i="7" l="1"/>
  <c r="G3" i="7"/>
  <c r="G15" i="7"/>
  <c r="G5" i="7"/>
  <c r="A7" i="7" l="1"/>
  <c r="A6" i="7"/>
  <c r="A5" i="7"/>
  <c r="A4" i="7"/>
  <c r="A3" i="7"/>
  <c r="A2" i="7"/>
  <c r="G11" i="7" l="1"/>
  <c r="G6" i="7"/>
  <c r="G8" i="7"/>
  <c r="G10" i="7"/>
  <c r="G12" i="7"/>
  <c r="G4" i="7"/>
  <c r="G9" i="7"/>
  <c r="G7" i="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</author>
  </authors>
  <commentList>
    <comment ref="J5" authorId="0" shapeId="0" xr:uid="{3752AA40-35CE-46EA-88B3-CC68FAD5664B}">
      <text>
        <r>
          <rPr>
            <sz val="16"/>
            <color indexed="81"/>
            <rFont val="Calibri"/>
            <family val="2"/>
            <scheme val="minor"/>
          </rPr>
          <t xml:space="preserve">Je voudrais ici fusionner les formules des colonnes G,H,I 
les conditions </t>
        </r>
        <r>
          <rPr>
            <b/>
            <sz val="16"/>
            <color indexed="81"/>
            <rFont val="Calibri"/>
            <family val="2"/>
            <scheme val="minor"/>
          </rPr>
          <t xml:space="preserve">
Exemple colonne G: SI D6=jeudi ou vendredi ou samedi ET SI F6=N0,N1,N2,N3,N4,N5,RfN ALORS G6=1 
Exemple colonne H : </t>
        </r>
        <r>
          <rPr>
            <sz val="16"/>
            <color indexed="81"/>
            <rFont val="Calibri"/>
            <family val="2"/>
            <scheme val="minor"/>
          </rPr>
          <t>ici ma formule ne fonctionne pas completement, pourquoi ?</t>
        </r>
        <r>
          <rPr>
            <b/>
            <sz val="16"/>
            <color indexed="81"/>
            <rFont val="Calibri"/>
            <family val="2"/>
            <scheme val="minor"/>
          </rPr>
          <t xml:space="preserve">
SI D15=samedi et D16=dimanche ET SI F15 et F16=N0,N1,N2,N3,N4,N5,RfN ALORS H15=0 ET I16=4,5
ET SI  D21=vendredi et D22=samedi ET SI F21 et F22=N0,N1,N2,N3,N4,N5,RfN ALORS H21=0 ET H22=0 ET I22=4,5
ET SI D7=vendredi ET SI F7=N0,N1,N2,N3,N4,N5,RfN ALORS H8=1
ET SI D29=samedi ET SI F29=M0,M1,M2,M3,M4,M5,M6,M7,M8,M9,M10,A0,A1,A2,A3,A4,A5,A6,A7,A8,A9,A10 ALORS H29=1</t>
        </r>
        <r>
          <rPr>
            <sz val="16"/>
            <color indexed="81"/>
            <rFont val="Calibri"/>
            <family val="2"/>
            <scheme val="minor"/>
          </rPr>
          <t xml:space="preserve">
</t>
        </r>
        <r>
          <rPr>
            <b/>
            <sz val="16"/>
            <color indexed="81"/>
            <rFont val="Calibri"/>
            <family val="2"/>
            <scheme val="minor"/>
          </rPr>
          <t xml:space="preserve">Exemple colonne I : </t>
        </r>
        <r>
          <rPr>
            <sz val="16"/>
            <color indexed="81"/>
            <rFont val="Calibri"/>
            <family val="2"/>
            <scheme val="minor"/>
          </rPr>
          <t>je n'arrive pas a la formuler completement.</t>
        </r>
        <r>
          <rPr>
            <b/>
            <sz val="16"/>
            <color indexed="81"/>
            <rFont val="Calibri"/>
            <family val="2"/>
            <scheme val="minor"/>
          </rPr>
          <t xml:space="preserve">
SI D15=samedi et D16=dimanche ET SI F15 et F16=N0,N1,N2,N3,N4,N5,RfN ALORS H15=0 ET I16=4,5
ET SI D29=samedi ET SI F29=N0,N1,N2,N3,N4,N5,RfN ALORS I30=4,5
ET SI D5= jour ferie (onglet initialisation) et SI F5=M0,M1,M2,M3,M4,M5,M6,M7,M8,M9,M10,A0,A1,A2,A3,A4,A5,A6,A7,A8,A9,A10,N0,N1,N2,N3,N4,N5,RfN Alors I5=4,5</t>
        </r>
      </text>
    </comment>
  </commentList>
</comments>
</file>

<file path=xl/sharedStrings.xml><?xml version="1.0" encoding="utf-8"?>
<sst xmlns="http://schemas.openxmlformats.org/spreadsheetml/2006/main" count="399" uniqueCount="109">
  <si>
    <t>Janvier</t>
  </si>
  <si>
    <t>FC</t>
  </si>
  <si>
    <t>STE</t>
  </si>
  <si>
    <t>R</t>
  </si>
  <si>
    <t>RH</t>
  </si>
  <si>
    <t>RLT</t>
  </si>
  <si>
    <t>RF</t>
  </si>
  <si>
    <t>Ascension</t>
  </si>
  <si>
    <t>Toussaint</t>
  </si>
  <si>
    <t>Noël</t>
  </si>
  <si>
    <t>Mal</t>
  </si>
  <si>
    <t>RD</t>
  </si>
  <si>
    <t>M0</t>
  </si>
  <si>
    <t>M1</t>
  </si>
  <si>
    <t>M2</t>
  </si>
  <si>
    <t>M3</t>
  </si>
  <si>
    <t>M4</t>
  </si>
  <si>
    <t>M5</t>
  </si>
  <si>
    <t>M6</t>
  </si>
  <si>
    <t>M7</t>
  </si>
  <si>
    <t>M8</t>
  </si>
  <si>
    <t>A0</t>
  </si>
  <si>
    <t>A1</t>
  </si>
  <si>
    <t>A2</t>
  </si>
  <si>
    <t>A3</t>
  </si>
  <si>
    <t>A4</t>
  </si>
  <si>
    <t>A5</t>
  </si>
  <si>
    <t>A6</t>
  </si>
  <si>
    <t>A7</t>
  </si>
  <si>
    <t>A8</t>
  </si>
  <si>
    <t>N0</t>
  </si>
  <si>
    <t>N1</t>
  </si>
  <si>
    <t>N2</t>
  </si>
  <si>
    <t>N3</t>
  </si>
  <si>
    <t>N4</t>
  </si>
  <si>
    <t>N5</t>
  </si>
  <si>
    <t>DM</t>
  </si>
  <si>
    <t>DA</t>
  </si>
  <si>
    <t>D</t>
  </si>
  <si>
    <t>Sam</t>
  </si>
  <si>
    <t>Jours fériés</t>
  </si>
  <si>
    <t>Jours de l'an</t>
  </si>
  <si>
    <t>Lundi de Pâques</t>
  </si>
  <si>
    <t>Fête du travail</t>
  </si>
  <si>
    <t>Armistice 1945</t>
  </si>
  <si>
    <t>Lundi de Pentecôte</t>
  </si>
  <si>
    <t>Fête nationale</t>
  </si>
  <si>
    <t>Assomption</t>
  </si>
  <si>
    <t>Armistice 1918</t>
  </si>
  <si>
    <t>Choix de l'année</t>
  </si>
  <si>
    <t>Correspondance jour</t>
  </si>
  <si>
    <t>Dim</t>
  </si>
  <si>
    <t>Lun</t>
  </si>
  <si>
    <t>Mar</t>
  </si>
  <si>
    <t>Mer</t>
  </si>
  <si>
    <t>Jeu</t>
  </si>
  <si>
    <t>Ven</t>
  </si>
  <si>
    <t>Année choisie :</t>
  </si>
  <si>
    <t>Fête de la musique</t>
  </si>
  <si>
    <t>M03</t>
  </si>
  <si>
    <t>M04</t>
  </si>
  <si>
    <t>A03</t>
  </si>
  <si>
    <t>A04</t>
  </si>
  <si>
    <t>N03</t>
  </si>
  <si>
    <t>N04</t>
  </si>
  <si>
    <t>J</t>
  </si>
  <si>
    <t>M01</t>
  </si>
  <si>
    <t>M02</t>
  </si>
  <si>
    <t>A01</t>
  </si>
  <si>
    <t>A02</t>
  </si>
  <si>
    <t>N01</t>
  </si>
  <si>
    <t>N02</t>
  </si>
  <si>
    <t>M9</t>
  </si>
  <si>
    <t>M10</t>
  </si>
  <si>
    <t>A9</t>
  </si>
  <si>
    <t>A10</t>
  </si>
  <si>
    <t>STI</t>
  </si>
  <si>
    <t>FS</t>
  </si>
  <si>
    <t>RfN</t>
  </si>
  <si>
    <t>Vacances Scolaire</t>
  </si>
  <si>
    <t>Fériés</t>
  </si>
  <si>
    <t>L</t>
  </si>
  <si>
    <t>ma</t>
  </si>
  <si>
    <t>me</t>
  </si>
  <si>
    <t>V</t>
  </si>
  <si>
    <t>S</t>
  </si>
  <si>
    <t>Di</t>
  </si>
  <si>
    <t>Position</t>
  </si>
  <si>
    <t>D_0T_7</t>
  </si>
  <si>
    <t>D_0T_12</t>
  </si>
  <si>
    <t>FC_3</t>
  </si>
  <si>
    <t>D_0T_8</t>
  </si>
  <si>
    <t>D_0T_9</t>
  </si>
  <si>
    <t>D_0T_1</t>
  </si>
  <si>
    <t>D_0T_10</t>
  </si>
  <si>
    <t>FC_1</t>
  </si>
  <si>
    <t>D_0T_2</t>
  </si>
  <si>
    <t>D_0T_3</t>
  </si>
  <si>
    <t>FS_1</t>
  </si>
  <si>
    <t>D_0T_11</t>
  </si>
  <si>
    <t>FC_2</t>
  </si>
  <si>
    <t>D_0T_4</t>
  </si>
  <si>
    <t>D_0T_5</t>
  </si>
  <si>
    <t>D_0T_6</t>
  </si>
  <si>
    <t>·         MBC (Spécificités du GAT équipes M6 ou A6) &gt; 1 quart par trimestre</t>
  </si>
  <si>
    <t>·         BOR (Spécificités du GAB équipes M7 ou A7) &gt; 1 quart par trimestre</t>
  </si>
  <si>
    <t>·         PCC (Equipes M0 ou M5 ou A0 ou A5) &gt; 1 quart par mois en moyenne soit 12 quarts par an</t>
  </si>
  <si>
    <t>Nlong</t>
  </si>
  <si>
    <t>PSam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</si>
</sst>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2" formatCode="ddd\ dd"/>
    <numFmt numFmtId="173" formatCode="00"/>
  </numFmts>
  <fonts count="20">
    <font>
      <sz val="11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0"/>
      <name val="Geneva"/>
    </font>
    <font>
      <b/>
      <sz val="14"/>
      <color theme="0"/>
      <name val="Arial"/>
      <family val="2"/>
    </font>
    <font>
      <b/>
      <sz val="11"/>
      <color rgb="FFFF0000"/>
      <name val="Arial"/>
      <family val="2"/>
    </font>
    <font>
      <b/>
      <sz val="14"/>
      <name val="Calibri"/>
      <family val="2"/>
      <scheme val="minor"/>
    </font>
    <font>
      <b/>
      <sz val="28"/>
      <color rgb="FF0070C0"/>
      <name val="Verdana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2" tint="-0.499984740745262"/>
      <name val="Arial"/>
      <family val="2"/>
    </font>
    <font>
      <sz val="14"/>
      <name val="Calibri"/>
      <family val="2"/>
      <scheme val="minor"/>
    </font>
    <font>
      <sz val="24"/>
      <name val="Arial"/>
      <family val="2"/>
    </font>
    <font>
      <sz val="11"/>
      <color theme="4" tint="0.59999389629810485"/>
      <name val="Arial"/>
      <family val="2"/>
    </font>
    <font>
      <sz val="16"/>
      <color indexed="81"/>
      <name val="Calibri"/>
      <family val="2"/>
      <scheme val="minor"/>
    </font>
    <font>
      <b/>
      <sz val="16"/>
      <color indexed="8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8">
    <xf numFmtId="0" fontId="0" fillId="0" borderId="0">
      <alignment horizontal="center" vertical="center"/>
    </xf>
    <xf numFmtId="0" fontId="5" fillId="0" borderId="0"/>
    <xf numFmtId="0" fontId="3" fillId="0" borderId="0">
      <alignment horizontal="center" vertical="center"/>
    </xf>
    <xf numFmtId="0" fontId="6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61">
    <xf numFmtId="0" fontId="0" fillId="0" borderId="0" xfId="0">
      <alignment horizontal="center" vertical="center"/>
    </xf>
    <xf numFmtId="0" fontId="3" fillId="0" borderId="0" xfId="2">
      <alignment horizontal="center" vertical="center"/>
    </xf>
    <xf numFmtId="14" fontId="3" fillId="0" borderId="0" xfId="2" applyNumberFormat="1">
      <alignment horizontal="center" vertical="center"/>
    </xf>
    <xf numFmtId="0" fontId="0" fillId="2" borderId="0" xfId="0" applyFill="1">
      <alignment horizontal="center" vertical="center"/>
    </xf>
    <xf numFmtId="0" fontId="0" fillId="2" borderId="13" xfId="0" applyFill="1" applyBorder="1">
      <alignment horizontal="center" vertical="center"/>
    </xf>
    <xf numFmtId="0" fontId="0" fillId="2" borderId="8" xfId="0" applyFill="1" applyBorder="1">
      <alignment horizontal="center" vertical="center"/>
    </xf>
    <xf numFmtId="0" fontId="11" fillId="2" borderId="13" xfId="0" applyFont="1" applyFill="1" applyBorder="1">
      <alignment horizontal="center" vertical="center"/>
    </xf>
    <xf numFmtId="0" fontId="11" fillId="2" borderId="3" xfId="0" applyFont="1" applyFill="1" applyBorder="1">
      <alignment horizontal="center" vertical="center"/>
    </xf>
    <xf numFmtId="0" fontId="11" fillId="2" borderId="8" xfId="0" applyFont="1" applyFill="1" applyBorder="1">
      <alignment horizontal="center" vertical="center"/>
    </xf>
    <xf numFmtId="0" fontId="11" fillId="2" borderId="11" xfId="0" applyFont="1" applyFill="1" applyBorder="1">
      <alignment horizontal="center" vertical="center"/>
    </xf>
    <xf numFmtId="172" fontId="12" fillId="2" borderId="3" xfId="0" applyNumberFormat="1" applyFont="1" applyFill="1" applyBorder="1" applyAlignment="1">
      <alignment horizontal="right" vertical="center"/>
    </xf>
    <xf numFmtId="172" fontId="12" fillId="2" borderId="7" xfId="0" applyNumberFormat="1" applyFont="1" applyFill="1" applyBorder="1" applyAlignment="1">
      <alignment horizontal="right" vertical="center"/>
    </xf>
    <xf numFmtId="173" fontId="13" fillId="2" borderId="0" xfId="0" applyNumberFormat="1" applyFont="1" applyFill="1" applyAlignment="1">
      <alignment horizontal="left" vertical="center"/>
    </xf>
    <xf numFmtId="173" fontId="13" fillId="2" borderId="16" xfId="0" applyNumberFormat="1" applyFont="1" applyFill="1" applyBorder="1" applyAlignment="1">
      <alignment horizontal="left" vertical="center"/>
    </xf>
    <xf numFmtId="14" fontId="14" fillId="2" borderId="0" xfId="3" applyNumberFormat="1" applyFont="1" applyFill="1" applyAlignment="1">
      <alignment horizontal="right" indent="1"/>
    </xf>
    <xf numFmtId="0" fontId="15" fillId="0" borderId="0" xfId="0" applyFont="1" applyAlignment="1">
      <alignment horizontal="center"/>
    </xf>
    <xf numFmtId="0" fontId="16" fillId="6" borderId="0" xfId="0" applyFont="1" applyFill="1" applyAlignment="1">
      <alignment horizontal="right" vertical="center"/>
    </xf>
    <xf numFmtId="0" fontId="11" fillId="7" borderId="0" xfId="0" applyFont="1" applyFill="1">
      <alignment horizontal="center" vertical="center"/>
    </xf>
    <xf numFmtId="0" fontId="0" fillId="7" borderId="0" xfId="0" applyFill="1">
      <alignment horizontal="center" vertical="center"/>
    </xf>
    <xf numFmtId="0" fontId="17" fillId="7" borderId="0" xfId="0" applyFont="1" applyFill="1">
      <alignment horizontal="center" vertical="center"/>
    </xf>
    <xf numFmtId="0" fontId="17" fillId="7" borderId="0" xfId="0" applyFont="1" applyFill="1" applyAlignment="1">
      <alignment horizontal="right" vertical="center"/>
    </xf>
    <xf numFmtId="16" fontId="17" fillId="7" borderId="0" xfId="0" applyNumberFormat="1" applyFont="1" applyFill="1">
      <alignment horizontal="center" vertical="center"/>
    </xf>
    <xf numFmtId="0" fontId="0" fillId="3" borderId="1" xfId="0" applyFill="1" applyBorder="1">
      <alignment horizontal="center" vertical="center"/>
    </xf>
    <xf numFmtId="0" fontId="10" fillId="7" borderId="0" xfId="0" applyFont="1" applyFill="1">
      <alignment horizontal="center" vertical="center"/>
    </xf>
    <xf numFmtId="0" fontId="0" fillId="6" borderId="0" xfId="0" applyFill="1">
      <alignment horizontal="center" vertical="center"/>
    </xf>
    <xf numFmtId="0" fontId="13" fillId="7" borderId="0" xfId="0" applyFont="1" applyFill="1">
      <alignment horizontal="center" vertical="center"/>
    </xf>
    <xf numFmtId="0" fontId="9" fillId="6" borderId="2" xfId="0" applyFont="1" applyFill="1" applyBorder="1" applyAlignment="1">
      <alignment vertical="center"/>
    </xf>
    <xf numFmtId="0" fontId="9" fillId="6" borderId="12" xfId="0" applyFont="1" applyFill="1" applyBorder="1" applyAlignment="1">
      <alignment vertical="center"/>
    </xf>
    <xf numFmtId="0" fontId="9" fillId="6" borderId="14" xfId="0" applyFont="1" applyFill="1" applyBorder="1" applyAlignment="1">
      <alignment vertic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" xfId="0" applyFill="1" applyBorder="1">
      <alignment horizontal="center" vertical="center"/>
    </xf>
    <xf numFmtId="0" fontId="8" fillId="2" borderId="0" xfId="0" applyFont="1" applyFill="1">
      <alignment horizontal="center" vertical="center"/>
    </xf>
    <xf numFmtId="0" fontId="0" fillId="4" borderId="12" xfId="0" applyFill="1" applyBorder="1" applyAlignment="1">
      <alignment horizontal="centerContinuous"/>
    </xf>
    <xf numFmtId="0" fontId="0" fillId="4" borderId="15" xfId="0" applyFill="1" applyBorder="1" applyAlignment="1">
      <alignment horizontal="centerContinuous"/>
    </xf>
    <xf numFmtId="0" fontId="0" fillId="4" borderId="14" xfId="0" applyFill="1" applyBorder="1" applyAlignment="1">
      <alignment horizontal="centerContinuous"/>
    </xf>
    <xf numFmtId="0" fontId="3" fillId="3" borderId="1" xfId="0" applyFont="1" applyFill="1" applyBorder="1">
      <alignment horizontal="center" vertical="center"/>
    </xf>
    <xf numFmtId="0" fontId="0" fillId="3" borderId="4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4" fillId="7" borderId="0" xfId="0" applyFont="1" applyFill="1" applyAlignment="1">
      <alignment horizontal="centerContinuous" vertical="center"/>
    </xf>
    <xf numFmtId="0" fontId="3" fillId="7" borderId="0" xfId="0" applyFont="1" applyFill="1" applyAlignment="1">
      <alignment horizontal="centerContinuous" vertical="center"/>
    </xf>
    <xf numFmtId="0" fontId="0" fillId="4" borderId="1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3" fillId="2" borderId="13" xfId="0" applyFont="1" applyFill="1" applyBorder="1">
      <alignment horizontal="center" vertical="center"/>
    </xf>
    <xf numFmtId="0" fontId="9" fillId="6" borderId="1" xfId="0" applyFont="1" applyFill="1" applyBorder="1" applyAlignment="1">
      <alignment vertical="center"/>
    </xf>
    <xf numFmtId="0" fontId="7" fillId="5" borderId="2" xfId="1" applyFont="1" applyFill="1" applyBorder="1" applyAlignment="1" applyProtection="1">
      <alignment horizontal="center" vertical="center"/>
      <protection locked="0" hidden="1"/>
    </xf>
    <xf numFmtId="0" fontId="7" fillId="5" borderId="12" xfId="1" applyFont="1" applyFill="1" applyBorder="1" applyAlignment="1" applyProtection="1">
      <alignment horizontal="center" vertical="center"/>
      <protection locked="0" hidden="1"/>
    </xf>
    <xf numFmtId="0" fontId="7" fillId="5" borderId="14" xfId="1" applyFont="1" applyFill="1" applyBorder="1" applyAlignment="1" applyProtection="1">
      <alignment horizontal="center" vertical="center"/>
      <protection locked="0" hidden="1"/>
    </xf>
    <xf numFmtId="0" fontId="3" fillId="2" borderId="8" xfId="0" applyFont="1" applyFill="1" applyBorder="1">
      <alignment horizontal="center" vertical="center"/>
    </xf>
    <xf numFmtId="0" fontId="8" fillId="2" borderId="13" xfId="0" applyFont="1" applyFill="1" applyBorder="1">
      <alignment horizontal="center" vertical="center"/>
    </xf>
    <xf numFmtId="0" fontId="8" fillId="2" borderId="11" xfId="0" applyFont="1" applyFill="1" applyBorder="1">
      <alignment horizontal="center" vertical="center"/>
    </xf>
  </cellXfs>
  <cellStyles count="8">
    <cellStyle name="Normal" xfId="0" builtinId="0"/>
    <cellStyle name="Normal 2" xfId="2" xr:uid="{00000000-0005-0000-0000-000002000000}"/>
    <cellStyle name="Normal 3" xfId="3" xr:uid="{00000000-0005-0000-0000-000003000000}"/>
    <cellStyle name="Normal 4" xfId="6" xr:uid="{00000000-0005-0000-0000-000004000000}"/>
    <cellStyle name="Normal 5" xfId="4" xr:uid="{00000000-0005-0000-0000-000005000000}"/>
    <cellStyle name="Normal_Planning Nlle Forme 2" xfId="1" xr:uid="{00000000-0005-0000-0000-000007000000}"/>
    <cellStyle name="Pourcentage 2" xfId="7" xr:uid="{00000000-0005-0000-0000-000008000000}"/>
    <cellStyle name="Pourcentage 3" xfId="5" xr:uid="{00000000-0005-0000-0000-000009000000}"/>
  </cellStyles>
  <dxfs count="8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7030A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3300"/>
      <rgbColor rgb="00D7D7D7"/>
      <rgbColor rgb="00EFEFEF"/>
      <rgbColor rgb="0099FF99"/>
      <rgbColor rgb="003366FF"/>
      <rgbColor rgb="00FFFE00"/>
      <rgbColor rgb="00FF66CC"/>
      <rgbColor rgb="00FFCCCC"/>
      <rgbColor rgb="00D60093"/>
      <rgbColor rgb="0033CC33"/>
      <rgbColor rgb="000000FF"/>
      <rgbColor rgb="00996633"/>
      <rgbColor rgb="00CC00FF"/>
      <rgbColor rgb="00FFCC00"/>
      <rgbColor rgb="00E5E5E5"/>
      <rgbColor rgb="00C4C4C4"/>
      <rgbColor rgb="00993366"/>
      <rgbColor rgb="00FF0000"/>
      <rgbColor rgb="00FCF600"/>
      <rgbColor rgb="00669900"/>
      <rgbColor rgb="00FFCCCC"/>
      <rgbColor rgb="000099CC"/>
      <rgbColor rgb="005A5A5A"/>
      <rgbColor rgb="00333333"/>
      <rgbColor rgb="00FF0066"/>
      <rgbColor rgb="00E00000"/>
      <rgbColor rgb="00CC3300"/>
      <rgbColor rgb="0099CC00"/>
      <rgbColor rgb="00FF7C80"/>
      <rgbColor rgb="00000099"/>
      <rgbColor rgb="007B7B7B"/>
      <rgbColor rgb="00000000"/>
      <rgbColor rgb="0095DCFF"/>
      <rgbColor rgb="00FFCC99"/>
      <rgbColor rgb="00CCFFCC"/>
      <rgbColor rgb="00FCF8E6"/>
      <rgbColor rgb="00F3FAFF"/>
      <rgbColor rgb="00FFE7FF"/>
      <rgbColor rgb="00EAD5FF"/>
      <rgbColor rgb="00FFCC66"/>
      <rgbColor rgb="0000CCFF"/>
      <rgbColor rgb="00FF9966"/>
      <rgbColor rgb="00CC9900"/>
      <rgbColor rgb="00FFCC00"/>
      <rgbColor rgb="00FF9900"/>
      <rgbColor rgb="00FF6600"/>
      <rgbColor rgb="00990099"/>
      <rgbColor rgb="00CACACA"/>
      <rgbColor rgb="00FF6600"/>
      <rgbColor rgb="0066FF66"/>
      <rgbColor rgb="00006600"/>
      <rgbColor rgb="00993300"/>
      <rgbColor rgb="00FF3300"/>
      <rgbColor rgb="00D175FF"/>
      <rgbColor rgb="00777777"/>
      <rgbColor rgb="00909090"/>
    </indexedColors>
    <mruColors>
      <color rgb="FFCC0000"/>
      <color rgb="FFE4E4E4"/>
      <color rgb="FFF60000"/>
      <color rgb="FFC6BCA2"/>
      <color rgb="FFBDC2A6"/>
      <color rgb="FFFFFFC5"/>
      <color rgb="FFB6C5A3"/>
      <color rgb="FFD20000"/>
      <color rgb="FFFEEFE2"/>
      <color rgb="FFD1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Initialisation!$A$11" max="2050" min="2000" noThreeD="1" page="10" val="2025"/>
</file>

<file path=xl/ctrlProps/ctrlProp2.xml><?xml version="1.0" encoding="utf-8"?>
<formControlPr xmlns="http://schemas.microsoft.com/office/spreadsheetml/2009/9/main" objectType="Spin" dx="16" fmlaLink="$A$11" max="2050" min="2000" page="10" val="202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1</xdr:row>
          <xdr:rowOff>19050</xdr:rowOff>
        </xdr:from>
        <xdr:to>
          <xdr:col>5</xdr:col>
          <xdr:colOff>142875</xdr:colOff>
          <xdr:row>1</xdr:row>
          <xdr:rowOff>438150</xdr:rowOff>
        </xdr:to>
        <xdr:sp macro="" textlink="">
          <xdr:nvSpPr>
            <xdr:cNvPr id="7169" name="Spinne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10</xdr:row>
          <xdr:rowOff>28575</xdr:rowOff>
        </xdr:from>
        <xdr:to>
          <xdr:col>3</xdr:col>
          <xdr:colOff>304800</xdr:colOff>
          <xdr:row>10</xdr:row>
          <xdr:rowOff>209550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6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onde/AppData/Local/Microsoft/Windows/INetCache/Content.Outlook/T20VDJ1S/25%20RLT%20OTCM-OMR%20du%2022-4-2024%20au%209-6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Eveze\Planning%20modif%20DR\Plg%20Otcm%202011%20PR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uveau_Agenda_Calendrier_Annexe_de_Contro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OTCM-OMR"/>
      <sheetName val="Param"/>
    </sheetNames>
    <sheetDataSet>
      <sheetData sheetId="0"/>
      <sheetData sheetId="1"/>
      <sheetData sheetId="2">
        <row r="3">
          <cell r="B3">
            <v>16</v>
          </cell>
        </row>
        <row r="4">
          <cell r="B4">
            <v>17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lanning 2011"/>
      <sheetName val=" Détail Mois"/>
      <sheetName val="Liens Formules"/>
      <sheetName val="Initialisation"/>
    </sheetNames>
    <sheetDataSet>
      <sheetData sheetId="0">
        <row r="1">
          <cell r="C1">
            <v>2016</v>
          </cell>
        </row>
        <row r="5">
          <cell r="B5" t="str">
            <v>Mar</v>
          </cell>
          <cell r="C5">
            <v>1</v>
          </cell>
          <cell r="E5" t="str">
            <v>M3</v>
          </cell>
          <cell r="H5" t="str">
            <v>Ven</v>
          </cell>
          <cell r="I5">
            <v>1</v>
          </cell>
          <cell r="N5" t="str">
            <v>Lun</v>
          </cell>
          <cell r="O5">
            <v>1</v>
          </cell>
          <cell r="T5" t="str">
            <v>Mar</v>
          </cell>
          <cell r="U5">
            <v>1</v>
          </cell>
          <cell r="Z5" t="str">
            <v>Ven</v>
          </cell>
          <cell r="AA5">
            <v>1</v>
          </cell>
          <cell r="AF5" t="str">
            <v>Dim</v>
          </cell>
          <cell r="AG5">
            <v>1</v>
          </cell>
          <cell r="AL5" t="str">
            <v>Mer</v>
          </cell>
          <cell r="AM5">
            <v>1</v>
          </cell>
          <cell r="AR5" t="str">
            <v>Ven</v>
          </cell>
          <cell r="AS5">
            <v>1</v>
          </cell>
          <cell r="AX5" t="str">
            <v>Lun</v>
          </cell>
          <cell r="AY5">
            <v>1</v>
          </cell>
          <cell r="BD5" t="str">
            <v>Jeu</v>
          </cell>
          <cell r="BE5">
            <v>1</v>
          </cell>
          <cell r="BJ5" t="str">
            <v>Sam</v>
          </cell>
          <cell r="BK5">
            <v>1</v>
          </cell>
          <cell r="BP5" t="str">
            <v>Mar</v>
          </cell>
          <cell r="BQ5">
            <v>1</v>
          </cell>
          <cell r="BV5" t="str">
            <v>Jeu</v>
          </cell>
          <cell r="BW5">
            <v>1</v>
          </cell>
          <cell r="CB5" t="str">
            <v>Dim</v>
          </cell>
          <cell r="CC5">
            <v>1</v>
          </cell>
        </row>
        <row r="6">
          <cell r="B6" t="str">
            <v>Mer</v>
          </cell>
          <cell r="C6">
            <v>2</v>
          </cell>
          <cell r="E6" t="str">
            <v>M2</v>
          </cell>
          <cell r="H6" t="str">
            <v>Sam</v>
          </cell>
          <cell r="I6">
            <v>2</v>
          </cell>
          <cell r="N6" t="str">
            <v>Mar</v>
          </cell>
          <cell r="O6">
            <v>2</v>
          </cell>
          <cell r="T6" t="str">
            <v>Mer</v>
          </cell>
          <cell r="U6">
            <v>2</v>
          </cell>
          <cell r="Z6" t="str">
            <v>Sam</v>
          </cell>
          <cell r="AA6">
            <v>2</v>
          </cell>
          <cell r="AF6" t="str">
            <v>Lun</v>
          </cell>
          <cell r="AG6">
            <v>2</v>
          </cell>
          <cell r="AL6" t="str">
            <v>Jeu</v>
          </cell>
          <cell r="AM6">
            <v>2</v>
          </cell>
          <cell r="AR6" t="str">
            <v>Sam</v>
          </cell>
          <cell r="AS6">
            <v>2</v>
          </cell>
          <cell r="AX6" t="str">
            <v>Mar</v>
          </cell>
          <cell r="AY6">
            <v>2</v>
          </cell>
          <cell r="BD6" t="str">
            <v>Ven</v>
          </cell>
          <cell r="BE6">
            <v>2</v>
          </cell>
          <cell r="BJ6" t="str">
            <v>Dim</v>
          </cell>
          <cell r="BK6">
            <v>2</v>
          </cell>
          <cell r="BP6" t="str">
            <v>Mer</v>
          </cell>
          <cell r="BQ6">
            <v>2</v>
          </cell>
          <cell r="BV6" t="str">
            <v>Ven</v>
          </cell>
          <cell r="BW6">
            <v>2</v>
          </cell>
          <cell r="CB6" t="str">
            <v>Lun</v>
          </cell>
          <cell r="CC6">
            <v>2</v>
          </cell>
        </row>
        <row r="7">
          <cell r="B7" t="str">
            <v>Jeu</v>
          </cell>
          <cell r="C7">
            <v>3</v>
          </cell>
          <cell r="E7" t="str">
            <v>M1</v>
          </cell>
          <cell r="H7" t="str">
            <v>Dim</v>
          </cell>
          <cell r="I7">
            <v>3</v>
          </cell>
          <cell r="N7" t="str">
            <v>Mer</v>
          </cell>
          <cell r="O7">
            <v>3</v>
          </cell>
          <cell r="T7" t="str">
            <v>Jeu</v>
          </cell>
          <cell r="U7">
            <v>3</v>
          </cell>
          <cell r="Z7" t="str">
            <v>Dim</v>
          </cell>
          <cell r="AA7">
            <v>3</v>
          </cell>
          <cell r="AF7" t="str">
            <v>Mar</v>
          </cell>
          <cell r="AG7">
            <v>3</v>
          </cell>
          <cell r="AL7" t="str">
            <v>Ven</v>
          </cell>
          <cell r="AM7">
            <v>3</v>
          </cell>
          <cell r="AR7" t="str">
            <v>Dim</v>
          </cell>
          <cell r="AS7">
            <v>3</v>
          </cell>
          <cell r="AX7" t="str">
            <v>Mer</v>
          </cell>
          <cell r="AY7">
            <v>3</v>
          </cell>
          <cell r="BD7" t="str">
            <v>Sam</v>
          </cell>
          <cell r="BE7">
            <v>3</v>
          </cell>
          <cell r="BJ7" t="str">
            <v>Lun</v>
          </cell>
          <cell r="BK7">
            <v>3</v>
          </cell>
          <cell r="BP7" t="str">
            <v>Jeu</v>
          </cell>
          <cell r="BQ7">
            <v>3</v>
          </cell>
          <cell r="BV7" t="str">
            <v>Sam</v>
          </cell>
          <cell r="BW7">
            <v>3</v>
          </cell>
          <cell r="CB7" t="str">
            <v>Mar</v>
          </cell>
          <cell r="CC7">
            <v>3</v>
          </cell>
        </row>
        <row r="8">
          <cell r="B8" t="str">
            <v>Ven</v>
          </cell>
          <cell r="C8">
            <v>4</v>
          </cell>
          <cell r="E8" t="str">
            <v>M0</v>
          </cell>
          <cell r="H8" t="str">
            <v>Lun</v>
          </cell>
          <cell r="I8">
            <v>4</v>
          </cell>
          <cell r="N8" t="str">
            <v>Jeu</v>
          </cell>
          <cell r="O8">
            <v>4</v>
          </cell>
          <cell r="T8" t="str">
            <v>Ven</v>
          </cell>
          <cell r="U8">
            <v>4</v>
          </cell>
          <cell r="Z8" t="str">
            <v>Lun</v>
          </cell>
          <cell r="AA8">
            <v>4</v>
          </cell>
          <cell r="AF8" t="str">
            <v>Mer</v>
          </cell>
          <cell r="AG8">
            <v>4</v>
          </cell>
          <cell r="AL8" t="str">
            <v>Sam</v>
          </cell>
          <cell r="AM8">
            <v>4</v>
          </cell>
          <cell r="AR8" t="str">
            <v>Lun</v>
          </cell>
          <cell r="AS8">
            <v>4</v>
          </cell>
          <cell r="AX8" t="str">
            <v>Jeu</v>
          </cell>
          <cell r="AY8">
            <v>4</v>
          </cell>
          <cell r="BD8" t="str">
            <v>Dim</v>
          </cell>
          <cell r="BE8">
            <v>4</v>
          </cell>
          <cell r="BJ8" t="str">
            <v>Mar</v>
          </cell>
          <cell r="BK8">
            <v>4</v>
          </cell>
          <cell r="BP8" t="str">
            <v>Ven</v>
          </cell>
          <cell r="BQ8">
            <v>4</v>
          </cell>
          <cell r="BV8" t="str">
            <v>Dim</v>
          </cell>
          <cell r="BW8">
            <v>4</v>
          </cell>
          <cell r="CB8" t="str">
            <v>Mer</v>
          </cell>
          <cell r="CC8">
            <v>4</v>
          </cell>
        </row>
        <row r="9">
          <cell r="B9" t="str">
            <v>Sam</v>
          </cell>
          <cell r="C9">
            <v>5</v>
          </cell>
          <cell r="E9" t="str">
            <v>RH</v>
          </cell>
          <cell r="H9" t="str">
            <v>Mar</v>
          </cell>
          <cell r="I9">
            <v>5</v>
          </cell>
          <cell r="N9" t="str">
            <v>Ven</v>
          </cell>
          <cell r="O9">
            <v>5</v>
          </cell>
          <cell r="T9" t="str">
            <v>Sam</v>
          </cell>
          <cell r="U9">
            <v>5</v>
          </cell>
          <cell r="Z9" t="str">
            <v>Mar</v>
          </cell>
          <cell r="AA9">
            <v>5</v>
          </cell>
          <cell r="AF9" t="str">
            <v>Jeu</v>
          </cell>
          <cell r="AG9">
            <v>5</v>
          </cell>
          <cell r="AL9" t="str">
            <v>Dim</v>
          </cell>
          <cell r="AM9">
            <v>5</v>
          </cell>
          <cell r="AR9" t="str">
            <v>Mar</v>
          </cell>
          <cell r="AS9">
            <v>5</v>
          </cell>
          <cell r="AX9" t="str">
            <v>Ven</v>
          </cell>
          <cell r="AY9">
            <v>5</v>
          </cell>
          <cell r="BD9" t="str">
            <v>Lun</v>
          </cell>
          <cell r="BE9">
            <v>5</v>
          </cell>
          <cell r="BJ9" t="str">
            <v>Mer</v>
          </cell>
          <cell r="BK9">
            <v>5</v>
          </cell>
          <cell r="BP9" t="str">
            <v>Sam</v>
          </cell>
          <cell r="BQ9">
            <v>5</v>
          </cell>
          <cell r="BV9" t="str">
            <v>Lun</v>
          </cell>
          <cell r="BW9">
            <v>5</v>
          </cell>
          <cell r="CB9" t="str">
            <v>Jeu</v>
          </cell>
          <cell r="CC9">
            <v>5</v>
          </cell>
        </row>
        <row r="10">
          <cell r="B10" t="str">
            <v>Dim</v>
          </cell>
          <cell r="C10">
            <v>6</v>
          </cell>
          <cell r="E10" t="str">
            <v>N4</v>
          </cell>
          <cell r="H10" t="str">
            <v>Mer</v>
          </cell>
          <cell r="I10">
            <v>6</v>
          </cell>
          <cell r="N10" t="str">
            <v>Sam</v>
          </cell>
          <cell r="O10">
            <v>6</v>
          </cell>
          <cell r="T10" t="str">
            <v>Dim</v>
          </cell>
          <cell r="U10">
            <v>6</v>
          </cell>
          <cell r="Z10" t="str">
            <v>Mer</v>
          </cell>
          <cell r="AA10">
            <v>6</v>
          </cell>
          <cell r="AF10" t="str">
            <v>Ven</v>
          </cell>
          <cell r="AG10">
            <v>6</v>
          </cell>
          <cell r="AL10" t="str">
            <v>Lun</v>
          </cell>
          <cell r="AM10">
            <v>6</v>
          </cell>
          <cell r="AR10" t="str">
            <v>Mer</v>
          </cell>
          <cell r="AS10">
            <v>6</v>
          </cell>
          <cell r="AX10" t="str">
            <v>Sam</v>
          </cell>
          <cell r="AY10">
            <v>6</v>
          </cell>
          <cell r="BD10" t="str">
            <v>Mar</v>
          </cell>
          <cell r="BE10">
            <v>6</v>
          </cell>
          <cell r="BJ10" t="str">
            <v>Jeu</v>
          </cell>
          <cell r="BK10">
            <v>6</v>
          </cell>
          <cell r="BP10" t="str">
            <v>Dim</v>
          </cell>
          <cell r="BQ10">
            <v>6</v>
          </cell>
          <cell r="BV10" t="str">
            <v>Mar</v>
          </cell>
          <cell r="BW10">
            <v>6</v>
          </cell>
          <cell r="CB10" t="str">
            <v>Ven</v>
          </cell>
          <cell r="CC10">
            <v>6</v>
          </cell>
        </row>
        <row r="11">
          <cell r="B11" t="str">
            <v>Lun</v>
          </cell>
          <cell r="C11">
            <v>7</v>
          </cell>
          <cell r="E11" t="str">
            <v>M3</v>
          </cell>
          <cell r="H11" t="str">
            <v>Jeu</v>
          </cell>
          <cell r="I11">
            <v>7</v>
          </cell>
          <cell r="N11" t="str">
            <v>Dim</v>
          </cell>
          <cell r="O11">
            <v>7</v>
          </cell>
          <cell r="T11" t="str">
            <v>Lun</v>
          </cell>
          <cell r="U11">
            <v>7</v>
          </cell>
          <cell r="Z11" t="str">
            <v>Jeu</v>
          </cell>
          <cell r="AA11">
            <v>7</v>
          </cell>
          <cell r="AF11" t="str">
            <v>Sam</v>
          </cell>
          <cell r="AG11">
            <v>7</v>
          </cell>
          <cell r="AL11" t="str">
            <v>Mar</v>
          </cell>
          <cell r="AM11">
            <v>7</v>
          </cell>
          <cell r="AR11" t="str">
            <v>Jeu</v>
          </cell>
          <cell r="AS11">
            <v>7</v>
          </cell>
          <cell r="AX11" t="str">
            <v>Dim</v>
          </cell>
          <cell r="AY11">
            <v>7</v>
          </cell>
          <cell r="BD11" t="str">
            <v>Mer</v>
          </cell>
          <cell r="BE11">
            <v>7</v>
          </cell>
          <cell r="BJ11" t="str">
            <v>Ven</v>
          </cell>
          <cell r="BK11">
            <v>7</v>
          </cell>
          <cell r="BP11" t="str">
            <v>Lun</v>
          </cell>
          <cell r="BQ11">
            <v>7</v>
          </cell>
          <cell r="BV11" t="str">
            <v>Mer</v>
          </cell>
          <cell r="BW11">
            <v>7</v>
          </cell>
          <cell r="CB11" t="str">
            <v>Sam</v>
          </cell>
          <cell r="CC11">
            <v>7</v>
          </cell>
        </row>
        <row r="12">
          <cell r="B12" t="str">
            <v>Mar</v>
          </cell>
          <cell r="C12">
            <v>8</v>
          </cell>
          <cell r="H12" t="str">
            <v>Ven</v>
          </cell>
          <cell r="I12">
            <v>8</v>
          </cell>
          <cell r="N12" t="str">
            <v>Lun</v>
          </cell>
          <cell r="O12">
            <v>8</v>
          </cell>
          <cell r="T12" t="str">
            <v>Mar</v>
          </cell>
          <cell r="U12">
            <v>8</v>
          </cell>
          <cell r="Z12" t="str">
            <v>Ven</v>
          </cell>
          <cell r="AA12">
            <v>8</v>
          </cell>
          <cell r="AF12" t="str">
            <v>Dim</v>
          </cell>
          <cell r="AG12">
            <v>8</v>
          </cell>
          <cell r="AL12" t="str">
            <v>Mer</v>
          </cell>
          <cell r="AM12">
            <v>8</v>
          </cell>
          <cell r="AR12" t="str">
            <v>Ven</v>
          </cell>
          <cell r="AS12">
            <v>8</v>
          </cell>
          <cell r="AX12" t="str">
            <v>Lun</v>
          </cell>
          <cell r="AY12">
            <v>8</v>
          </cell>
          <cell r="BD12" t="str">
            <v>Jeu</v>
          </cell>
          <cell r="BE12">
            <v>8</v>
          </cell>
          <cell r="BJ12" t="str">
            <v>Sam</v>
          </cell>
          <cell r="BK12">
            <v>8</v>
          </cell>
          <cell r="BP12" t="str">
            <v>Mar</v>
          </cell>
          <cell r="BQ12">
            <v>8</v>
          </cell>
          <cell r="BV12" t="str">
            <v>Jeu</v>
          </cell>
          <cell r="BW12">
            <v>8</v>
          </cell>
          <cell r="CB12" t="str">
            <v>Dim</v>
          </cell>
          <cell r="CC12">
            <v>8</v>
          </cell>
        </row>
        <row r="13">
          <cell r="B13" t="str">
            <v>Mer</v>
          </cell>
          <cell r="C13">
            <v>9</v>
          </cell>
          <cell r="H13" t="str">
            <v>Sam</v>
          </cell>
          <cell r="I13">
            <v>9</v>
          </cell>
          <cell r="N13" t="str">
            <v>Mar</v>
          </cell>
          <cell r="O13">
            <v>9</v>
          </cell>
          <cell r="T13" t="str">
            <v>Mer</v>
          </cell>
          <cell r="U13">
            <v>9</v>
          </cell>
          <cell r="Z13" t="str">
            <v>Sam</v>
          </cell>
          <cell r="AA13">
            <v>9</v>
          </cell>
          <cell r="AF13" t="str">
            <v>Lun</v>
          </cell>
          <cell r="AG13">
            <v>9</v>
          </cell>
          <cell r="AL13" t="str">
            <v>Jeu</v>
          </cell>
          <cell r="AM13">
            <v>9</v>
          </cell>
          <cell r="AR13" t="str">
            <v>Sam</v>
          </cell>
          <cell r="AS13">
            <v>9</v>
          </cell>
          <cell r="AX13" t="str">
            <v>Mar</v>
          </cell>
          <cell r="AY13">
            <v>9</v>
          </cell>
          <cell r="BD13" t="str">
            <v>Ven</v>
          </cell>
          <cell r="BE13">
            <v>9</v>
          </cell>
          <cell r="BJ13" t="str">
            <v>Dim</v>
          </cell>
          <cell r="BK13">
            <v>9</v>
          </cell>
          <cell r="BP13" t="str">
            <v>Mer</v>
          </cell>
          <cell r="BQ13">
            <v>9</v>
          </cell>
          <cell r="BV13" t="str">
            <v>Ven</v>
          </cell>
          <cell r="BW13">
            <v>9</v>
          </cell>
          <cell r="CB13" t="str">
            <v>Lun</v>
          </cell>
          <cell r="CC13">
            <v>9</v>
          </cell>
        </row>
        <row r="14">
          <cell r="B14" t="str">
            <v>Jeu</v>
          </cell>
          <cell r="C14">
            <v>10</v>
          </cell>
          <cell r="H14" t="str">
            <v>Dim</v>
          </cell>
          <cell r="I14">
            <v>10</v>
          </cell>
          <cell r="N14" t="str">
            <v>Mer</v>
          </cell>
          <cell r="O14">
            <v>10</v>
          </cell>
          <cell r="T14" t="str">
            <v>Jeu</v>
          </cell>
          <cell r="U14">
            <v>10</v>
          </cell>
          <cell r="Z14" t="str">
            <v>Dim</v>
          </cell>
          <cell r="AA14">
            <v>10</v>
          </cell>
          <cell r="AF14" t="str">
            <v>Mar</v>
          </cell>
          <cell r="AG14">
            <v>10</v>
          </cell>
          <cell r="AL14" t="str">
            <v>Ven</v>
          </cell>
          <cell r="AM14">
            <v>10</v>
          </cell>
          <cell r="AR14" t="str">
            <v>Dim</v>
          </cell>
          <cell r="AS14">
            <v>10</v>
          </cell>
          <cell r="AX14" t="str">
            <v>Mer</v>
          </cell>
          <cell r="AY14">
            <v>10</v>
          </cell>
          <cell r="BD14" t="str">
            <v>Sam</v>
          </cell>
          <cell r="BE14">
            <v>10</v>
          </cell>
          <cell r="BJ14" t="str">
            <v>Lun</v>
          </cell>
          <cell r="BK14">
            <v>10</v>
          </cell>
          <cell r="BP14" t="str">
            <v>Jeu</v>
          </cell>
          <cell r="BQ14">
            <v>10</v>
          </cell>
          <cell r="BV14" t="str">
            <v>Sam</v>
          </cell>
          <cell r="BW14">
            <v>10</v>
          </cell>
          <cell r="CB14" t="str">
            <v>Mar</v>
          </cell>
          <cell r="CC14">
            <v>10</v>
          </cell>
        </row>
        <row r="15">
          <cell r="B15" t="str">
            <v>Ven</v>
          </cell>
          <cell r="C15">
            <v>11</v>
          </cell>
          <cell r="H15" t="str">
            <v>Lun</v>
          </cell>
          <cell r="I15">
            <v>11</v>
          </cell>
          <cell r="N15" t="str">
            <v>Jeu</v>
          </cell>
          <cell r="O15">
            <v>11</v>
          </cell>
          <cell r="T15" t="str">
            <v>Ven</v>
          </cell>
          <cell r="U15">
            <v>11</v>
          </cell>
          <cell r="Z15" t="str">
            <v>Lun</v>
          </cell>
          <cell r="AA15">
            <v>11</v>
          </cell>
          <cell r="AF15" t="str">
            <v>Mer</v>
          </cell>
          <cell r="AG15">
            <v>11</v>
          </cell>
          <cell r="AL15" t="str">
            <v>Sam</v>
          </cell>
          <cell r="AM15">
            <v>11</v>
          </cell>
          <cell r="AR15" t="str">
            <v>Lun</v>
          </cell>
          <cell r="AS15">
            <v>11</v>
          </cell>
          <cell r="AX15" t="str">
            <v>Jeu</v>
          </cell>
          <cell r="AY15">
            <v>11</v>
          </cell>
          <cell r="BD15" t="str">
            <v>Dim</v>
          </cell>
          <cell r="BE15">
            <v>11</v>
          </cell>
          <cell r="BJ15" t="str">
            <v>Mar</v>
          </cell>
          <cell r="BK15">
            <v>11</v>
          </cell>
          <cell r="BP15" t="str">
            <v>Ven</v>
          </cell>
          <cell r="BQ15">
            <v>11</v>
          </cell>
          <cell r="BV15" t="str">
            <v>Dim</v>
          </cell>
          <cell r="BW15">
            <v>11</v>
          </cell>
          <cell r="CB15" t="str">
            <v>Mer</v>
          </cell>
          <cell r="CC15">
            <v>11</v>
          </cell>
        </row>
        <row r="16">
          <cell r="B16" t="str">
            <v>Sam</v>
          </cell>
          <cell r="C16">
            <v>12</v>
          </cell>
          <cell r="H16" t="str">
            <v>Mar</v>
          </cell>
          <cell r="I16">
            <v>12</v>
          </cell>
          <cell r="N16" t="str">
            <v>Ven</v>
          </cell>
          <cell r="O16">
            <v>12</v>
          </cell>
          <cell r="T16" t="str">
            <v>Sam</v>
          </cell>
          <cell r="U16">
            <v>12</v>
          </cell>
          <cell r="Z16" t="str">
            <v>Mar</v>
          </cell>
          <cell r="AA16">
            <v>12</v>
          </cell>
          <cell r="AF16" t="str">
            <v>Jeu</v>
          </cell>
          <cell r="AG16">
            <v>12</v>
          </cell>
          <cell r="AL16" t="str">
            <v>Dim</v>
          </cell>
          <cell r="AM16">
            <v>12</v>
          </cell>
          <cell r="AR16" t="str">
            <v>Mar</v>
          </cell>
          <cell r="AS16">
            <v>12</v>
          </cell>
          <cell r="AX16" t="str">
            <v>Ven</v>
          </cell>
          <cell r="AY16">
            <v>12</v>
          </cell>
          <cell r="BD16" t="str">
            <v>Lun</v>
          </cell>
          <cell r="BE16">
            <v>12</v>
          </cell>
          <cell r="BJ16" t="str">
            <v>Mer</v>
          </cell>
          <cell r="BK16">
            <v>12</v>
          </cell>
          <cell r="BP16" t="str">
            <v>Sam</v>
          </cell>
          <cell r="BQ16">
            <v>12</v>
          </cell>
          <cell r="BV16" t="str">
            <v>Lun</v>
          </cell>
          <cell r="BW16">
            <v>12</v>
          </cell>
          <cell r="CB16" t="str">
            <v>Jeu</v>
          </cell>
          <cell r="CC16">
            <v>12</v>
          </cell>
        </row>
        <row r="17">
          <cell r="B17" t="str">
            <v>Dim</v>
          </cell>
          <cell r="C17">
            <v>13</v>
          </cell>
          <cell r="H17" t="str">
            <v>Mer</v>
          </cell>
          <cell r="I17">
            <v>13</v>
          </cell>
          <cell r="N17" t="str">
            <v>Sam</v>
          </cell>
          <cell r="O17">
            <v>13</v>
          </cell>
          <cell r="T17" t="str">
            <v>Dim</v>
          </cell>
          <cell r="U17">
            <v>13</v>
          </cell>
          <cell r="Z17" t="str">
            <v>Mer</v>
          </cell>
          <cell r="AA17">
            <v>13</v>
          </cell>
          <cell r="AF17" t="str">
            <v>Ven</v>
          </cell>
          <cell r="AG17">
            <v>13</v>
          </cell>
          <cell r="AL17" t="str">
            <v>Lun</v>
          </cell>
          <cell r="AM17">
            <v>13</v>
          </cell>
          <cell r="AR17" t="str">
            <v>Mer</v>
          </cell>
          <cell r="AS17">
            <v>13</v>
          </cell>
          <cell r="AX17" t="str">
            <v>Sam</v>
          </cell>
          <cell r="AY17">
            <v>13</v>
          </cell>
          <cell r="BD17" t="str">
            <v>Mar</v>
          </cell>
          <cell r="BE17">
            <v>13</v>
          </cell>
          <cell r="BJ17" t="str">
            <v>Jeu</v>
          </cell>
          <cell r="BK17">
            <v>13</v>
          </cell>
          <cell r="BP17" t="str">
            <v>Dim</v>
          </cell>
          <cell r="BQ17">
            <v>13</v>
          </cell>
          <cell r="BV17" t="str">
            <v>Mar</v>
          </cell>
          <cell r="BW17">
            <v>13</v>
          </cell>
          <cell r="CB17" t="str">
            <v>Ven</v>
          </cell>
          <cell r="CC17">
            <v>13</v>
          </cell>
        </row>
        <row r="18">
          <cell r="B18" t="str">
            <v>Lun</v>
          </cell>
          <cell r="C18">
            <v>14</v>
          </cell>
          <cell r="H18" t="str">
            <v>Jeu</v>
          </cell>
          <cell r="I18">
            <v>14</v>
          </cell>
          <cell r="N18" t="str">
            <v>Dim</v>
          </cell>
          <cell r="O18">
            <v>14</v>
          </cell>
          <cell r="T18" t="str">
            <v>Lun</v>
          </cell>
          <cell r="U18">
            <v>14</v>
          </cell>
          <cell r="Z18" t="str">
            <v>Jeu</v>
          </cell>
          <cell r="AA18">
            <v>14</v>
          </cell>
          <cell r="AF18" t="str">
            <v>Sam</v>
          </cell>
          <cell r="AG18">
            <v>14</v>
          </cell>
          <cell r="AL18" t="str">
            <v>Mar</v>
          </cell>
          <cell r="AM18">
            <v>14</v>
          </cell>
          <cell r="AR18" t="str">
            <v>Jeu</v>
          </cell>
          <cell r="AS18">
            <v>14</v>
          </cell>
          <cell r="AX18" t="str">
            <v>Dim</v>
          </cell>
          <cell r="AY18">
            <v>14</v>
          </cell>
          <cell r="BD18" t="str">
            <v>Mer</v>
          </cell>
          <cell r="BE18">
            <v>14</v>
          </cell>
          <cell r="BJ18" t="str">
            <v>Ven</v>
          </cell>
          <cell r="BK18">
            <v>14</v>
          </cell>
          <cell r="BP18" t="str">
            <v>Lun</v>
          </cell>
          <cell r="BQ18">
            <v>14</v>
          </cell>
          <cell r="BV18" t="str">
            <v>Mer</v>
          </cell>
          <cell r="BW18">
            <v>14</v>
          </cell>
          <cell r="CB18" t="str">
            <v>Sam</v>
          </cell>
          <cell r="CC18">
            <v>14</v>
          </cell>
        </row>
        <row r="19">
          <cell r="B19" t="str">
            <v>Mar</v>
          </cell>
          <cell r="C19">
            <v>15</v>
          </cell>
          <cell r="H19" t="str">
            <v>Ven</v>
          </cell>
          <cell r="I19">
            <v>15</v>
          </cell>
          <cell r="N19" t="str">
            <v>Lun</v>
          </cell>
          <cell r="O19">
            <v>15</v>
          </cell>
          <cell r="T19" t="str">
            <v>Mar</v>
          </cell>
          <cell r="U19">
            <v>15</v>
          </cell>
          <cell r="Z19" t="str">
            <v>Ven</v>
          </cell>
          <cell r="AA19">
            <v>15</v>
          </cell>
          <cell r="AF19" t="str">
            <v>Dim</v>
          </cell>
          <cell r="AG19">
            <v>15</v>
          </cell>
          <cell r="AL19" t="str">
            <v>Mer</v>
          </cell>
          <cell r="AM19">
            <v>15</v>
          </cell>
          <cell r="AR19" t="str">
            <v>Ven</v>
          </cell>
          <cell r="AS19">
            <v>15</v>
          </cell>
          <cell r="AX19" t="str">
            <v>Lun</v>
          </cell>
          <cell r="AY19">
            <v>15</v>
          </cell>
          <cell r="BD19" t="str">
            <v>Jeu</v>
          </cell>
          <cell r="BE19">
            <v>15</v>
          </cell>
          <cell r="BJ19" t="str">
            <v>Sam</v>
          </cell>
          <cell r="BK19">
            <v>15</v>
          </cell>
          <cell r="BP19" t="str">
            <v>Mar</v>
          </cell>
          <cell r="BQ19">
            <v>15</v>
          </cell>
          <cell r="BV19" t="str">
            <v>Jeu</v>
          </cell>
          <cell r="BW19">
            <v>15</v>
          </cell>
          <cell r="CB19" t="str">
            <v>Dim</v>
          </cell>
          <cell r="CC19">
            <v>15</v>
          </cell>
        </row>
        <row r="20">
          <cell r="B20" t="str">
            <v>Mer</v>
          </cell>
          <cell r="C20">
            <v>16</v>
          </cell>
          <cell r="H20" t="str">
            <v>Sam</v>
          </cell>
          <cell r="I20">
            <v>16</v>
          </cell>
          <cell r="N20" t="str">
            <v>Mar</v>
          </cell>
          <cell r="O20">
            <v>16</v>
          </cell>
          <cell r="T20" t="str">
            <v>Mer</v>
          </cell>
          <cell r="U20">
            <v>16</v>
          </cell>
          <cell r="Z20" t="str">
            <v>Sam</v>
          </cell>
          <cell r="AA20">
            <v>16</v>
          </cell>
          <cell r="AF20" t="str">
            <v>Lun</v>
          </cell>
          <cell r="AG20">
            <v>16</v>
          </cell>
          <cell r="AL20" t="str">
            <v>Jeu</v>
          </cell>
          <cell r="AM20">
            <v>16</v>
          </cell>
          <cell r="AR20" t="str">
            <v>Sam</v>
          </cell>
          <cell r="AS20">
            <v>16</v>
          </cell>
          <cell r="AX20" t="str">
            <v>Mar</v>
          </cell>
          <cell r="AY20">
            <v>16</v>
          </cell>
          <cell r="BD20" t="str">
            <v>Ven</v>
          </cell>
          <cell r="BE20">
            <v>16</v>
          </cell>
          <cell r="BJ20" t="str">
            <v>Dim</v>
          </cell>
          <cell r="BK20">
            <v>16</v>
          </cell>
          <cell r="BP20" t="str">
            <v>Mer</v>
          </cell>
          <cell r="BQ20">
            <v>16</v>
          </cell>
          <cell r="BV20" t="str">
            <v>Ven</v>
          </cell>
          <cell r="BW20">
            <v>16</v>
          </cell>
          <cell r="CB20" t="str">
            <v>Lun</v>
          </cell>
          <cell r="CC20">
            <v>16</v>
          </cell>
        </row>
        <row r="21">
          <cell r="B21" t="str">
            <v>Jeu</v>
          </cell>
          <cell r="C21">
            <v>17</v>
          </cell>
          <cell r="H21" t="str">
            <v>Dim</v>
          </cell>
          <cell r="I21">
            <v>17</v>
          </cell>
          <cell r="N21" t="str">
            <v>Mer</v>
          </cell>
          <cell r="O21">
            <v>17</v>
          </cell>
          <cell r="T21" t="str">
            <v>Jeu</v>
          </cell>
          <cell r="U21">
            <v>17</v>
          </cell>
          <cell r="Z21" t="str">
            <v>Dim</v>
          </cell>
          <cell r="AA21">
            <v>17</v>
          </cell>
          <cell r="AF21" t="str">
            <v>Mar</v>
          </cell>
          <cell r="AG21">
            <v>17</v>
          </cell>
          <cell r="AL21" t="str">
            <v>Ven</v>
          </cell>
          <cell r="AM21">
            <v>17</v>
          </cell>
          <cell r="AR21" t="str">
            <v>Dim</v>
          </cell>
          <cell r="AS21">
            <v>17</v>
          </cell>
          <cell r="AX21" t="str">
            <v>Mer</v>
          </cell>
          <cell r="AY21">
            <v>17</v>
          </cell>
          <cell r="BD21" t="str">
            <v>Sam</v>
          </cell>
          <cell r="BE21">
            <v>17</v>
          </cell>
          <cell r="BJ21" t="str">
            <v>Lun</v>
          </cell>
          <cell r="BK21">
            <v>17</v>
          </cell>
          <cell r="BP21" t="str">
            <v>Jeu</v>
          </cell>
          <cell r="BQ21">
            <v>17</v>
          </cell>
          <cell r="BV21" t="str">
            <v>Sam</v>
          </cell>
          <cell r="BW21">
            <v>17</v>
          </cell>
          <cell r="CB21" t="str">
            <v>Mar</v>
          </cell>
          <cell r="CC21">
            <v>17</v>
          </cell>
        </row>
        <row r="22">
          <cell r="B22" t="str">
            <v>Ven</v>
          </cell>
          <cell r="C22">
            <v>18</v>
          </cell>
          <cell r="H22" t="str">
            <v>Lun</v>
          </cell>
          <cell r="I22">
            <v>18</v>
          </cell>
          <cell r="N22" t="str">
            <v>Jeu</v>
          </cell>
          <cell r="O22">
            <v>18</v>
          </cell>
          <cell r="T22" t="str">
            <v>Ven</v>
          </cell>
          <cell r="U22">
            <v>18</v>
          </cell>
          <cell r="Z22" t="str">
            <v>Lun</v>
          </cell>
          <cell r="AA22">
            <v>18</v>
          </cell>
          <cell r="AF22" t="str">
            <v>Mer</v>
          </cell>
          <cell r="AG22">
            <v>18</v>
          </cell>
          <cell r="AL22" t="str">
            <v>Sam</v>
          </cell>
          <cell r="AM22">
            <v>18</v>
          </cell>
          <cell r="AR22" t="str">
            <v>Lun</v>
          </cell>
          <cell r="AS22">
            <v>18</v>
          </cell>
          <cell r="AX22" t="str">
            <v>Jeu</v>
          </cell>
          <cell r="AY22">
            <v>18</v>
          </cell>
          <cell r="BD22" t="str">
            <v>Dim</v>
          </cell>
          <cell r="BE22">
            <v>18</v>
          </cell>
          <cell r="BJ22" t="str">
            <v>Mar</v>
          </cell>
          <cell r="BK22">
            <v>18</v>
          </cell>
          <cell r="BP22" t="str">
            <v>Ven</v>
          </cell>
          <cell r="BQ22">
            <v>18</v>
          </cell>
          <cell r="BV22" t="str">
            <v>Dim</v>
          </cell>
          <cell r="BW22">
            <v>18</v>
          </cell>
          <cell r="CB22" t="str">
            <v>Mer</v>
          </cell>
          <cell r="CC22">
            <v>18</v>
          </cell>
        </row>
        <row r="23">
          <cell r="B23" t="str">
            <v>Sam</v>
          </cell>
          <cell r="C23">
            <v>19</v>
          </cell>
          <cell r="H23" t="str">
            <v>Mar</v>
          </cell>
          <cell r="I23">
            <v>19</v>
          </cell>
          <cell r="N23" t="str">
            <v>Ven</v>
          </cell>
          <cell r="O23">
            <v>19</v>
          </cell>
          <cell r="T23" t="str">
            <v>Sam</v>
          </cell>
          <cell r="U23">
            <v>19</v>
          </cell>
          <cell r="Z23" t="str">
            <v>Mar</v>
          </cell>
          <cell r="AA23">
            <v>19</v>
          </cell>
          <cell r="AF23" t="str">
            <v>Jeu</v>
          </cell>
          <cell r="AG23">
            <v>19</v>
          </cell>
          <cell r="AL23" t="str">
            <v>Dim</v>
          </cell>
          <cell r="AM23">
            <v>19</v>
          </cell>
          <cell r="AR23" t="str">
            <v>Mar</v>
          </cell>
          <cell r="AS23">
            <v>19</v>
          </cell>
          <cell r="AX23" t="str">
            <v>Ven</v>
          </cell>
          <cell r="AY23">
            <v>19</v>
          </cell>
          <cell r="BD23" t="str">
            <v>Lun</v>
          </cell>
          <cell r="BE23">
            <v>19</v>
          </cell>
          <cell r="BJ23" t="str">
            <v>Mer</v>
          </cell>
          <cell r="BK23">
            <v>19</v>
          </cell>
          <cell r="BP23" t="str">
            <v>Sam</v>
          </cell>
          <cell r="BQ23">
            <v>19</v>
          </cell>
          <cell r="BV23" t="str">
            <v>Lun</v>
          </cell>
          <cell r="BW23">
            <v>19</v>
          </cell>
          <cell r="CB23" t="str">
            <v>Jeu</v>
          </cell>
          <cell r="CC23">
            <v>19</v>
          </cell>
        </row>
        <row r="24">
          <cell r="B24" t="str">
            <v>Dim</v>
          </cell>
          <cell r="C24">
            <v>20</v>
          </cell>
          <cell r="H24" t="str">
            <v>Mer</v>
          </cell>
          <cell r="I24">
            <v>20</v>
          </cell>
          <cell r="N24" t="str">
            <v>Sam</v>
          </cell>
          <cell r="O24">
            <v>20</v>
          </cell>
          <cell r="T24" t="str">
            <v>Dim</v>
          </cell>
          <cell r="U24">
            <v>20</v>
          </cell>
          <cell r="Z24" t="str">
            <v>Mer</v>
          </cell>
          <cell r="AA24">
            <v>20</v>
          </cell>
          <cell r="AF24" t="str">
            <v>Ven</v>
          </cell>
          <cell r="AG24">
            <v>20</v>
          </cell>
          <cell r="AL24" t="str">
            <v>Lun</v>
          </cell>
          <cell r="AM24">
            <v>20</v>
          </cell>
          <cell r="AR24" t="str">
            <v>Mer</v>
          </cell>
          <cell r="AS24">
            <v>20</v>
          </cell>
          <cell r="AX24" t="str">
            <v>Sam</v>
          </cell>
          <cell r="AY24">
            <v>20</v>
          </cell>
          <cell r="BD24" t="str">
            <v>Mar</v>
          </cell>
          <cell r="BE24">
            <v>20</v>
          </cell>
          <cell r="BJ24" t="str">
            <v>Jeu</v>
          </cell>
          <cell r="BK24">
            <v>20</v>
          </cell>
          <cell r="BP24" t="str">
            <v>Dim</v>
          </cell>
          <cell r="BQ24">
            <v>20</v>
          </cell>
          <cell r="BV24" t="str">
            <v>Mar</v>
          </cell>
          <cell r="BW24">
            <v>20</v>
          </cell>
          <cell r="CB24" t="str">
            <v>Ven</v>
          </cell>
          <cell r="CC24">
            <v>20</v>
          </cell>
        </row>
        <row r="25">
          <cell r="B25" t="str">
            <v>Lun</v>
          </cell>
          <cell r="C25">
            <v>21</v>
          </cell>
          <cell r="H25" t="str">
            <v>Jeu</v>
          </cell>
          <cell r="I25">
            <v>21</v>
          </cell>
          <cell r="N25" t="str">
            <v>Dim</v>
          </cell>
          <cell r="O25">
            <v>21</v>
          </cell>
          <cell r="T25" t="str">
            <v>Lun</v>
          </cell>
          <cell r="U25">
            <v>21</v>
          </cell>
          <cell r="Z25" t="str">
            <v>Jeu</v>
          </cell>
          <cell r="AA25">
            <v>21</v>
          </cell>
          <cell r="AF25" t="str">
            <v>Sam</v>
          </cell>
          <cell r="AG25">
            <v>21</v>
          </cell>
          <cell r="AL25" t="str">
            <v>Mar</v>
          </cell>
          <cell r="AM25">
            <v>21</v>
          </cell>
          <cell r="AR25" t="str">
            <v>Jeu</v>
          </cell>
          <cell r="AS25">
            <v>21</v>
          </cell>
          <cell r="AX25" t="str">
            <v>Dim</v>
          </cell>
          <cell r="AY25">
            <v>21</v>
          </cell>
          <cell r="BD25" t="str">
            <v>Mer</v>
          </cell>
          <cell r="BE25">
            <v>21</v>
          </cell>
          <cell r="BJ25" t="str">
            <v>Ven</v>
          </cell>
          <cell r="BK25">
            <v>21</v>
          </cell>
          <cell r="BP25" t="str">
            <v>Lun</v>
          </cell>
          <cell r="BQ25">
            <v>21</v>
          </cell>
          <cell r="BV25" t="str">
            <v>Mer</v>
          </cell>
          <cell r="BW25">
            <v>21</v>
          </cell>
          <cell r="CB25" t="str">
            <v>Sam</v>
          </cell>
          <cell r="CC25">
            <v>21</v>
          </cell>
        </row>
        <row r="26">
          <cell r="B26" t="str">
            <v>Mar</v>
          </cell>
          <cell r="C26">
            <v>22</v>
          </cell>
          <cell r="H26" t="str">
            <v>Ven</v>
          </cell>
          <cell r="I26">
            <v>22</v>
          </cell>
          <cell r="N26" t="str">
            <v>Lun</v>
          </cell>
          <cell r="O26">
            <v>22</v>
          </cell>
          <cell r="T26" t="str">
            <v>Mar</v>
          </cell>
          <cell r="U26">
            <v>22</v>
          </cell>
          <cell r="Z26" t="str">
            <v>Ven</v>
          </cell>
          <cell r="AA26">
            <v>22</v>
          </cell>
          <cell r="AF26" t="str">
            <v>Dim</v>
          </cell>
          <cell r="AG26">
            <v>22</v>
          </cell>
          <cell r="AL26" t="str">
            <v>Mer</v>
          </cell>
          <cell r="AM26">
            <v>22</v>
          </cell>
          <cell r="AR26" t="str">
            <v>Ven</v>
          </cell>
          <cell r="AS26">
            <v>22</v>
          </cell>
          <cell r="AX26" t="str">
            <v>Lun</v>
          </cell>
          <cell r="AY26">
            <v>22</v>
          </cell>
          <cell r="BD26" t="str">
            <v>Jeu</v>
          </cell>
          <cell r="BE26">
            <v>22</v>
          </cell>
          <cell r="BJ26" t="str">
            <v>Sam</v>
          </cell>
          <cell r="BK26">
            <v>22</v>
          </cell>
          <cell r="BP26" t="str">
            <v>Mar</v>
          </cell>
          <cell r="BQ26">
            <v>22</v>
          </cell>
          <cell r="BV26" t="str">
            <v>Jeu</v>
          </cell>
          <cell r="BW26">
            <v>22</v>
          </cell>
          <cell r="CB26" t="str">
            <v>Dim</v>
          </cell>
          <cell r="CC26">
            <v>22</v>
          </cell>
        </row>
        <row r="27">
          <cell r="B27" t="str">
            <v>Mer</v>
          </cell>
          <cell r="C27">
            <v>23</v>
          </cell>
          <cell r="H27" t="str">
            <v>Sam</v>
          </cell>
          <cell r="I27">
            <v>23</v>
          </cell>
          <cell r="N27" t="str">
            <v>Mar</v>
          </cell>
          <cell r="O27">
            <v>23</v>
          </cell>
          <cell r="T27" t="str">
            <v>Mer</v>
          </cell>
          <cell r="U27">
            <v>23</v>
          </cell>
          <cell r="Z27" t="str">
            <v>Sam</v>
          </cell>
          <cell r="AA27">
            <v>23</v>
          </cell>
          <cell r="AF27" t="str">
            <v>Lun</v>
          </cell>
          <cell r="AG27">
            <v>23</v>
          </cell>
          <cell r="AL27" t="str">
            <v>Jeu</v>
          </cell>
          <cell r="AM27">
            <v>23</v>
          </cell>
          <cell r="AR27" t="str">
            <v>Sam</v>
          </cell>
          <cell r="AS27">
            <v>23</v>
          </cell>
          <cell r="AX27" t="str">
            <v>Mar</v>
          </cell>
          <cell r="AY27">
            <v>23</v>
          </cell>
          <cell r="BD27" t="str">
            <v>Ven</v>
          </cell>
          <cell r="BE27">
            <v>23</v>
          </cell>
          <cell r="BJ27" t="str">
            <v>Dim</v>
          </cell>
          <cell r="BK27">
            <v>23</v>
          </cell>
          <cell r="BP27" t="str">
            <v>Mer</v>
          </cell>
          <cell r="BQ27">
            <v>23</v>
          </cell>
          <cell r="BV27" t="str">
            <v>Ven</v>
          </cell>
          <cell r="BW27">
            <v>23</v>
          </cell>
          <cell r="CB27" t="str">
            <v>Lun</v>
          </cell>
          <cell r="CC27">
            <v>23</v>
          </cell>
        </row>
        <row r="28">
          <cell r="B28" t="str">
            <v>Jeu</v>
          </cell>
          <cell r="C28">
            <v>24</v>
          </cell>
          <cell r="H28" t="str">
            <v>Dim</v>
          </cell>
          <cell r="I28">
            <v>24</v>
          </cell>
          <cell r="N28" t="str">
            <v>Mer</v>
          </cell>
          <cell r="O28">
            <v>24</v>
          </cell>
          <cell r="T28" t="str">
            <v>Jeu</v>
          </cell>
          <cell r="U28">
            <v>24</v>
          </cell>
          <cell r="Z28" t="str">
            <v>Dim</v>
          </cell>
          <cell r="AA28">
            <v>24</v>
          </cell>
          <cell r="AF28" t="str">
            <v>Mar</v>
          </cell>
          <cell r="AG28">
            <v>24</v>
          </cell>
          <cell r="AL28" t="str">
            <v>Ven</v>
          </cell>
          <cell r="AM28">
            <v>24</v>
          </cell>
          <cell r="AR28" t="str">
            <v>Dim</v>
          </cell>
          <cell r="AS28">
            <v>24</v>
          </cell>
          <cell r="AX28" t="str">
            <v>Mer</v>
          </cell>
          <cell r="AY28">
            <v>24</v>
          </cell>
          <cell r="BD28" t="str">
            <v>Sam</v>
          </cell>
          <cell r="BE28">
            <v>24</v>
          </cell>
          <cell r="BJ28" t="str">
            <v>Lun</v>
          </cell>
          <cell r="BK28">
            <v>24</v>
          </cell>
          <cell r="BP28" t="str">
            <v>Jeu</v>
          </cell>
          <cell r="BQ28">
            <v>24</v>
          </cell>
          <cell r="BV28" t="str">
            <v>Sam</v>
          </cell>
          <cell r="BW28">
            <v>24</v>
          </cell>
          <cell r="CB28" t="str">
            <v>Mar</v>
          </cell>
          <cell r="CC28">
            <v>24</v>
          </cell>
        </row>
        <row r="29">
          <cell r="B29" t="str">
            <v>Ven</v>
          </cell>
          <cell r="C29">
            <v>25</v>
          </cell>
          <cell r="H29" t="str">
            <v>Lun</v>
          </cell>
          <cell r="I29">
            <v>25</v>
          </cell>
          <cell r="N29" t="str">
            <v>Jeu</v>
          </cell>
          <cell r="O29">
            <v>25</v>
          </cell>
          <cell r="T29" t="str">
            <v>Ven</v>
          </cell>
          <cell r="U29">
            <v>25</v>
          </cell>
          <cell r="Z29" t="str">
            <v>Lun</v>
          </cell>
          <cell r="AA29">
            <v>25</v>
          </cell>
          <cell r="AF29" t="str">
            <v>Mer</v>
          </cell>
          <cell r="AG29">
            <v>25</v>
          </cell>
          <cell r="AL29" t="str">
            <v>Sam</v>
          </cell>
          <cell r="AM29">
            <v>25</v>
          </cell>
          <cell r="AR29" t="str">
            <v>Lun</v>
          </cell>
          <cell r="AS29">
            <v>25</v>
          </cell>
          <cell r="AX29" t="str">
            <v>Jeu</v>
          </cell>
          <cell r="AY29">
            <v>25</v>
          </cell>
          <cell r="BD29" t="str">
            <v>Dim</v>
          </cell>
          <cell r="BE29">
            <v>25</v>
          </cell>
          <cell r="BJ29" t="str">
            <v>Mar</v>
          </cell>
          <cell r="BK29">
            <v>25</v>
          </cell>
          <cell r="BP29" t="str">
            <v>Ven</v>
          </cell>
          <cell r="BQ29">
            <v>25</v>
          </cell>
          <cell r="BV29" t="str">
            <v>Dim</v>
          </cell>
          <cell r="BW29">
            <v>25</v>
          </cell>
          <cell r="CB29" t="str">
            <v>Mer</v>
          </cell>
          <cell r="CC29">
            <v>25</v>
          </cell>
        </row>
        <row r="30">
          <cell r="B30" t="str">
            <v>Sam</v>
          </cell>
          <cell r="C30">
            <v>26</v>
          </cell>
          <cell r="H30" t="str">
            <v>Mar</v>
          </cell>
          <cell r="I30">
            <v>26</v>
          </cell>
          <cell r="N30" t="str">
            <v>Ven</v>
          </cell>
          <cell r="O30">
            <v>26</v>
          </cell>
          <cell r="T30" t="str">
            <v>Sam</v>
          </cell>
          <cell r="U30">
            <v>26</v>
          </cell>
          <cell r="Z30" t="str">
            <v>Mar</v>
          </cell>
          <cell r="AA30">
            <v>26</v>
          </cell>
          <cell r="AF30" t="str">
            <v>Jeu</v>
          </cell>
          <cell r="AG30">
            <v>26</v>
          </cell>
          <cell r="AL30" t="str">
            <v>Dim</v>
          </cell>
          <cell r="AM30">
            <v>26</v>
          </cell>
          <cell r="AR30" t="str">
            <v>Mar</v>
          </cell>
          <cell r="AS30">
            <v>26</v>
          </cell>
          <cell r="AX30" t="str">
            <v>Ven</v>
          </cell>
          <cell r="AY30">
            <v>26</v>
          </cell>
          <cell r="BD30" t="str">
            <v>Lun</v>
          </cell>
          <cell r="BE30">
            <v>26</v>
          </cell>
          <cell r="BJ30" t="str">
            <v>Mer</v>
          </cell>
          <cell r="BK30">
            <v>26</v>
          </cell>
          <cell r="BP30" t="str">
            <v>Sam</v>
          </cell>
          <cell r="BQ30">
            <v>26</v>
          </cell>
          <cell r="BV30" t="str">
            <v>Lun</v>
          </cell>
          <cell r="BW30">
            <v>26</v>
          </cell>
          <cell r="CB30" t="str">
            <v>Jeu</v>
          </cell>
          <cell r="CC30">
            <v>26</v>
          </cell>
        </row>
        <row r="31">
          <cell r="B31" t="str">
            <v>Dim</v>
          </cell>
          <cell r="C31">
            <v>27</v>
          </cell>
          <cell r="H31" t="str">
            <v>Mer</v>
          </cell>
          <cell r="I31">
            <v>27</v>
          </cell>
          <cell r="N31" t="str">
            <v>Sam</v>
          </cell>
          <cell r="O31">
            <v>27</v>
          </cell>
          <cell r="T31" t="str">
            <v>Dim</v>
          </cell>
          <cell r="U31">
            <v>27</v>
          </cell>
          <cell r="Z31" t="str">
            <v>Mer</v>
          </cell>
          <cell r="AA31">
            <v>27</v>
          </cell>
          <cell r="AF31" t="str">
            <v>Ven</v>
          </cell>
          <cell r="AG31">
            <v>27</v>
          </cell>
          <cell r="AL31" t="str">
            <v>Lun</v>
          </cell>
          <cell r="AM31">
            <v>27</v>
          </cell>
          <cell r="AR31" t="str">
            <v>Mer</v>
          </cell>
          <cell r="AS31">
            <v>27</v>
          </cell>
          <cell r="AX31" t="str">
            <v>Sam</v>
          </cell>
          <cell r="AY31">
            <v>27</v>
          </cell>
          <cell r="BD31" t="str">
            <v>Mar</v>
          </cell>
          <cell r="BE31">
            <v>27</v>
          </cell>
          <cell r="BJ31" t="str">
            <v>Jeu</v>
          </cell>
          <cell r="BK31">
            <v>27</v>
          </cell>
          <cell r="BP31" t="str">
            <v>Dim</v>
          </cell>
          <cell r="BQ31">
            <v>27</v>
          </cell>
          <cell r="BV31" t="str">
            <v>Mar</v>
          </cell>
          <cell r="BW31">
            <v>27</v>
          </cell>
          <cell r="CB31" t="str">
            <v>Ven</v>
          </cell>
          <cell r="CC31">
            <v>27</v>
          </cell>
        </row>
        <row r="32">
          <cell r="B32" t="str">
            <v>Lun</v>
          </cell>
          <cell r="C32">
            <v>28</v>
          </cell>
          <cell r="H32" t="str">
            <v>Jeu</v>
          </cell>
          <cell r="I32">
            <v>28</v>
          </cell>
          <cell r="N32" t="str">
            <v>Dim</v>
          </cell>
          <cell r="O32">
            <v>28</v>
          </cell>
          <cell r="T32" t="str">
            <v>Lun</v>
          </cell>
          <cell r="U32">
            <v>28</v>
          </cell>
          <cell r="Z32" t="str">
            <v>Jeu</v>
          </cell>
          <cell r="AA32">
            <v>28</v>
          </cell>
          <cell r="AF32" t="str">
            <v>Sam</v>
          </cell>
          <cell r="AG32">
            <v>28</v>
          </cell>
          <cell r="AL32" t="str">
            <v>Mar</v>
          </cell>
          <cell r="AM32">
            <v>28</v>
          </cell>
          <cell r="AR32" t="str">
            <v>Jeu</v>
          </cell>
          <cell r="AS32">
            <v>28</v>
          </cell>
          <cell r="AX32" t="str">
            <v>Dim</v>
          </cell>
          <cell r="AY32">
            <v>28</v>
          </cell>
          <cell r="BD32" t="str">
            <v>Mer</v>
          </cell>
          <cell r="BE32">
            <v>28</v>
          </cell>
          <cell r="BJ32" t="str">
            <v>Ven</v>
          </cell>
          <cell r="BK32">
            <v>28</v>
          </cell>
          <cell r="BP32" t="str">
            <v>Lun</v>
          </cell>
          <cell r="BQ32">
            <v>28</v>
          </cell>
          <cell r="BV32" t="str">
            <v>Mer</v>
          </cell>
          <cell r="BW32">
            <v>28</v>
          </cell>
          <cell r="CB32" t="str">
            <v>Sam</v>
          </cell>
          <cell r="CC32">
            <v>28</v>
          </cell>
        </row>
        <row r="33">
          <cell r="B33" t="str">
            <v>Mar</v>
          </cell>
          <cell r="C33">
            <v>29</v>
          </cell>
          <cell r="H33" t="str">
            <v>Ven</v>
          </cell>
          <cell r="I33">
            <v>29</v>
          </cell>
          <cell r="T33" t="str">
            <v>Mar</v>
          </cell>
          <cell r="U33">
            <v>29</v>
          </cell>
          <cell r="Z33" t="str">
            <v>Ven</v>
          </cell>
          <cell r="AA33">
            <v>29</v>
          </cell>
          <cell r="AF33" t="str">
            <v>Dim</v>
          </cell>
          <cell r="AG33">
            <v>29</v>
          </cell>
          <cell r="AL33" t="str">
            <v>Mer</v>
          </cell>
          <cell r="AM33">
            <v>29</v>
          </cell>
          <cell r="AR33" t="str">
            <v>Ven</v>
          </cell>
          <cell r="AS33">
            <v>29</v>
          </cell>
          <cell r="AX33" t="str">
            <v>Lun</v>
          </cell>
          <cell r="AY33">
            <v>29</v>
          </cell>
          <cell r="BD33" t="str">
            <v>Jeu</v>
          </cell>
          <cell r="BE33">
            <v>29</v>
          </cell>
          <cell r="BJ33" t="str">
            <v>Sam</v>
          </cell>
          <cell r="BK33">
            <v>29</v>
          </cell>
          <cell r="BP33" t="str">
            <v>Mar</v>
          </cell>
          <cell r="BQ33">
            <v>29</v>
          </cell>
          <cell r="BV33" t="str">
            <v>Jeu</v>
          </cell>
          <cell r="BW33">
            <v>29</v>
          </cell>
          <cell r="CB33" t="str">
            <v>Dim</v>
          </cell>
          <cell r="CC33">
            <v>29</v>
          </cell>
        </row>
        <row r="34">
          <cell r="B34" t="str">
            <v>Mer</v>
          </cell>
          <cell r="C34">
            <v>30</v>
          </cell>
          <cell r="H34" t="str">
            <v>Sam</v>
          </cell>
          <cell r="I34">
            <v>30</v>
          </cell>
          <cell r="T34" t="str">
            <v>Mer</v>
          </cell>
          <cell r="U34">
            <v>30</v>
          </cell>
          <cell r="Z34" t="str">
            <v>Sam</v>
          </cell>
          <cell r="AA34">
            <v>30</v>
          </cell>
          <cell r="AF34" t="str">
            <v>Lun</v>
          </cell>
          <cell r="AG34">
            <v>30</v>
          </cell>
          <cell r="AL34" t="str">
            <v>Jeu</v>
          </cell>
          <cell r="AM34">
            <v>30</v>
          </cell>
          <cell r="AR34" t="str">
            <v>Sam</v>
          </cell>
          <cell r="AS34">
            <v>30</v>
          </cell>
          <cell r="AX34" t="str">
            <v>Mar</v>
          </cell>
          <cell r="AY34">
            <v>30</v>
          </cell>
          <cell r="BD34" t="str">
            <v>Ven</v>
          </cell>
          <cell r="BE34">
            <v>30</v>
          </cell>
          <cell r="BJ34" t="str">
            <v>Dim</v>
          </cell>
          <cell r="BK34">
            <v>30</v>
          </cell>
          <cell r="BP34" t="str">
            <v>Mer</v>
          </cell>
          <cell r="BQ34">
            <v>30</v>
          </cell>
          <cell r="BV34" t="str">
            <v>Ven</v>
          </cell>
          <cell r="BW34">
            <v>30</v>
          </cell>
          <cell r="CB34" t="str">
            <v>Lun</v>
          </cell>
          <cell r="CC34">
            <v>30</v>
          </cell>
        </row>
        <row r="35">
          <cell r="B35" t="str">
            <v>Jeu</v>
          </cell>
          <cell r="C35">
            <v>31</v>
          </cell>
          <cell r="H35" t="str">
            <v>Dim</v>
          </cell>
          <cell r="I35">
            <v>31</v>
          </cell>
          <cell r="T35" t="str">
            <v>Jeu</v>
          </cell>
          <cell r="U35">
            <v>31</v>
          </cell>
          <cell r="AF35" t="str">
            <v>Mar</v>
          </cell>
          <cell r="AG35">
            <v>31</v>
          </cell>
          <cell r="AR35" t="str">
            <v>Dim</v>
          </cell>
          <cell r="AS35">
            <v>31</v>
          </cell>
          <cell r="AX35" t="str">
            <v>Mer</v>
          </cell>
          <cell r="AY35">
            <v>31</v>
          </cell>
          <cell r="BJ35" t="str">
            <v>Lun</v>
          </cell>
          <cell r="BK35">
            <v>31</v>
          </cell>
          <cell r="BV35" t="str">
            <v>Sam</v>
          </cell>
          <cell r="BW35">
            <v>31</v>
          </cell>
          <cell r="CB35" t="str">
            <v>Mar</v>
          </cell>
          <cell r="CC35">
            <v>31</v>
          </cell>
        </row>
      </sheetData>
      <sheetData sheetId="1"/>
      <sheetData sheetId="2"/>
      <sheetData sheetId="3">
        <row r="5">
          <cell r="C5" t="str">
            <v>M0</v>
          </cell>
        </row>
      </sheetData>
      <sheetData sheetId="4">
        <row r="2">
          <cell r="A2">
            <v>2012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ynthese"/>
      <sheetName val="Equipes"/>
      <sheetName val="Recap Anx"/>
      <sheetName val="AnxJan"/>
      <sheetName val="AnxFev"/>
      <sheetName val="AnxMar"/>
      <sheetName val="AnxAvr"/>
      <sheetName val="AnxMai"/>
      <sheetName val="AnxJuin"/>
      <sheetName val="AnxJuil"/>
      <sheetName val="AnxAout"/>
      <sheetName val="AnxSept"/>
      <sheetName val="AnxOct"/>
      <sheetName val="AnxNov"/>
      <sheetName val="AnxDec"/>
      <sheetName val="Sources"/>
      <sheetName val="Calendrier scolaire"/>
      <sheetName val="Jour_feri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2">
          <cell r="A2" t="str">
            <v>Vacances Scolaire</v>
          </cell>
        </row>
        <row r="5">
          <cell r="A5" t="str">
            <v>Fériés</v>
          </cell>
        </row>
        <row r="6">
          <cell r="A6">
            <v>43100</v>
          </cell>
        </row>
        <row r="7">
          <cell r="A7">
            <v>43101</v>
          </cell>
        </row>
        <row r="8">
          <cell r="A8">
            <v>42737</v>
          </cell>
        </row>
        <row r="10">
          <cell r="A10">
            <v>43149</v>
          </cell>
        </row>
        <row r="11">
          <cell r="A11">
            <v>43150</v>
          </cell>
        </row>
        <row r="12">
          <cell r="A12">
            <v>43151</v>
          </cell>
        </row>
        <row r="13">
          <cell r="A13">
            <v>43152</v>
          </cell>
        </row>
        <row r="14">
          <cell r="A14">
            <v>43153</v>
          </cell>
        </row>
        <row r="15">
          <cell r="A15">
            <v>43154</v>
          </cell>
        </row>
        <row r="16">
          <cell r="A16">
            <v>43155</v>
          </cell>
        </row>
        <row r="17">
          <cell r="A17">
            <v>43156</v>
          </cell>
        </row>
        <row r="18">
          <cell r="A18">
            <v>43157</v>
          </cell>
        </row>
        <row r="19">
          <cell r="A19">
            <v>43158</v>
          </cell>
        </row>
        <row r="20">
          <cell r="A20">
            <v>43159</v>
          </cell>
        </row>
        <row r="21">
          <cell r="A21">
            <v>43160</v>
          </cell>
        </row>
        <row r="22">
          <cell r="A22">
            <v>43161</v>
          </cell>
        </row>
        <row r="23">
          <cell r="A23">
            <v>43162</v>
          </cell>
        </row>
        <row r="24">
          <cell r="A24">
            <v>43163</v>
          </cell>
        </row>
        <row r="25">
          <cell r="A25">
            <v>43164</v>
          </cell>
        </row>
        <row r="27">
          <cell r="A27">
            <v>43212</v>
          </cell>
        </row>
        <row r="28">
          <cell r="A28">
            <v>43213</v>
          </cell>
        </row>
        <row r="29">
          <cell r="A29">
            <v>43214</v>
          </cell>
        </row>
        <row r="30">
          <cell r="A30">
            <v>43215</v>
          </cell>
        </row>
        <row r="31">
          <cell r="A31">
            <v>43216</v>
          </cell>
        </row>
        <row r="32">
          <cell r="A32">
            <v>43217</v>
          </cell>
        </row>
        <row r="33">
          <cell r="A33">
            <v>43218</v>
          </cell>
        </row>
        <row r="34">
          <cell r="A34">
            <v>43219</v>
          </cell>
        </row>
        <row r="35">
          <cell r="A35">
            <v>43220</v>
          </cell>
        </row>
        <row r="36">
          <cell r="A36">
            <v>43221</v>
          </cell>
        </row>
        <row r="37">
          <cell r="A37">
            <v>43222</v>
          </cell>
        </row>
        <row r="38">
          <cell r="A38">
            <v>43223</v>
          </cell>
        </row>
        <row r="39">
          <cell r="A39">
            <v>43224</v>
          </cell>
        </row>
        <row r="40">
          <cell r="A40">
            <v>43225</v>
          </cell>
        </row>
        <row r="41">
          <cell r="A41">
            <v>43226</v>
          </cell>
        </row>
        <row r="42">
          <cell r="A42">
            <v>43227</v>
          </cell>
        </row>
        <row r="44">
          <cell r="A44">
            <v>43287</v>
          </cell>
        </row>
        <row r="45">
          <cell r="A45">
            <v>43288</v>
          </cell>
        </row>
        <row r="46">
          <cell r="A46">
            <v>43289</v>
          </cell>
        </row>
        <row r="47">
          <cell r="A47">
            <v>43290</v>
          </cell>
        </row>
        <row r="48">
          <cell r="A48">
            <v>43291</v>
          </cell>
        </row>
        <row r="49">
          <cell r="A49">
            <v>43292</v>
          </cell>
        </row>
        <row r="50">
          <cell r="A50">
            <v>43293</v>
          </cell>
        </row>
        <row r="51">
          <cell r="A51">
            <v>43294</v>
          </cell>
        </row>
        <row r="52">
          <cell r="A52">
            <v>43295</v>
          </cell>
        </row>
        <row r="53">
          <cell r="A53">
            <v>43296</v>
          </cell>
        </row>
        <row r="54">
          <cell r="A54">
            <v>43297</v>
          </cell>
        </row>
        <row r="55">
          <cell r="A55">
            <v>43298</v>
          </cell>
        </row>
        <row r="56">
          <cell r="A56">
            <v>43299</v>
          </cell>
        </row>
        <row r="57">
          <cell r="A57">
            <v>43300</v>
          </cell>
        </row>
        <row r="58">
          <cell r="A58">
            <v>43301</v>
          </cell>
        </row>
        <row r="59">
          <cell r="A59">
            <v>43302</v>
          </cell>
        </row>
        <row r="60">
          <cell r="A60">
            <v>43303</v>
          </cell>
        </row>
        <row r="61">
          <cell r="A61">
            <v>43304</v>
          </cell>
        </row>
        <row r="62">
          <cell r="A62">
            <v>43305</v>
          </cell>
        </row>
        <row r="63">
          <cell r="A63">
            <v>43306</v>
          </cell>
        </row>
        <row r="64">
          <cell r="A64">
            <v>43307</v>
          </cell>
        </row>
        <row r="65">
          <cell r="A65">
            <v>43308</v>
          </cell>
        </row>
        <row r="66">
          <cell r="A66">
            <v>43309</v>
          </cell>
        </row>
        <row r="67">
          <cell r="A67">
            <v>43310</v>
          </cell>
        </row>
        <row r="68">
          <cell r="A68">
            <v>43311</v>
          </cell>
        </row>
        <row r="69">
          <cell r="A69">
            <v>43312</v>
          </cell>
        </row>
        <row r="70">
          <cell r="A70">
            <v>43313</v>
          </cell>
        </row>
        <row r="71">
          <cell r="A71">
            <v>43314</v>
          </cell>
        </row>
        <row r="72">
          <cell r="A72">
            <v>43315</v>
          </cell>
        </row>
        <row r="73">
          <cell r="A73">
            <v>43316</v>
          </cell>
        </row>
        <row r="74">
          <cell r="A74">
            <v>43317</v>
          </cell>
        </row>
        <row r="75">
          <cell r="A75">
            <v>43318</v>
          </cell>
        </row>
        <row r="76">
          <cell r="A76">
            <v>43319</v>
          </cell>
        </row>
        <row r="77">
          <cell r="A77">
            <v>43320</v>
          </cell>
        </row>
        <row r="78">
          <cell r="A78">
            <v>43321</v>
          </cell>
        </row>
        <row r="79">
          <cell r="A79">
            <v>43322</v>
          </cell>
        </row>
        <row r="80">
          <cell r="A80">
            <v>43323</v>
          </cell>
        </row>
        <row r="81">
          <cell r="A81">
            <v>43324</v>
          </cell>
        </row>
        <row r="82">
          <cell r="A82">
            <v>43325</v>
          </cell>
        </row>
        <row r="83">
          <cell r="A83">
            <v>43326</v>
          </cell>
        </row>
        <row r="84">
          <cell r="A84">
            <v>43327</v>
          </cell>
        </row>
        <row r="85">
          <cell r="A85">
            <v>43328</v>
          </cell>
        </row>
        <row r="86">
          <cell r="A86">
            <v>43329</v>
          </cell>
        </row>
        <row r="87">
          <cell r="A87">
            <v>43330</v>
          </cell>
        </row>
        <row r="88">
          <cell r="A88">
            <v>43331</v>
          </cell>
        </row>
        <row r="89">
          <cell r="A89">
            <v>43332</v>
          </cell>
        </row>
        <row r="90">
          <cell r="A90">
            <v>43333</v>
          </cell>
        </row>
        <row r="91">
          <cell r="A91">
            <v>43334</v>
          </cell>
        </row>
        <row r="92">
          <cell r="A92">
            <v>43335</v>
          </cell>
        </row>
        <row r="93">
          <cell r="A93">
            <v>43336</v>
          </cell>
        </row>
        <row r="94">
          <cell r="A94">
            <v>43337</v>
          </cell>
        </row>
        <row r="95">
          <cell r="A95">
            <v>43338</v>
          </cell>
        </row>
        <row r="96">
          <cell r="A96">
            <v>43339</v>
          </cell>
        </row>
        <row r="97">
          <cell r="A97">
            <v>43340</v>
          </cell>
        </row>
        <row r="98">
          <cell r="A98">
            <v>43341</v>
          </cell>
        </row>
        <row r="99">
          <cell r="A99">
            <v>43342</v>
          </cell>
        </row>
        <row r="101">
          <cell r="A101">
            <v>43758</v>
          </cell>
        </row>
        <row r="102">
          <cell r="A102">
            <v>43759</v>
          </cell>
        </row>
        <row r="103">
          <cell r="A103">
            <v>43760</v>
          </cell>
        </row>
        <row r="104">
          <cell r="A104">
            <v>43761</v>
          </cell>
        </row>
        <row r="105">
          <cell r="A105">
            <v>43762</v>
          </cell>
        </row>
        <row r="106">
          <cell r="A106">
            <v>43763</v>
          </cell>
        </row>
        <row r="107">
          <cell r="A107">
            <v>43764</v>
          </cell>
        </row>
        <row r="108">
          <cell r="A108">
            <v>43765</v>
          </cell>
        </row>
        <row r="109">
          <cell r="A109">
            <v>43766</v>
          </cell>
        </row>
        <row r="110">
          <cell r="A110">
            <v>43767</v>
          </cell>
        </row>
        <row r="111">
          <cell r="A111">
            <v>43768</v>
          </cell>
        </row>
        <row r="112">
          <cell r="A112">
            <v>43769</v>
          </cell>
        </row>
        <row r="113">
          <cell r="A113">
            <v>43770</v>
          </cell>
        </row>
        <row r="114">
          <cell r="A114">
            <v>43771</v>
          </cell>
        </row>
        <row r="115">
          <cell r="A115">
            <v>43772</v>
          </cell>
        </row>
        <row r="116">
          <cell r="A116">
            <v>43773</v>
          </cell>
        </row>
        <row r="118">
          <cell r="A118">
            <v>43821</v>
          </cell>
        </row>
        <row r="119">
          <cell r="A119">
            <v>43822</v>
          </cell>
        </row>
        <row r="120">
          <cell r="A120">
            <v>43823</v>
          </cell>
        </row>
        <row r="121">
          <cell r="A121">
            <v>43824</v>
          </cell>
        </row>
        <row r="122">
          <cell r="A122">
            <v>43825</v>
          </cell>
        </row>
        <row r="123">
          <cell r="A123">
            <v>43826</v>
          </cell>
        </row>
        <row r="124">
          <cell r="A124">
            <v>43827</v>
          </cell>
        </row>
        <row r="125">
          <cell r="A125">
            <v>43828</v>
          </cell>
        </row>
        <row r="126">
          <cell r="A126">
            <v>43829</v>
          </cell>
        </row>
        <row r="127">
          <cell r="A127">
            <v>43459</v>
          </cell>
        </row>
        <row r="128">
          <cell r="A128">
            <v>43460</v>
          </cell>
        </row>
        <row r="129">
          <cell r="A129">
            <v>43461</v>
          </cell>
        </row>
        <row r="130">
          <cell r="A130">
            <v>43462</v>
          </cell>
        </row>
        <row r="131">
          <cell r="A131">
            <v>43463</v>
          </cell>
        </row>
        <row r="134">
          <cell r="A134">
            <v>43465</v>
          </cell>
        </row>
        <row r="135">
          <cell r="A135">
            <v>43466</v>
          </cell>
        </row>
        <row r="136">
          <cell r="A136">
            <v>43467</v>
          </cell>
        </row>
      </sheetData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1F6359-E471-4EEB-A566-761B641DC823}">
  <sheetPr codeName="Feuil6"/>
  <dimension ref="A1:K54"/>
  <sheetViews>
    <sheetView tabSelected="1" zoomScale="80" zoomScaleNormal="80" workbookViewId="0">
      <selection activeCell="U18" sqref="U18"/>
    </sheetView>
  </sheetViews>
  <sheetFormatPr baseColWidth="10" defaultRowHeight="14.25"/>
  <cols>
    <col min="1" max="1" width="11" style="3"/>
    <col min="2" max="2" width="3.25" style="3" bestFit="1" customWidth="1"/>
    <col min="3" max="3" width="1.625" style="3" customWidth="1"/>
    <col min="4" max="4" width="10.625" style="3" bestFit="1" customWidth="1"/>
    <col min="5" max="5" width="2.875" style="3" bestFit="1" customWidth="1"/>
    <col min="6" max="6" width="5.125" style="3" customWidth="1"/>
    <col min="7" max="7" width="7" style="3" bestFit="1" customWidth="1"/>
    <col min="8" max="8" width="6.375" style="3" bestFit="1" customWidth="1"/>
    <col min="9" max="10" width="6.375" style="3" customWidth="1"/>
    <col min="11" max="11" width="1" style="3" customWidth="1"/>
    <col min="12" max="16384" width="11" style="3"/>
  </cols>
  <sheetData>
    <row r="1" spans="1:11">
      <c r="A1" s="3" t="s">
        <v>12</v>
      </c>
      <c r="B1" s="19"/>
      <c r="C1" s="18"/>
      <c r="D1" s="18"/>
      <c r="E1" s="18"/>
      <c r="F1" s="18"/>
      <c r="G1" s="18"/>
      <c r="H1" s="18"/>
      <c r="I1" s="18"/>
      <c r="J1" s="18"/>
      <c r="K1" s="18"/>
    </row>
    <row r="2" spans="1:11" ht="35.25">
      <c r="A2" s="3" t="s">
        <v>13</v>
      </c>
      <c r="B2" s="18"/>
      <c r="C2" s="23"/>
      <c r="D2" s="16">
        <f>Initialisation!A11</f>
        <v>2025</v>
      </c>
      <c r="E2" s="24"/>
      <c r="F2" s="24"/>
      <c r="G2" s="18"/>
      <c r="H2" s="18"/>
      <c r="I2" s="18"/>
      <c r="J2" s="18"/>
      <c r="K2" s="18"/>
    </row>
    <row r="3" spans="1:11">
      <c r="A3" s="3" t="s">
        <v>14</v>
      </c>
      <c r="B3" s="19"/>
      <c r="C3" s="21">
        <v>44563</v>
      </c>
      <c r="D3" s="19"/>
      <c r="E3" s="19"/>
      <c r="F3" s="19"/>
      <c r="G3" s="19"/>
      <c r="H3" s="19"/>
      <c r="I3" s="19"/>
      <c r="J3" s="19"/>
      <c r="K3" s="19"/>
    </row>
    <row r="4" spans="1:11" ht="18.75">
      <c r="A4" s="3" t="s">
        <v>15</v>
      </c>
      <c r="B4" s="19"/>
      <c r="C4" s="26" t="s">
        <v>0</v>
      </c>
      <c r="D4" s="27"/>
      <c r="E4" s="27"/>
      <c r="F4" s="28"/>
      <c r="G4" s="54" t="s">
        <v>107</v>
      </c>
      <c r="H4" s="54" t="s">
        <v>108</v>
      </c>
      <c r="I4" s="54" t="s">
        <v>11</v>
      </c>
      <c r="J4" s="54"/>
      <c r="K4" s="25"/>
    </row>
    <row r="5" spans="1:11" ht="15.75">
      <c r="A5" s="3" t="s">
        <v>16</v>
      </c>
      <c r="B5" s="20">
        <v>1</v>
      </c>
      <c r="C5" s="4"/>
      <c r="D5" s="10">
        <f>IF($D$2&lt;&gt;"",DATE($D$2,MONTH(C$3),$B5),"")</f>
        <v>45658</v>
      </c>
      <c r="E5" s="12">
        <f>IFERROR(INT((D5-(DATE(YEAR(D5-WEEKDAY(D5-1)+4),1,3)-WEEKDAY(DATE(YEAR(D5 -WEEKDAY(D5-1)+4),1,3)))+5)/7),"")</f>
        <v>1</v>
      </c>
      <c r="F5" s="7" t="s">
        <v>27</v>
      </c>
      <c r="G5" s="9" t="str">
        <f>IF(AND(DAY(D5)&lt;=31, DAY(D5)&gt;=1, OR(TEXT(D5,"jjj")="jeu", TEXT(D5,"jjj")="ven", TEXT(D5,"jjj")="sam"), OR(F5="N0", F5="N1", F5="N2", F5="N3", F5="N4", F5="N5", F5="RfN", F5="Nx")), 1, "")</f>
        <v/>
      </c>
      <c r="H5" s="53" t="str">
        <f>IF(AND(DAY(D5)&lt;=31, DAY(D5)&gt;=1, OR(TEXT(D5,"jjj")="sam", TEXT(D5,"jjj")="ven"), OR(F5="M0", F5="M1", F5="M2", F5="M3", F5="M4", F5="M5", F5="M6", F5="M7", F5="M8", F5="M9", F5="M10", F5="A1", F5="A2", F5="A3", F5="A4", F5="A5", F5="A6", F5="A7", F5="A8", F5="A9", F5="A10", F5="N0", F5="N1", F5="N2", F5="N3", F5="N4", F5="N5")), IF(I6=4.5, 0, 1), "")</f>
        <v/>
      </c>
      <c r="I5" s="60">
        <v>4.5</v>
      </c>
      <c r="K5" s="17"/>
    </row>
    <row r="6" spans="1:11" ht="15.75">
      <c r="A6" s="3" t="s">
        <v>17</v>
      </c>
      <c r="B6" s="20">
        <v>2</v>
      </c>
      <c r="C6" s="4"/>
      <c r="D6" s="10">
        <f t="shared" ref="D6:D35" si="0">IF($D$2&lt;&gt;"",IF(MONTH(DATE($D$2,MONTH(C$3),$B6))=MONTH(C$6),DATE($D$2,MONTH(C$3),$B6),""),"")</f>
        <v>45659</v>
      </c>
      <c r="E6" s="12" t="str">
        <f>IFERROR(IF( OR(DAY(D6)=1,WEEKDAY(D6,2)=1), INT((D6-SUM(MOD(DATE(YEAR(D6-MOD(D6-2,7)+3),1,2),{1E+99;7})*{1;-1})+5)/7), ""),"")</f>
        <v/>
      </c>
      <c r="F6" s="7" t="s">
        <v>31</v>
      </c>
      <c r="G6" s="6">
        <f t="shared" ref="G6:G35" si="1">IF(AND(DAY(D6)&lt;=31, DAY(D6)&gt;=1, OR(TEXT(D6,"jjj")="jeu", TEXT(D6,"jjj")="ven", TEXT(D6,"jjj")="sam"), OR(F6="N0", F6="N1", F6="N2", F6="N3", F6="N4", F6="N5", F6="RfN", F6="Nx")), 1, "")</f>
        <v>1</v>
      </c>
      <c r="H6" s="53" t="str">
        <f t="shared" ref="H6:H35" si="2">IF(AND(DAY(D6)&lt;=31, DAY(D6)&gt;=1, OR(TEXT(D6,"jjj")="sam", TEXT(D6,"jjj")="ven"), OR(F6="M0", F6="M1", F6="M2", F6="M3", F6="M4", F6="M5", F6="M6", F6="M7", F6="M8", F6="M9", F6="M10", F6="A1", F6="A2", F6="A3", F6="A4", F6="A5", F6="A6", F6="A7", F6="A8", F6="A9", F6="A10", F6="N0", F6="N1", F6="N2", F6="N3", F6="N4", F6="N5")), IF(I7=4.5, 0, 1), "")</f>
        <v/>
      </c>
      <c r="I6" s="53" t="str">
        <f t="shared" ref="I6:J35" si="3">IF(AND(WEEKDAY(D6,2)=7,OR(F6="N0",F6="N1",F6="N2",F6="N3",F6="N4",F6="N5",F6="RfN"),WEEKDAY(D5,2)=6,OR(F5="N0",F5="N1",F5="N2",F5="N3",F5="N4",F5="N5",F5="RfN")),4.5,"")</f>
        <v/>
      </c>
      <c r="K6" s="17"/>
    </row>
    <row r="7" spans="1:11" ht="15.75">
      <c r="A7" s="3" t="s">
        <v>18</v>
      </c>
      <c r="B7" s="20">
        <v>3</v>
      </c>
      <c r="C7" s="4"/>
      <c r="D7" s="10">
        <f t="shared" si="0"/>
        <v>45660</v>
      </c>
      <c r="E7" s="12" t="str">
        <f>IFERROR(IF( OR(DAY(D7)=1,WEEKDAY(D7,2)=1), INT((D7-SUM(MOD(DATE(YEAR(D7-MOD(D7-2,7)+3),1,2),{1E+99;7})*{1;-1})+5)/7), ""),"")</f>
        <v/>
      </c>
      <c r="F7" s="7" t="s">
        <v>34</v>
      </c>
      <c r="G7" s="6">
        <f t="shared" si="1"/>
        <v>1</v>
      </c>
      <c r="H7" s="53"/>
      <c r="I7" s="53" t="str">
        <f t="shared" si="3"/>
        <v/>
      </c>
      <c r="K7" s="17"/>
    </row>
    <row r="8" spans="1:11" ht="15.75">
      <c r="A8" s="3" t="s">
        <v>19</v>
      </c>
      <c r="B8" s="20">
        <v>4</v>
      </c>
      <c r="C8" s="4"/>
      <c r="D8" s="10">
        <f t="shared" si="0"/>
        <v>45661</v>
      </c>
      <c r="E8" s="12" t="str">
        <f>IFERROR(IF( OR(DAY(D8)=1,WEEKDAY(D8,2)=1), INT((D8-SUM(MOD(DATE(YEAR(D8-MOD(D8-2,7)+3),1,2),{1E+99;7})*{1;-1})+5)/7), ""),"")</f>
        <v/>
      </c>
      <c r="F8" s="7" t="s">
        <v>3</v>
      </c>
      <c r="G8" s="6" t="str">
        <f t="shared" si="1"/>
        <v/>
      </c>
      <c r="H8" s="59">
        <v>1</v>
      </c>
      <c r="I8" s="53" t="str">
        <f t="shared" si="3"/>
        <v/>
      </c>
      <c r="K8" s="17"/>
    </row>
    <row r="9" spans="1:11" ht="15.75">
      <c r="A9" s="3" t="s">
        <v>20</v>
      </c>
      <c r="B9" s="20">
        <v>5</v>
      </c>
      <c r="C9" s="4"/>
      <c r="D9" s="10">
        <f t="shared" si="0"/>
        <v>45662</v>
      </c>
      <c r="E9" s="12" t="str">
        <f>IFERROR(IF( OR(DAY(D9)=1,WEEKDAY(D9,2)=1), INT((D9-SUM(MOD(DATE(YEAR(D9-MOD(D9-2,7)+3),1,2),{1E+99;7})*{1;-1})+5)/7), ""),"")</f>
        <v/>
      </c>
      <c r="F9" s="7" t="s">
        <v>4</v>
      </c>
      <c r="G9" s="6" t="str">
        <f t="shared" si="1"/>
        <v/>
      </c>
      <c r="H9" s="53" t="str">
        <f t="shared" si="2"/>
        <v/>
      </c>
      <c r="I9" s="53" t="str">
        <f t="shared" si="3"/>
        <v/>
      </c>
      <c r="K9" s="17"/>
    </row>
    <row r="10" spans="1:11" ht="15.75">
      <c r="A10" s="3" t="s">
        <v>72</v>
      </c>
      <c r="B10" s="20">
        <v>6</v>
      </c>
      <c r="C10" s="4"/>
      <c r="D10" s="10">
        <f t="shared" si="0"/>
        <v>45663</v>
      </c>
      <c r="E10" s="12">
        <f>IFERROR(IF( OR(DAY(D10)=1,WEEKDAY(D10,2)=1), INT((D10-SUM(MOD(DATE(YEAR(D10-MOD(D10-2,7)+3),1,2),{1E+99;7})*{1;-1})+5)/7), ""),"")</f>
        <v>2</v>
      </c>
      <c r="F10" s="7"/>
      <c r="G10" s="6" t="str">
        <f t="shared" si="1"/>
        <v/>
      </c>
      <c r="H10" s="53" t="str">
        <f t="shared" si="2"/>
        <v/>
      </c>
      <c r="I10" s="53" t="str">
        <f t="shared" si="3"/>
        <v/>
      </c>
      <c r="K10" s="17"/>
    </row>
    <row r="11" spans="1:11" ht="15.75">
      <c r="A11" s="3" t="s">
        <v>73</v>
      </c>
      <c r="B11" s="20">
        <v>7</v>
      </c>
      <c r="C11" s="4"/>
      <c r="D11" s="10">
        <f t="shared" si="0"/>
        <v>45664</v>
      </c>
      <c r="E11" s="12" t="str">
        <f>IFERROR(IF( OR(DAY(D11)=1,WEEKDAY(D11,2)=1), INT((D11-SUM(MOD(DATE(YEAR(D11-MOD(D11-2,7)+3),1,2),{1E+99;7})*{1;-1})+5)/7), ""),"")</f>
        <v/>
      </c>
      <c r="F11" s="7"/>
      <c r="G11" s="6" t="str">
        <f t="shared" si="1"/>
        <v/>
      </c>
      <c r="H11" s="53" t="str">
        <f t="shared" si="2"/>
        <v/>
      </c>
      <c r="I11" s="53" t="str">
        <f t="shared" si="3"/>
        <v/>
      </c>
      <c r="K11" s="17"/>
    </row>
    <row r="12" spans="1:11" ht="15.75">
      <c r="A12" s="3" t="s">
        <v>66</v>
      </c>
      <c r="B12" s="20">
        <v>8</v>
      </c>
      <c r="C12" s="4"/>
      <c r="D12" s="10">
        <f t="shared" si="0"/>
        <v>45665</v>
      </c>
      <c r="E12" s="12" t="str">
        <f>IFERROR(IF( OR(DAY(D12)=1,WEEKDAY(D12,2)=1), INT((D12-SUM(MOD(DATE(YEAR(D12-MOD(D12-2,7)+3),1,2),{1E+99;7})*{1;-1})+5)/7), ""),"")</f>
        <v/>
      </c>
      <c r="F12" s="7"/>
      <c r="G12" s="6" t="str">
        <f t="shared" si="1"/>
        <v/>
      </c>
      <c r="H12" s="53" t="str">
        <f t="shared" si="2"/>
        <v/>
      </c>
      <c r="I12" s="53" t="str">
        <f t="shared" si="3"/>
        <v/>
      </c>
      <c r="K12" s="17"/>
    </row>
    <row r="13" spans="1:11" ht="15.75">
      <c r="A13" s="3" t="s">
        <v>67</v>
      </c>
      <c r="B13" s="20">
        <v>9</v>
      </c>
      <c r="C13" s="4"/>
      <c r="D13" s="10">
        <f t="shared" si="0"/>
        <v>45666</v>
      </c>
      <c r="E13" s="12" t="str">
        <f>IFERROR(IF( OR(DAY(D13)=1,WEEKDAY(D13,2)=1), INT((D13-SUM(MOD(DATE(YEAR(D13-MOD(D13-2,7)+3),1,2),{1E+99;7})*{1;-1})+5)/7), ""),"")</f>
        <v/>
      </c>
      <c r="F13" s="7"/>
      <c r="G13" s="6" t="str">
        <f t="shared" si="1"/>
        <v/>
      </c>
      <c r="H13" s="53" t="str">
        <f t="shared" si="2"/>
        <v/>
      </c>
      <c r="I13" s="53" t="str">
        <f t="shared" si="3"/>
        <v/>
      </c>
      <c r="K13" s="17"/>
    </row>
    <row r="14" spans="1:11" ht="15.75">
      <c r="A14" s="3" t="s">
        <v>59</v>
      </c>
      <c r="B14" s="20">
        <v>10</v>
      </c>
      <c r="C14" s="4"/>
      <c r="D14" s="10">
        <f t="shared" si="0"/>
        <v>45667</v>
      </c>
      <c r="E14" s="12" t="str">
        <f>IFERROR(IF( OR(DAY(D14)=1,WEEKDAY(D14,2)=1), INT((D14-SUM(MOD(DATE(YEAR(D14-MOD(D14-2,7)+3),1,2),{1E+99;7})*{1;-1})+5)/7), ""),"")</f>
        <v/>
      </c>
      <c r="F14" s="7"/>
      <c r="G14" s="6" t="str">
        <f t="shared" si="1"/>
        <v/>
      </c>
      <c r="H14" s="53" t="str">
        <f t="shared" si="2"/>
        <v/>
      </c>
      <c r="I14" s="53" t="str">
        <f t="shared" si="3"/>
        <v/>
      </c>
      <c r="K14" s="17"/>
    </row>
    <row r="15" spans="1:11" ht="15.75">
      <c r="A15" s="3" t="s">
        <v>60</v>
      </c>
      <c r="B15" s="20">
        <v>11</v>
      </c>
      <c r="C15" s="4"/>
      <c r="D15" s="10">
        <f t="shared" si="0"/>
        <v>45668</v>
      </c>
      <c r="E15" s="12" t="str">
        <f>IFERROR(IF( OR(DAY(D15)=1,WEEKDAY(D15,2)=1), INT((D15-SUM(MOD(DATE(YEAR(D15-MOD(D15-2,7)+3),1,2),{1E+99;7})*{1;-1})+5)/7), ""),"")</f>
        <v/>
      </c>
      <c r="F15" s="7" t="s">
        <v>30</v>
      </c>
      <c r="G15" s="6">
        <f t="shared" si="1"/>
        <v>1</v>
      </c>
      <c r="H15" s="59">
        <f t="shared" si="2"/>
        <v>0</v>
      </c>
      <c r="I15" s="53" t="str">
        <f t="shared" si="3"/>
        <v/>
      </c>
      <c r="K15" s="17"/>
    </row>
    <row r="16" spans="1:11" ht="15.75">
      <c r="A16" s="3" t="s">
        <v>21</v>
      </c>
      <c r="B16" s="20">
        <v>12</v>
      </c>
      <c r="C16" s="4"/>
      <c r="D16" s="10">
        <f t="shared" si="0"/>
        <v>45669</v>
      </c>
      <c r="E16" s="12" t="str">
        <f>IFERROR(IF( OR(DAY(D16)=1,WEEKDAY(D16,2)=1), INT((D16-SUM(MOD(DATE(YEAR(D16-MOD(D16-2,7)+3),1,2),{1E+99;7})*{1;-1})+5)/7), ""),"")</f>
        <v/>
      </c>
      <c r="F16" s="7" t="s">
        <v>31</v>
      </c>
      <c r="G16" s="6" t="str">
        <f t="shared" si="1"/>
        <v/>
      </c>
      <c r="H16" s="53" t="str">
        <f t="shared" si="2"/>
        <v/>
      </c>
      <c r="I16" s="59">
        <f t="shared" si="3"/>
        <v>4.5</v>
      </c>
      <c r="K16" s="17"/>
    </row>
    <row r="17" spans="1:11" ht="15.75">
      <c r="A17" s="3" t="s">
        <v>22</v>
      </c>
      <c r="B17" s="20">
        <v>13</v>
      </c>
      <c r="C17" s="4"/>
      <c r="D17" s="10">
        <f t="shared" si="0"/>
        <v>45670</v>
      </c>
      <c r="E17" s="12">
        <f>IFERROR(IF( OR(DAY(D17)=1,WEEKDAY(D17,2)=1), INT((D17-SUM(MOD(DATE(YEAR(D17-MOD(D17-2,7)+3),1,2),{1E+99;7})*{1;-1})+5)/7), ""),"")</f>
        <v>3</v>
      </c>
      <c r="F17" s="7"/>
      <c r="G17" s="6" t="str">
        <f t="shared" si="1"/>
        <v/>
      </c>
      <c r="H17" s="53" t="str">
        <f t="shared" si="2"/>
        <v/>
      </c>
      <c r="I17" s="53" t="str">
        <f t="shared" si="3"/>
        <v/>
      </c>
      <c r="K17" s="17"/>
    </row>
    <row r="18" spans="1:11" ht="15.75">
      <c r="A18" s="3" t="s">
        <v>23</v>
      </c>
      <c r="B18" s="20">
        <v>14</v>
      </c>
      <c r="C18" s="4"/>
      <c r="D18" s="10">
        <f t="shared" si="0"/>
        <v>45671</v>
      </c>
      <c r="E18" s="12" t="str">
        <f>IFERROR(IF( OR(DAY(D18)=1,WEEKDAY(D18,2)=1), INT((D18-SUM(MOD(DATE(YEAR(D18-MOD(D18-2,7)+3),1,2),{1E+99;7})*{1;-1})+5)/7), ""),"")</f>
        <v/>
      </c>
      <c r="F18" s="7"/>
      <c r="G18" s="6" t="str">
        <f t="shared" si="1"/>
        <v/>
      </c>
      <c r="H18" s="53" t="str">
        <f t="shared" si="2"/>
        <v/>
      </c>
      <c r="I18" s="53" t="str">
        <f t="shared" si="3"/>
        <v/>
      </c>
      <c r="K18" s="17"/>
    </row>
    <row r="19" spans="1:11" ht="15.75">
      <c r="A19" s="3" t="s">
        <v>24</v>
      </c>
      <c r="B19" s="20">
        <v>15</v>
      </c>
      <c r="C19" s="4"/>
      <c r="D19" s="10">
        <f t="shared" si="0"/>
        <v>45672</v>
      </c>
      <c r="E19" s="12" t="str">
        <f>IFERROR(IF( OR(DAY(D19)=1,WEEKDAY(D19,2)=1), INT((D19-SUM(MOD(DATE(YEAR(D19-MOD(D19-2,7)+3),1,2),{1E+99;7})*{1;-1})+5)/7), ""),"")</f>
        <v/>
      </c>
      <c r="F19" s="7"/>
      <c r="G19" s="6" t="str">
        <f t="shared" si="1"/>
        <v/>
      </c>
      <c r="H19" s="53" t="str">
        <f t="shared" si="2"/>
        <v/>
      </c>
      <c r="I19" s="53" t="str">
        <f t="shared" si="3"/>
        <v/>
      </c>
      <c r="K19" s="17"/>
    </row>
    <row r="20" spans="1:11" ht="15.75">
      <c r="A20" s="3" t="s">
        <v>25</v>
      </c>
      <c r="B20" s="20">
        <v>16</v>
      </c>
      <c r="C20" s="4"/>
      <c r="D20" s="10">
        <f t="shared" si="0"/>
        <v>45673</v>
      </c>
      <c r="E20" s="12" t="str">
        <f>IFERROR(IF( OR(DAY(D20)=1,WEEKDAY(D20,2)=1), INT((D20-SUM(MOD(DATE(YEAR(D20-MOD(D20-2,7)+3),1,2),{1E+99;7})*{1;-1})+5)/7), ""),"")</f>
        <v/>
      </c>
      <c r="F20" s="7"/>
      <c r="G20" s="6" t="str">
        <f t="shared" si="1"/>
        <v/>
      </c>
      <c r="H20" s="53" t="str">
        <f t="shared" si="2"/>
        <v/>
      </c>
      <c r="I20" s="53" t="str">
        <f t="shared" si="3"/>
        <v/>
      </c>
      <c r="K20" s="17"/>
    </row>
    <row r="21" spans="1:11" ht="15.75">
      <c r="A21" s="3" t="s">
        <v>26</v>
      </c>
      <c r="B21" s="20">
        <v>17</v>
      </c>
      <c r="C21" s="4"/>
      <c r="D21" s="10">
        <f t="shared" si="0"/>
        <v>45674</v>
      </c>
      <c r="E21" s="12" t="str">
        <f>IFERROR(IF( OR(DAY(D21)=1,WEEKDAY(D21,2)=1), INT((D21-SUM(MOD(DATE(YEAR(D21-MOD(D21-2,7)+3),1,2),{1E+99;7})*{1;-1})+5)/7), ""),"")</f>
        <v/>
      </c>
      <c r="F21" s="7" t="s">
        <v>31</v>
      </c>
      <c r="G21" s="6">
        <f t="shared" si="1"/>
        <v>1</v>
      </c>
      <c r="H21" s="59">
        <v>0</v>
      </c>
      <c r="I21" s="53" t="str">
        <f t="shared" si="3"/>
        <v/>
      </c>
      <c r="K21" s="17"/>
    </row>
    <row r="22" spans="1:11" ht="15.75">
      <c r="A22" s="3" t="s">
        <v>27</v>
      </c>
      <c r="B22" s="20">
        <v>18</v>
      </c>
      <c r="C22" s="4"/>
      <c r="D22" s="10">
        <f t="shared" si="0"/>
        <v>45675</v>
      </c>
      <c r="E22" s="12" t="str">
        <f>IFERROR(IF( OR(DAY(D22)=1,WEEKDAY(D22,2)=1), INT((D22-SUM(MOD(DATE(YEAR(D22-MOD(D22-2,7)+3),1,2),{1E+99;7})*{1;-1})+5)/7), ""),"")</f>
        <v/>
      </c>
      <c r="F22" s="7" t="s">
        <v>32</v>
      </c>
      <c r="G22" s="6">
        <f t="shared" si="1"/>
        <v>1</v>
      </c>
      <c r="H22" s="59">
        <f t="shared" si="2"/>
        <v>1</v>
      </c>
      <c r="I22" s="53" t="str">
        <f t="shared" si="3"/>
        <v/>
      </c>
      <c r="K22" s="17"/>
    </row>
    <row r="23" spans="1:11" ht="15.75">
      <c r="A23" s="3" t="s">
        <v>28</v>
      </c>
      <c r="B23" s="20">
        <v>19</v>
      </c>
      <c r="C23" s="4"/>
      <c r="D23" s="10">
        <f t="shared" si="0"/>
        <v>45676</v>
      </c>
      <c r="E23" s="12" t="str">
        <f>IFERROR(IF( OR(DAY(D23)=1,WEEKDAY(D23,2)=1), INT((D23-SUM(MOD(DATE(YEAR(D23-MOD(D23-2,7)+3),1,2),{1E+99;7})*{1;-1})+5)/7), ""),"")</f>
        <v/>
      </c>
      <c r="F23" s="7"/>
      <c r="G23" s="6" t="str">
        <f t="shared" si="1"/>
        <v/>
      </c>
      <c r="H23" s="53" t="str">
        <f t="shared" si="2"/>
        <v/>
      </c>
      <c r="I23" s="53" t="str">
        <f t="shared" si="3"/>
        <v/>
      </c>
      <c r="K23" s="17"/>
    </row>
    <row r="24" spans="1:11" ht="15.75">
      <c r="A24" s="3" t="s">
        <v>29</v>
      </c>
      <c r="B24" s="20">
        <v>20</v>
      </c>
      <c r="C24" s="4"/>
      <c r="D24" s="10">
        <f t="shared" si="0"/>
        <v>45677</v>
      </c>
      <c r="E24" s="12">
        <f>IFERROR(IF( OR(DAY(D24)=1,WEEKDAY(D24,2)=1), INT((D24-SUM(MOD(DATE(YEAR(D24-MOD(D24-2,7)+3),1,2),{1E+99;7})*{1;-1})+5)/7), ""),"")</f>
        <v>4</v>
      </c>
      <c r="F24" s="7"/>
      <c r="G24" s="6" t="str">
        <f t="shared" si="1"/>
        <v/>
      </c>
      <c r="H24" s="53" t="str">
        <f t="shared" si="2"/>
        <v/>
      </c>
      <c r="I24" s="53" t="str">
        <f t="shared" si="3"/>
        <v/>
      </c>
      <c r="K24" s="17"/>
    </row>
    <row r="25" spans="1:11" ht="15.75">
      <c r="A25" s="3" t="s">
        <v>74</v>
      </c>
      <c r="B25" s="20">
        <v>21</v>
      </c>
      <c r="C25" s="4"/>
      <c r="D25" s="10">
        <f t="shared" si="0"/>
        <v>45678</v>
      </c>
      <c r="E25" s="12" t="str">
        <f>IFERROR(IF( OR(DAY(D25)=1,WEEKDAY(D25,2)=1), INT((D25-SUM(MOD(DATE(YEAR(D25-MOD(D25-2,7)+3),1,2),{1E+99;7})*{1;-1})+5)/7), ""),"")</f>
        <v/>
      </c>
      <c r="F25" s="7"/>
      <c r="G25" s="6" t="str">
        <f t="shared" si="1"/>
        <v/>
      </c>
      <c r="H25" s="53" t="str">
        <f t="shared" si="2"/>
        <v/>
      </c>
      <c r="I25" s="53" t="str">
        <f t="shared" si="3"/>
        <v/>
      </c>
      <c r="K25" s="17"/>
    </row>
    <row r="26" spans="1:11" ht="15.75">
      <c r="A26" s="3" t="s">
        <v>75</v>
      </c>
      <c r="B26" s="20">
        <v>22</v>
      </c>
      <c r="C26" s="4"/>
      <c r="D26" s="10">
        <f t="shared" si="0"/>
        <v>45679</v>
      </c>
      <c r="E26" s="12" t="str">
        <f>IFERROR(IF( OR(DAY(D26)=1,WEEKDAY(D26,2)=1), INT((D26-SUM(MOD(DATE(YEAR(D26-MOD(D26-2,7)+3),1,2),{1E+99;7})*{1;-1})+5)/7), ""),"")</f>
        <v/>
      </c>
      <c r="F26" s="7"/>
      <c r="G26" s="6" t="str">
        <f t="shared" si="1"/>
        <v/>
      </c>
      <c r="H26" s="53" t="str">
        <f t="shared" si="2"/>
        <v/>
      </c>
      <c r="I26" s="53" t="str">
        <f t="shared" si="3"/>
        <v/>
      </c>
      <c r="K26" s="17"/>
    </row>
    <row r="27" spans="1:11" ht="15.75">
      <c r="A27" s="3" t="s">
        <v>68</v>
      </c>
      <c r="B27" s="20">
        <v>23</v>
      </c>
      <c r="C27" s="4"/>
      <c r="D27" s="10">
        <f t="shared" si="0"/>
        <v>45680</v>
      </c>
      <c r="E27" s="12" t="str">
        <f>IFERROR(IF( OR(DAY(D27)=1,WEEKDAY(D27,2)=1), INT((D27-SUM(MOD(DATE(YEAR(D27-MOD(D27-2,7)+3),1,2),{1E+99;7})*{1;-1})+5)/7), ""),"")</f>
        <v/>
      </c>
      <c r="F27" s="7"/>
      <c r="G27" s="6" t="str">
        <f t="shared" si="1"/>
        <v/>
      </c>
      <c r="H27" s="53" t="str">
        <f t="shared" si="2"/>
        <v/>
      </c>
      <c r="I27" s="53" t="str">
        <f t="shared" si="3"/>
        <v/>
      </c>
      <c r="K27" s="17"/>
    </row>
    <row r="28" spans="1:11" ht="15.75">
      <c r="A28" s="3" t="s">
        <v>69</v>
      </c>
      <c r="B28" s="20">
        <v>24</v>
      </c>
      <c r="C28" s="4"/>
      <c r="D28" s="10">
        <f t="shared" si="0"/>
        <v>45681</v>
      </c>
      <c r="E28" s="12" t="str">
        <f>IFERROR(IF( OR(DAY(D28)=1,WEEKDAY(D28,2)=1), INT((D28-SUM(MOD(DATE(YEAR(D28-MOD(D28-2,7)+3),1,2),{1E+99;7})*{1;-1})+5)/7), ""),"")</f>
        <v/>
      </c>
      <c r="F28" s="7"/>
      <c r="G28" s="6" t="str">
        <f t="shared" si="1"/>
        <v/>
      </c>
      <c r="H28" s="53" t="str">
        <f t="shared" si="2"/>
        <v/>
      </c>
      <c r="I28" s="53" t="str">
        <f t="shared" si="3"/>
        <v/>
      </c>
      <c r="K28" s="17"/>
    </row>
    <row r="29" spans="1:11" ht="15.75">
      <c r="A29" s="3" t="s">
        <v>61</v>
      </c>
      <c r="B29" s="20">
        <v>25</v>
      </c>
      <c r="C29" s="4"/>
      <c r="D29" s="10">
        <f t="shared" si="0"/>
        <v>45682</v>
      </c>
      <c r="E29" s="12" t="str">
        <f>IFERROR(IF( OR(DAY(D29)=1,WEEKDAY(D29,2)=1), INT((D29-SUM(MOD(DATE(YEAR(D29-MOD(D29-2,7)+3),1,2),{1E+99;7})*{1;-1})+5)/7), ""),"")</f>
        <v/>
      </c>
      <c r="F29" s="7" t="s">
        <v>33</v>
      </c>
      <c r="G29" s="6">
        <f t="shared" si="1"/>
        <v>1</v>
      </c>
      <c r="H29" s="59">
        <f t="shared" si="2"/>
        <v>0</v>
      </c>
      <c r="I29" s="53" t="str">
        <f t="shared" si="3"/>
        <v/>
      </c>
      <c r="K29" s="17"/>
    </row>
    <row r="30" spans="1:11" ht="15.75">
      <c r="A30" s="3" t="s">
        <v>62</v>
      </c>
      <c r="B30" s="20">
        <v>26</v>
      </c>
      <c r="C30" s="4"/>
      <c r="D30" s="10">
        <f t="shared" si="0"/>
        <v>45683</v>
      </c>
      <c r="E30" s="12" t="str">
        <f>IFERROR(IF( OR(DAY(D30)=1,WEEKDAY(D30,2)=1), INT((D30-SUM(MOD(DATE(YEAR(D30-MOD(D30-2,7)+3),1,2),{1E+99;7})*{1;-1})+5)/7), ""),"")</f>
        <v/>
      </c>
      <c r="F30" s="7" t="s">
        <v>3</v>
      </c>
      <c r="G30" s="6" t="str">
        <f t="shared" si="1"/>
        <v/>
      </c>
      <c r="H30" s="53" t="str">
        <f t="shared" si="2"/>
        <v/>
      </c>
      <c r="I30" s="59">
        <v>4.5</v>
      </c>
      <c r="K30" s="17"/>
    </row>
    <row r="31" spans="1:11" ht="15.75">
      <c r="A31" s="3" t="s">
        <v>77</v>
      </c>
      <c r="B31" s="20">
        <v>27</v>
      </c>
      <c r="C31" s="4"/>
      <c r="D31" s="10">
        <f t="shared" si="0"/>
        <v>45684</v>
      </c>
      <c r="E31" s="12">
        <f>IFERROR(IF( OR(DAY(D31)=1,WEEKDAY(D31,2)=1), INT((D31-SUM(MOD(DATE(YEAR(D31-MOD(D31-2,7)+3),1,2),{1E+99;7})*{1;-1})+5)/7), ""),"")</f>
        <v>5</v>
      </c>
      <c r="F31" s="7"/>
      <c r="G31" s="6" t="str">
        <f t="shared" si="1"/>
        <v/>
      </c>
      <c r="H31" s="53" t="str">
        <f t="shared" si="2"/>
        <v/>
      </c>
      <c r="I31" s="53" t="str">
        <f t="shared" si="3"/>
        <v/>
      </c>
      <c r="K31" s="17"/>
    </row>
    <row r="32" spans="1:11" ht="15.75">
      <c r="A32" s="3" t="s">
        <v>30</v>
      </c>
      <c r="B32" s="20">
        <v>28</v>
      </c>
      <c r="C32" s="4"/>
      <c r="D32" s="10">
        <f t="shared" si="0"/>
        <v>45685</v>
      </c>
      <c r="E32" s="12" t="str">
        <f>IFERROR(IF( OR(DAY(D32)=1,WEEKDAY(D32,2)=1), INT((D32-SUM(MOD(DATE(YEAR(D32-MOD(D32-2,7)+3),1,2),{1E+99;7})*{1;-1})+5)/7), ""),"")</f>
        <v/>
      </c>
      <c r="F32" s="7"/>
      <c r="G32" s="6" t="str">
        <f t="shared" si="1"/>
        <v/>
      </c>
      <c r="H32" s="53" t="str">
        <f t="shared" si="2"/>
        <v/>
      </c>
      <c r="I32" s="53" t="str">
        <f t="shared" si="3"/>
        <v/>
      </c>
      <c r="K32" s="17"/>
    </row>
    <row r="33" spans="1:11" ht="15.75">
      <c r="A33" s="3" t="s">
        <v>31</v>
      </c>
      <c r="B33" s="20">
        <v>29</v>
      </c>
      <c r="C33" s="4"/>
      <c r="D33" s="10">
        <f t="shared" si="0"/>
        <v>45686</v>
      </c>
      <c r="E33" s="12" t="str">
        <f>IFERROR(IF( OR(DAY(D33)=1,WEEKDAY(D33,2)=1), INT((D33-SUM(MOD(DATE(YEAR(D33-MOD(D33-2,7)+3),1,2),{1E+99;7})*{1;-1})+5)/7), ""),"")</f>
        <v/>
      </c>
      <c r="F33" s="7"/>
      <c r="G33" s="6" t="str">
        <f t="shared" si="1"/>
        <v/>
      </c>
      <c r="H33" s="53" t="str">
        <f t="shared" si="2"/>
        <v/>
      </c>
      <c r="I33" s="53" t="str">
        <f t="shared" si="3"/>
        <v/>
      </c>
      <c r="K33" s="17"/>
    </row>
    <row r="34" spans="1:11" ht="15.75">
      <c r="A34" s="3" t="s">
        <v>32</v>
      </c>
      <c r="B34" s="20">
        <v>30</v>
      </c>
      <c r="C34" s="4"/>
      <c r="D34" s="10">
        <f t="shared" si="0"/>
        <v>45687</v>
      </c>
      <c r="E34" s="12" t="str">
        <f>IFERROR(IF( OR(DAY(D34)=1,WEEKDAY(D34,2)=1), INT((D34-SUM(MOD(DATE(YEAR(D34-MOD(D34-2,7)+3),1,2),{1E+99;7})*{1;-1})+5)/7), ""),"")</f>
        <v/>
      </c>
      <c r="F34" s="7"/>
      <c r="G34" s="6" t="str">
        <f t="shared" si="1"/>
        <v/>
      </c>
      <c r="H34" s="53" t="str">
        <f t="shared" si="2"/>
        <v/>
      </c>
      <c r="I34" s="53" t="str">
        <f t="shared" si="3"/>
        <v/>
      </c>
      <c r="K34" s="17"/>
    </row>
    <row r="35" spans="1:11" ht="15.75">
      <c r="A35" s="3" t="s">
        <v>33</v>
      </c>
      <c r="B35" s="20">
        <v>31</v>
      </c>
      <c r="C35" s="5"/>
      <c r="D35" s="11">
        <f t="shared" si="0"/>
        <v>45688</v>
      </c>
      <c r="E35" s="13" t="str">
        <f>IFERROR(IF( OR(DAY(D35)=1,WEEKDAY(D35,2)=1), INT((D35-SUM(MOD(DATE(YEAR(D35-MOD(D35-2,7)+3),1,2),{1E+99;7})*{1;-1})+5)/7), ""),"")</f>
        <v/>
      </c>
      <c r="F35" s="7"/>
      <c r="G35" s="8" t="str">
        <f t="shared" si="1"/>
        <v/>
      </c>
      <c r="H35" s="53" t="str">
        <f t="shared" si="2"/>
        <v/>
      </c>
      <c r="I35" s="58" t="str">
        <f t="shared" si="3"/>
        <v/>
      </c>
      <c r="K35" s="17"/>
    </row>
    <row r="36" spans="1:11">
      <c r="A36" s="3" t="s">
        <v>34</v>
      </c>
      <c r="B36" s="19"/>
      <c r="C36" s="18"/>
      <c r="D36" s="18"/>
      <c r="E36" s="18"/>
      <c r="F36" s="18"/>
      <c r="G36" s="18"/>
      <c r="H36" s="18"/>
      <c r="I36" s="18"/>
      <c r="J36" s="18"/>
      <c r="K36" s="18"/>
    </row>
    <row r="37" spans="1:11" ht="15">
      <c r="A37" s="3" t="s">
        <v>35</v>
      </c>
      <c r="C37" s="35"/>
      <c r="D37" s="35"/>
      <c r="E37" s="35"/>
      <c r="F37" s="35"/>
      <c r="G37" s="35"/>
      <c r="H37" s="35"/>
      <c r="I37" s="35"/>
      <c r="J37" s="35"/>
      <c r="K37" s="35"/>
    </row>
    <row r="38" spans="1:11" ht="15">
      <c r="A38" s="3" t="s">
        <v>70</v>
      </c>
      <c r="C38" s="35"/>
      <c r="D38" s="35"/>
      <c r="E38" s="35"/>
      <c r="F38" s="35"/>
      <c r="G38" s="35"/>
      <c r="H38" s="35"/>
      <c r="I38" s="35"/>
      <c r="J38" s="35"/>
      <c r="K38" s="35"/>
    </row>
    <row r="39" spans="1:11">
      <c r="A39" s="3" t="s">
        <v>71</v>
      </c>
    </row>
    <row r="40" spans="1:11" ht="15">
      <c r="A40" s="3" t="s">
        <v>63</v>
      </c>
      <c r="B40" s="48" t="s">
        <v>104</v>
      </c>
      <c r="C40" s="48"/>
      <c r="D40" s="48"/>
      <c r="E40" s="48"/>
      <c r="F40" s="48"/>
      <c r="G40" s="48"/>
      <c r="H40" s="48"/>
      <c r="I40" s="48"/>
      <c r="J40" s="48"/>
      <c r="K40" s="48"/>
    </row>
    <row r="41" spans="1:11" ht="15">
      <c r="A41" s="3" t="s">
        <v>64</v>
      </c>
      <c r="B41" s="48" t="s">
        <v>105</v>
      </c>
      <c r="C41" s="48"/>
      <c r="D41" s="48"/>
      <c r="E41" s="48"/>
      <c r="F41" s="48"/>
      <c r="G41" s="48"/>
      <c r="H41" s="48"/>
      <c r="I41" s="48"/>
      <c r="J41" s="48"/>
      <c r="K41" s="48"/>
    </row>
    <row r="42" spans="1:11" ht="15">
      <c r="A42" s="3" t="s">
        <v>78</v>
      </c>
      <c r="B42" s="48" t="s">
        <v>106</v>
      </c>
      <c r="C42" s="49"/>
      <c r="D42" s="49"/>
      <c r="E42" s="49"/>
      <c r="F42" s="49"/>
      <c r="G42" s="49"/>
      <c r="H42" s="49"/>
      <c r="I42" s="49"/>
      <c r="J42" s="49"/>
      <c r="K42" s="49"/>
    </row>
    <row r="43" spans="1:11">
      <c r="A43" s="3" t="s">
        <v>36</v>
      </c>
    </row>
    <row r="44" spans="1:11">
      <c r="A44" s="3" t="s">
        <v>37</v>
      </c>
    </row>
    <row r="45" spans="1:11">
      <c r="A45" s="3" t="s">
        <v>38</v>
      </c>
    </row>
    <row r="46" spans="1:11">
      <c r="A46" s="3" t="s">
        <v>65</v>
      </c>
    </row>
    <row r="47" spans="1:11">
      <c r="A47" s="3" t="s">
        <v>1</v>
      </c>
    </row>
    <row r="48" spans="1:11">
      <c r="A48" s="3" t="s">
        <v>2</v>
      </c>
    </row>
    <row r="49" spans="1:1">
      <c r="A49" s="3" t="s">
        <v>76</v>
      </c>
    </row>
    <row r="50" spans="1:1">
      <c r="A50" s="3" t="s">
        <v>10</v>
      </c>
    </row>
    <row r="51" spans="1:1">
      <c r="A51" s="3" t="s">
        <v>3</v>
      </c>
    </row>
    <row r="52" spans="1:1">
      <c r="A52" s="3" t="s">
        <v>4</v>
      </c>
    </row>
    <row r="53" spans="1:1">
      <c r="A53" s="3" t="s">
        <v>5</v>
      </c>
    </row>
    <row r="54" spans="1:1">
      <c r="A54" s="3" t="s">
        <v>6</v>
      </c>
    </row>
  </sheetData>
  <phoneticPr fontId="2" type="noConversion"/>
  <conditionalFormatting sqref="D5:D35">
    <cfRule type="expression" dxfId="7" priority="10">
      <formula>D5=TODAY()</formula>
    </cfRule>
    <cfRule type="expression" dxfId="6" priority="12">
      <formula>MONTH(D5)&lt;&gt;MONTH(D$5)</formula>
    </cfRule>
    <cfRule type="expression" dxfId="5" priority="13">
      <formula>OR(D5=Jours_Feries)</formula>
    </cfRule>
    <cfRule type="expression" dxfId="4" priority="14">
      <formula>WEEKDAY(D5)=7</formula>
    </cfRule>
    <cfRule type="expression" dxfId="3" priority="15">
      <formula>WEEKDAY(D5)=1</formula>
    </cfRule>
    <cfRule type="expression" dxfId="2" priority="16">
      <formula>MONTH(D5)&lt;&gt;MONTH(D$5)</formula>
    </cfRule>
  </conditionalFormatting>
  <conditionalFormatting sqref="C5:C35">
    <cfRule type="expression" dxfId="1" priority="11">
      <formula>COUNTIF(Vacances_Scolaires,D5)=1</formula>
    </cfRule>
  </conditionalFormatting>
  <dataValidations count="1">
    <dataValidation type="list" allowBlank="1" showInputMessage="1" showErrorMessage="1" sqref="F5:F35" xr:uid="{9DA24385-0326-4E07-ABE1-1C9E6D469E8F}">
      <formula1>$A$1:$A$55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pinner 1">
              <controlPr defaultSize="0" autoPict="0">
                <anchor moveWithCells="1" sizeWithCells="1">
                  <from>
                    <xdr:col>4</xdr:col>
                    <xdr:colOff>66675</xdr:colOff>
                    <xdr:row>1</xdr:row>
                    <xdr:rowOff>19050</xdr:rowOff>
                  </from>
                  <to>
                    <xdr:col>5</xdr:col>
                    <xdr:colOff>142875</xdr:colOff>
                    <xdr:row>1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EB3DC-901E-48F8-A940-D81D7C588F2E}">
  <dimension ref="B1:J218"/>
  <sheetViews>
    <sheetView workbookViewId="0">
      <selection activeCell="D18" sqref="D18"/>
    </sheetView>
  </sheetViews>
  <sheetFormatPr baseColWidth="10" defaultRowHeight="14.25"/>
  <cols>
    <col min="1" max="1" width="11" style="29"/>
    <col min="2" max="2" width="7.375" style="29" bestFit="1" customWidth="1"/>
    <col min="3" max="3" width="0.75" style="29" customWidth="1"/>
    <col min="4" max="10" width="8.125" style="29" customWidth="1"/>
    <col min="11" max="16384" width="11" style="29"/>
  </cols>
  <sheetData>
    <row r="1" spans="2:10">
      <c r="B1" s="36"/>
      <c r="C1" s="37"/>
      <c r="D1" s="36"/>
      <c r="E1" s="36"/>
      <c r="F1" s="36"/>
      <c r="G1" s="36"/>
      <c r="H1" s="36"/>
      <c r="I1" s="36"/>
      <c r="J1" s="38"/>
    </row>
    <row r="2" spans="2:10">
      <c r="B2" s="39" t="s">
        <v>87</v>
      </c>
      <c r="C2" s="34"/>
      <c r="D2" s="22" t="s">
        <v>81</v>
      </c>
      <c r="E2" s="22" t="s">
        <v>82</v>
      </c>
      <c r="F2" s="22" t="s">
        <v>83</v>
      </c>
      <c r="G2" s="22" t="s">
        <v>65</v>
      </c>
      <c r="H2" s="22" t="s">
        <v>84</v>
      </c>
      <c r="I2" s="22" t="s">
        <v>85</v>
      </c>
      <c r="J2" s="22" t="s">
        <v>86</v>
      </c>
    </row>
    <row r="3" spans="2:10" ht="3.75" customHeight="1" thickBot="1"/>
    <row r="4" spans="2:10">
      <c r="B4" s="40">
        <v>1</v>
      </c>
      <c r="C4" s="41"/>
      <c r="D4" s="42" t="s">
        <v>74</v>
      </c>
      <c r="E4" s="42" t="s">
        <v>74</v>
      </c>
      <c r="F4" s="42" t="s">
        <v>32</v>
      </c>
      <c r="G4" s="42" t="s">
        <v>5</v>
      </c>
      <c r="H4" s="42" t="s">
        <v>5</v>
      </c>
      <c r="I4" s="42" t="s">
        <v>3</v>
      </c>
      <c r="J4" s="43" t="s">
        <v>4</v>
      </c>
    </row>
    <row r="5" spans="2:10">
      <c r="B5" s="44">
        <v>2</v>
      </c>
      <c r="C5" s="45"/>
      <c r="D5" s="30" t="s">
        <v>17</v>
      </c>
      <c r="E5" s="30" t="s">
        <v>17</v>
      </c>
      <c r="F5" s="30" t="s">
        <v>26</v>
      </c>
      <c r="G5" s="30" t="s">
        <v>35</v>
      </c>
      <c r="H5" s="30" t="s">
        <v>5</v>
      </c>
      <c r="I5" s="30" t="s">
        <v>3</v>
      </c>
      <c r="J5" s="31" t="s">
        <v>4</v>
      </c>
    </row>
    <row r="6" spans="2:10">
      <c r="B6" s="44">
        <v>3</v>
      </c>
      <c r="C6" s="45"/>
      <c r="D6" s="50" t="s">
        <v>88</v>
      </c>
      <c r="E6" s="50" t="s">
        <v>88</v>
      </c>
      <c r="F6" s="50" t="s">
        <v>88</v>
      </c>
      <c r="G6" s="50" t="s">
        <v>88</v>
      </c>
      <c r="H6" s="50" t="s">
        <v>88</v>
      </c>
      <c r="I6" s="50" t="s">
        <v>3</v>
      </c>
      <c r="J6" s="51" t="s">
        <v>4</v>
      </c>
    </row>
    <row r="7" spans="2:10">
      <c r="B7" s="44">
        <v>4</v>
      </c>
      <c r="C7" s="45"/>
      <c r="D7" s="50" t="s">
        <v>5</v>
      </c>
      <c r="E7" s="50" t="s">
        <v>89</v>
      </c>
      <c r="F7" s="50" t="s">
        <v>90</v>
      </c>
      <c r="G7" s="30" t="s">
        <v>26</v>
      </c>
      <c r="H7" s="30" t="s">
        <v>35</v>
      </c>
      <c r="I7" s="30" t="s">
        <v>3</v>
      </c>
      <c r="J7" s="31" t="s">
        <v>4</v>
      </c>
    </row>
    <row r="8" spans="2:10">
      <c r="B8" s="44">
        <v>5</v>
      </c>
      <c r="C8" s="45"/>
      <c r="D8" s="30" t="s">
        <v>3</v>
      </c>
      <c r="E8" s="30" t="s">
        <v>4</v>
      </c>
      <c r="F8" s="30" t="s">
        <v>73</v>
      </c>
      <c r="G8" s="30" t="s">
        <v>73</v>
      </c>
      <c r="H8" s="30" t="s">
        <v>24</v>
      </c>
      <c r="I8" s="30" t="s">
        <v>33</v>
      </c>
      <c r="J8" s="31" t="s">
        <v>33</v>
      </c>
    </row>
    <row r="9" spans="2:10">
      <c r="B9" s="44">
        <v>6</v>
      </c>
      <c r="C9" s="45"/>
      <c r="D9" s="30" t="s">
        <v>5</v>
      </c>
      <c r="E9" s="30" t="s">
        <v>5</v>
      </c>
      <c r="F9" s="30" t="s">
        <v>3</v>
      </c>
      <c r="G9" s="30" t="s">
        <v>4</v>
      </c>
      <c r="H9" s="30" t="s">
        <v>19</v>
      </c>
      <c r="I9" s="30" t="s">
        <v>74</v>
      </c>
      <c r="J9" s="31" t="s">
        <v>5</v>
      </c>
    </row>
    <row r="10" spans="2:10" ht="15" thickBot="1">
      <c r="B10" s="46">
        <v>7</v>
      </c>
      <c r="C10" s="47"/>
      <c r="D10" s="52" t="s">
        <v>91</v>
      </c>
      <c r="E10" s="52" t="s">
        <v>91</v>
      </c>
      <c r="F10" s="52" t="s">
        <v>91</v>
      </c>
      <c r="G10" s="52" t="s">
        <v>91</v>
      </c>
      <c r="H10" s="52" t="s">
        <v>91</v>
      </c>
      <c r="I10" s="32" t="s">
        <v>3</v>
      </c>
      <c r="J10" s="33" t="s">
        <v>4</v>
      </c>
    </row>
    <row r="11" spans="2:10">
      <c r="B11" s="40">
        <v>8</v>
      </c>
      <c r="C11" s="41"/>
      <c r="D11" s="42" t="s">
        <v>24</v>
      </c>
      <c r="E11" s="42" t="s">
        <v>24</v>
      </c>
      <c r="F11" s="42" t="s">
        <v>33</v>
      </c>
      <c r="G11" s="42" t="s">
        <v>5</v>
      </c>
      <c r="H11" s="42" t="s">
        <v>5</v>
      </c>
      <c r="I11" s="42" t="s">
        <v>3</v>
      </c>
      <c r="J11" s="43" t="s">
        <v>4</v>
      </c>
    </row>
    <row r="12" spans="2:10">
      <c r="B12" s="44">
        <v>9</v>
      </c>
      <c r="C12" s="45"/>
      <c r="D12" s="30" t="s">
        <v>15</v>
      </c>
      <c r="E12" s="30" t="s">
        <v>72</v>
      </c>
      <c r="F12" s="30" t="s">
        <v>24</v>
      </c>
      <c r="G12" s="30" t="s">
        <v>33</v>
      </c>
      <c r="H12" s="30" t="s">
        <v>5</v>
      </c>
      <c r="I12" s="30" t="s">
        <v>3</v>
      </c>
      <c r="J12" s="31" t="s">
        <v>4</v>
      </c>
    </row>
    <row r="13" spans="2:10">
      <c r="B13" s="44">
        <v>10</v>
      </c>
      <c r="C13" s="45"/>
      <c r="D13" s="50" t="s">
        <v>92</v>
      </c>
      <c r="E13" s="50" t="s">
        <v>92</v>
      </c>
      <c r="F13" s="50" t="s">
        <v>92</v>
      </c>
      <c r="G13" s="50" t="s">
        <v>92</v>
      </c>
      <c r="H13" s="50" t="s">
        <v>92</v>
      </c>
      <c r="I13" s="50" t="s">
        <v>3</v>
      </c>
      <c r="J13" s="51" t="s">
        <v>4</v>
      </c>
    </row>
    <row r="14" spans="2:10">
      <c r="B14" s="44">
        <v>11</v>
      </c>
      <c r="C14" s="45"/>
      <c r="D14" s="50" t="s">
        <v>89</v>
      </c>
      <c r="E14" s="50" t="s">
        <v>90</v>
      </c>
      <c r="F14" s="50" t="s">
        <v>89</v>
      </c>
      <c r="G14" s="30" t="s">
        <v>27</v>
      </c>
      <c r="H14" s="30" t="s">
        <v>5</v>
      </c>
      <c r="I14" s="30" t="s">
        <v>3</v>
      </c>
      <c r="J14" s="31" t="s">
        <v>4</v>
      </c>
    </row>
    <row r="15" spans="2:10">
      <c r="B15" s="44">
        <v>12</v>
      </c>
      <c r="C15" s="45"/>
      <c r="D15" s="30" t="s">
        <v>3</v>
      </c>
      <c r="E15" s="30" t="s">
        <v>4</v>
      </c>
      <c r="F15" s="30" t="s">
        <v>17</v>
      </c>
      <c r="G15" s="30" t="s">
        <v>17</v>
      </c>
      <c r="H15" s="30" t="s">
        <v>26</v>
      </c>
      <c r="I15" s="30" t="s">
        <v>35</v>
      </c>
      <c r="J15" s="31" t="s">
        <v>35</v>
      </c>
    </row>
    <row r="16" spans="2:10">
      <c r="B16" s="44">
        <v>13</v>
      </c>
      <c r="C16" s="45"/>
      <c r="D16" s="30" t="s">
        <v>5</v>
      </c>
      <c r="E16" s="30" t="s">
        <v>5</v>
      </c>
      <c r="F16" s="30" t="s">
        <v>3</v>
      </c>
      <c r="G16" s="30" t="s">
        <v>4</v>
      </c>
      <c r="H16" s="30" t="s">
        <v>73</v>
      </c>
      <c r="I16" s="30" t="s">
        <v>24</v>
      </c>
      <c r="J16" s="31" t="s">
        <v>24</v>
      </c>
    </row>
    <row r="17" spans="2:10" ht="15" thickBot="1">
      <c r="B17" s="46">
        <v>14</v>
      </c>
      <c r="C17" s="47"/>
      <c r="D17" s="32" t="s">
        <v>30</v>
      </c>
      <c r="E17" s="32" t="s">
        <v>30</v>
      </c>
      <c r="F17" s="32" t="s">
        <v>5</v>
      </c>
      <c r="G17" s="32" t="s">
        <v>3</v>
      </c>
      <c r="H17" s="32" t="s">
        <v>4</v>
      </c>
      <c r="I17" s="32" t="s">
        <v>15</v>
      </c>
      <c r="J17" s="33" t="s">
        <v>15</v>
      </c>
    </row>
    <row r="18" spans="2:10">
      <c r="B18" s="40">
        <v>15</v>
      </c>
      <c r="C18" s="41"/>
      <c r="D18" s="42" t="s">
        <v>25</v>
      </c>
      <c r="E18" s="42" t="s">
        <v>25</v>
      </c>
      <c r="F18" s="42" t="s">
        <v>34</v>
      </c>
      <c r="G18" s="42" t="s">
        <v>5</v>
      </c>
      <c r="H18" s="42" t="s">
        <v>5</v>
      </c>
      <c r="I18" s="42" t="s">
        <v>3</v>
      </c>
      <c r="J18" s="43" t="s">
        <v>4</v>
      </c>
    </row>
    <row r="19" spans="2:10">
      <c r="B19" s="44">
        <v>16</v>
      </c>
      <c r="C19" s="45"/>
      <c r="D19" s="30" t="s">
        <v>16</v>
      </c>
      <c r="E19" s="30" t="s">
        <v>16</v>
      </c>
      <c r="F19" s="30" t="s">
        <v>25</v>
      </c>
      <c r="G19" s="30" t="s">
        <v>34</v>
      </c>
      <c r="H19" s="30" t="s">
        <v>5</v>
      </c>
      <c r="I19" s="30" t="s">
        <v>3</v>
      </c>
      <c r="J19" s="31" t="s">
        <v>4</v>
      </c>
    </row>
    <row r="20" spans="2:10">
      <c r="B20" s="44">
        <v>17</v>
      </c>
      <c r="C20" s="45"/>
      <c r="D20" s="50" t="s">
        <v>93</v>
      </c>
      <c r="E20" s="50" t="s">
        <v>93</v>
      </c>
      <c r="F20" s="50" t="s">
        <v>93</v>
      </c>
      <c r="G20" s="50" t="s">
        <v>93</v>
      </c>
      <c r="H20" s="50" t="s">
        <v>93</v>
      </c>
      <c r="I20" s="50" t="s">
        <v>3</v>
      </c>
      <c r="J20" s="51" t="s">
        <v>4</v>
      </c>
    </row>
    <row r="21" spans="2:10">
      <c r="B21" s="44">
        <v>18</v>
      </c>
      <c r="C21" s="45"/>
      <c r="D21" s="50" t="s">
        <v>94</v>
      </c>
      <c r="E21" s="50" t="s">
        <v>94</v>
      </c>
      <c r="F21" s="50" t="s">
        <v>95</v>
      </c>
      <c r="G21" s="30" t="s">
        <v>25</v>
      </c>
      <c r="H21" s="30" t="s">
        <v>30</v>
      </c>
      <c r="I21" s="30" t="s">
        <v>3</v>
      </c>
      <c r="J21" s="31" t="s">
        <v>4</v>
      </c>
    </row>
    <row r="22" spans="2:10">
      <c r="B22" s="44">
        <v>19</v>
      </c>
      <c r="C22" s="45"/>
      <c r="D22" s="30" t="s">
        <v>3</v>
      </c>
      <c r="E22" s="30" t="s">
        <v>4</v>
      </c>
      <c r="F22" s="30" t="s">
        <v>18</v>
      </c>
      <c r="G22" s="30" t="s">
        <v>18</v>
      </c>
      <c r="H22" s="30" t="s">
        <v>28</v>
      </c>
      <c r="I22" s="30" t="s">
        <v>28</v>
      </c>
      <c r="J22" s="31" t="s">
        <v>5</v>
      </c>
    </row>
    <row r="23" spans="2:10">
      <c r="B23" s="44">
        <v>20</v>
      </c>
      <c r="C23" s="45"/>
      <c r="D23" s="50" t="s">
        <v>96</v>
      </c>
      <c r="E23" s="50" t="s">
        <v>96</v>
      </c>
      <c r="F23" s="50" t="s">
        <v>96</v>
      </c>
      <c r="G23" s="50" t="s">
        <v>96</v>
      </c>
      <c r="H23" s="50" t="s">
        <v>96</v>
      </c>
      <c r="I23" s="30" t="s">
        <v>3</v>
      </c>
      <c r="J23" s="31" t="s">
        <v>4</v>
      </c>
    </row>
    <row r="24" spans="2:10" ht="15" thickBot="1">
      <c r="B24" s="46">
        <v>21</v>
      </c>
      <c r="C24" s="47"/>
      <c r="D24" s="32" t="s">
        <v>34</v>
      </c>
      <c r="E24" s="32" t="s">
        <v>34</v>
      </c>
      <c r="F24" s="32" t="s">
        <v>5</v>
      </c>
      <c r="G24" s="32" t="s">
        <v>5</v>
      </c>
      <c r="H24" s="32" t="s">
        <v>5</v>
      </c>
      <c r="I24" s="32" t="s">
        <v>3</v>
      </c>
      <c r="J24" s="33" t="s">
        <v>4</v>
      </c>
    </row>
    <row r="25" spans="2:10">
      <c r="B25" s="40">
        <v>22</v>
      </c>
      <c r="C25" s="41"/>
      <c r="D25" s="42" t="s">
        <v>21</v>
      </c>
      <c r="E25" s="42" t="s">
        <v>21</v>
      </c>
      <c r="F25" s="42" t="s">
        <v>30</v>
      </c>
      <c r="G25" s="42" t="s">
        <v>5</v>
      </c>
      <c r="H25" s="42" t="s">
        <v>5</v>
      </c>
      <c r="I25" s="42" t="s">
        <v>3</v>
      </c>
      <c r="J25" s="43" t="s">
        <v>4</v>
      </c>
    </row>
    <row r="26" spans="2:10">
      <c r="B26" s="44">
        <v>23</v>
      </c>
      <c r="C26" s="45"/>
      <c r="D26" s="30" t="s">
        <v>73</v>
      </c>
      <c r="E26" s="30" t="s">
        <v>14</v>
      </c>
      <c r="F26" s="30" t="s">
        <v>23</v>
      </c>
      <c r="G26" s="30" t="s">
        <v>32</v>
      </c>
      <c r="H26" s="30" t="s">
        <v>5</v>
      </c>
      <c r="I26" s="30" t="s">
        <v>3</v>
      </c>
      <c r="J26" s="31" t="s">
        <v>4</v>
      </c>
    </row>
    <row r="27" spans="2:10">
      <c r="B27" s="44">
        <v>24</v>
      </c>
      <c r="C27" s="45"/>
      <c r="D27" s="50" t="s">
        <v>97</v>
      </c>
      <c r="E27" s="50" t="s">
        <v>97</v>
      </c>
      <c r="F27" s="50" t="s">
        <v>97</v>
      </c>
      <c r="G27" s="50" t="s">
        <v>98</v>
      </c>
      <c r="H27" s="50" t="s">
        <v>97</v>
      </c>
      <c r="I27" s="50" t="s">
        <v>3</v>
      </c>
      <c r="J27" s="51" t="s">
        <v>4</v>
      </c>
    </row>
    <row r="28" spans="2:10">
      <c r="B28" s="44">
        <v>25</v>
      </c>
      <c r="C28" s="45"/>
      <c r="D28" s="50" t="s">
        <v>5</v>
      </c>
      <c r="E28" s="50" t="s">
        <v>99</v>
      </c>
      <c r="F28" s="50" t="s">
        <v>100</v>
      </c>
      <c r="G28" s="30" t="s">
        <v>22</v>
      </c>
      <c r="H28" s="30" t="s">
        <v>31</v>
      </c>
      <c r="I28" s="30" t="s">
        <v>3</v>
      </c>
      <c r="J28" s="31" t="s">
        <v>4</v>
      </c>
    </row>
    <row r="29" spans="2:10">
      <c r="B29" s="44">
        <v>26</v>
      </c>
      <c r="C29" s="45"/>
      <c r="D29" s="30" t="s">
        <v>3</v>
      </c>
      <c r="E29" s="30" t="s">
        <v>4</v>
      </c>
      <c r="F29" s="30" t="s">
        <v>13</v>
      </c>
      <c r="G29" s="30" t="s">
        <v>13</v>
      </c>
      <c r="H29" s="30" t="s">
        <v>25</v>
      </c>
      <c r="I29" s="30" t="s">
        <v>34</v>
      </c>
      <c r="J29" s="31" t="s">
        <v>34</v>
      </c>
    </row>
    <row r="30" spans="2:10">
      <c r="B30" s="44">
        <v>27</v>
      </c>
      <c r="C30" s="45"/>
      <c r="D30" s="30" t="s">
        <v>5</v>
      </c>
      <c r="E30" s="30" t="s">
        <v>5</v>
      </c>
      <c r="F30" s="30" t="s">
        <v>5</v>
      </c>
      <c r="G30" s="30" t="s">
        <v>3</v>
      </c>
      <c r="H30" s="30" t="s">
        <v>72</v>
      </c>
      <c r="I30" s="30" t="s">
        <v>73</v>
      </c>
      <c r="J30" s="31" t="s">
        <v>4</v>
      </c>
    </row>
    <row r="31" spans="2:10" ht="15" thickBot="1">
      <c r="B31" s="46">
        <v>28</v>
      </c>
      <c r="C31" s="47"/>
      <c r="D31" s="32" t="s">
        <v>35</v>
      </c>
      <c r="E31" s="32" t="s">
        <v>35</v>
      </c>
      <c r="F31" s="32" t="s">
        <v>5</v>
      </c>
      <c r="G31" s="32" t="s">
        <v>3</v>
      </c>
      <c r="H31" s="32" t="s">
        <v>4</v>
      </c>
      <c r="I31" s="32" t="s">
        <v>20</v>
      </c>
      <c r="J31" s="33" t="s">
        <v>20</v>
      </c>
    </row>
    <row r="32" spans="2:10">
      <c r="B32" s="40">
        <v>29</v>
      </c>
      <c r="C32" s="41"/>
      <c r="D32" s="42" t="s">
        <v>75</v>
      </c>
      <c r="E32" s="42" t="s">
        <v>75</v>
      </c>
      <c r="F32" s="42" t="s">
        <v>31</v>
      </c>
      <c r="G32" s="42" t="s">
        <v>5</v>
      </c>
      <c r="H32" s="42" t="s">
        <v>5</v>
      </c>
      <c r="I32" s="42" t="s">
        <v>3</v>
      </c>
      <c r="J32" s="43" t="s">
        <v>4</v>
      </c>
    </row>
    <row r="33" spans="2:10">
      <c r="B33" s="44">
        <v>30</v>
      </c>
      <c r="C33" s="45"/>
      <c r="D33" s="50" t="s">
        <v>101</v>
      </c>
      <c r="E33" s="50" t="s">
        <v>101</v>
      </c>
      <c r="F33" s="50" t="s">
        <v>101</v>
      </c>
      <c r="G33" s="50" t="s">
        <v>101</v>
      </c>
      <c r="H33" s="50" t="s">
        <v>101</v>
      </c>
      <c r="I33" s="30" t="s">
        <v>3</v>
      </c>
      <c r="J33" s="31" t="s">
        <v>4</v>
      </c>
    </row>
    <row r="34" spans="2:10">
      <c r="B34" s="44">
        <v>31</v>
      </c>
      <c r="C34" s="45"/>
      <c r="D34" s="50" t="s">
        <v>102</v>
      </c>
      <c r="E34" s="50" t="s">
        <v>102</v>
      </c>
      <c r="F34" s="50" t="s">
        <v>102</v>
      </c>
      <c r="G34" s="50" t="s">
        <v>102</v>
      </c>
      <c r="H34" s="50" t="s">
        <v>102</v>
      </c>
      <c r="I34" s="50" t="s">
        <v>3</v>
      </c>
      <c r="J34" s="51" t="s">
        <v>4</v>
      </c>
    </row>
    <row r="35" spans="2:10">
      <c r="B35" s="44">
        <v>32</v>
      </c>
      <c r="C35" s="45"/>
      <c r="D35" s="50" t="s">
        <v>99</v>
      </c>
      <c r="E35" s="50" t="s">
        <v>95</v>
      </c>
      <c r="F35" s="50" t="s">
        <v>99</v>
      </c>
      <c r="G35" s="30" t="s">
        <v>72</v>
      </c>
      <c r="H35" s="30" t="s">
        <v>5</v>
      </c>
      <c r="I35" s="30" t="s">
        <v>3</v>
      </c>
      <c r="J35" s="31" t="s">
        <v>4</v>
      </c>
    </row>
    <row r="36" spans="2:10">
      <c r="B36" s="44">
        <v>33</v>
      </c>
      <c r="C36" s="45"/>
      <c r="D36" s="30" t="s">
        <v>3</v>
      </c>
      <c r="E36" s="30" t="s">
        <v>4</v>
      </c>
      <c r="F36" s="30" t="s">
        <v>72</v>
      </c>
      <c r="G36" s="30" t="s">
        <v>28</v>
      </c>
      <c r="H36" s="30" t="s">
        <v>23</v>
      </c>
      <c r="I36" s="30" t="s">
        <v>32</v>
      </c>
      <c r="J36" s="31" t="s">
        <v>32</v>
      </c>
    </row>
    <row r="37" spans="2:10">
      <c r="B37" s="44">
        <v>34</v>
      </c>
      <c r="C37" s="45"/>
      <c r="D37" s="30" t="s">
        <v>5</v>
      </c>
      <c r="E37" s="30" t="s">
        <v>5</v>
      </c>
      <c r="F37" s="30" t="s">
        <v>3</v>
      </c>
      <c r="G37" s="30" t="s">
        <v>4</v>
      </c>
      <c r="H37" s="30" t="s">
        <v>12</v>
      </c>
      <c r="I37" s="30" t="s">
        <v>21</v>
      </c>
      <c r="J37" s="31" t="s">
        <v>21</v>
      </c>
    </row>
    <row r="38" spans="2:10" ht="15" thickBot="1">
      <c r="B38" s="46">
        <v>35</v>
      </c>
      <c r="C38" s="47"/>
      <c r="D38" s="32" t="s">
        <v>33</v>
      </c>
      <c r="E38" s="32" t="s">
        <v>33</v>
      </c>
      <c r="F38" s="32" t="s">
        <v>5</v>
      </c>
      <c r="G38" s="32" t="s">
        <v>3</v>
      </c>
      <c r="H38" s="32" t="s">
        <v>4</v>
      </c>
      <c r="I38" s="32" t="s">
        <v>14</v>
      </c>
      <c r="J38" s="33" t="s">
        <v>14</v>
      </c>
    </row>
    <row r="39" spans="2:10">
      <c r="B39" s="40">
        <v>36</v>
      </c>
      <c r="C39" s="41"/>
      <c r="D39" s="42" t="s">
        <v>29</v>
      </c>
      <c r="E39" s="42" t="s">
        <v>29</v>
      </c>
      <c r="F39" s="42" t="s">
        <v>28</v>
      </c>
      <c r="G39" s="42" t="s">
        <v>5</v>
      </c>
      <c r="H39" s="42" t="s">
        <v>5</v>
      </c>
      <c r="I39" s="42" t="s">
        <v>3</v>
      </c>
      <c r="J39" s="43" t="s">
        <v>4</v>
      </c>
    </row>
    <row r="40" spans="2:10">
      <c r="B40" s="44">
        <v>37</v>
      </c>
      <c r="C40" s="45"/>
      <c r="D40" s="30" t="s">
        <v>12</v>
      </c>
      <c r="E40" s="30" t="s">
        <v>12</v>
      </c>
      <c r="F40" s="30" t="s">
        <v>21</v>
      </c>
      <c r="G40" s="30" t="s">
        <v>30</v>
      </c>
      <c r="H40" s="30" t="s">
        <v>5</v>
      </c>
      <c r="I40" s="30" t="s">
        <v>3</v>
      </c>
      <c r="J40" s="31" t="s">
        <v>4</v>
      </c>
    </row>
    <row r="41" spans="2:10">
      <c r="B41" s="44">
        <v>38</v>
      </c>
      <c r="C41" s="45"/>
      <c r="D41" s="50" t="s">
        <v>103</v>
      </c>
      <c r="E41" s="50" t="s">
        <v>103</v>
      </c>
      <c r="F41" s="50" t="s">
        <v>103</v>
      </c>
      <c r="G41" s="50" t="s">
        <v>103</v>
      </c>
      <c r="H41" s="50" t="s">
        <v>103</v>
      </c>
      <c r="I41" s="50" t="s">
        <v>3</v>
      </c>
      <c r="J41" s="51" t="s">
        <v>4</v>
      </c>
    </row>
    <row r="42" spans="2:10">
      <c r="B42" s="44">
        <v>39</v>
      </c>
      <c r="C42" s="45"/>
      <c r="D42" s="50" t="s">
        <v>5</v>
      </c>
      <c r="E42" s="50" t="s">
        <v>98</v>
      </c>
      <c r="F42" s="50" t="s">
        <v>94</v>
      </c>
      <c r="G42" s="30" t="s">
        <v>24</v>
      </c>
      <c r="H42" s="30" t="s">
        <v>34</v>
      </c>
      <c r="I42" s="30" t="s">
        <v>3</v>
      </c>
      <c r="J42" s="31" t="s">
        <v>4</v>
      </c>
    </row>
    <row r="43" spans="2:10">
      <c r="B43" s="44">
        <v>40</v>
      </c>
      <c r="C43" s="45"/>
      <c r="D43" s="30" t="s">
        <v>3</v>
      </c>
      <c r="E43" s="30" t="s">
        <v>4</v>
      </c>
      <c r="F43" s="30" t="s">
        <v>14</v>
      </c>
      <c r="G43" s="30" t="s">
        <v>14</v>
      </c>
      <c r="H43" s="30" t="s">
        <v>27</v>
      </c>
      <c r="I43" s="30" t="s">
        <v>27</v>
      </c>
      <c r="J43" s="31" t="s">
        <v>31</v>
      </c>
    </row>
    <row r="44" spans="2:10">
      <c r="B44" s="44">
        <v>41</v>
      </c>
      <c r="C44" s="45"/>
      <c r="D44" s="30" t="s">
        <v>5</v>
      </c>
      <c r="E44" s="30" t="s">
        <v>5</v>
      </c>
      <c r="F44" s="30" t="s">
        <v>3</v>
      </c>
      <c r="G44" s="30" t="s">
        <v>4</v>
      </c>
      <c r="H44" s="30" t="s">
        <v>14</v>
      </c>
      <c r="I44" s="30" t="s">
        <v>23</v>
      </c>
      <c r="J44" s="31" t="s">
        <v>23</v>
      </c>
    </row>
    <row r="45" spans="2:10" ht="15.75" customHeight="1" thickBot="1">
      <c r="B45" s="46">
        <v>42</v>
      </c>
      <c r="C45" s="47"/>
      <c r="D45" s="32" t="s">
        <v>32</v>
      </c>
      <c r="E45" s="32" t="s">
        <v>32</v>
      </c>
      <c r="F45" s="32" t="s">
        <v>5</v>
      </c>
      <c r="G45" s="32" t="s">
        <v>3</v>
      </c>
      <c r="H45" s="32" t="s">
        <v>4</v>
      </c>
      <c r="I45" s="32" t="s">
        <v>12</v>
      </c>
      <c r="J45" s="33" t="s">
        <v>12</v>
      </c>
    </row>
    <row r="46" spans="2:10" ht="15.75" customHeight="1"/>
    <row r="47" spans="2:10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218" ht="3.75" customHeigh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I147"/>
  <sheetViews>
    <sheetView zoomScale="80" zoomScaleNormal="80" workbookViewId="0">
      <selection activeCell="P11" sqref="P11"/>
    </sheetView>
  </sheetViews>
  <sheetFormatPr baseColWidth="10" defaultRowHeight="14.25"/>
  <cols>
    <col min="1" max="1" width="15" style="1" customWidth="1"/>
    <col min="2" max="5" width="11" style="1"/>
    <col min="6" max="6" width="17.125" style="1" customWidth="1"/>
    <col min="7" max="7" width="13.25" style="1" customWidth="1"/>
    <col min="8" max="16384" width="11" style="1"/>
  </cols>
  <sheetData>
    <row r="1" spans="1:9">
      <c r="A1" s="1" t="s">
        <v>49</v>
      </c>
      <c r="C1" s="1" t="s">
        <v>50</v>
      </c>
      <c r="F1" s="1" t="s">
        <v>40</v>
      </c>
      <c r="G1" s="1">
        <f>A11</f>
        <v>2025</v>
      </c>
    </row>
    <row r="2" spans="1:9">
      <c r="A2" s="1">
        <f ca="1">YEAR(TODAY())-1</f>
        <v>2023</v>
      </c>
      <c r="C2" s="1">
        <v>1</v>
      </c>
      <c r="D2" s="1" t="s">
        <v>51</v>
      </c>
      <c r="F2" s="1" t="s">
        <v>41</v>
      </c>
      <c r="G2" s="2">
        <f>DATE($G$1, 1, 1)</f>
        <v>45658</v>
      </c>
      <c r="I2" s="1" t="s">
        <v>79</v>
      </c>
    </row>
    <row r="3" spans="1:9">
      <c r="A3" s="1">
        <f ca="1">YEAR(TODAY())</f>
        <v>2024</v>
      </c>
      <c r="C3" s="1">
        <v>2</v>
      </c>
      <c r="D3" s="1" t="s">
        <v>52</v>
      </c>
      <c r="F3" s="1" t="s">
        <v>42</v>
      </c>
      <c r="G3" s="2">
        <f>IF(G1&lt;2020,IF(G1=2013,DATE(2013,4,1),IF(G1=2014,DATE(2014,4,21),IF(G1=2015,DATE(2015,4,6),IF(G1=2016,DATE(2016,3,28),IF(G1=2017,DATE(2017,4,17),IF(G1=2018,DATE(2018,4,2),IF(G1=2019,DATE(2019,4,22)))))))),IF(G1=2020,DATE(2020,4,13),IF(G1=2021,DATE(2021,4,5),IF(G1=2022,DATE(2022,4,18),IF(G1=2023,DATE(2023,4,10),IF(G1=2024,DATE(2024,4,1),IF(G1=2025,DATE(2025,4,21),IF(G1=2026,DATE(2026,4,6),IF(G1=2027,DATE(2027,4,29),IF(G1=2028,DATE(2028,4,17),IF(G1=2029,DATE(2029,4,2),IF(G1=2030,DATE(2030,4,22),IF(G1=2031,DATE(2031,4,14),IF(G1=2032,DATE(2032,4,29),IF(G1=2033,DATE(2033,4,18),IF(G1=2034,DATE(2034,4,10),IF(G1=2035,DATE(2035,4,26),IF(G1=2036,DATE(2036,4,13),IF(G1=2037,DATE(2037,4,6))))))))))))))))))))</f>
        <v>45768</v>
      </c>
    </row>
    <row r="4" spans="1:9">
      <c r="A4" s="1">
        <f ca="1">YEAR(TODAY())+1</f>
        <v>2025</v>
      </c>
      <c r="C4" s="1">
        <v>3</v>
      </c>
      <c r="D4" s="1" t="s">
        <v>53</v>
      </c>
      <c r="F4" s="1" t="s">
        <v>43</v>
      </c>
      <c r="G4" s="2">
        <f>DATE($G$1, 5, 1)</f>
        <v>45778</v>
      </c>
    </row>
    <row r="5" spans="1:9" ht="18.75">
      <c r="A5" s="1">
        <f ca="1">YEAR(TODAY())+2</f>
        <v>2026</v>
      </c>
      <c r="C5" s="1">
        <v>4</v>
      </c>
      <c r="D5" s="1" t="s">
        <v>54</v>
      </c>
      <c r="F5" s="1" t="s">
        <v>44</v>
      </c>
      <c r="G5" s="2">
        <f>DATE($G$1, 5, 8)</f>
        <v>45785</v>
      </c>
      <c r="I5" s="15" t="s">
        <v>80</v>
      </c>
    </row>
    <row r="6" spans="1:9">
      <c r="A6" s="1">
        <f ca="1">YEAR(TODAY())+3</f>
        <v>2027</v>
      </c>
      <c r="C6" s="1">
        <v>5</v>
      </c>
      <c r="D6" s="1" t="s">
        <v>55</v>
      </c>
      <c r="F6" s="1" t="s">
        <v>7</v>
      </c>
      <c r="G6" s="2">
        <f>G3+38</f>
        <v>45806</v>
      </c>
      <c r="I6" s="14">
        <v>45292</v>
      </c>
    </row>
    <row r="7" spans="1:9">
      <c r="A7" s="1">
        <f ca="1">YEAR(TODAY())+4</f>
        <v>2028</v>
      </c>
      <c r="C7" s="1">
        <v>6</v>
      </c>
      <c r="D7" s="1" t="s">
        <v>56</v>
      </c>
      <c r="F7" s="1" t="s">
        <v>45</v>
      </c>
      <c r="G7" s="2">
        <f>G6+11</f>
        <v>45817</v>
      </c>
      <c r="I7" s="14">
        <v>45293</v>
      </c>
    </row>
    <row r="8" spans="1:9">
      <c r="A8" s="1">
        <f ca="1">YEAR(TODAY())+5</f>
        <v>2029</v>
      </c>
      <c r="C8" s="1">
        <v>7</v>
      </c>
      <c r="D8" s="1" t="s">
        <v>39</v>
      </c>
      <c r="F8" s="1" t="s">
        <v>46</v>
      </c>
      <c r="G8" s="2">
        <f>DATE($G$1, 7, 14)</f>
        <v>45852</v>
      </c>
      <c r="I8" s="14">
        <v>45294</v>
      </c>
    </row>
    <row r="9" spans="1:9">
      <c r="A9" s="1">
        <f ca="1">YEAR(TODAY())+6</f>
        <v>2030</v>
      </c>
      <c r="F9" s="1" t="s">
        <v>47</v>
      </c>
      <c r="G9" s="2">
        <f>DATE($G$1, 8, 15)</f>
        <v>45884</v>
      </c>
      <c r="I9" s="14">
        <v>45295</v>
      </c>
    </row>
    <row r="10" spans="1:9">
      <c r="A10" s="1" t="s">
        <v>57</v>
      </c>
      <c r="F10" s="1" t="s">
        <v>8</v>
      </c>
      <c r="G10" s="2">
        <f>DATE($G$1, 11, 1)</f>
        <v>45962</v>
      </c>
      <c r="I10" s="14">
        <v>45296</v>
      </c>
    </row>
    <row r="11" spans="1:9" ht="18">
      <c r="A11" s="55">
        <v>2025</v>
      </c>
      <c r="B11" s="56"/>
      <c r="C11" s="57"/>
      <c r="F11" s="1" t="s">
        <v>48</v>
      </c>
      <c r="G11" s="2">
        <f>DATE($G$1, 11, 11)</f>
        <v>45972</v>
      </c>
      <c r="I11" s="14">
        <v>45297</v>
      </c>
    </row>
    <row r="12" spans="1:9">
      <c r="F12" s="1" t="s">
        <v>9</v>
      </c>
      <c r="G12" s="2">
        <f>DATE($G$1, 12, 25)</f>
        <v>46016</v>
      </c>
      <c r="I12" s="14">
        <v>45298</v>
      </c>
    </row>
    <row r="13" spans="1:9">
      <c r="I13" s="14"/>
    </row>
    <row r="14" spans="1:9">
      <c r="I14" s="14">
        <v>45332</v>
      </c>
    </row>
    <row r="15" spans="1:9">
      <c r="F15" s="1" t="s">
        <v>58</v>
      </c>
      <c r="G15" s="2">
        <f>DATE($G$1, 6, 21)</f>
        <v>45829</v>
      </c>
      <c r="I15" s="14">
        <v>45333</v>
      </c>
    </row>
    <row r="16" spans="1:9">
      <c r="I16" s="14">
        <v>45334</v>
      </c>
    </row>
    <row r="17" spans="9:9">
      <c r="I17" s="14">
        <v>45335</v>
      </c>
    </row>
    <row r="18" spans="9:9">
      <c r="I18" s="14">
        <v>45336</v>
      </c>
    </row>
    <row r="19" spans="9:9">
      <c r="I19" s="14">
        <v>45337</v>
      </c>
    </row>
    <row r="20" spans="9:9">
      <c r="I20" s="14">
        <v>45338</v>
      </c>
    </row>
    <row r="21" spans="9:9">
      <c r="I21" s="14">
        <v>45339</v>
      </c>
    </row>
    <row r="22" spans="9:9">
      <c r="I22" s="14">
        <v>45340</v>
      </c>
    </row>
    <row r="23" spans="9:9">
      <c r="I23" s="14">
        <v>45341</v>
      </c>
    </row>
    <row r="24" spans="9:9">
      <c r="I24" s="14">
        <v>45342</v>
      </c>
    </row>
    <row r="25" spans="9:9">
      <c r="I25" s="14">
        <v>45343</v>
      </c>
    </row>
    <row r="26" spans="9:9">
      <c r="I26" s="14">
        <v>45344</v>
      </c>
    </row>
    <row r="27" spans="9:9">
      <c r="I27" s="14">
        <v>45345</v>
      </c>
    </row>
    <row r="28" spans="9:9">
      <c r="I28" s="14">
        <v>45346</v>
      </c>
    </row>
    <row r="29" spans="9:9">
      <c r="I29" s="14">
        <v>45347</v>
      </c>
    </row>
    <row r="30" spans="9:9">
      <c r="I30" s="14"/>
    </row>
    <row r="31" spans="9:9">
      <c r="I31" s="14">
        <v>45388</v>
      </c>
    </row>
    <row r="32" spans="9:9">
      <c r="I32" s="14">
        <v>45389</v>
      </c>
    </row>
    <row r="33" spans="9:9">
      <c r="I33" s="14">
        <v>45390</v>
      </c>
    </row>
    <row r="34" spans="9:9">
      <c r="I34" s="14">
        <v>45391</v>
      </c>
    </row>
    <row r="35" spans="9:9">
      <c r="I35" s="14">
        <v>45392</v>
      </c>
    </row>
    <row r="36" spans="9:9">
      <c r="I36" s="14">
        <v>45393</v>
      </c>
    </row>
    <row r="37" spans="9:9">
      <c r="I37" s="14">
        <v>45394</v>
      </c>
    </row>
    <row r="38" spans="9:9">
      <c r="I38" s="14">
        <v>45395</v>
      </c>
    </row>
    <row r="39" spans="9:9">
      <c r="I39" s="14">
        <v>45396</v>
      </c>
    </row>
    <row r="40" spans="9:9">
      <c r="I40" s="14">
        <v>45397</v>
      </c>
    </row>
    <row r="41" spans="9:9">
      <c r="I41" s="14">
        <v>45398</v>
      </c>
    </row>
    <row r="42" spans="9:9">
      <c r="I42" s="14">
        <v>45399</v>
      </c>
    </row>
    <row r="43" spans="9:9">
      <c r="I43" s="14">
        <v>45400</v>
      </c>
    </row>
    <row r="44" spans="9:9">
      <c r="I44" s="14">
        <v>45401</v>
      </c>
    </row>
    <row r="45" spans="9:9">
      <c r="I45" s="14">
        <v>45402</v>
      </c>
    </row>
    <row r="46" spans="9:9">
      <c r="I46" s="14">
        <v>45403</v>
      </c>
    </row>
    <row r="47" spans="9:9">
      <c r="I47" s="14"/>
    </row>
    <row r="48" spans="9:9">
      <c r="I48" s="14">
        <v>45479</v>
      </c>
    </row>
    <row r="49" spans="9:9">
      <c r="I49" s="14">
        <v>45480</v>
      </c>
    </row>
    <row r="50" spans="9:9">
      <c r="I50" s="14">
        <v>45481</v>
      </c>
    </row>
    <row r="51" spans="9:9">
      <c r="I51" s="14">
        <v>45482</v>
      </c>
    </row>
    <row r="52" spans="9:9">
      <c r="I52" s="14">
        <v>45483</v>
      </c>
    </row>
    <row r="53" spans="9:9">
      <c r="I53" s="14">
        <v>45484</v>
      </c>
    </row>
    <row r="54" spans="9:9">
      <c r="I54" s="14">
        <v>45485</v>
      </c>
    </row>
    <row r="55" spans="9:9">
      <c r="I55" s="14">
        <v>45486</v>
      </c>
    </row>
    <row r="56" spans="9:9">
      <c r="I56" s="14">
        <v>45487</v>
      </c>
    </row>
    <row r="57" spans="9:9">
      <c r="I57" s="14">
        <v>45488</v>
      </c>
    </row>
    <row r="58" spans="9:9">
      <c r="I58" s="14">
        <v>45489</v>
      </c>
    </row>
    <row r="59" spans="9:9">
      <c r="I59" s="14">
        <v>45490</v>
      </c>
    </row>
    <row r="60" spans="9:9">
      <c r="I60" s="14">
        <v>45491</v>
      </c>
    </row>
    <row r="61" spans="9:9">
      <c r="I61" s="14">
        <v>45492</v>
      </c>
    </row>
    <row r="62" spans="9:9">
      <c r="I62" s="14">
        <v>45493</v>
      </c>
    </row>
    <row r="63" spans="9:9">
      <c r="I63" s="14">
        <v>45494</v>
      </c>
    </row>
    <row r="64" spans="9:9">
      <c r="I64" s="14">
        <v>45495</v>
      </c>
    </row>
    <row r="65" spans="9:9">
      <c r="I65" s="14">
        <v>45496</v>
      </c>
    </row>
    <row r="66" spans="9:9">
      <c r="I66" s="14">
        <v>45497</v>
      </c>
    </row>
    <row r="67" spans="9:9">
      <c r="I67" s="14">
        <v>45498</v>
      </c>
    </row>
    <row r="68" spans="9:9">
      <c r="I68" s="14">
        <v>45499</v>
      </c>
    </row>
    <row r="69" spans="9:9">
      <c r="I69" s="14">
        <v>45500</v>
      </c>
    </row>
    <row r="70" spans="9:9">
      <c r="I70" s="14">
        <v>45501</v>
      </c>
    </row>
    <row r="71" spans="9:9">
      <c r="I71" s="14">
        <v>45502</v>
      </c>
    </row>
    <row r="72" spans="9:9">
      <c r="I72" s="14">
        <v>45503</v>
      </c>
    </row>
    <row r="73" spans="9:9">
      <c r="I73" s="14">
        <v>45504</v>
      </c>
    </row>
    <row r="74" spans="9:9">
      <c r="I74" s="14">
        <v>45505</v>
      </c>
    </row>
    <row r="75" spans="9:9">
      <c r="I75" s="14">
        <v>45506</v>
      </c>
    </row>
    <row r="76" spans="9:9">
      <c r="I76" s="14">
        <v>45507</v>
      </c>
    </row>
    <row r="77" spans="9:9">
      <c r="I77" s="14">
        <v>45508</v>
      </c>
    </row>
    <row r="78" spans="9:9">
      <c r="I78" s="14">
        <v>45509</v>
      </c>
    </row>
    <row r="79" spans="9:9">
      <c r="I79" s="14">
        <v>45510</v>
      </c>
    </row>
    <row r="80" spans="9:9">
      <c r="I80" s="14">
        <v>45511</v>
      </c>
    </row>
    <row r="81" spans="9:9">
      <c r="I81" s="14">
        <v>45512</v>
      </c>
    </row>
    <row r="82" spans="9:9">
      <c r="I82" s="14">
        <v>45513</v>
      </c>
    </row>
    <row r="83" spans="9:9">
      <c r="I83" s="14">
        <v>45514</v>
      </c>
    </row>
    <row r="84" spans="9:9">
      <c r="I84" s="14">
        <v>45515</v>
      </c>
    </row>
    <row r="85" spans="9:9">
      <c r="I85" s="14">
        <v>45516</v>
      </c>
    </row>
    <row r="86" spans="9:9">
      <c r="I86" s="14">
        <v>45517</v>
      </c>
    </row>
    <row r="87" spans="9:9">
      <c r="I87" s="14">
        <v>45518</v>
      </c>
    </row>
    <row r="88" spans="9:9">
      <c r="I88" s="14">
        <v>45519</v>
      </c>
    </row>
    <row r="89" spans="9:9">
      <c r="I89" s="14">
        <v>45520</v>
      </c>
    </row>
    <row r="90" spans="9:9">
      <c r="I90" s="14">
        <v>45521</v>
      </c>
    </row>
    <row r="91" spans="9:9">
      <c r="I91" s="14">
        <v>45522</v>
      </c>
    </row>
    <row r="92" spans="9:9">
      <c r="I92" s="14">
        <v>45523</v>
      </c>
    </row>
    <row r="93" spans="9:9">
      <c r="I93" s="14">
        <v>45524</v>
      </c>
    </row>
    <row r="94" spans="9:9">
      <c r="I94" s="14">
        <v>45525</v>
      </c>
    </row>
    <row r="95" spans="9:9">
      <c r="I95" s="14">
        <v>45526</v>
      </c>
    </row>
    <row r="96" spans="9:9">
      <c r="I96" s="14">
        <v>45527</v>
      </c>
    </row>
    <row r="97" spans="9:9">
      <c r="I97" s="14">
        <v>45528</v>
      </c>
    </row>
    <row r="98" spans="9:9">
      <c r="I98" s="14">
        <v>45529</v>
      </c>
    </row>
    <row r="99" spans="9:9">
      <c r="I99" s="14">
        <v>45530</v>
      </c>
    </row>
    <row r="100" spans="9:9">
      <c r="I100" s="14">
        <v>45531</v>
      </c>
    </row>
    <row r="101" spans="9:9">
      <c r="I101" s="14">
        <v>45532</v>
      </c>
    </row>
    <row r="102" spans="9:9">
      <c r="I102" s="14">
        <v>45533</v>
      </c>
    </row>
    <row r="103" spans="9:9">
      <c r="I103" s="14">
        <v>45534</v>
      </c>
    </row>
    <row r="104" spans="9:9">
      <c r="I104" s="14">
        <v>45535</v>
      </c>
    </row>
    <row r="105" spans="9:9">
      <c r="I105" s="14">
        <v>45536</v>
      </c>
    </row>
    <row r="106" spans="9:9">
      <c r="I106" s="14"/>
    </row>
    <row r="107" spans="9:9">
      <c r="I107" s="14">
        <v>45584</v>
      </c>
    </row>
    <row r="108" spans="9:9">
      <c r="I108" s="14">
        <v>45585</v>
      </c>
    </row>
    <row r="109" spans="9:9">
      <c r="I109" s="14">
        <v>45586</v>
      </c>
    </row>
    <row r="110" spans="9:9">
      <c r="I110" s="14">
        <v>45587</v>
      </c>
    </row>
    <row r="111" spans="9:9">
      <c r="I111" s="14">
        <v>45588</v>
      </c>
    </row>
    <row r="112" spans="9:9">
      <c r="I112" s="14">
        <v>45589</v>
      </c>
    </row>
    <row r="113" spans="9:9">
      <c r="I113" s="14">
        <v>45590</v>
      </c>
    </row>
    <row r="114" spans="9:9">
      <c r="I114" s="14">
        <v>45591</v>
      </c>
    </row>
    <row r="115" spans="9:9">
      <c r="I115" s="14">
        <v>45592</v>
      </c>
    </row>
    <row r="116" spans="9:9">
      <c r="I116" s="14">
        <v>45593</v>
      </c>
    </row>
    <row r="117" spans="9:9">
      <c r="I117" s="14">
        <v>45594</v>
      </c>
    </row>
    <row r="118" spans="9:9">
      <c r="I118" s="14">
        <v>45595</v>
      </c>
    </row>
    <row r="119" spans="9:9">
      <c r="I119" s="14">
        <v>45596</v>
      </c>
    </row>
    <row r="120" spans="9:9">
      <c r="I120" s="14">
        <v>45597</v>
      </c>
    </row>
    <row r="121" spans="9:9">
      <c r="I121" s="14">
        <v>45598</v>
      </c>
    </row>
    <row r="122" spans="9:9">
      <c r="I122" s="14">
        <v>45599</v>
      </c>
    </row>
    <row r="123" spans="9:9">
      <c r="I123" s="14"/>
    </row>
    <row r="124" spans="9:9">
      <c r="I124" s="14">
        <v>45647</v>
      </c>
    </row>
    <row r="125" spans="9:9">
      <c r="I125" s="14">
        <v>45648</v>
      </c>
    </row>
    <row r="126" spans="9:9">
      <c r="I126" s="14">
        <v>45649</v>
      </c>
    </row>
    <row r="127" spans="9:9">
      <c r="I127" s="14">
        <v>45650</v>
      </c>
    </row>
    <row r="128" spans="9:9">
      <c r="I128" s="14">
        <v>45651</v>
      </c>
    </row>
    <row r="129" spans="9:9">
      <c r="I129" s="14">
        <v>45652</v>
      </c>
    </row>
    <row r="130" spans="9:9">
      <c r="I130" s="14">
        <v>45653</v>
      </c>
    </row>
    <row r="131" spans="9:9">
      <c r="I131" s="14">
        <v>45654</v>
      </c>
    </row>
    <row r="132" spans="9:9">
      <c r="I132" s="14">
        <v>45655</v>
      </c>
    </row>
    <row r="133" spans="9:9">
      <c r="I133" s="14">
        <v>45656</v>
      </c>
    </row>
    <row r="134" spans="9:9">
      <c r="I134" s="14">
        <v>45657</v>
      </c>
    </row>
    <row r="135" spans="9:9">
      <c r="I135" s="14"/>
    </row>
    <row r="136" spans="9:9">
      <c r="I136" s="14"/>
    </row>
    <row r="137" spans="9:9">
      <c r="I137" s="2"/>
    </row>
    <row r="138" spans="9:9">
      <c r="I138" s="2"/>
    </row>
    <row r="139" spans="9:9">
      <c r="I139" s="2"/>
    </row>
    <row r="140" spans="9:9">
      <c r="I140" s="2"/>
    </row>
    <row r="141" spans="9:9">
      <c r="I141" s="2"/>
    </row>
    <row r="142" spans="9:9">
      <c r="I142" s="2"/>
    </row>
    <row r="143" spans="9:9">
      <c r="I143" s="2"/>
    </row>
    <row r="144" spans="9:9">
      <c r="I144" s="2"/>
    </row>
    <row r="145" spans="9:9">
      <c r="I145" s="2"/>
    </row>
    <row r="146" spans="9:9">
      <c r="I146" s="2"/>
    </row>
    <row r="147" spans="9:9">
      <c r="I147" s="2"/>
    </row>
  </sheetData>
  <mergeCells count="1">
    <mergeCell ref="A11:C11"/>
  </mergeCells>
  <conditionalFormatting sqref="I6:I136">
    <cfRule type="expression" dxfId="0" priority="1">
      <formula>I6&lt;&gt;""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3</xdr:col>
                    <xdr:colOff>0</xdr:colOff>
                    <xdr:row>10</xdr:row>
                    <xdr:rowOff>28575</xdr:rowOff>
                  </from>
                  <to>
                    <xdr:col>3</xdr:col>
                    <xdr:colOff>304800</xdr:colOff>
                    <xdr:row>10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Roulement Officiel Affiche</vt:lpstr>
      <vt:lpstr>Initialisation</vt:lpstr>
      <vt:lpstr>Annee</vt:lpstr>
      <vt:lpstr>Jours_Feries</vt:lpstr>
      <vt:lpstr>Vacances_Scolaires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André</cp:lastModifiedBy>
  <cp:lastPrinted>2024-09-30T14:10:40Z</cp:lastPrinted>
  <dcterms:created xsi:type="dcterms:W3CDTF">1996-10-21T11:03:58Z</dcterms:created>
  <dcterms:modified xsi:type="dcterms:W3CDTF">2024-10-07T17:46:00Z</dcterms:modified>
</cp:coreProperties>
</file>