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adrage mémoire USBT18-USBT17 26.09.2019\Bible de prix - MAURINE\capture pour forum\"/>
    </mc:Choice>
  </mc:AlternateContent>
  <xr:revisionPtr revIDLastSave="0" documentId="13_ncr:1_{FF0F415F-A6DB-4AC6-A064-6D18DDFBC531}" xr6:coauthVersionLast="45" xr6:coauthVersionMax="45" xr10:uidLastSave="{00000000-0000-0000-0000-000000000000}"/>
  <bookViews>
    <workbookView xWindow="-120" yWindow="-120" windowWidth="20730" windowHeight="11160" xr2:uid="{942097C3-1B8E-41CC-81AF-70AAB74B352D}"/>
  </bookViews>
  <sheets>
    <sheet name="bible de prix de base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1" i="1" l="1"/>
  <c r="J21" i="1"/>
  <c r="L21" i="1" s="1"/>
  <c r="C21" i="1" s="1"/>
  <c r="F21" i="1"/>
  <c r="Q20" i="1"/>
  <c r="L20" i="1"/>
  <c r="C20" i="1" s="1"/>
  <c r="J20" i="1"/>
  <c r="F20" i="1"/>
  <c r="Q19" i="1"/>
  <c r="J19" i="1"/>
  <c r="L19" i="1" s="1"/>
  <c r="C19" i="1" s="1"/>
  <c r="F19" i="1"/>
  <c r="Q18" i="1"/>
  <c r="L18" i="1"/>
  <c r="C18" i="1" s="1"/>
  <c r="J18" i="1"/>
  <c r="F18" i="1"/>
  <c r="Q17" i="1"/>
  <c r="J17" i="1"/>
  <c r="L17" i="1" s="1"/>
  <c r="C17" i="1" s="1"/>
  <c r="F17" i="1"/>
  <c r="Q16" i="1"/>
  <c r="L16" i="1"/>
  <c r="C16" i="1" s="1"/>
  <c r="J16" i="1"/>
  <c r="F16" i="1"/>
  <c r="Q15" i="1"/>
  <c r="J15" i="1"/>
  <c r="L15" i="1" s="1"/>
  <c r="C15" i="1" s="1"/>
  <c r="F15" i="1"/>
  <c r="Q14" i="1"/>
  <c r="L14" i="1"/>
  <c r="J14" i="1"/>
  <c r="C14" i="1"/>
  <c r="Q13" i="1"/>
  <c r="L13" i="1"/>
  <c r="J13" i="1"/>
  <c r="C13" i="1"/>
  <c r="Q12" i="1"/>
  <c r="L12" i="1"/>
  <c r="J12" i="1"/>
  <c r="C12" i="1"/>
  <c r="Q11" i="1"/>
  <c r="L11" i="1"/>
  <c r="J11" i="1"/>
  <c r="C11" i="1"/>
  <c r="Q10" i="1"/>
  <c r="L10" i="1"/>
  <c r="J10" i="1"/>
  <c r="C10" i="1"/>
  <c r="Q9" i="1"/>
  <c r="L9" i="1"/>
  <c r="J9" i="1"/>
  <c r="C9" i="1"/>
  <c r="Q8" i="1"/>
  <c r="L8" i="1"/>
  <c r="J8" i="1"/>
  <c r="C8" i="1"/>
  <c r="Q7" i="1"/>
  <c r="L7" i="1"/>
  <c r="J7" i="1"/>
  <c r="C7" i="1"/>
  <c r="Q6" i="1"/>
  <c r="L6" i="1"/>
  <c r="J6" i="1"/>
  <c r="C6" i="1"/>
  <c r="Q5" i="1"/>
  <c r="L5" i="1"/>
  <c r="J5" i="1"/>
  <c r="C5" i="1"/>
  <c r="Q4" i="1"/>
  <c r="L4" i="1"/>
  <c r="J4" i="1"/>
  <c r="C4" i="1"/>
  <c r="Q3" i="1"/>
  <c r="L3" i="1"/>
  <c r="J3" i="1"/>
  <c r="C3" i="1"/>
  <c r="Q2" i="1"/>
  <c r="L2" i="1"/>
  <c r="J2" i="1"/>
  <c r="C2" i="1"/>
</calcChain>
</file>

<file path=xl/sharedStrings.xml><?xml version="1.0" encoding="utf-8"?>
<sst xmlns="http://schemas.openxmlformats.org/spreadsheetml/2006/main" count="127" uniqueCount="68">
  <si>
    <t>Index</t>
  </si>
  <si>
    <t>Désignation</t>
  </si>
  <si>
    <t>PU</t>
  </si>
  <si>
    <t>Famille</t>
  </si>
  <si>
    <t>Unité</t>
  </si>
  <si>
    <t>Quantité</t>
  </si>
  <si>
    <t>Prix fourniture</t>
  </si>
  <si>
    <t>Heure Unitaire</t>
  </si>
  <si>
    <t>Prix ouvrier</t>
  </si>
  <si>
    <t>Main d'œuvre</t>
  </si>
  <si>
    <t>Sous-traitance</t>
  </si>
  <si>
    <t>Montant Déboursé Sec</t>
  </si>
  <si>
    <t>Code fournisseur</t>
  </si>
  <si>
    <t>Nom fournisseur</t>
  </si>
  <si>
    <t>marque et gamme</t>
  </si>
  <si>
    <t>modifier (oui ou non)</t>
  </si>
  <si>
    <t>Date de modification</t>
  </si>
  <si>
    <t>05.02.05.01.07.00.01</t>
  </si>
  <si>
    <t>Fourniture et pose robinet boisseau sphérique f/f levier rouge 12X17 laiton brut lri</t>
  </si>
  <si>
    <t>U</t>
  </si>
  <si>
    <t>3781.03</t>
  </si>
  <si>
    <t>LRI</t>
  </si>
  <si>
    <t>EFFEBI</t>
  </si>
  <si>
    <t>non</t>
  </si>
  <si>
    <t>05.02.05.02.07.00.01</t>
  </si>
  <si>
    <t>Fourniture et pose robinet boisseau sphérique f/f levier rouge 15X21 laiton brut lri</t>
  </si>
  <si>
    <t>3781.04</t>
  </si>
  <si>
    <t>05.02.05.03.07.00.01</t>
  </si>
  <si>
    <t>Fourniture et pose robinet boisseau sphérique f/f levier rouge 20X27 laiton brut lri</t>
  </si>
  <si>
    <t>3781.05</t>
  </si>
  <si>
    <t>05.02.05.04.07.00.01</t>
  </si>
  <si>
    <t>Fourniture et pose robinet boisseau sphérique f/f levier rouge 26X34 laiton brut lri</t>
  </si>
  <si>
    <t>3781.06</t>
  </si>
  <si>
    <t>05.02.05.05.07.00.01</t>
  </si>
  <si>
    <t>Fourniture et pose robinet boisseau sphérique f/f levier rouge 33X42 laiton brut lri</t>
  </si>
  <si>
    <t>3781.07</t>
  </si>
  <si>
    <t>05.02.05.06.07.00.01</t>
  </si>
  <si>
    <t>Fourniture et pose robinet boisseau sphérique f/f levier rouge 40X49 laiton brut lri</t>
  </si>
  <si>
    <t>3781.08</t>
  </si>
  <si>
    <t>05.02.05.07.07.00.01</t>
  </si>
  <si>
    <t>Fourniture et pose robinet boisseau sphérique f/f levier rouge 50X60 laiton brut lri</t>
  </si>
  <si>
    <t>3781.09</t>
  </si>
  <si>
    <t>05.02.06.02.07.00.01</t>
  </si>
  <si>
    <t>Fourniture et pose robinet boisseau sphérique f/f levier bleu 15X21 laiton brut lri</t>
  </si>
  <si>
    <t>3781B.04</t>
  </si>
  <si>
    <t>05.02.06.03.07.00.01</t>
  </si>
  <si>
    <t>Fourniture et pose robinet boisseau sphérique f/f levier bleu 20X27 laiton brut lri</t>
  </si>
  <si>
    <t>3781B.05</t>
  </si>
  <si>
    <t>05.02.06.04.07.00.01</t>
  </si>
  <si>
    <t>Fourniture et pose robinet boisseau sphérique f/f levier bleu 26X34 laiton brut lri</t>
  </si>
  <si>
    <t>3781B.06</t>
  </si>
  <si>
    <t>05.02.06.05.07.00.01</t>
  </si>
  <si>
    <t>Fourniture et pose robinet boisseau sphérique f/f levier bleu 33X42 laiton brut lri</t>
  </si>
  <si>
    <t>3781B.07</t>
  </si>
  <si>
    <t>05.02.06.06.07.00.01</t>
  </si>
  <si>
    <t>Fourniture et pose robinet boisseau sphérique f/f levier bleu 40X49 laiton brut lri</t>
  </si>
  <si>
    <t>3781B.08</t>
  </si>
  <si>
    <t>05.02.06.07.07.00.01</t>
  </si>
  <si>
    <t>Fourniture et pose robinet boisseau sphérique f/f levier bleu 50X60 laiton brut lri</t>
  </si>
  <si>
    <t>3781B.09</t>
  </si>
  <si>
    <t>05.03.04.08.06.00.05</t>
  </si>
  <si>
    <t>Fourniture et pose appareil sanitaire receveur 80x80 blanc céramique richardson</t>
  </si>
  <si>
    <t>7492Q</t>
  </si>
  <si>
    <t>RICHARDSON</t>
  </si>
  <si>
    <t>RENOVA UP</t>
  </si>
  <si>
    <t>05.03.04.09.06.00.05</t>
  </si>
  <si>
    <t>Fourniture et pose appareil sanitaire receveur 90x90 blanc céramique richardson</t>
  </si>
  <si>
    <t>7492V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</si>
</sst>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Monétaire" xfId="1" builtinId="4"/>
    <cellStyle name="Normal" xfId="0" builtinId="0"/>
  </cellStyles>
  <dxfs count="19">
    <dxf>
      <numFmt numFmtId="19" formatCode="dd/mm/yyyy"/>
      <alignment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21</xdr:row>
          <xdr:rowOff>104775</xdr:rowOff>
        </xdr:from>
        <xdr:to>
          <xdr:col>1</xdr:col>
          <xdr:colOff>3952875</xdr:colOff>
          <xdr:row>31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adrage%20m&#233;moire%20USBT18-USBT17%2026.09.2019/Bible%20de%20prix%20-%20MAURINE/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00-DOCUMENT DE CADRAGE"/>
      <sheetName val="01-TABLE BESOIN"/>
      <sheetName val="02-TABLE FAMILLE"/>
      <sheetName val="03-TABLE NATURE"/>
      <sheetName val="04-TABLE DIAMETRE"/>
      <sheetName val="05-TABLE TYPE"/>
      <sheetName val="06-TABLE LOCALISATION"/>
      <sheetName val="07-TABLE FOURNISSEUR"/>
      <sheetName val="bible de prix de base"/>
      <sheetName val="bible de prix complémentaire"/>
      <sheetName val="ALIMENTATION"/>
      <sheetName val="essai"/>
    </sheetNames>
    <definedNames>
      <definedName name="recherch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D89135-1DC0-494A-9539-35D5B3B28F8C}" name="Tableau13" displayName="Tableau13" ref="A1:Q21" totalsRowShown="0" headerRowDxfId="18" dataDxfId="17">
  <autoFilter ref="A1:Q21" xr:uid="{00000000-0009-0000-0100-000002000000}"/>
  <sortState xmlns:xlrd2="http://schemas.microsoft.com/office/spreadsheetml/2017/richdata2" ref="A2:Q21">
    <sortCondition ref="A1:A21"/>
  </sortState>
  <tableColumns count="17">
    <tableColumn id="1" xr3:uid="{16FB4BF0-BDF0-48EF-B994-79882EA15696}" name="Index" dataDxfId="16"/>
    <tableColumn id="2" xr3:uid="{1637ED87-00C9-480C-AE2C-F7428F2D44B2}" name="Désignation" dataDxfId="15"/>
    <tableColumn id="3" xr3:uid="{67524EF4-6328-41A5-B745-C84D34F2050F}" name="PU" dataDxfId="14">
      <calculatedColumnFormula>+Tableau13[[#This Row],[Montant Déboursé Sec]]</calculatedColumnFormula>
    </tableColumn>
    <tableColumn id="4" xr3:uid="{315E592B-0BEB-46B9-962C-BC318DDB4609}" name="Famille" dataDxfId="13"/>
    <tableColumn id="5" xr3:uid="{3091F0B5-20AD-487E-B378-B789AD4732D5}" name="Unité" dataDxfId="12"/>
    <tableColumn id="6" xr3:uid="{843DE50E-0F7D-4463-850C-83B50D206D14}" name="Quantité" dataDxfId="11">
      <calculatedColumnFormula>IF(Tableau13[[#This Row],[Index]]="","",1)</calculatedColumnFormula>
    </tableColumn>
    <tableColumn id="7" xr3:uid="{DECEEC96-43CC-4B22-AA54-326255906DB6}" name="Prix fourniture" dataDxfId="10" dataCellStyle="Monétaire"/>
    <tableColumn id="8" xr3:uid="{F0A4A4B5-8B7E-4491-BE44-146228DC18AB}" name="Heure Unitaire" dataDxfId="9"/>
    <tableColumn id="9" xr3:uid="{9707A9DE-920A-46BA-A231-2CEEC8A83806}" name="Prix ouvrier" dataDxfId="8"/>
    <tableColumn id="10" xr3:uid="{4602BBA4-F5A9-4873-8916-994D301D84AF}" name="Main d'œuvre" dataDxfId="7">
      <calculatedColumnFormula>IF(Tableau13[[#This Row],[Heure Unitaire]]="","",Tableau13[[#This Row],[Heure Unitaire]]*Tableau13[[#This Row],[Prix ouvrier]])</calculatedColumnFormula>
    </tableColumn>
    <tableColumn id="11" xr3:uid="{BC9CFDD5-9C73-40D0-9425-953D185A050F}" name="Sous-traitance" dataDxfId="6"/>
    <tableColumn id="12" xr3:uid="{74603244-97D1-4116-85E8-A2EC14AC9134}" name="Montant Déboursé Sec" dataDxfId="5" dataCellStyle="Monétaire">
      <calculatedColumnFormula>SUM(Tableau13[[#This Row],[Prix fourniture]],Tableau13[[#This Row],[Main d''œuvre]],Tableau13[[#This Row],[Sous-traitance]])</calculatedColumnFormula>
    </tableColumn>
    <tableColumn id="13" xr3:uid="{3E4B1243-C822-4CFF-9491-B06BA71D9701}" name="Code fournisseur" dataDxfId="4"/>
    <tableColumn id="14" xr3:uid="{1A9F9265-185E-4567-A020-B02526282B80}" name="Nom fournisseur" dataDxfId="3"/>
    <tableColumn id="17" xr3:uid="{5E67DDC2-7EF8-4571-91CC-37F094A5E7A5}" name="marque et gamme" dataDxfId="2"/>
    <tableColumn id="16" xr3:uid="{B9FB415E-A2AA-4C5E-BBF9-1E8AB74EFC39}" name="modifier (oui ou non)" dataDxfId="1"/>
    <tableColumn id="15" xr3:uid="{50A766A6-ED0C-40AA-9DD5-D577E28D7D65}" name="Date de modification" dataDxfId="0">
      <calculatedColumnFormula>TODAY()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65D1D-0A95-45E6-A232-A61648BF83B2}">
  <sheetPr codeName="Feuil10"/>
  <dimension ref="A1:Q21"/>
  <sheetViews>
    <sheetView tabSelected="1" view="pageBreakPreview" zoomScale="60" zoomScaleNormal="100" workbookViewId="0">
      <selection activeCell="B27" sqref="B27"/>
    </sheetView>
  </sheetViews>
  <sheetFormatPr baseColWidth="10" defaultRowHeight="15" x14ac:dyDescent="0.25"/>
  <cols>
    <col min="1" max="1" width="21.28515625" style="2" customWidth="1"/>
    <col min="2" max="2" width="81.85546875" style="2" bestFit="1" customWidth="1"/>
    <col min="3" max="6" width="11.5703125" style="4" customWidth="1"/>
    <col min="7" max="7" width="16.28515625" style="4" bestFit="1" customWidth="1"/>
    <col min="8" max="8" width="16.42578125" style="4" bestFit="1" customWidth="1"/>
    <col min="9" max="9" width="13.5703125" style="4" bestFit="1" customWidth="1"/>
    <col min="10" max="10" width="15.85546875" style="4" bestFit="1" customWidth="1"/>
    <col min="11" max="11" width="16" style="4" bestFit="1" customWidth="1"/>
    <col min="12" max="12" width="23.7109375" style="4" bestFit="1" customWidth="1"/>
    <col min="13" max="13" width="19.42578125" style="4" customWidth="1"/>
    <col min="14" max="14" width="26.28515625" style="4" bestFit="1" customWidth="1"/>
    <col min="15" max="15" width="26.28515625" style="4" customWidth="1"/>
    <col min="16" max="16" width="13" style="4" customWidth="1"/>
    <col min="17" max="17" width="22" style="2" bestFit="1" customWidth="1"/>
    <col min="18" max="16384" width="11.42578125" style="2"/>
  </cols>
  <sheetData>
    <row r="1" spans="1:17" s="1" customFormat="1" ht="5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2" t="s">
        <v>17</v>
      </c>
      <c r="B2" s="3" t="s">
        <v>18</v>
      </c>
      <c r="C2" s="4">
        <f>+Tableau13[[#This Row],[Montant Déboursé Sec]]</f>
        <v>9.5299999999999994</v>
      </c>
      <c r="E2" s="4" t="s">
        <v>19</v>
      </c>
      <c r="F2" s="4">
        <v>1</v>
      </c>
      <c r="G2" s="5">
        <v>1.78</v>
      </c>
      <c r="H2" s="4">
        <v>0.25</v>
      </c>
      <c r="I2" s="4">
        <v>31</v>
      </c>
      <c r="J2" s="4">
        <f>IF(Tableau13[[#This Row],[Heure Unitaire]]="","",Tableau13[[#This Row],[Heure Unitaire]]*Tableau13[[#This Row],[Prix ouvrier]])</f>
        <v>7.75</v>
      </c>
      <c r="L2" s="6">
        <f>SUM(Tableau13[[#This Row],[Prix fourniture]],Tableau13[[#This Row],[Main d''œuvre]],Tableau13[[#This Row],[Sous-traitance]])</f>
        <v>9.5299999999999994</v>
      </c>
      <c r="M2" s="4" t="s">
        <v>20</v>
      </c>
      <c r="N2" s="4" t="s">
        <v>21</v>
      </c>
      <c r="O2" s="4" t="s">
        <v>22</v>
      </c>
      <c r="P2" s="4" t="s">
        <v>23</v>
      </c>
      <c r="Q2" s="7">
        <f ca="1">TODAY()</f>
        <v>43956</v>
      </c>
    </row>
    <row r="3" spans="1:17" x14ac:dyDescent="0.25">
      <c r="A3" s="2" t="s">
        <v>24</v>
      </c>
      <c r="B3" s="3" t="s">
        <v>25</v>
      </c>
      <c r="C3" s="4">
        <f>+Tableau13[[#This Row],[Montant Déboursé Sec]]</f>
        <v>9.99</v>
      </c>
      <c r="E3" s="4" t="s">
        <v>19</v>
      </c>
      <c r="F3" s="4">
        <v>1</v>
      </c>
      <c r="G3" s="5">
        <v>2.2400000000000002</v>
      </c>
      <c r="H3" s="4">
        <v>0.25</v>
      </c>
      <c r="I3" s="4">
        <v>31</v>
      </c>
      <c r="J3" s="4">
        <f>IF(Tableau13[[#This Row],[Heure Unitaire]]="","",Tableau13[[#This Row],[Heure Unitaire]]*Tableau13[[#This Row],[Prix ouvrier]])</f>
        <v>7.75</v>
      </c>
      <c r="L3" s="6">
        <f>SUM(Tableau13[[#This Row],[Prix fourniture]],Tableau13[[#This Row],[Main d''œuvre]],Tableau13[[#This Row],[Sous-traitance]])</f>
        <v>9.99</v>
      </c>
      <c r="M3" s="4" t="s">
        <v>26</v>
      </c>
      <c r="N3" s="4" t="s">
        <v>21</v>
      </c>
      <c r="O3" s="4" t="s">
        <v>22</v>
      </c>
      <c r="P3" s="4" t="s">
        <v>23</v>
      </c>
      <c r="Q3" s="7">
        <f t="shared" ref="Q3:Q21" ca="1" si="0">TODAY()</f>
        <v>43956</v>
      </c>
    </row>
    <row r="4" spans="1:17" x14ac:dyDescent="0.25">
      <c r="A4" s="2" t="s">
        <v>27</v>
      </c>
      <c r="B4" s="3" t="s">
        <v>28</v>
      </c>
      <c r="C4" s="4">
        <f>+Tableau13[[#This Row],[Montant Déboursé Sec]]</f>
        <v>10.3</v>
      </c>
      <c r="E4" s="4" t="s">
        <v>19</v>
      </c>
      <c r="F4" s="4">
        <v>1</v>
      </c>
      <c r="G4" s="5">
        <v>2.5499999999999998</v>
      </c>
      <c r="H4" s="4">
        <v>0.25</v>
      </c>
      <c r="I4" s="4">
        <v>31</v>
      </c>
      <c r="J4" s="4">
        <f>IF(Tableau13[[#This Row],[Heure Unitaire]]="","",Tableau13[[#This Row],[Heure Unitaire]]*Tableau13[[#This Row],[Prix ouvrier]])</f>
        <v>7.75</v>
      </c>
      <c r="L4" s="6">
        <f>SUM(Tableau13[[#This Row],[Prix fourniture]],Tableau13[[#This Row],[Main d''œuvre]],Tableau13[[#This Row],[Sous-traitance]])</f>
        <v>10.3</v>
      </c>
      <c r="M4" s="4" t="s">
        <v>29</v>
      </c>
      <c r="N4" s="4" t="s">
        <v>21</v>
      </c>
      <c r="O4" s="4" t="s">
        <v>22</v>
      </c>
      <c r="P4" s="4" t="s">
        <v>23</v>
      </c>
      <c r="Q4" s="7">
        <f ca="1">TODAY()</f>
        <v>43956</v>
      </c>
    </row>
    <row r="5" spans="1:17" x14ac:dyDescent="0.25">
      <c r="A5" s="2" t="s">
        <v>30</v>
      </c>
      <c r="B5" s="3" t="s">
        <v>31</v>
      </c>
      <c r="C5" s="4">
        <f>+Tableau13[[#This Row],[Montant Déboursé Sec]]</f>
        <v>11.89</v>
      </c>
      <c r="E5" s="4" t="s">
        <v>19</v>
      </c>
      <c r="F5" s="4">
        <v>1</v>
      </c>
      <c r="G5" s="5">
        <v>4.1399999999999997</v>
      </c>
      <c r="H5" s="4">
        <v>0.25</v>
      </c>
      <c r="I5" s="4">
        <v>31</v>
      </c>
      <c r="J5" s="4">
        <f>IF(Tableau13[[#This Row],[Heure Unitaire]]="","",Tableau13[[#This Row],[Heure Unitaire]]*Tableau13[[#This Row],[Prix ouvrier]])</f>
        <v>7.75</v>
      </c>
      <c r="L5" s="6">
        <f>SUM(Tableau13[[#This Row],[Prix fourniture]],Tableau13[[#This Row],[Main d''œuvre]],Tableau13[[#This Row],[Sous-traitance]])</f>
        <v>11.89</v>
      </c>
      <c r="M5" s="4" t="s">
        <v>32</v>
      </c>
      <c r="N5" s="4" t="s">
        <v>21</v>
      </c>
      <c r="O5" s="4" t="s">
        <v>22</v>
      </c>
      <c r="P5" s="4" t="s">
        <v>23</v>
      </c>
      <c r="Q5" s="7">
        <f ca="1">TODAY()</f>
        <v>43956</v>
      </c>
    </row>
    <row r="6" spans="1:17" x14ac:dyDescent="0.25">
      <c r="A6" s="2" t="s">
        <v>33</v>
      </c>
      <c r="B6" s="3" t="s">
        <v>34</v>
      </c>
      <c r="C6" s="4">
        <f>+Tableau13[[#This Row],[Montant Déboursé Sec]]</f>
        <v>13.9</v>
      </c>
      <c r="E6" s="4" t="s">
        <v>19</v>
      </c>
      <c r="F6" s="4">
        <v>1</v>
      </c>
      <c r="G6" s="5">
        <v>6.15</v>
      </c>
      <c r="H6" s="4">
        <v>0.25</v>
      </c>
      <c r="I6" s="4">
        <v>31</v>
      </c>
      <c r="J6" s="4">
        <f>IF(Tableau13[[#This Row],[Heure Unitaire]]="","",Tableau13[[#This Row],[Heure Unitaire]]*Tableau13[[#This Row],[Prix ouvrier]])</f>
        <v>7.75</v>
      </c>
      <c r="L6" s="6">
        <f>SUM(Tableau13[[#This Row],[Prix fourniture]],Tableau13[[#This Row],[Main d''œuvre]],Tableau13[[#This Row],[Sous-traitance]])</f>
        <v>13.9</v>
      </c>
      <c r="M6" s="4" t="s">
        <v>35</v>
      </c>
      <c r="N6" s="4" t="s">
        <v>21</v>
      </c>
      <c r="O6" s="4" t="s">
        <v>22</v>
      </c>
      <c r="P6" s="4" t="s">
        <v>23</v>
      </c>
      <c r="Q6" s="7">
        <f ca="1">TODAY()</f>
        <v>43956</v>
      </c>
    </row>
    <row r="7" spans="1:17" x14ac:dyDescent="0.25">
      <c r="A7" s="2" t="s">
        <v>36</v>
      </c>
      <c r="B7" s="3" t="s">
        <v>37</v>
      </c>
      <c r="C7" s="4">
        <f>+Tableau13[[#This Row],[Montant Déboursé Sec]]</f>
        <v>17.41</v>
      </c>
      <c r="E7" s="4" t="s">
        <v>19</v>
      </c>
      <c r="F7" s="4">
        <v>1</v>
      </c>
      <c r="G7" s="5">
        <v>9.66</v>
      </c>
      <c r="H7" s="4">
        <v>0.25</v>
      </c>
      <c r="I7" s="4">
        <v>31</v>
      </c>
      <c r="J7" s="4">
        <f>IF(Tableau13[[#This Row],[Heure Unitaire]]="","",Tableau13[[#This Row],[Heure Unitaire]]*Tableau13[[#This Row],[Prix ouvrier]])</f>
        <v>7.75</v>
      </c>
      <c r="L7" s="6">
        <f>SUM(Tableau13[[#This Row],[Prix fourniture]],Tableau13[[#This Row],[Main d''œuvre]],Tableau13[[#This Row],[Sous-traitance]])</f>
        <v>17.41</v>
      </c>
      <c r="M7" s="4" t="s">
        <v>38</v>
      </c>
      <c r="N7" s="4" t="s">
        <v>21</v>
      </c>
      <c r="O7" s="4" t="s">
        <v>22</v>
      </c>
      <c r="P7" s="4" t="s">
        <v>23</v>
      </c>
      <c r="Q7" s="7">
        <f ca="1">TODAY()</f>
        <v>43956</v>
      </c>
    </row>
    <row r="8" spans="1:17" x14ac:dyDescent="0.25">
      <c r="A8" s="2" t="s">
        <v>39</v>
      </c>
      <c r="B8" s="3" t="s">
        <v>40</v>
      </c>
      <c r="C8" s="4">
        <f>+Tableau13[[#This Row],[Montant Déboursé Sec]]</f>
        <v>21.57</v>
      </c>
      <c r="E8" s="4" t="s">
        <v>19</v>
      </c>
      <c r="F8" s="4">
        <v>1</v>
      </c>
      <c r="G8" s="5">
        <v>13.82</v>
      </c>
      <c r="H8" s="4">
        <v>0.25</v>
      </c>
      <c r="I8" s="4">
        <v>31</v>
      </c>
      <c r="J8" s="4">
        <f>IF(Tableau13[[#This Row],[Heure Unitaire]]="","",Tableau13[[#This Row],[Heure Unitaire]]*Tableau13[[#This Row],[Prix ouvrier]])</f>
        <v>7.75</v>
      </c>
      <c r="L8" s="6">
        <f>SUM(Tableau13[[#This Row],[Prix fourniture]],Tableau13[[#This Row],[Main d''œuvre]],Tableau13[[#This Row],[Sous-traitance]])</f>
        <v>21.57</v>
      </c>
      <c r="M8" s="4" t="s">
        <v>41</v>
      </c>
      <c r="N8" s="4" t="s">
        <v>21</v>
      </c>
      <c r="O8" s="4" t="s">
        <v>22</v>
      </c>
      <c r="P8" s="4" t="s">
        <v>23</v>
      </c>
      <c r="Q8" s="7">
        <f ca="1">TODAY()</f>
        <v>43956</v>
      </c>
    </row>
    <row r="9" spans="1:17" x14ac:dyDescent="0.25">
      <c r="A9" s="2" t="s">
        <v>42</v>
      </c>
      <c r="B9" s="3" t="s">
        <v>43</v>
      </c>
      <c r="C9" s="4">
        <f>+Tableau13[[#This Row],[Montant Déboursé Sec]]</f>
        <v>9.99</v>
      </c>
      <c r="E9" s="4" t="s">
        <v>19</v>
      </c>
      <c r="F9" s="4">
        <v>1</v>
      </c>
      <c r="G9" s="5">
        <v>2.2400000000000002</v>
      </c>
      <c r="H9" s="4">
        <v>0.25</v>
      </c>
      <c r="I9" s="4">
        <v>31</v>
      </c>
      <c r="J9" s="4">
        <f>IF(Tableau13[[#This Row],[Heure Unitaire]]="","",Tableau13[[#This Row],[Heure Unitaire]]*Tableau13[[#This Row],[Prix ouvrier]])</f>
        <v>7.75</v>
      </c>
      <c r="L9" s="6">
        <f>SUM(Tableau13[[#This Row],[Prix fourniture]],Tableau13[[#This Row],[Main d''œuvre]],Tableau13[[#This Row],[Sous-traitance]])</f>
        <v>9.99</v>
      </c>
      <c r="M9" s="4" t="s">
        <v>44</v>
      </c>
      <c r="N9" s="4" t="s">
        <v>21</v>
      </c>
      <c r="O9" s="4" t="s">
        <v>22</v>
      </c>
      <c r="P9" s="4" t="s">
        <v>23</v>
      </c>
      <c r="Q9" s="7">
        <f t="shared" ca="1" si="0"/>
        <v>43956</v>
      </c>
    </row>
    <row r="10" spans="1:17" x14ac:dyDescent="0.25">
      <c r="A10" s="2" t="s">
        <v>45</v>
      </c>
      <c r="B10" s="3" t="s">
        <v>46</v>
      </c>
      <c r="C10" s="4">
        <f>+Tableau13[[#This Row],[Montant Déboursé Sec]]</f>
        <v>10.3</v>
      </c>
      <c r="E10" s="4" t="s">
        <v>19</v>
      </c>
      <c r="F10" s="4">
        <v>1</v>
      </c>
      <c r="G10" s="5">
        <v>2.5499999999999998</v>
      </c>
      <c r="H10" s="4">
        <v>0.25</v>
      </c>
      <c r="I10" s="4">
        <v>31</v>
      </c>
      <c r="J10" s="4">
        <f>IF(Tableau13[[#This Row],[Heure Unitaire]]="","",Tableau13[[#This Row],[Heure Unitaire]]*Tableau13[[#This Row],[Prix ouvrier]])</f>
        <v>7.75</v>
      </c>
      <c r="L10" s="6">
        <f>SUM(Tableau13[[#This Row],[Prix fourniture]],Tableau13[[#This Row],[Main d''œuvre]],Tableau13[[#This Row],[Sous-traitance]])</f>
        <v>10.3</v>
      </c>
      <c r="M10" s="4" t="s">
        <v>47</v>
      </c>
      <c r="N10" s="4" t="s">
        <v>21</v>
      </c>
      <c r="O10" s="4" t="s">
        <v>22</v>
      </c>
      <c r="P10" s="4" t="s">
        <v>23</v>
      </c>
      <c r="Q10" s="7">
        <f ca="1">TODAY()</f>
        <v>43956</v>
      </c>
    </row>
    <row r="11" spans="1:17" x14ac:dyDescent="0.25">
      <c r="A11" s="2" t="s">
        <v>48</v>
      </c>
      <c r="B11" s="3" t="s">
        <v>49</v>
      </c>
      <c r="C11" s="4">
        <f>+Tableau13[[#This Row],[Montant Déboursé Sec]]</f>
        <v>11.89</v>
      </c>
      <c r="E11" s="4" t="s">
        <v>19</v>
      </c>
      <c r="F11" s="4">
        <v>1</v>
      </c>
      <c r="G11" s="5">
        <v>4.1399999999999997</v>
      </c>
      <c r="H11" s="4">
        <v>0.25</v>
      </c>
      <c r="I11" s="4">
        <v>31</v>
      </c>
      <c r="J11" s="4">
        <f>IF(Tableau13[[#This Row],[Heure Unitaire]]="","",Tableau13[[#This Row],[Heure Unitaire]]*Tableau13[[#This Row],[Prix ouvrier]])</f>
        <v>7.75</v>
      </c>
      <c r="L11" s="6">
        <f>SUM(Tableau13[[#This Row],[Prix fourniture]],Tableau13[[#This Row],[Main d''œuvre]],Tableau13[[#This Row],[Sous-traitance]])</f>
        <v>11.89</v>
      </c>
      <c r="M11" s="4" t="s">
        <v>50</v>
      </c>
      <c r="N11" s="4" t="s">
        <v>21</v>
      </c>
      <c r="O11" s="4" t="s">
        <v>22</v>
      </c>
      <c r="P11" s="4" t="s">
        <v>23</v>
      </c>
      <c r="Q11" s="7">
        <f ca="1">TODAY()</f>
        <v>43956</v>
      </c>
    </row>
    <row r="12" spans="1:17" x14ac:dyDescent="0.25">
      <c r="A12" s="2" t="s">
        <v>51</v>
      </c>
      <c r="B12" s="3" t="s">
        <v>52</v>
      </c>
      <c r="C12" s="4">
        <f>+Tableau13[[#This Row],[Montant Déboursé Sec]]</f>
        <v>13.9</v>
      </c>
      <c r="E12" s="4" t="s">
        <v>19</v>
      </c>
      <c r="F12" s="4">
        <v>1</v>
      </c>
      <c r="G12" s="5">
        <v>6.15</v>
      </c>
      <c r="H12" s="4">
        <v>0.25</v>
      </c>
      <c r="I12" s="4">
        <v>31</v>
      </c>
      <c r="J12" s="4">
        <f>IF(Tableau13[[#This Row],[Heure Unitaire]]="","",Tableau13[[#This Row],[Heure Unitaire]]*Tableau13[[#This Row],[Prix ouvrier]])</f>
        <v>7.75</v>
      </c>
      <c r="L12" s="6">
        <f>SUM(Tableau13[[#This Row],[Prix fourniture]],Tableau13[[#This Row],[Main d''œuvre]],Tableau13[[#This Row],[Sous-traitance]])</f>
        <v>13.9</v>
      </c>
      <c r="M12" s="4" t="s">
        <v>53</v>
      </c>
      <c r="N12" s="4" t="s">
        <v>21</v>
      </c>
      <c r="O12" s="4" t="s">
        <v>22</v>
      </c>
      <c r="P12" s="4" t="s">
        <v>23</v>
      </c>
      <c r="Q12" s="7">
        <f ca="1">TODAY()</f>
        <v>43956</v>
      </c>
    </row>
    <row r="13" spans="1:17" x14ac:dyDescent="0.25">
      <c r="A13" s="2" t="s">
        <v>54</v>
      </c>
      <c r="B13" s="3" t="s">
        <v>55</v>
      </c>
      <c r="C13" s="4">
        <f>+Tableau13[[#This Row],[Montant Déboursé Sec]]</f>
        <v>17.41</v>
      </c>
      <c r="E13" s="4" t="s">
        <v>19</v>
      </c>
      <c r="F13" s="4">
        <v>1</v>
      </c>
      <c r="G13" s="5">
        <v>9.66</v>
      </c>
      <c r="H13" s="4">
        <v>0.25</v>
      </c>
      <c r="I13" s="4">
        <v>31</v>
      </c>
      <c r="J13" s="4">
        <f>IF(Tableau13[[#This Row],[Heure Unitaire]]="","",Tableau13[[#This Row],[Heure Unitaire]]*Tableau13[[#This Row],[Prix ouvrier]])</f>
        <v>7.75</v>
      </c>
      <c r="L13" s="6">
        <f>SUM(Tableau13[[#This Row],[Prix fourniture]],Tableau13[[#This Row],[Main d''œuvre]],Tableau13[[#This Row],[Sous-traitance]])</f>
        <v>17.41</v>
      </c>
      <c r="M13" s="4" t="s">
        <v>56</v>
      </c>
      <c r="N13" s="4" t="s">
        <v>21</v>
      </c>
      <c r="O13" s="4" t="s">
        <v>22</v>
      </c>
      <c r="P13" s="4" t="s">
        <v>23</v>
      </c>
      <c r="Q13" s="7">
        <f ca="1">TODAY()</f>
        <v>43956</v>
      </c>
    </row>
    <row r="14" spans="1:17" x14ac:dyDescent="0.25">
      <c r="A14" s="2" t="s">
        <v>57</v>
      </c>
      <c r="B14" s="3" t="s">
        <v>58</v>
      </c>
      <c r="C14" s="4">
        <f>+Tableau13[[#This Row],[Montant Déboursé Sec]]</f>
        <v>21.57</v>
      </c>
      <c r="E14" s="4" t="s">
        <v>19</v>
      </c>
      <c r="F14" s="4">
        <v>1</v>
      </c>
      <c r="G14" s="5">
        <v>13.82</v>
      </c>
      <c r="H14" s="4">
        <v>0.25</v>
      </c>
      <c r="I14" s="4">
        <v>31</v>
      </c>
      <c r="J14" s="4">
        <f>IF(Tableau13[[#This Row],[Heure Unitaire]]="","",Tableau13[[#This Row],[Heure Unitaire]]*Tableau13[[#This Row],[Prix ouvrier]])</f>
        <v>7.75</v>
      </c>
      <c r="L14" s="6">
        <f>SUM(Tableau13[[#This Row],[Prix fourniture]],Tableau13[[#This Row],[Main d''œuvre]],Tableau13[[#This Row],[Sous-traitance]])</f>
        <v>21.57</v>
      </c>
      <c r="M14" s="4" t="s">
        <v>59</v>
      </c>
      <c r="N14" s="4" t="s">
        <v>21</v>
      </c>
      <c r="O14" s="4" t="s">
        <v>22</v>
      </c>
      <c r="P14" s="4" t="s">
        <v>23</v>
      </c>
      <c r="Q14" s="7">
        <f ca="1">TODAY()</f>
        <v>43956</v>
      </c>
    </row>
    <row r="15" spans="1:17" s="11" customFormat="1" x14ac:dyDescent="0.25">
      <c r="A15" s="8" t="s">
        <v>60</v>
      </c>
      <c r="B15" s="9" t="s">
        <v>61</v>
      </c>
      <c r="C15" s="4">
        <f>+Tableau13[[#This Row],[Montant Déboursé Sec]]</f>
        <v>226.5</v>
      </c>
      <c r="D15" s="4"/>
      <c r="E15" s="4" t="s">
        <v>19</v>
      </c>
      <c r="F15" s="4">
        <f>IF(Tableau13[[#This Row],[Index]]="","",1)</f>
        <v>1</v>
      </c>
      <c r="G15" s="5">
        <v>149</v>
      </c>
      <c r="H15" s="4">
        <v>2.5</v>
      </c>
      <c r="I15" s="4">
        <v>31</v>
      </c>
      <c r="J15" s="4">
        <f>IF(Tableau13[[#This Row],[Heure Unitaire]]="","",Tableau13[[#This Row],[Heure Unitaire]]*Tableau13[[#This Row],[Prix ouvrier]])</f>
        <v>77.5</v>
      </c>
      <c r="K15" s="4"/>
      <c r="L15" s="6">
        <f>SUM(Tableau13[[#This Row],[Prix fourniture]],Tableau13[[#This Row],[Main d''œuvre]],Tableau13[[#This Row],[Sous-traitance]])</f>
        <v>226.5</v>
      </c>
      <c r="M15" s="4" t="s">
        <v>62</v>
      </c>
      <c r="N15" s="4" t="s">
        <v>63</v>
      </c>
      <c r="O15" s="4" t="s">
        <v>64</v>
      </c>
      <c r="P15" s="4" t="s">
        <v>23</v>
      </c>
      <c r="Q15" s="10">
        <f t="shared" ca="1" si="0"/>
        <v>43956</v>
      </c>
    </row>
    <row r="16" spans="1:17" x14ac:dyDescent="0.25">
      <c r="A16" s="8" t="s">
        <v>65</v>
      </c>
      <c r="B16" s="3" t="s">
        <v>66</v>
      </c>
      <c r="C16" s="4">
        <f>+Tableau13[[#This Row],[Montant Déboursé Sec]]</f>
        <v>253.5</v>
      </c>
      <c r="E16" s="4" t="s">
        <v>19</v>
      </c>
      <c r="F16" s="4">
        <f>IF(Tableau13[[#This Row],[Index]]="","",1)</f>
        <v>1</v>
      </c>
      <c r="G16" s="5">
        <v>176</v>
      </c>
      <c r="H16" s="4">
        <v>2.5</v>
      </c>
      <c r="I16" s="4">
        <v>31</v>
      </c>
      <c r="J16" s="4">
        <f>IF(Tableau13[[#This Row],[Heure Unitaire]]="","",Tableau13[[#This Row],[Heure Unitaire]]*Tableau13[[#This Row],[Prix ouvrier]])</f>
        <v>77.5</v>
      </c>
      <c r="L16" s="6">
        <f>SUM(Tableau13[[#This Row],[Prix fourniture]],Tableau13[[#This Row],[Main d''œuvre]],Tableau13[[#This Row],[Sous-traitance]])</f>
        <v>253.5</v>
      </c>
      <c r="M16" s="4" t="s">
        <v>67</v>
      </c>
      <c r="N16" s="4" t="s">
        <v>63</v>
      </c>
      <c r="O16" s="4" t="s">
        <v>64</v>
      </c>
      <c r="P16" s="4" t="s">
        <v>23</v>
      </c>
      <c r="Q16" s="7">
        <f t="shared" ca="1" si="0"/>
        <v>43956</v>
      </c>
    </row>
    <row r="17" spans="3:17" x14ac:dyDescent="0.25">
      <c r="C17" s="4">
        <f>+Tableau13[[#This Row],[Montant Déboursé Sec]]</f>
        <v>0</v>
      </c>
      <c r="F17" s="4" t="str">
        <f>IF(Tableau13[[#This Row],[Index]]="","",1)</f>
        <v/>
      </c>
      <c r="G17" s="5"/>
      <c r="J17" s="4" t="str">
        <f>IF(Tableau13[[#This Row],[Heure Unitaire]]="","",Tableau13[[#This Row],[Heure Unitaire]]*Tableau13[[#This Row],[Prix ouvrier]])</f>
        <v/>
      </c>
      <c r="L17" s="6">
        <f>SUM(Tableau13[[#This Row],[Prix fourniture]],Tableau13[[#This Row],[Main d''œuvre]],Tableau13[[#This Row],[Sous-traitance]])</f>
        <v>0</v>
      </c>
      <c r="P17" s="4" t="s">
        <v>23</v>
      </c>
      <c r="Q17" s="7">
        <f t="shared" ca="1" si="0"/>
        <v>43956</v>
      </c>
    </row>
    <row r="18" spans="3:17" x14ac:dyDescent="0.25">
      <c r="C18" s="4">
        <f>+Tableau13[[#This Row],[Montant Déboursé Sec]]</f>
        <v>0</v>
      </c>
      <c r="F18" s="4" t="str">
        <f>IF(Tableau13[[#This Row],[Index]]="","",1)</f>
        <v/>
      </c>
      <c r="G18" s="5"/>
      <c r="J18" s="4" t="str">
        <f>IF(Tableau13[[#This Row],[Heure Unitaire]]="","",Tableau13[[#This Row],[Heure Unitaire]]*Tableau13[[#This Row],[Prix ouvrier]])</f>
        <v/>
      </c>
      <c r="L18" s="6">
        <f>SUM(Tableau13[[#This Row],[Prix fourniture]],Tableau13[[#This Row],[Main d''œuvre]],Tableau13[[#This Row],[Sous-traitance]])</f>
        <v>0</v>
      </c>
      <c r="P18" s="4" t="s">
        <v>23</v>
      </c>
      <c r="Q18" s="7">
        <f t="shared" ca="1" si="0"/>
        <v>43956</v>
      </c>
    </row>
    <row r="19" spans="3:17" x14ac:dyDescent="0.25">
      <c r="C19" s="4">
        <f>+Tableau13[[#This Row],[Montant Déboursé Sec]]</f>
        <v>0</v>
      </c>
      <c r="F19" s="4" t="str">
        <f>IF(Tableau13[[#This Row],[Index]]="","",1)</f>
        <v/>
      </c>
      <c r="G19" s="5"/>
      <c r="J19" s="4" t="str">
        <f>IF(Tableau13[[#This Row],[Heure Unitaire]]="","",Tableau13[[#This Row],[Heure Unitaire]]*Tableau13[[#This Row],[Prix ouvrier]])</f>
        <v/>
      </c>
      <c r="L19" s="6">
        <f>SUM(Tableau13[[#This Row],[Prix fourniture]],Tableau13[[#This Row],[Main d''œuvre]],Tableau13[[#This Row],[Sous-traitance]])</f>
        <v>0</v>
      </c>
      <c r="P19" s="4" t="s">
        <v>23</v>
      </c>
      <c r="Q19" s="7">
        <f t="shared" ca="1" si="0"/>
        <v>43956</v>
      </c>
    </row>
    <row r="20" spans="3:17" x14ac:dyDescent="0.25">
      <c r="C20" s="4">
        <f>+Tableau13[[#This Row],[Montant Déboursé Sec]]</f>
        <v>0</v>
      </c>
      <c r="F20" s="4" t="str">
        <f>IF(Tableau13[[#This Row],[Index]]="","",1)</f>
        <v/>
      </c>
      <c r="G20" s="5"/>
      <c r="J20" s="4" t="str">
        <f>IF(Tableau13[[#This Row],[Heure Unitaire]]="","",Tableau13[[#This Row],[Heure Unitaire]]*Tableau13[[#This Row],[Prix ouvrier]])</f>
        <v/>
      </c>
      <c r="L20" s="6">
        <f>SUM(Tableau13[[#This Row],[Prix fourniture]],Tableau13[[#This Row],[Main d''œuvre]],Tableau13[[#This Row],[Sous-traitance]])</f>
        <v>0</v>
      </c>
      <c r="P20" s="4" t="s">
        <v>23</v>
      </c>
      <c r="Q20" s="7">
        <f t="shared" ca="1" si="0"/>
        <v>43956</v>
      </c>
    </row>
    <row r="21" spans="3:17" x14ac:dyDescent="0.25">
      <c r="C21" s="4">
        <f>+Tableau13[[#This Row],[Montant Déboursé Sec]]</f>
        <v>0</v>
      </c>
      <c r="F21" s="4" t="str">
        <f>IF(Tableau13[[#This Row],[Index]]="","",1)</f>
        <v/>
      </c>
      <c r="G21" s="5"/>
      <c r="J21" s="4" t="str">
        <f>IF(Tableau13[[#This Row],[Heure Unitaire]]="","",Tableau13[[#This Row],[Heure Unitaire]]*Tableau13[[#This Row],[Prix ouvrier]])</f>
        <v/>
      </c>
      <c r="L21" s="6">
        <f>SUM(Tableau13[[#This Row],[Prix fourniture]],Tableau13[[#This Row],[Main d''œuvre]],Tableau13[[#This Row],[Sous-traitance]])</f>
        <v>0</v>
      </c>
      <c r="P21" s="4" t="s">
        <v>23</v>
      </c>
      <c r="Q21" s="7">
        <f t="shared" ca="1" si="0"/>
        <v>43956</v>
      </c>
    </row>
  </sheetData>
  <pageMargins left="0.7" right="0.7" top="0.75" bottom="0.75" header="0.3" footer="0.3"/>
  <pageSetup paperSize="9" scale="3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cherche">
                <anchor moveWithCells="1" sizeWithCells="1">
                  <from>
                    <xdr:col>1</xdr:col>
                    <xdr:colOff>1647825</xdr:colOff>
                    <xdr:row>21</xdr:row>
                    <xdr:rowOff>104775</xdr:rowOff>
                  </from>
                  <to>
                    <xdr:col>1</xdr:col>
                    <xdr:colOff>3952875</xdr:colOff>
                    <xdr:row>31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bible de prix de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 Maurine</dc:creator>
  <cp:lastModifiedBy>mauri</cp:lastModifiedBy>
  <dcterms:created xsi:type="dcterms:W3CDTF">2020-05-05T16:01:57Z</dcterms:created>
  <dcterms:modified xsi:type="dcterms:W3CDTF">2020-05-05T16:07:00Z</dcterms:modified>
</cp:coreProperties>
</file>