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EBC2708D-8CB3-4B4E-8BDA-D98E872197D0}" xr6:coauthVersionLast="47" xr6:coauthVersionMax="47" xr10:uidLastSave="{00000000-0000-0000-0000-000000000000}"/>
  <bookViews>
    <workbookView xWindow="0" yWindow="270" windowWidth="28800" windowHeight="15210" activeTab="4" xr2:uid="{0C64A35A-31C8-4653-9FC9-44A0975E736E}"/>
  </bookViews>
  <sheets>
    <sheet name="Emploi du temps" sheetId="1" r:id="rId1"/>
    <sheet name="Salaire" sheetId="2" r:id="rId2"/>
    <sheet name="Compte de résultat" sheetId="3" r:id="rId3"/>
    <sheet name="Statis" sheetId="4" r:id="rId4"/>
    <sheet name="Feuil1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4" l="1"/>
  <c r="D12" i="4"/>
  <c r="B12" i="4"/>
  <c r="C11" i="4"/>
  <c r="D11" i="4"/>
  <c r="B11" i="4"/>
  <c r="C10" i="4"/>
  <c r="D10" i="4"/>
  <c r="B10" i="4"/>
  <c r="F10" i="3"/>
  <c r="C10" i="3"/>
  <c r="D10" i="3"/>
  <c r="E10" i="3"/>
  <c r="B10" i="3"/>
  <c r="C8" i="3"/>
  <c r="D8" i="3"/>
  <c r="E8" i="3"/>
  <c r="F8" i="3"/>
  <c r="B8" i="3"/>
  <c r="F4" i="3"/>
  <c r="F5" i="3"/>
  <c r="F6" i="3"/>
  <c r="F7" i="3"/>
  <c r="F2" i="3"/>
  <c r="C19" i="2"/>
  <c r="D19" i="2"/>
  <c r="E19" i="2"/>
  <c r="F19" i="2"/>
  <c r="G19" i="2"/>
  <c r="B19" i="2"/>
  <c r="C9" i="2"/>
  <c r="C20" i="2" s="1"/>
  <c r="C22" i="2" s="1"/>
  <c r="D9" i="2"/>
  <c r="D20" i="2" s="1"/>
  <c r="D22" i="2" s="1"/>
  <c r="E9" i="2"/>
  <c r="E20" i="2" s="1"/>
  <c r="E22" i="2" s="1"/>
  <c r="F9" i="2"/>
  <c r="F20" i="2" s="1"/>
  <c r="F22" i="2" s="1"/>
  <c r="G9" i="2"/>
  <c r="G20" i="2" s="1"/>
  <c r="G22" i="2" s="1"/>
  <c r="B9" i="2"/>
  <c r="B20" i="2" s="1"/>
  <c r="B22" i="2" s="1"/>
</calcChain>
</file>

<file path=xl/sharedStrings.xml><?xml version="1.0" encoding="utf-8"?>
<sst xmlns="http://schemas.openxmlformats.org/spreadsheetml/2006/main" count="117" uniqueCount="83">
  <si>
    <t xml:space="preserve">Emploi du temps </t>
  </si>
  <si>
    <t>Horaires</t>
  </si>
  <si>
    <t>Lundi</t>
  </si>
  <si>
    <t>Mardi</t>
  </si>
  <si>
    <t>Mercredi</t>
  </si>
  <si>
    <t>Jeudi</t>
  </si>
  <si>
    <t>Vendredi</t>
  </si>
  <si>
    <t>Samedi</t>
  </si>
  <si>
    <t xml:space="preserve">Fin des cours </t>
  </si>
  <si>
    <t>Histoire</t>
  </si>
  <si>
    <t>Maths</t>
  </si>
  <si>
    <t>Sport</t>
  </si>
  <si>
    <t>Français</t>
  </si>
  <si>
    <t>Espagnol</t>
  </si>
  <si>
    <t>SVT</t>
  </si>
  <si>
    <t>Grammaire</t>
  </si>
  <si>
    <t>Physiques</t>
  </si>
  <si>
    <t>Anglais</t>
  </si>
  <si>
    <t>Dessin</t>
  </si>
  <si>
    <t>Activités Diverses</t>
  </si>
  <si>
    <t>LIBRE</t>
  </si>
  <si>
    <t>WEEK END</t>
  </si>
  <si>
    <t>Travail de groupe</t>
  </si>
  <si>
    <t xml:space="preserve">Janvier </t>
  </si>
  <si>
    <t>Février</t>
  </si>
  <si>
    <t>Mars</t>
  </si>
  <si>
    <t>Avril</t>
  </si>
  <si>
    <t>Mai</t>
  </si>
  <si>
    <t>Juin</t>
  </si>
  <si>
    <t xml:space="preserve">En caisse </t>
  </si>
  <si>
    <t>Ventes</t>
  </si>
  <si>
    <t>Autres revenus</t>
  </si>
  <si>
    <t>Total des revenus</t>
  </si>
  <si>
    <t>Revenus</t>
  </si>
  <si>
    <t>Charges</t>
  </si>
  <si>
    <t>Salaires</t>
  </si>
  <si>
    <t>Loyer</t>
  </si>
  <si>
    <t>Matériel</t>
  </si>
  <si>
    <t>Equipements</t>
  </si>
  <si>
    <t>Total des charges</t>
  </si>
  <si>
    <t>Bénéfices</t>
  </si>
  <si>
    <t>En caisse</t>
  </si>
  <si>
    <t>CA</t>
  </si>
  <si>
    <t>T1</t>
  </si>
  <si>
    <t>T2</t>
  </si>
  <si>
    <t>T3</t>
  </si>
  <si>
    <t>T4</t>
  </si>
  <si>
    <t>Cumul</t>
  </si>
  <si>
    <t>Charge exploitation</t>
  </si>
  <si>
    <t>Personnel</t>
  </si>
  <si>
    <t>Fournitures</t>
  </si>
  <si>
    <t>Fournisseurs</t>
  </si>
  <si>
    <t>Résultat</t>
  </si>
  <si>
    <t>Statistiques</t>
  </si>
  <si>
    <t>Hauteur</t>
  </si>
  <si>
    <t>Longueur</t>
  </si>
  <si>
    <t>100 mètres</t>
  </si>
  <si>
    <t>Jean</t>
  </si>
  <si>
    <t>Robert</t>
  </si>
  <si>
    <t>Isabelle</t>
  </si>
  <si>
    <t>Claude</t>
  </si>
  <si>
    <t>Olivier</t>
  </si>
  <si>
    <t>Pierre</t>
  </si>
  <si>
    <t>Moyenne</t>
  </si>
  <si>
    <t>Meilleur score</t>
  </si>
  <si>
    <t xml:space="preserve">Plus mauvais score </t>
  </si>
  <si>
    <t>Fil rouge</t>
  </si>
  <si>
    <t>Standard</t>
  </si>
  <si>
    <t>Date</t>
  </si>
  <si>
    <t>Priorité</t>
  </si>
  <si>
    <t>CDE</t>
  </si>
  <si>
    <t>Ag d'ordo</t>
  </si>
  <si>
    <t>006</t>
  </si>
  <si>
    <t>007</t>
  </si>
  <si>
    <t>06A</t>
  </si>
  <si>
    <t>Designation produit</t>
  </si>
  <si>
    <t>Mât simple</t>
  </si>
  <si>
    <t>Mât réhausse</t>
  </si>
  <si>
    <t>OF</t>
  </si>
  <si>
    <t>QTE</t>
  </si>
  <si>
    <t>008</t>
  </si>
  <si>
    <t>009</t>
  </si>
  <si>
    <t>17/092025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</si>
</sst>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4" borderId="1" xfId="0" applyFill="1" applyBorder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255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10" borderId="1" xfId="0" applyFill="1" applyBorder="1"/>
    <xf numFmtId="44" fontId="0" fillId="0" borderId="1" xfId="1" applyFont="1" applyBorder="1"/>
    <xf numFmtId="44" fontId="0" fillId="10" borderId="1" xfId="0" applyNumberFormat="1" applyFill="1" applyBorder="1"/>
    <xf numFmtId="2" fontId="0" fillId="0" borderId="1" xfId="0" applyNumberFormat="1" applyBorder="1"/>
    <xf numFmtId="49" fontId="0" fillId="0" borderId="0" xfId="0" applyNumberFormat="1"/>
    <xf numFmtId="49" fontId="0" fillId="0" borderId="1" xfId="0" applyNumberFormat="1" applyBorder="1"/>
    <xf numFmtId="14" fontId="0" fillId="0" borderId="1" xfId="0" applyNumberFormat="1" applyBorder="1"/>
    <xf numFmtId="14" fontId="0" fillId="11" borderId="1" xfId="0" applyNumberFormat="1" applyFill="1" applyBorder="1"/>
    <xf numFmtId="0" fontId="0" fillId="11" borderId="1" xfId="0" applyFill="1" applyBorder="1"/>
    <xf numFmtId="49" fontId="0" fillId="11" borderId="1" xfId="0" applyNumberFormat="1" applyFill="1" applyBorder="1"/>
    <xf numFmtId="0" fontId="0" fillId="11" borderId="2" xfId="0" applyFill="1" applyBorder="1"/>
    <xf numFmtId="14" fontId="0" fillId="0" borderId="0" xfId="0" applyNumberFormat="1"/>
    <xf numFmtId="14" fontId="0" fillId="11" borderId="0" xfId="0" applyNumberFormat="1" applyFill="1"/>
    <xf numFmtId="49" fontId="0" fillId="11" borderId="0" xfId="0" applyNumberFormat="1" applyFill="1"/>
    <xf numFmtId="0" fontId="0" fillId="11" borderId="0" xfId="0" applyFill="1"/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textRotation="255"/>
    </xf>
    <xf numFmtId="0" fontId="2" fillId="2" borderId="4" xfId="0" applyFont="1" applyFill="1" applyBorder="1" applyAlignment="1">
      <alignment horizontal="center" vertical="center" textRotation="255"/>
    </xf>
    <xf numFmtId="0" fontId="2" fillId="2" borderId="3" xfId="0" applyFont="1" applyFill="1" applyBorder="1" applyAlignment="1">
      <alignment horizontal="center" vertical="center" textRotation="255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Fill="1" applyBorder="1"/>
    <xf numFmtId="14" fontId="0" fillId="0" borderId="1" xfId="0" applyNumberFormat="1" applyFill="1" applyBorder="1"/>
    <xf numFmtId="0" fontId="0" fillId="0" borderId="1" xfId="0" applyFill="1" applyBorder="1"/>
    <xf numFmtId="49" fontId="0" fillId="0" borderId="1" xfId="0" applyNumberFormat="1" applyFill="1" applyBorder="1"/>
    <xf numFmtId="14" fontId="0" fillId="0" borderId="0" xfId="0" applyNumberFormat="1" applyFill="1"/>
    <xf numFmtId="49" fontId="0" fillId="0" borderId="0" xfId="0" applyNumberForma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Compte de résultat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'Compte de résultat'!$A$4</c:f>
              <c:strCache>
                <c:ptCount val="1"/>
                <c:pt idx="0">
                  <c:v>Personnel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'Compte de résultat'!$B$4:$E$4</c:f>
              <c:numCache>
                <c:formatCode>_("€"* #,##0.00_);_("€"* \(#,##0.00\);_("€"* "-"??_);_(@_)</c:formatCode>
                <c:ptCount val="4"/>
                <c:pt idx="0">
                  <c:v>2100</c:v>
                </c:pt>
                <c:pt idx="1">
                  <c:v>2100</c:v>
                </c:pt>
                <c:pt idx="2">
                  <c:v>2100</c:v>
                </c:pt>
                <c:pt idx="3">
                  <c:v>3700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6D-4A5B-BC52-12E9A4BDC12F}"/>
            </c:ext>
          </c:extLst>
        </c:ser>
        <c:ser>
          <c:idx val="1"/>
          <c:order val="1"/>
          <c:tx>
            <c:strRef>
              <c:f>'Compte de résultat'!$A$5</c:f>
              <c:strCache>
                <c:ptCount val="1"/>
                <c:pt idx="0">
                  <c:v>Loyer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'Compte de résultat'!$B$5:$E$5</c:f>
              <c:numCache>
                <c:formatCode>_("€"* #,##0.00_);_("€"* \(#,##0.00\);_("€"* "-"??_);_(@_)</c:formatCode>
                <c:ptCount val="4"/>
                <c:pt idx="0">
                  <c:v>560</c:v>
                </c:pt>
                <c:pt idx="1">
                  <c:v>560</c:v>
                </c:pt>
                <c:pt idx="2">
                  <c:v>560</c:v>
                </c:pt>
                <c:pt idx="3">
                  <c:v>560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A6D-4A5B-BC52-12E9A4BDC12F}"/>
            </c:ext>
          </c:extLst>
        </c:ser>
        <c:ser>
          <c:idx val="2"/>
          <c:order val="2"/>
          <c:tx>
            <c:strRef>
              <c:f>'Compte de résultat'!$A$6</c:f>
              <c:strCache>
                <c:ptCount val="1"/>
                <c:pt idx="0">
                  <c:v>Fournitures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'Compte de résultat'!$B$6:$E$6</c:f>
              <c:numCache>
                <c:formatCode>_("€"* #,##0.00_);_("€"* \(#,##0.00\);_("€"* "-"??_);_(@_)</c:formatCode>
                <c:ptCount val="4"/>
                <c:pt idx="0">
                  <c:v>234</c:v>
                </c:pt>
                <c:pt idx="2">
                  <c:v>289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6D-4A5B-BC52-12E9A4BDC12F}"/>
            </c:ext>
          </c:extLst>
        </c:ser>
        <c:ser>
          <c:idx val="3"/>
          <c:order val="3"/>
          <c:tx>
            <c:strRef>
              <c:f>'Compte de résultat'!$A$7</c:f>
              <c:strCache>
                <c:ptCount val="1"/>
                <c:pt idx="0">
                  <c:v>Fournisseurs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'Compte de résultat'!$B$7:$E$7</c:f>
              <c:numCache>
                <c:formatCode>_("€"* #,##0.00_);_("€"* \(#,##0.00\);_("€"* "-"??_);_(@_)</c:formatCode>
                <c:ptCount val="4"/>
                <c:pt idx="0">
                  <c:v>12880.2</c:v>
                </c:pt>
                <c:pt idx="1">
                  <c:v>11343.6</c:v>
                </c:pt>
                <c:pt idx="2">
                  <c:v>11457.6</c:v>
                </c:pt>
                <c:pt idx="3">
                  <c:v>7407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A6D-4A5B-BC52-12E9A4BDC1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355354448"/>
        <c:axId val="355353968"/>
      </c:barChart>
      <c:catAx>
        <c:axId val="3553544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353968"/>
        <c:crosses val="autoZero"/>
        <c:auto val="1"/>
        <c:lblAlgn val="ctr"/>
        <c:lblOffset val="100"/>
        <c:noMultiLvlLbl val="0"/>
      </c:catAx>
      <c:valAx>
        <c:axId val="355353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354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579437</xdr:colOff>
      <xdr:row>10</xdr:row>
      <xdr:rowOff>103188</xdr:rowOff>
    </xdr:from>
    <xdr:to>
      <xdr:col>6</xdr:col>
      <xdr:colOff>492123</xdr:colOff>
      <xdr:row>29</xdr:row>
      <xdr:rowOff>65881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C602A79-F572-CA1A-7D46-35E013A03E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522F2-F797-4A87-B598-766CED4E46C2}">
  <sheetPr codeName="Feuil1"/>
  <dimension ref="A1:G14"/>
  <sheetViews>
    <sheetView zoomScale="120" zoomScaleNormal="120" workbookViewId="0">
      <selection activeCell="J7" sqref="J7"/>
    </sheetView>
  </sheetViews>
  <sheetFormatPr baseColWidth="10" defaultRowHeight="15" x14ac:dyDescent="0.25"/>
  <cols>
    <col min="1" max="7" width="11.140625" customWidth="1"/>
  </cols>
  <sheetData>
    <row r="1" spans="1:7" ht="28.5" customHeight="1" x14ac:dyDescent="0.25">
      <c r="A1" s="36" t="s">
        <v>0</v>
      </c>
      <c r="B1" s="37"/>
      <c r="C1" s="37"/>
      <c r="D1" s="37"/>
      <c r="E1" s="37"/>
      <c r="F1" s="37"/>
      <c r="G1" s="38"/>
    </row>
    <row r="2" spans="1:7" ht="28.5" customHeight="1" x14ac:dyDescent="0.25">
      <c r="A2" s="6"/>
      <c r="B2" s="7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</row>
    <row r="3" spans="1:7" ht="28.5" customHeight="1" x14ac:dyDescent="0.25">
      <c r="A3" s="6" t="s">
        <v>1</v>
      </c>
      <c r="B3" s="6" t="s">
        <v>2</v>
      </c>
      <c r="C3" s="6" t="s">
        <v>3</v>
      </c>
      <c r="D3" s="6" t="s">
        <v>4</v>
      </c>
      <c r="E3" s="6" t="s">
        <v>5</v>
      </c>
      <c r="F3" s="6" t="s">
        <v>6</v>
      </c>
      <c r="G3" s="6" t="s">
        <v>7</v>
      </c>
    </row>
    <row r="4" spans="1:7" ht="28.5" customHeight="1" x14ac:dyDescent="0.25">
      <c r="A4" s="8">
        <v>8</v>
      </c>
      <c r="B4" s="6"/>
      <c r="C4" s="6"/>
      <c r="D4" s="42" t="s">
        <v>20</v>
      </c>
      <c r="E4" s="6"/>
      <c r="F4" s="6" t="s">
        <v>17</v>
      </c>
      <c r="G4" s="6"/>
    </row>
    <row r="5" spans="1:7" ht="28.5" customHeight="1" x14ac:dyDescent="0.25">
      <c r="A5" s="8">
        <v>9</v>
      </c>
      <c r="B5" s="9" t="s">
        <v>9</v>
      </c>
      <c r="C5" s="10" t="s">
        <v>12</v>
      </c>
      <c r="D5" s="42"/>
      <c r="E5" s="11" t="s">
        <v>15</v>
      </c>
      <c r="F5" s="6"/>
      <c r="G5" s="33" t="s">
        <v>19</v>
      </c>
    </row>
    <row r="6" spans="1:7" ht="28.5" customHeight="1" x14ac:dyDescent="0.25">
      <c r="A6" s="8">
        <v>10</v>
      </c>
      <c r="B6" s="9"/>
      <c r="C6" s="6" t="s">
        <v>13</v>
      </c>
      <c r="D6" s="42"/>
      <c r="E6" s="12" t="s">
        <v>16</v>
      </c>
      <c r="F6" s="13" t="s">
        <v>18</v>
      </c>
      <c r="G6" s="34"/>
    </row>
    <row r="7" spans="1:7" ht="28.5" customHeight="1" x14ac:dyDescent="0.25">
      <c r="A7" s="8">
        <v>11</v>
      </c>
      <c r="B7" s="14" t="s">
        <v>10</v>
      </c>
      <c r="C7" s="14" t="s">
        <v>14</v>
      </c>
      <c r="D7" s="42"/>
      <c r="E7" s="6" t="s">
        <v>17</v>
      </c>
      <c r="F7" s="13" t="s">
        <v>18</v>
      </c>
      <c r="G7" s="35"/>
    </row>
    <row r="8" spans="1:7" ht="28.5" customHeight="1" x14ac:dyDescent="0.25">
      <c r="A8" s="8">
        <v>12</v>
      </c>
      <c r="B8" s="6"/>
      <c r="C8" s="6"/>
      <c r="D8" s="42"/>
      <c r="E8" s="6"/>
      <c r="F8" s="6"/>
      <c r="G8" s="15"/>
    </row>
    <row r="9" spans="1:7" ht="28.5" customHeight="1" x14ac:dyDescent="0.25">
      <c r="A9" s="8">
        <v>13</v>
      </c>
      <c r="B9" s="6"/>
      <c r="C9" s="6"/>
      <c r="D9" s="42"/>
      <c r="E9" s="6"/>
      <c r="F9" s="6"/>
      <c r="G9" s="44" t="s">
        <v>21</v>
      </c>
    </row>
    <row r="10" spans="1:7" ht="28.5" customHeight="1" x14ac:dyDescent="0.25">
      <c r="A10" s="8">
        <v>14</v>
      </c>
      <c r="B10" s="13" t="s">
        <v>11</v>
      </c>
      <c r="C10" s="10" t="s">
        <v>12</v>
      </c>
      <c r="D10" s="42"/>
      <c r="E10" s="33" t="s">
        <v>22</v>
      </c>
      <c r="F10" s="6" t="s">
        <v>17</v>
      </c>
      <c r="G10" s="42"/>
    </row>
    <row r="11" spans="1:7" ht="28.5" customHeight="1" x14ac:dyDescent="0.25">
      <c r="A11" s="8">
        <v>15</v>
      </c>
      <c r="B11" s="13" t="s">
        <v>11</v>
      </c>
      <c r="C11" s="12" t="s">
        <v>10</v>
      </c>
      <c r="D11" s="42"/>
      <c r="E11" s="34"/>
      <c r="F11" s="10" t="s">
        <v>12</v>
      </c>
      <c r="G11" s="42"/>
    </row>
    <row r="12" spans="1:7" ht="28.5" customHeight="1" x14ac:dyDescent="0.25">
      <c r="A12" s="8">
        <v>16</v>
      </c>
      <c r="B12" s="6"/>
      <c r="C12" s="6"/>
      <c r="D12" s="42"/>
      <c r="E12" s="34"/>
      <c r="F12" s="12" t="s">
        <v>10</v>
      </c>
      <c r="G12" s="42"/>
    </row>
    <row r="13" spans="1:7" ht="28.5" customHeight="1" x14ac:dyDescent="0.25">
      <c r="A13" s="8">
        <v>17</v>
      </c>
      <c r="B13" s="6"/>
      <c r="C13" s="6"/>
      <c r="D13" s="43"/>
      <c r="E13" s="35"/>
      <c r="F13" s="12" t="s">
        <v>10</v>
      </c>
      <c r="G13" s="43"/>
    </row>
    <row r="14" spans="1:7" ht="28.5" customHeight="1" x14ac:dyDescent="0.25">
      <c r="A14" s="8">
        <v>18</v>
      </c>
      <c r="B14" s="39" t="s">
        <v>8</v>
      </c>
      <c r="C14" s="40"/>
      <c r="D14" s="40"/>
      <c r="E14" s="40"/>
      <c r="F14" s="40"/>
      <c r="G14" s="41"/>
    </row>
  </sheetData>
  <mergeCells count="6">
    <mergeCell ref="G5:G7"/>
    <mergeCell ref="A1:G1"/>
    <mergeCell ref="B14:G14"/>
    <mergeCell ref="D4:D13"/>
    <mergeCell ref="E10:E13"/>
    <mergeCell ref="G9:G1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EECD3-EE88-4D13-88F1-0455943B25F0}">
  <sheetPr codeName="Feuil2"/>
  <dimension ref="A2:G22"/>
  <sheetViews>
    <sheetView zoomScale="130" zoomScaleNormal="130" workbookViewId="0">
      <selection activeCell="K3" sqref="K3"/>
    </sheetView>
  </sheetViews>
  <sheetFormatPr baseColWidth="10" defaultRowHeight="15" x14ac:dyDescent="0.25"/>
  <cols>
    <col min="1" max="1" width="16" customWidth="1"/>
  </cols>
  <sheetData>
    <row r="2" spans="1:7" x14ac:dyDescent="0.25">
      <c r="A2" s="1"/>
      <c r="B2" s="9" t="s">
        <v>23</v>
      </c>
      <c r="C2" s="9" t="s">
        <v>24</v>
      </c>
      <c r="D2" s="9" t="s">
        <v>25</v>
      </c>
      <c r="E2" s="9" t="s">
        <v>26</v>
      </c>
      <c r="F2" s="9" t="s">
        <v>27</v>
      </c>
      <c r="G2" s="9" t="s">
        <v>28</v>
      </c>
    </row>
    <row r="3" spans="1:7" ht="45.75" customHeight="1" x14ac:dyDescent="0.25">
      <c r="A3" s="16" t="s">
        <v>29</v>
      </c>
      <c r="B3" s="17">
        <v>500</v>
      </c>
      <c r="C3" s="16"/>
      <c r="D3" s="16"/>
      <c r="E3" s="16"/>
      <c r="F3" s="16"/>
      <c r="G3" s="16"/>
    </row>
    <row r="4" spans="1:7" x14ac:dyDescent="0.25">
      <c r="A4" s="16"/>
      <c r="B4" s="16"/>
      <c r="C4" s="16"/>
      <c r="D4" s="16" t="s">
        <v>33</v>
      </c>
      <c r="E4" s="16"/>
      <c r="F4" s="16"/>
      <c r="G4" s="16"/>
    </row>
    <row r="5" spans="1:7" x14ac:dyDescent="0.25">
      <c r="A5" s="16" t="s">
        <v>30</v>
      </c>
      <c r="B5" s="17">
        <v>2500</v>
      </c>
      <c r="C5" s="17">
        <v>3000</v>
      </c>
      <c r="D5" s="17">
        <v>3200</v>
      </c>
      <c r="E5" s="17">
        <v>3500</v>
      </c>
      <c r="F5" s="17">
        <v>4000</v>
      </c>
      <c r="G5" s="17">
        <v>5000</v>
      </c>
    </row>
    <row r="6" spans="1:7" x14ac:dyDescent="0.25">
      <c r="A6" s="16"/>
      <c r="B6" s="17"/>
      <c r="C6" s="17"/>
      <c r="D6" s="17"/>
      <c r="E6" s="17"/>
      <c r="F6" s="17"/>
      <c r="G6" s="17"/>
    </row>
    <row r="7" spans="1:7" x14ac:dyDescent="0.25">
      <c r="A7" s="16" t="s">
        <v>31</v>
      </c>
      <c r="B7" s="17">
        <v>600</v>
      </c>
      <c r="C7" s="17">
        <v>600</v>
      </c>
      <c r="D7" s="17">
        <v>600</v>
      </c>
      <c r="E7" s="17">
        <v>600</v>
      </c>
      <c r="F7" s="17">
        <v>600</v>
      </c>
      <c r="G7" s="17">
        <v>600</v>
      </c>
    </row>
    <row r="8" spans="1:7" x14ac:dyDescent="0.25">
      <c r="A8" s="16"/>
      <c r="B8" s="16"/>
      <c r="C8" s="16"/>
      <c r="D8" s="16"/>
      <c r="E8" s="16"/>
      <c r="F8" s="16"/>
      <c r="G8" s="16"/>
    </row>
    <row r="9" spans="1:7" x14ac:dyDescent="0.25">
      <c r="A9" s="16" t="s">
        <v>32</v>
      </c>
      <c r="B9" s="17">
        <f>B5+B7</f>
        <v>3100</v>
      </c>
      <c r="C9" s="17">
        <f t="shared" ref="C9:G9" si="0">C5+C7</f>
        <v>3600</v>
      </c>
      <c r="D9" s="17">
        <f t="shared" si="0"/>
        <v>3800</v>
      </c>
      <c r="E9" s="17">
        <f t="shared" si="0"/>
        <v>4100</v>
      </c>
      <c r="F9" s="17">
        <f t="shared" si="0"/>
        <v>4600</v>
      </c>
      <c r="G9" s="17">
        <f t="shared" si="0"/>
        <v>5600</v>
      </c>
    </row>
    <row r="10" spans="1:7" x14ac:dyDescent="0.25">
      <c r="A10" s="16"/>
      <c r="B10" s="16"/>
      <c r="C10" s="16"/>
      <c r="D10" s="16"/>
      <c r="E10" s="16"/>
      <c r="F10" s="16"/>
      <c r="G10" s="16"/>
    </row>
    <row r="11" spans="1:7" x14ac:dyDescent="0.25">
      <c r="A11" s="16"/>
      <c r="B11" s="16"/>
      <c r="C11" s="16"/>
      <c r="D11" s="16"/>
      <c r="E11" s="16"/>
      <c r="F11" s="16"/>
      <c r="G11" s="16"/>
    </row>
    <row r="12" spans="1:7" x14ac:dyDescent="0.25">
      <c r="A12" s="16"/>
      <c r="B12" s="16"/>
      <c r="C12" s="16"/>
      <c r="D12" s="16" t="s">
        <v>34</v>
      </c>
      <c r="E12" s="16"/>
      <c r="F12" s="16"/>
      <c r="G12" s="16"/>
    </row>
    <row r="13" spans="1:7" x14ac:dyDescent="0.25">
      <c r="A13" s="16" t="s">
        <v>35</v>
      </c>
      <c r="B13" s="17">
        <v>1400</v>
      </c>
      <c r="C13" s="17">
        <v>1400</v>
      </c>
      <c r="D13" s="17">
        <v>1400</v>
      </c>
      <c r="E13" s="17">
        <v>1600</v>
      </c>
      <c r="F13" s="17">
        <v>1600</v>
      </c>
      <c r="G13" s="17">
        <v>1600</v>
      </c>
    </row>
    <row r="14" spans="1:7" x14ac:dyDescent="0.25">
      <c r="A14" s="16"/>
      <c r="B14" s="17"/>
      <c r="C14" s="17"/>
      <c r="D14" s="17"/>
      <c r="E14" s="17"/>
      <c r="F14" s="17"/>
      <c r="G14" s="17"/>
    </row>
    <row r="15" spans="1:7" x14ac:dyDescent="0.25">
      <c r="A15" s="16" t="s">
        <v>36</v>
      </c>
      <c r="B15" s="17">
        <v>1000</v>
      </c>
      <c r="C15" s="17">
        <v>1000</v>
      </c>
      <c r="D15" s="17">
        <v>1000</v>
      </c>
      <c r="E15" s="17">
        <v>1000</v>
      </c>
      <c r="F15" s="17">
        <v>1200</v>
      </c>
      <c r="G15" s="17">
        <v>1600</v>
      </c>
    </row>
    <row r="16" spans="1:7" x14ac:dyDescent="0.25">
      <c r="A16" s="16" t="s">
        <v>37</v>
      </c>
      <c r="B16" s="17"/>
      <c r="C16" s="17">
        <v>2000</v>
      </c>
      <c r="D16" s="17"/>
      <c r="E16" s="17"/>
      <c r="F16" s="17"/>
      <c r="G16" s="17"/>
    </row>
    <row r="17" spans="1:7" x14ac:dyDescent="0.25">
      <c r="A17" s="16" t="s">
        <v>38</v>
      </c>
      <c r="B17" s="17"/>
      <c r="C17" s="17"/>
      <c r="D17" s="17"/>
      <c r="E17" s="17"/>
      <c r="F17" s="17">
        <v>5000</v>
      </c>
      <c r="G17" s="17"/>
    </row>
    <row r="18" spans="1:7" x14ac:dyDescent="0.25">
      <c r="A18" s="16"/>
      <c r="B18" s="16"/>
      <c r="C18" s="16"/>
      <c r="D18" s="16"/>
      <c r="E18" s="16"/>
      <c r="F18" s="16"/>
      <c r="G18" s="16"/>
    </row>
    <row r="19" spans="1:7" x14ac:dyDescent="0.25">
      <c r="A19" s="16" t="s">
        <v>39</v>
      </c>
      <c r="B19" s="17">
        <f>SUM(B13:B17)</f>
        <v>2400</v>
      </c>
      <c r="C19" s="17">
        <f t="shared" ref="C19:G19" si="1">SUM(C13:C17)</f>
        <v>4400</v>
      </c>
      <c r="D19" s="17">
        <f t="shared" si="1"/>
        <v>2400</v>
      </c>
      <c r="E19" s="17">
        <f t="shared" si="1"/>
        <v>2600</v>
      </c>
      <c r="F19" s="17">
        <f t="shared" si="1"/>
        <v>7800</v>
      </c>
      <c r="G19" s="17">
        <f t="shared" si="1"/>
        <v>3200</v>
      </c>
    </row>
    <row r="20" spans="1:7" x14ac:dyDescent="0.25">
      <c r="A20" s="16" t="s">
        <v>40</v>
      </c>
      <c r="B20" s="17">
        <f>B9-B19</f>
        <v>700</v>
      </c>
      <c r="C20" s="17">
        <f t="shared" ref="C20:G20" si="2">C9-C19</f>
        <v>-800</v>
      </c>
      <c r="D20" s="17">
        <f t="shared" si="2"/>
        <v>1400</v>
      </c>
      <c r="E20" s="17">
        <f t="shared" si="2"/>
        <v>1500</v>
      </c>
      <c r="F20" s="17">
        <f t="shared" si="2"/>
        <v>-3200</v>
      </c>
      <c r="G20" s="17">
        <f t="shared" si="2"/>
        <v>2400</v>
      </c>
    </row>
    <row r="21" spans="1:7" x14ac:dyDescent="0.25">
      <c r="A21" s="16"/>
      <c r="B21" s="16"/>
      <c r="C21" s="16"/>
      <c r="D21" s="16"/>
      <c r="E21" s="16"/>
      <c r="F21" s="16"/>
      <c r="G21" s="16"/>
    </row>
    <row r="22" spans="1:7" x14ac:dyDescent="0.25">
      <c r="A22" s="16" t="s">
        <v>41</v>
      </c>
      <c r="B22" s="17">
        <f>B3+B20</f>
        <v>1200</v>
      </c>
      <c r="C22" s="17">
        <f t="shared" ref="C22:F22" si="3">C3+C20</f>
        <v>-800</v>
      </c>
      <c r="D22" s="17">
        <f t="shared" si="3"/>
        <v>1400</v>
      </c>
      <c r="E22" s="17">
        <f t="shared" si="3"/>
        <v>1500</v>
      </c>
      <c r="F22" s="17">
        <f t="shared" si="3"/>
        <v>-3200</v>
      </c>
      <c r="G22" s="17">
        <f>G3+G20</f>
        <v>2400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42AE8-0367-4E9C-8761-EBEDFC7179C1}">
  <sheetPr codeName="Feuil3"/>
  <dimension ref="A1:F10"/>
  <sheetViews>
    <sheetView zoomScale="120" zoomScaleNormal="120" workbookViewId="0">
      <selection activeCell="K24" sqref="K24"/>
    </sheetView>
  </sheetViews>
  <sheetFormatPr baseColWidth="10" defaultRowHeight="15" x14ac:dyDescent="0.25"/>
  <cols>
    <col min="1" max="1" width="17.7109375" customWidth="1"/>
    <col min="2" max="6" width="12.5703125" bestFit="1" customWidth="1"/>
  </cols>
  <sheetData>
    <row r="1" spans="1:6" x14ac:dyDescent="0.25">
      <c r="A1" s="5"/>
      <c r="B1" s="5" t="s">
        <v>43</v>
      </c>
      <c r="C1" s="5" t="s">
        <v>44</v>
      </c>
      <c r="D1" s="5" t="s">
        <v>45</v>
      </c>
      <c r="E1" s="5" t="s">
        <v>46</v>
      </c>
      <c r="F1" s="5" t="s">
        <v>47</v>
      </c>
    </row>
    <row r="2" spans="1:6" x14ac:dyDescent="0.25">
      <c r="A2" s="2" t="s">
        <v>42</v>
      </c>
      <c r="B2" s="19">
        <v>21467</v>
      </c>
      <c r="C2" s="19">
        <v>18906</v>
      </c>
      <c r="D2" s="19">
        <v>19096</v>
      </c>
      <c r="E2" s="19">
        <v>12345</v>
      </c>
      <c r="F2" s="20">
        <f>SUM(B2:E2)</f>
        <v>71814</v>
      </c>
    </row>
    <row r="3" spans="1:6" x14ac:dyDescent="0.25">
      <c r="A3" s="3" t="s">
        <v>48</v>
      </c>
      <c r="B3" s="19"/>
      <c r="C3" s="19"/>
      <c r="D3" s="19"/>
      <c r="E3" s="19"/>
      <c r="F3" s="20"/>
    </row>
    <row r="4" spans="1:6" x14ac:dyDescent="0.25">
      <c r="A4" s="3" t="s">
        <v>49</v>
      </c>
      <c r="B4" s="19">
        <v>2100</v>
      </c>
      <c r="C4" s="19">
        <v>2100</v>
      </c>
      <c r="D4" s="19">
        <v>2100</v>
      </c>
      <c r="E4" s="19">
        <v>3700</v>
      </c>
      <c r="F4" s="20">
        <f t="shared" ref="F4:F7" si="0">SUM(B4:E4)</f>
        <v>10000</v>
      </c>
    </row>
    <row r="5" spans="1:6" x14ac:dyDescent="0.25">
      <c r="A5" s="3" t="s">
        <v>36</v>
      </c>
      <c r="B5" s="19">
        <v>560</v>
      </c>
      <c r="C5" s="19">
        <v>560</v>
      </c>
      <c r="D5" s="19">
        <v>560</v>
      </c>
      <c r="E5" s="19">
        <v>560</v>
      </c>
      <c r="F5" s="20">
        <f t="shared" si="0"/>
        <v>2240</v>
      </c>
    </row>
    <row r="6" spans="1:6" x14ac:dyDescent="0.25">
      <c r="A6" s="3" t="s">
        <v>50</v>
      </c>
      <c r="B6" s="19">
        <v>234</v>
      </c>
      <c r="C6" s="19"/>
      <c r="D6" s="19">
        <v>289</v>
      </c>
      <c r="E6" s="19"/>
      <c r="F6" s="20">
        <f t="shared" si="0"/>
        <v>523</v>
      </c>
    </row>
    <row r="7" spans="1:6" x14ac:dyDescent="0.25">
      <c r="A7" s="4" t="s">
        <v>51</v>
      </c>
      <c r="B7" s="19">
        <v>12880.2</v>
      </c>
      <c r="C7" s="19">
        <v>11343.6</v>
      </c>
      <c r="D7" s="19">
        <v>11457.6</v>
      </c>
      <c r="E7" s="19">
        <v>7407</v>
      </c>
      <c r="F7" s="20">
        <f t="shared" si="0"/>
        <v>43088.4</v>
      </c>
    </row>
    <row r="8" spans="1:6" x14ac:dyDescent="0.25">
      <c r="A8" s="18" t="s">
        <v>39</v>
      </c>
      <c r="B8" s="20">
        <f>SUM(B4:B7)</f>
        <v>15774.2</v>
      </c>
      <c r="C8" s="20">
        <f t="shared" ref="C8:F8" si="1">SUM(C4:C7)</f>
        <v>14003.6</v>
      </c>
      <c r="D8" s="20">
        <f t="shared" si="1"/>
        <v>14406.6</v>
      </c>
      <c r="E8" s="20">
        <f t="shared" si="1"/>
        <v>11667</v>
      </c>
      <c r="F8" s="20">
        <f t="shared" si="1"/>
        <v>55851.4</v>
      </c>
    </row>
    <row r="9" spans="1:6" x14ac:dyDescent="0.25">
      <c r="A9" s="1"/>
      <c r="B9" s="1"/>
      <c r="C9" s="1"/>
      <c r="D9" s="1"/>
      <c r="E9" s="1"/>
      <c r="F9" s="1"/>
    </row>
    <row r="10" spans="1:6" x14ac:dyDescent="0.25">
      <c r="A10" s="18" t="s">
        <v>52</v>
      </c>
      <c r="B10" s="20">
        <f>B2-B8</f>
        <v>5692.7999999999993</v>
      </c>
      <c r="C10" s="20">
        <f t="shared" ref="C10:E10" si="2">C2-C8</f>
        <v>4902.3999999999996</v>
      </c>
      <c r="D10" s="20">
        <f t="shared" si="2"/>
        <v>4689.3999999999996</v>
      </c>
      <c r="E10" s="20">
        <f t="shared" si="2"/>
        <v>678</v>
      </c>
      <c r="F10" s="20">
        <f>F2-F8</f>
        <v>15962.599999999999</v>
      </c>
    </row>
  </sheetData>
  <phoneticPr fontId="3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1200C-5951-43E5-B88D-6417C8E78D1D}">
  <sheetPr codeName="Feuil4"/>
  <dimension ref="A1:D12"/>
  <sheetViews>
    <sheetView workbookViewId="0">
      <selection activeCell="D2" sqref="D2"/>
    </sheetView>
  </sheetViews>
  <sheetFormatPr baseColWidth="10" defaultRowHeight="15" x14ac:dyDescent="0.25"/>
  <cols>
    <col min="1" max="1" width="18.28515625" customWidth="1"/>
    <col min="3" max="3" width="12.5703125" bestFit="1" customWidth="1"/>
  </cols>
  <sheetData>
    <row r="1" spans="1:4" x14ac:dyDescent="0.25">
      <c r="A1" s="45" t="s">
        <v>53</v>
      </c>
      <c r="B1" s="46"/>
      <c r="C1" s="46"/>
      <c r="D1" s="47"/>
    </row>
    <row r="2" spans="1:4" x14ac:dyDescent="0.25">
      <c r="A2" s="1"/>
      <c r="B2" s="1" t="s">
        <v>54</v>
      </c>
      <c r="C2" s="1" t="s">
        <v>55</v>
      </c>
      <c r="D2" s="1" t="s">
        <v>56</v>
      </c>
    </row>
    <row r="3" spans="1:4" x14ac:dyDescent="0.25">
      <c r="A3" s="1" t="s">
        <v>57</v>
      </c>
      <c r="B3" s="1">
        <v>1.21</v>
      </c>
      <c r="C3" s="1">
        <v>4.8499999999999996</v>
      </c>
      <c r="D3" s="1">
        <v>13.3</v>
      </c>
    </row>
    <row r="4" spans="1:4" x14ac:dyDescent="0.25">
      <c r="A4" s="1" t="s">
        <v>58</v>
      </c>
      <c r="B4" s="1">
        <v>1.55</v>
      </c>
      <c r="C4" s="1">
        <v>5.8</v>
      </c>
      <c r="D4" s="1">
        <v>12.1</v>
      </c>
    </row>
    <row r="5" spans="1:4" x14ac:dyDescent="0.25">
      <c r="A5" s="1" t="s">
        <v>59</v>
      </c>
      <c r="B5" s="1"/>
      <c r="C5" s="1">
        <v>5.3</v>
      </c>
      <c r="D5" s="1">
        <v>12.2</v>
      </c>
    </row>
    <row r="6" spans="1:4" x14ac:dyDescent="0.25">
      <c r="A6" s="1" t="s">
        <v>60</v>
      </c>
      <c r="B6" s="1">
        <v>1.1000000000000001</v>
      </c>
      <c r="C6" s="1">
        <v>5.2</v>
      </c>
      <c r="D6" s="1">
        <v>13.1</v>
      </c>
    </row>
    <row r="7" spans="1:4" x14ac:dyDescent="0.25">
      <c r="A7" s="1" t="s">
        <v>61</v>
      </c>
      <c r="B7" s="1">
        <v>1.45</v>
      </c>
      <c r="C7" s="1">
        <v>4.8</v>
      </c>
      <c r="D7" s="1"/>
    </row>
    <row r="8" spans="1:4" x14ac:dyDescent="0.25">
      <c r="A8" s="1" t="s">
        <v>62</v>
      </c>
      <c r="B8" s="1">
        <v>1.6</v>
      </c>
      <c r="C8" s="1">
        <v>5.9</v>
      </c>
      <c r="D8" s="1">
        <v>12.5</v>
      </c>
    </row>
    <row r="9" spans="1:4" x14ac:dyDescent="0.25">
      <c r="A9" s="1"/>
      <c r="B9" s="1"/>
      <c r="C9" s="1"/>
      <c r="D9" s="1"/>
    </row>
    <row r="10" spans="1:4" x14ac:dyDescent="0.25">
      <c r="A10" s="1" t="s">
        <v>63</v>
      </c>
      <c r="B10" s="1">
        <f>AVERAGE(B3:B8)</f>
        <v>1.3820000000000001</v>
      </c>
      <c r="C10" s="21">
        <f t="shared" ref="C10:D10" si="0">AVERAGE(C3:C8)</f>
        <v>5.3083333333333336</v>
      </c>
      <c r="D10" s="1">
        <f t="shared" si="0"/>
        <v>12.639999999999999</v>
      </c>
    </row>
    <row r="11" spans="1:4" x14ac:dyDescent="0.25">
      <c r="A11" s="1" t="s">
        <v>64</v>
      </c>
      <c r="B11" s="1">
        <f>MAX(B3:B8)</f>
        <v>1.6</v>
      </c>
      <c r="C11" s="1">
        <f t="shared" ref="C11:D11" si="1">MAX(C3:C8)</f>
        <v>5.9</v>
      </c>
      <c r="D11" s="1">
        <f t="shared" si="1"/>
        <v>13.3</v>
      </c>
    </row>
    <row r="12" spans="1:4" x14ac:dyDescent="0.25">
      <c r="A12" s="1" t="s">
        <v>65</v>
      </c>
      <c r="B12" s="1">
        <f>MIN(B3:B11)</f>
        <v>1.1000000000000001</v>
      </c>
      <c r="C12" s="1">
        <f t="shared" ref="C12:D12" si="2">MIN(C3:C11)</f>
        <v>4.8</v>
      </c>
      <c r="D12" s="1">
        <f t="shared" si="2"/>
        <v>12.1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ABB92-6E2C-448F-8955-3B186903F6E4}">
  <sheetPr codeName="Feuil5"/>
  <dimension ref="A1:G13"/>
  <sheetViews>
    <sheetView tabSelected="1" zoomScale="120" zoomScaleNormal="120" workbookViewId="0">
      <selection activeCell="E14" sqref="E14:E15"/>
    </sheetView>
  </sheetViews>
  <sheetFormatPr baseColWidth="10" defaultRowHeight="15" x14ac:dyDescent="0.25"/>
  <cols>
    <col min="1" max="1" width="11.42578125" style="29"/>
    <col min="2" max="2" width="11.5703125" customWidth="1"/>
    <col min="5" max="5" width="11.42578125" style="22"/>
    <col min="6" max="6" width="19.7109375" customWidth="1"/>
  </cols>
  <sheetData>
    <row r="1" spans="1:7" x14ac:dyDescent="0.25">
      <c r="A1" s="24" t="s">
        <v>68</v>
      </c>
      <c r="B1" s="1" t="s">
        <v>69</v>
      </c>
      <c r="C1" s="1" t="s">
        <v>70</v>
      </c>
      <c r="D1" s="1" t="s">
        <v>78</v>
      </c>
      <c r="E1" s="23" t="s">
        <v>71</v>
      </c>
      <c r="F1" s="1" t="s">
        <v>75</v>
      </c>
      <c r="G1" s="1" t="s">
        <v>79</v>
      </c>
    </row>
    <row r="2" spans="1:7" x14ac:dyDescent="0.25">
      <c r="A2" s="25">
        <v>45915</v>
      </c>
      <c r="B2" s="26" t="s">
        <v>66</v>
      </c>
      <c r="C2" s="26">
        <v>97899</v>
      </c>
      <c r="D2" s="26">
        <v>489177</v>
      </c>
      <c r="E2" s="27" t="s">
        <v>72</v>
      </c>
      <c r="F2" s="26" t="s">
        <v>76</v>
      </c>
      <c r="G2" s="26">
        <v>1</v>
      </c>
    </row>
    <row r="3" spans="1:7" x14ac:dyDescent="0.25">
      <c r="A3" s="49">
        <v>45915</v>
      </c>
      <c r="B3" s="50" t="s">
        <v>66</v>
      </c>
      <c r="C3" s="50">
        <v>97899</v>
      </c>
      <c r="D3" s="50">
        <v>489178</v>
      </c>
      <c r="E3" s="51" t="s">
        <v>72</v>
      </c>
      <c r="F3" s="50" t="s">
        <v>76</v>
      </c>
      <c r="G3" s="50">
        <v>1</v>
      </c>
    </row>
    <row r="4" spans="1:7" x14ac:dyDescent="0.25">
      <c r="A4" s="49">
        <v>45915</v>
      </c>
      <c r="B4" s="50" t="s">
        <v>66</v>
      </c>
      <c r="C4" s="50">
        <v>97899</v>
      </c>
      <c r="D4" s="50">
        <v>489179</v>
      </c>
      <c r="E4" s="51" t="s">
        <v>74</v>
      </c>
      <c r="F4" s="50" t="s">
        <v>77</v>
      </c>
      <c r="G4" s="50">
        <v>1</v>
      </c>
    </row>
    <row r="5" spans="1:7" x14ac:dyDescent="0.25">
      <c r="A5" s="25">
        <v>45915</v>
      </c>
      <c r="B5" s="26" t="s">
        <v>67</v>
      </c>
      <c r="C5" s="26">
        <v>94898</v>
      </c>
      <c r="D5" s="26">
        <v>489190</v>
      </c>
      <c r="E5" s="27" t="s">
        <v>72</v>
      </c>
      <c r="F5" s="26" t="s">
        <v>76</v>
      </c>
      <c r="G5" s="26">
        <v>1</v>
      </c>
    </row>
    <row r="6" spans="1:7" x14ac:dyDescent="0.25">
      <c r="A6" s="25">
        <v>45916</v>
      </c>
      <c r="B6" s="26" t="s">
        <v>67</v>
      </c>
      <c r="C6" s="26">
        <v>95099</v>
      </c>
      <c r="D6" s="26">
        <v>489205</v>
      </c>
      <c r="E6" s="27" t="s">
        <v>72</v>
      </c>
      <c r="F6" s="26" t="s">
        <v>76</v>
      </c>
      <c r="G6" s="26">
        <v>1</v>
      </c>
    </row>
    <row r="7" spans="1:7" x14ac:dyDescent="0.25">
      <c r="A7" s="25">
        <v>45917</v>
      </c>
      <c r="B7" s="26" t="s">
        <v>66</v>
      </c>
      <c r="C7" s="26">
        <v>95809</v>
      </c>
      <c r="D7" s="26">
        <v>489203</v>
      </c>
      <c r="E7" s="27" t="s">
        <v>72</v>
      </c>
      <c r="F7" s="26" t="s">
        <v>76</v>
      </c>
      <c r="G7" s="26">
        <v>1</v>
      </c>
    </row>
    <row r="8" spans="1:7" x14ac:dyDescent="0.25">
      <c r="A8" s="25">
        <v>45918</v>
      </c>
      <c r="B8" s="26" t="s">
        <v>66</v>
      </c>
      <c r="C8" s="26">
        <v>95631</v>
      </c>
      <c r="D8" s="26">
        <v>489454</v>
      </c>
      <c r="E8" s="27" t="s">
        <v>72</v>
      </c>
      <c r="F8" s="26" t="s">
        <v>76</v>
      </c>
      <c r="G8" s="26">
        <v>1</v>
      </c>
    </row>
    <row r="9" spans="1:7" x14ac:dyDescent="0.25">
      <c r="A9" s="49">
        <v>45919</v>
      </c>
      <c r="B9" s="50" t="s">
        <v>66</v>
      </c>
      <c r="C9" s="50">
        <v>95631</v>
      </c>
      <c r="D9" s="50">
        <v>489454</v>
      </c>
      <c r="E9" s="51" t="s">
        <v>73</v>
      </c>
      <c r="F9" s="50" t="s">
        <v>76</v>
      </c>
      <c r="G9" s="50">
        <v>2</v>
      </c>
    </row>
    <row r="10" spans="1:7" x14ac:dyDescent="0.25">
      <c r="A10" s="30">
        <v>45916</v>
      </c>
      <c r="B10" s="28" t="s">
        <v>67</v>
      </c>
      <c r="C10" s="28">
        <v>92378</v>
      </c>
      <c r="D10" s="28">
        <v>489857</v>
      </c>
      <c r="E10" s="31" t="s">
        <v>80</v>
      </c>
      <c r="F10" s="26" t="s">
        <v>76</v>
      </c>
      <c r="G10" s="28">
        <v>3</v>
      </c>
    </row>
    <row r="11" spans="1:7" x14ac:dyDescent="0.25">
      <c r="A11" s="52">
        <v>45917</v>
      </c>
      <c r="B11" s="48" t="s">
        <v>67</v>
      </c>
      <c r="C11" s="48">
        <v>92378</v>
      </c>
      <c r="D11" s="48">
        <v>489365</v>
      </c>
      <c r="E11" s="53" t="s">
        <v>81</v>
      </c>
      <c r="F11" s="50" t="s">
        <v>76</v>
      </c>
      <c r="G11" s="48">
        <v>4</v>
      </c>
    </row>
    <row r="12" spans="1:7" x14ac:dyDescent="0.25">
      <c r="A12" s="30">
        <v>45917</v>
      </c>
      <c r="B12" s="28" t="s">
        <v>67</v>
      </c>
      <c r="C12" s="28">
        <v>92379</v>
      </c>
      <c r="D12" s="32"/>
      <c r="E12" s="31"/>
      <c r="F12" s="32"/>
      <c r="G12" s="32"/>
    </row>
    <row r="13" spans="1:7" x14ac:dyDescent="0.25">
      <c r="A13" s="30" t="s">
        <v>82</v>
      </c>
      <c r="B13" s="28" t="s">
        <v>67</v>
      </c>
      <c r="C13" s="28">
        <v>92476</v>
      </c>
      <c r="D13" s="32"/>
      <c r="E13" s="31"/>
      <c r="F13" s="32"/>
      <c r="G13" s="32"/>
    </row>
  </sheetData>
  <phoneticPr fontId="3" type="noConversion"/>
  <pageMargins left="0.7" right="0.7" top="0.75" bottom="0.75" header="0.3" footer="0.3"/>
  <ignoredErrors>
    <ignoredError sqref="E2:E11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Emploi du temps</vt:lpstr>
      <vt:lpstr>Salaire</vt:lpstr>
      <vt:lpstr>Compte de résultat</vt:lpstr>
      <vt:lpstr>Statis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Stagiaire8</dc:creator>
  <cp:lastModifiedBy>joel colpin</cp:lastModifiedBy>
  <dcterms:created xsi:type="dcterms:W3CDTF">2025-09-15T13:17:54Z</dcterms:created>
  <dcterms:modified xsi:type="dcterms:W3CDTF">2025-09-16T11:52:01Z</dcterms:modified>
</cp:coreProperties>
</file>