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2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drawings/drawing3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drawings/drawing4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09A2336A-659E-46A9-978D-D53C67662490}" xr6:coauthVersionLast="47" xr6:coauthVersionMax="47" xr10:uidLastSave="{00000000-0000-0000-0000-000000000000}"/>
  <bookViews>
    <workbookView xWindow="0" yWindow="270" windowWidth="28800" windowHeight="15210" activeTab="1" xr2:uid="{CAD3185F-F36A-4A2F-A667-B2573E60AF6B}"/>
  </bookViews>
  <sheets>
    <sheet name="Tirage Tour1" sheetId="1" r:id="rId1"/>
    <sheet name="Tour2" sheetId="6" r:id="rId2"/>
    <sheet name="Poule C" sheetId="4" state="hidden" r:id="rId3"/>
    <sheet name="Poule D" sheetId="5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9" i="6" l="1"/>
  <c r="H19" i="6"/>
  <c r="J18" i="6"/>
  <c r="H18" i="6"/>
  <c r="J17" i="6"/>
  <c r="H17" i="6"/>
  <c r="J16" i="6"/>
  <c r="H16" i="6"/>
  <c r="J15" i="6"/>
  <c r="H15" i="6"/>
  <c r="J14" i="6"/>
  <c r="H14" i="6"/>
  <c r="J13" i="6"/>
  <c r="H13" i="6"/>
  <c r="J12" i="6"/>
  <c r="H12" i="6"/>
  <c r="J11" i="6"/>
  <c r="H11" i="6"/>
  <c r="U10" i="6"/>
  <c r="T10" i="6"/>
  <c r="R10" i="6"/>
  <c r="Q10" i="6"/>
  <c r="J10" i="6"/>
  <c r="H10" i="6"/>
  <c r="U9" i="6"/>
  <c r="T9" i="6"/>
  <c r="R9" i="6"/>
  <c r="Q9" i="6"/>
  <c r="J9" i="6"/>
  <c r="H9" i="6"/>
  <c r="U8" i="6"/>
  <c r="T8" i="6"/>
  <c r="R8" i="6"/>
  <c r="Q8" i="6"/>
  <c r="J8" i="6"/>
  <c r="H8" i="6"/>
  <c r="AJ7" i="6"/>
  <c r="AI7" i="6"/>
  <c r="AH7" i="6"/>
  <c r="AF7" i="6"/>
  <c r="AE7" i="6"/>
  <c r="AD7" i="6"/>
  <c r="U7" i="6"/>
  <c r="T7" i="6"/>
  <c r="R7" i="6"/>
  <c r="Q7" i="6"/>
  <c r="J7" i="6"/>
  <c r="H7" i="6"/>
  <c r="AJ6" i="6"/>
  <c r="AI6" i="6"/>
  <c r="AH6" i="6"/>
  <c r="AF6" i="6"/>
  <c r="AE6" i="6"/>
  <c r="AD6" i="6"/>
  <c r="U6" i="6"/>
  <c r="T6" i="6"/>
  <c r="R6" i="6"/>
  <c r="Q6" i="6"/>
  <c r="J6" i="6"/>
  <c r="H6" i="6"/>
  <c r="AJ5" i="6"/>
  <c r="AI5" i="6"/>
  <c r="AH5" i="6"/>
  <c r="AF5" i="6"/>
  <c r="AE5" i="6"/>
  <c r="AD5" i="6"/>
  <c r="U5" i="6"/>
  <c r="T5" i="6"/>
  <c r="R5" i="6"/>
  <c r="Q5" i="6"/>
  <c r="J5" i="6"/>
  <c r="H5" i="6"/>
  <c r="AJ4" i="6"/>
  <c r="AI4" i="6"/>
  <c r="AH4" i="6"/>
  <c r="AF4" i="6"/>
  <c r="AE4" i="6"/>
  <c r="AD4" i="6"/>
  <c r="U4" i="6"/>
  <c r="T4" i="6"/>
  <c r="R4" i="6"/>
  <c r="Q4" i="6"/>
  <c r="J4" i="6"/>
  <c r="H4" i="6"/>
  <c r="AJ3" i="6"/>
  <c r="AI3" i="6"/>
  <c r="AH3" i="6"/>
  <c r="AF3" i="6"/>
  <c r="AE3" i="6"/>
  <c r="AD3" i="6"/>
  <c r="U3" i="6"/>
  <c r="T3" i="6"/>
  <c r="R3" i="6"/>
  <c r="Q3" i="6"/>
  <c r="J3" i="6"/>
  <c r="H3" i="6"/>
  <c r="AJ2" i="6"/>
  <c r="AI2" i="6"/>
  <c r="AH2" i="6"/>
  <c r="AF2" i="6"/>
  <c r="AE2" i="6"/>
  <c r="AD2" i="6"/>
  <c r="U2" i="6"/>
  <c r="T2" i="6"/>
  <c r="R2" i="6"/>
  <c r="Q2" i="6"/>
  <c r="J2" i="6"/>
  <c r="H2" i="6"/>
  <c r="AI2" i="1"/>
  <c r="AJ2" i="1"/>
  <c r="AI3" i="1"/>
  <c r="AJ3" i="1"/>
  <c r="AI4" i="1"/>
  <c r="AJ4" i="1"/>
  <c r="AI5" i="1"/>
  <c r="AJ5" i="1"/>
  <c r="AI6" i="1"/>
  <c r="AJ6" i="1"/>
  <c r="AI7" i="1"/>
  <c r="AJ7" i="1"/>
  <c r="AH3" i="1"/>
  <c r="AH4" i="1"/>
  <c r="AH5" i="1"/>
  <c r="AH6" i="1"/>
  <c r="AH7" i="1"/>
  <c r="AH2" i="1"/>
  <c r="AD3" i="1"/>
  <c r="AE3" i="1"/>
  <c r="AF3" i="1"/>
  <c r="AD4" i="1"/>
  <c r="AE4" i="1"/>
  <c r="AF4" i="1"/>
  <c r="AD5" i="1"/>
  <c r="AE5" i="1"/>
  <c r="AF5" i="1"/>
  <c r="AD6" i="1"/>
  <c r="AE6" i="1"/>
  <c r="AF6" i="1"/>
  <c r="AD7" i="1"/>
  <c r="AE7" i="1"/>
  <c r="AF7" i="1"/>
  <c r="AE2" i="1"/>
  <c r="AF2" i="1"/>
  <c r="AD2" i="1"/>
  <c r="U3" i="1"/>
  <c r="U4" i="1"/>
  <c r="U5" i="1"/>
  <c r="U6" i="1"/>
  <c r="U7" i="1"/>
  <c r="U8" i="1"/>
  <c r="U9" i="1"/>
  <c r="U10" i="1"/>
  <c r="U2" i="1"/>
  <c r="T3" i="1"/>
  <c r="T4" i="1"/>
  <c r="T5" i="1"/>
  <c r="T6" i="1"/>
  <c r="T7" i="1"/>
  <c r="T8" i="1"/>
  <c r="T9" i="1"/>
  <c r="T10" i="1"/>
  <c r="T2" i="1"/>
  <c r="R3" i="1"/>
  <c r="R4" i="1"/>
  <c r="R5" i="1"/>
  <c r="R6" i="1"/>
  <c r="R7" i="1"/>
  <c r="R8" i="1"/>
  <c r="R9" i="1"/>
  <c r="R10" i="1"/>
  <c r="R2" i="1"/>
  <c r="Q3" i="1"/>
  <c r="Q4" i="1"/>
  <c r="Q5" i="1"/>
  <c r="Q6" i="1"/>
  <c r="Q7" i="1"/>
  <c r="Q8" i="1"/>
  <c r="Q9" i="1"/>
  <c r="Q10" i="1"/>
  <c r="Q2" i="1"/>
  <c r="H2" i="1"/>
  <c r="J2" i="1"/>
  <c r="H3" i="1"/>
  <c r="J3" i="1"/>
  <c r="H4" i="1"/>
  <c r="J4" i="1"/>
  <c r="H5" i="1"/>
  <c r="J5" i="1"/>
  <c r="H6" i="1"/>
  <c r="J6" i="1"/>
  <c r="H7" i="1"/>
  <c r="J7" i="1"/>
  <c r="H8" i="1"/>
  <c r="J8" i="1"/>
  <c r="H9" i="1"/>
  <c r="J9" i="1"/>
  <c r="H10" i="1"/>
  <c r="J10" i="1"/>
  <c r="H11" i="1"/>
  <c r="J11" i="1"/>
  <c r="H12" i="1"/>
  <c r="J12" i="1"/>
  <c r="H13" i="1"/>
  <c r="J13" i="1"/>
  <c r="H14" i="1"/>
  <c r="J14" i="1"/>
  <c r="H15" i="1"/>
  <c r="J15" i="1"/>
  <c r="H16" i="1"/>
  <c r="J16" i="1"/>
  <c r="H17" i="1"/>
  <c r="J17" i="1"/>
  <c r="H18" i="1"/>
  <c r="J18" i="1"/>
  <c r="H19" i="1"/>
  <c r="J19" i="1"/>
  <c r="Q18" i="5"/>
  <c r="P18" i="5"/>
  <c r="O18" i="5"/>
  <c r="N18" i="5"/>
  <c r="M18" i="5"/>
  <c r="L18" i="5"/>
  <c r="P16" i="5"/>
  <c r="O16" i="5"/>
  <c r="Q15" i="5"/>
  <c r="N15" i="5"/>
  <c r="M14" i="5"/>
  <c r="L14" i="5"/>
  <c r="Q13" i="5"/>
  <c r="P13" i="5"/>
  <c r="O12" i="5"/>
  <c r="M12" i="5"/>
  <c r="N11" i="5"/>
  <c r="L11" i="5"/>
  <c r="Q10" i="5"/>
  <c r="M10" i="5"/>
  <c r="P9" i="5"/>
  <c r="N9" i="5"/>
  <c r="O8" i="5"/>
  <c r="L8" i="5"/>
  <c r="N7" i="5"/>
  <c r="M7" i="5"/>
  <c r="Q6" i="5"/>
  <c r="O6" i="5"/>
  <c r="P5" i="5"/>
  <c r="L5" i="5"/>
  <c r="O4" i="5"/>
  <c r="N4" i="5"/>
  <c r="P3" i="5"/>
  <c r="M3" i="5"/>
  <c r="Q2" i="5"/>
  <c r="L2" i="5"/>
  <c r="Q18" i="4"/>
  <c r="P18" i="4"/>
  <c r="O18" i="4"/>
  <c r="N18" i="4"/>
  <c r="M18" i="4"/>
  <c r="L18" i="4"/>
  <c r="P16" i="4"/>
  <c r="O16" i="4"/>
  <c r="Q15" i="4"/>
  <c r="N15" i="4"/>
  <c r="M14" i="4"/>
  <c r="L14" i="4"/>
  <c r="Q13" i="4"/>
  <c r="P13" i="4"/>
  <c r="O12" i="4"/>
  <c r="M12" i="4"/>
  <c r="N11" i="4"/>
  <c r="L11" i="4"/>
  <c r="Q10" i="4"/>
  <c r="M10" i="4"/>
  <c r="P9" i="4"/>
  <c r="N9" i="4"/>
  <c r="O8" i="4"/>
  <c r="L8" i="4"/>
  <c r="N7" i="4"/>
  <c r="M7" i="4"/>
  <c r="Q6" i="4"/>
  <c r="O6" i="4"/>
  <c r="P5" i="4"/>
  <c r="L5" i="4"/>
  <c r="O4" i="4"/>
  <c r="N4" i="4"/>
  <c r="P3" i="4"/>
  <c r="M3" i="4"/>
  <c r="Q2" i="4"/>
  <c r="L2" i="4"/>
  <c r="B2" i="4"/>
  <c r="G14" i="4" s="1"/>
  <c r="B2" i="5"/>
  <c r="G14" i="5" s="1"/>
  <c r="B3" i="4"/>
  <c r="G12" i="4" s="1"/>
  <c r="B3" i="5"/>
  <c r="G12" i="5" s="1"/>
  <c r="B4" i="4"/>
  <c r="G15" i="4" s="1"/>
  <c r="B4" i="5"/>
  <c r="I11" i="5" s="1"/>
  <c r="B5" i="4"/>
  <c r="G16" i="4" s="1"/>
  <c r="B5" i="5"/>
  <c r="I12" i="5" s="1"/>
  <c r="B6" i="4"/>
  <c r="G13" i="4" s="1"/>
  <c r="B6" i="5"/>
  <c r="I16" i="5" s="1"/>
  <c r="B7" i="4"/>
  <c r="I15" i="4" s="1"/>
  <c r="B7" i="5"/>
  <c r="I13" i="5" s="1"/>
  <c r="Q17" i="5" l="1"/>
  <c r="Q19" i="5" s="1"/>
  <c r="G23" i="5"/>
  <c r="G25" i="4"/>
  <c r="G21" i="4"/>
  <c r="G24" i="4"/>
  <c r="G20" i="5"/>
  <c r="G22" i="5"/>
  <c r="G23" i="4"/>
  <c r="G25" i="5"/>
  <c r="G21" i="5"/>
  <c r="G20" i="4"/>
  <c r="G22" i="4"/>
  <c r="G24" i="5"/>
  <c r="M17" i="4"/>
  <c r="M19" i="4" s="1"/>
  <c r="M17" i="5"/>
  <c r="M19" i="5" s="1"/>
  <c r="P17" i="4"/>
  <c r="P19" i="4" s="1"/>
  <c r="Q17" i="4"/>
  <c r="Q19" i="4" s="1"/>
  <c r="O17" i="4"/>
  <c r="L17" i="4"/>
  <c r="G3" i="5"/>
  <c r="O17" i="5"/>
  <c r="O19" i="5" s="1"/>
  <c r="N17" i="5"/>
  <c r="G7" i="5"/>
  <c r="L17" i="5"/>
  <c r="P17" i="5"/>
  <c r="P19" i="5" s="1"/>
  <c r="N17" i="4"/>
  <c r="I9" i="4"/>
  <c r="I2" i="5"/>
  <c r="I10" i="5"/>
  <c r="I15" i="5"/>
  <c r="I6" i="5"/>
  <c r="G9" i="5"/>
  <c r="G4" i="5"/>
  <c r="G15" i="5"/>
  <c r="G10" i="5"/>
  <c r="I14" i="5"/>
  <c r="G8" i="5"/>
  <c r="G2" i="5"/>
  <c r="G11" i="5"/>
  <c r="G5" i="5"/>
  <c r="I3" i="4"/>
  <c r="I5" i="4"/>
  <c r="I16" i="4"/>
  <c r="I8" i="4"/>
  <c r="I4" i="4"/>
  <c r="I12" i="4"/>
  <c r="G6" i="4"/>
  <c r="I7" i="4"/>
  <c r="I11" i="4"/>
  <c r="I6" i="4"/>
  <c r="I13" i="4"/>
  <c r="G13" i="5"/>
  <c r="I2" i="4"/>
  <c r="I10" i="4"/>
  <c r="I14" i="4"/>
  <c r="G6" i="5"/>
  <c r="G16" i="5"/>
  <c r="I3" i="5"/>
  <c r="I4" i="5"/>
  <c r="I5" i="5"/>
  <c r="I7" i="5"/>
  <c r="I8" i="5"/>
  <c r="I9" i="5"/>
  <c r="G2" i="4"/>
  <c r="G3" i="4"/>
  <c r="G4" i="4"/>
  <c r="G5" i="4"/>
  <c r="G7" i="4"/>
  <c r="G8" i="4"/>
  <c r="G9" i="4"/>
  <c r="G10" i="4"/>
  <c r="G11" i="4"/>
  <c r="L19" i="5"/>
  <c r="N19" i="4"/>
  <c r="O19" i="4"/>
  <c r="L19" i="4"/>
  <c r="Q20" i="4" l="1"/>
  <c r="N20" i="4"/>
  <c r="O20" i="4"/>
  <c r="M20" i="4"/>
  <c r="P20" i="4"/>
  <c r="L20" i="4"/>
  <c r="N19" i="5"/>
  <c r="N20" i="5" s="1"/>
  <c r="I23" i="4" l="1"/>
  <c r="I22" i="4"/>
  <c r="M20" i="5"/>
  <c r="P20" i="5"/>
  <c r="Q20" i="5"/>
  <c r="L20" i="5"/>
  <c r="O20" i="5"/>
  <c r="I22" i="5" l="1"/>
  <c r="I23" i="5"/>
</calcChain>
</file>

<file path=xl/sharedStrings.xml><?xml version="1.0" encoding="utf-8"?>
<sst xmlns="http://schemas.openxmlformats.org/spreadsheetml/2006/main" count="195" uniqueCount="55">
  <si>
    <t>NOMS</t>
  </si>
  <si>
    <t>Contre</t>
  </si>
  <si>
    <t>Tirage</t>
  </si>
  <si>
    <t>&gt;&gt;&gt;&gt;</t>
  </si>
  <si>
    <t>Total Points</t>
  </si>
  <si>
    <t>NOM du joueur 1</t>
  </si>
  <si>
    <t>NOM du joueur 2</t>
  </si>
  <si>
    <t>Classement</t>
  </si>
  <si>
    <t>Diff but  +  -</t>
  </si>
  <si>
    <t>Les 2 premiers</t>
  </si>
  <si>
    <t>Poule D</t>
  </si>
  <si>
    <t>Poule C</t>
  </si>
  <si>
    <t>SCORE</t>
  </si>
  <si>
    <t>Joueur 2</t>
  </si>
  <si>
    <t>Joueur 1</t>
  </si>
  <si>
    <t>&gt;&gt;&gt;</t>
  </si>
  <si>
    <t>Joueur 3</t>
  </si>
  <si>
    <t>andré</t>
  </si>
  <si>
    <t>albert</t>
  </si>
  <si>
    <t>bernard</t>
  </si>
  <si>
    <t>bouboule</t>
  </si>
  <si>
    <t>charles</t>
  </si>
  <si>
    <t>claude</t>
  </si>
  <si>
    <t>daniel</t>
  </si>
  <si>
    <t>denis</t>
  </si>
  <si>
    <t>emile</t>
  </si>
  <si>
    <t>fernand</t>
  </si>
  <si>
    <t>françis</t>
  </si>
  <si>
    <t>gerard</t>
  </si>
  <si>
    <t>gaston</t>
  </si>
  <si>
    <t>hubert</t>
  </si>
  <si>
    <t>henri</t>
  </si>
  <si>
    <t>ines</t>
  </si>
  <si>
    <t>isidore</t>
  </si>
  <si>
    <t>eleonore</t>
  </si>
  <si>
    <t>Equipe 1</t>
  </si>
  <si>
    <t>Equipe 2</t>
  </si>
  <si>
    <t>jean</t>
  </si>
  <si>
    <t>joël</t>
  </si>
  <si>
    <t>klebert</t>
  </si>
  <si>
    <t>kubik</t>
  </si>
  <si>
    <t>leon</t>
  </si>
  <si>
    <t>lucette</t>
  </si>
  <si>
    <t>maelle</t>
  </si>
  <si>
    <t>michel</t>
  </si>
  <si>
    <t>noel</t>
  </si>
  <si>
    <t>noémie</t>
  </si>
  <si>
    <t>ophélie</t>
  </si>
  <si>
    <t>paul</t>
  </si>
  <si>
    <t>pierre</t>
  </si>
  <si>
    <t>quasimodo</t>
  </si>
  <si>
    <t>rené</t>
  </si>
  <si>
    <t>remy</t>
  </si>
  <si>
    <t>simon</t>
  </si>
  <si>
    <t>suzanne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</si>
</sst>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rgb="FFFFFF00"/>
      <name val="Calibri"/>
      <family val="2"/>
      <scheme val="minor"/>
    </font>
    <font>
      <sz val="20"/>
      <color rgb="FFFFFF00"/>
      <name val="Calibri"/>
      <family val="2"/>
      <scheme val="minor"/>
    </font>
    <font>
      <sz val="16"/>
      <color rgb="FFFFFF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2"/>
      <color rgb="FFFFFF00"/>
      <name val="Calibri"/>
      <family val="2"/>
      <scheme val="minor"/>
    </font>
    <font>
      <b/>
      <sz val="22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70C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thin">
        <color rgb="FFFF0000"/>
      </bottom>
      <diagonal/>
    </border>
    <border>
      <left style="double">
        <color rgb="FFFF0000"/>
      </left>
      <right style="double">
        <color rgb="FFFF0000"/>
      </right>
      <top/>
      <bottom/>
      <diagonal/>
    </border>
    <border>
      <left style="double">
        <color rgb="FF0070C0"/>
      </left>
      <right style="double">
        <color rgb="FF0070C0"/>
      </right>
      <top style="double">
        <color rgb="FF0070C0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medium">
        <color auto="1"/>
      </bottom>
      <diagonal/>
    </border>
    <border>
      <left style="double">
        <color rgb="FFFF0000"/>
      </left>
      <right style="double">
        <color rgb="FFFF0000"/>
      </right>
      <top style="medium">
        <color auto="1"/>
      </top>
      <bottom style="thin">
        <color auto="1"/>
      </bottom>
      <diagonal/>
    </border>
    <border>
      <left style="double">
        <color rgb="FFFF0000"/>
      </left>
      <right style="double">
        <color rgb="FFFF0000"/>
      </right>
      <top style="thin">
        <color auto="1"/>
      </top>
      <bottom style="thin">
        <color auto="1"/>
      </bottom>
      <diagonal/>
    </border>
    <border>
      <left style="double">
        <color rgb="FFFF0000"/>
      </left>
      <right style="double">
        <color rgb="FFFF0000"/>
      </right>
      <top style="thin">
        <color auto="1"/>
      </top>
      <bottom style="double">
        <color rgb="FFFF0000"/>
      </bottom>
      <diagonal/>
    </border>
    <border>
      <left style="double">
        <color rgb="FFFF0000"/>
      </left>
      <right/>
      <top style="double">
        <color rgb="FFFF0000"/>
      </top>
      <bottom style="double">
        <color rgb="FFFF0000"/>
      </bottom>
      <diagonal/>
    </border>
    <border>
      <left/>
      <right/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 style="medium">
        <color auto="1"/>
      </top>
      <bottom style="medium">
        <color auto="1"/>
      </bottom>
      <diagonal/>
    </border>
    <border>
      <left/>
      <right style="double">
        <color rgb="FFFF0000"/>
      </right>
      <top/>
      <bottom/>
      <diagonal/>
    </border>
    <border>
      <left/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/>
      <top/>
      <bottom/>
      <diagonal/>
    </border>
    <border>
      <left style="double">
        <color rgb="FF0070C0"/>
      </left>
      <right style="double">
        <color rgb="FF0070C0"/>
      </right>
      <top/>
      <bottom/>
      <diagonal/>
    </border>
    <border>
      <left style="double">
        <color rgb="FF0070C0"/>
      </left>
      <right/>
      <top/>
      <bottom/>
      <diagonal/>
    </border>
    <border>
      <left style="double">
        <color rgb="FFFF0000"/>
      </left>
      <right style="double">
        <color rgb="FFFF0000"/>
      </right>
      <top/>
      <bottom style="double">
        <color rgb="FFFF0000"/>
      </bottom>
      <diagonal/>
    </border>
    <border>
      <left style="double">
        <color rgb="FF0070C0"/>
      </left>
      <right/>
      <top style="double">
        <color rgb="FF0070C0"/>
      </top>
      <bottom style="double">
        <color rgb="FFFF0000"/>
      </bottom>
      <diagonal/>
    </border>
    <border>
      <left/>
      <right style="double">
        <color rgb="FF0070C0"/>
      </right>
      <top style="double">
        <color rgb="FF0070C0"/>
      </top>
      <bottom style="double">
        <color rgb="FFFF0000"/>
      </bottom>
      <diagonal/>
    </border>
    <border>
      <left/>
      <right/>
      <top style="double">
        <color rgb="FF0070C0"/>
      </top>
      <bottom style="double">
        <color rgb="FFFF0000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0" borderId="9" xfId="0" applyBorder="1"/>
    <xf numFmtId="0" fontId="0" fillId="0" borderId="9" xfId="0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0" fillId="7" borderId="14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9" fillId="0" borderId="0" xfId="0" applyFont="1"/>
    <xf numFmtId="0" fontId="9" fillId="3" borderId="7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17" xfId="0" applyBorder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11" fillId="9" borderId="7" xfId="0" applyFont="1" applyFill="1" applyBorder="1" applyAlignment="1">
      <alignment horizontal="left" vertical="center"/>
    </xf>
    <xf numFmtId="0" fontId="12" fillId="9" borderId="6" xfId="0" applyFont="1" applyFill="1" applyBorder="1" applyAlignment="1">
      <alignment horizontal="center" vertical="center" wrapText="1"/>
    </xf>
    <xf numFmtId="0" fontId="13" fillId="9" borderId="18" xfId="0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 wrapText="1"/>
    </xf>
    <xf numFmtId="0" fontId="13" fillId="4" borderId="0" xfId="0" applyFont="1" applyFill="1" applyAlignment="1">
      <alignment horizontal="center" vertical="center"/>
    </xf>
    <xf numFmtId="0" fontId="11" fillId="4" borderId="7" xfId="0" applyFont="1" applyFill="1" applyBorder="1" applyAlignment="1">
      <alignment horizontal="left" vertical="center"/>
    </xf>
    <xf numFmtId="0" fontId="14" fillId="10" borderId="6" xfId="0" applyFont="1" applyFill="1" applyBorder="1" applyAlignment="1">
      <alignment horizontal="center" vertical="center" wrapText="1"/>
    </xf>
    <xf numFmtId="0" fontId="15" fillId="10" borderId="0" xfId="0" applyFont="1" applyFill="1" applyAlignment="1">
      <alignment horizontal="center" vertical="center"/>
    </xf>
    <xf numFmtId="0" fontId="16" fillId="10" borderId="7" xfId="0" applyFont="1" applyFill="1" applyBorder="1" applyAlignment="1">
      <alignment horizontal="left" vertical="center"/>
    </xf>
    <xf numFmtId="0" fontId="17" fillId="7" borderId="0" xfId="0" applyFont="1" applyFill="1" applyAlignment="1">
      <alignment horizontal="center"/>
    </xf>
    <xf numFmtId="0" fontId="2" fillId="7" borderId="4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/>
    </xf>
    <xf numFmtId="0" fontId="1" fillId="7" borderId="4" xfId="0" applyFont="1" applyFill="1" applyBorder="1"/>
    <xf numFmtId="0" fontId="0" fillId="4" borderId="0" xfId="0" applyFill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9" borderId="18" xfId="0" applyFill="1" applyBorder="1" applyAlignment="1">
      <alignment horizontal="center" vertical="center"/>
    </xf>
    <xf numFmtId="0" fontId="18" fillId="7" borderId="4" xfId="0" applyFont="1" applyFill="1" applyBorder="1" applyAlignment="1">
      <alignment horizontal="center"/>
    </xf>
    <xf numFmtId="0" fontId="18" fillId="7" borderId="4" xfId="0" applyFont="1" applyFill="1" applyBorder="1"/>
    <xf numFmtId="0" fontId="18" fillId="0" borderId="0" xfId="0" applyFont="1"/>
    <xf numFmtId="0" fontId="18" fillId="2" borderId="1" xfId="0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/>
    </xf>
    <xf numFmtId="0" fontId="18" fillId="9" borderId="7" xfId="0" applyFont="1" applyFill="1" applyBorder="1" applyAlignment="1">
      <alignment horizontal="left" vertical="center"/>
    </xf>
    <xf numFmtId="0" fontId="18" fillId="9" borderId="5" xfId="0" applyFont="1" applyFill="1" applyBorder="1"/>
    <xf numFmtId="0" fontId="18" fillId="0" borderId="17" xfId="0" applyFont="1" applyBorder="1" applyAlignment="1">
      <alignment horizontal="left" vertical="center"/>
    </xf>
    <xf numFmtId="0" fontId="18" fillId="0" borderId="0" xfId="0" applyFont="1" applyAlignment="1">
      <alignment horizontal="center" vertical="center"/>
    </xf>
    <xf numFmtId="0" fontId="18" fillId="4" borderId="7" xfId="0" applyFont="1" applyFill="1" applyBorder="1" applyAlignment="1">
      <alignment horizontal="left" vertical="center"/>
    </xf>
    <xf numFmtId="0" fontId="18" fillId="4" borderId="0" xfId="0" applyFont="1" applyFill="1" applyAlignment="1">
      <alignment horizontal="center" vertical="center"/>
    </xf>
    <xf numFmtId="0" fontId="19" fillId="10" borderId="7" xfId="0" applyFont="1" applyFill="1" applyBorder="1" applyAlignment="1">
      <alignment horizontal="left" vertical="center"/>
    </xf>
    <xf numFmtId="0" fontId="19" fillId="10" borderId="0" xfId="0" applyFont="1" applyFill="1" applyAlignment="1">
      <alignment horizontal="center" vertical="center"/>
    </xf>
    <xf numFmtId="0" fontId="18" fillId="2" borderId="3" xfId="0" applyFont="1" applyFill="1" applyBorder="1" applyAlignment="1">
      <alignment horizontal="center" vertical="center"/>
    </xf>
    <xf numFmtId="0" fontId="18" fillId="2" borderId="0" xfId="0" applyFont="1" applyFill="1" applyAlignment="1">
      <alignment horizontal="center" vertical="center"/>
    </xf>
    <xf numFmtId="0" fontId="18" fillId="4" borderId="20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2" fillId="4" borderId="21" xfId="0" applyFont="1" applyFill="1" applyBorder="1" applyAlignment="1">
      <alignment horizontal="center" vertical="center" wrapText="1"/>
    </xf>
    <xf numFmtId="0" fontId="12" fillId="4" borderId="22" xfId="0" applyFont="1" applyFill="1" applyBorder="1" applyAlignment="1">
      <alignment horizontal="center" vertical="center" wrapText="1"/>
    </xf>
    <xf numFmtId="0" fontId="14" fillId="10" borderId="21" xfId="0" applyFont="1" applyFill="1" applyBorder="1" applyAlignment="1">
      <alignment horizontal="center" vertical="center" wrapText="1"/>
    </xf>
    <xf numFmtId="0" fontId="14" fillId="10" borderId="23" xfId="0" applyFont="1" applyFill="1" applyBorder="1" applyAlignment="1">
      <alignment horizontal="center" vertical="center" wrapText="1"/>
    </xf>
    <xf numFmtId="0" fontId="14" fillId="10" borderId="22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3" borderId="17" xfId="0" applyFill="1" applyBorder="1" applyAlignment="1">
      <alignment horizontal="center"/>
    </xf>
    <xf numFmtId="0" fontId="0" fillId="3" borderId="15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5.emf"/><Relationship Id="rId1" Type="http://schemas.openxmlformats.org/officeDocument/2006/relationships/image" Target="../media/image2.emf"/><Relationship Id="rId4" Type="http://schemas.openxmlformats.org/officeDocument/2006/relationships/image" Target="../media/image7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</xdr:row>
          <xdr:rowOff>419100</xdr:rowOff>
        </xdr:from>
        <xdr:to>
          <xdr:col>16</xdr:col>
          <xdr:colOff>2019300</xdr:colOff>
          <xdr:row>12</xdr:row>
          <xdr:rowOff>523875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180975</xdr:colOff>
          <xdr:row>10</xdr:row>
          <xdr:rowOff>371475</xdr:rowOff>
        </xdr:from>
        <xdr:to>
          <xdr:col>33</xdr:col>
          <xdr:colOff>1666875</xdr:colOff>
          <xdr:row>12</xdr:row>
          <xdr:rowOff>523875</xdr:rowOff>
        </xdr:to>
        <xdr:sp macro="" textlink="">
          <xdr:nvSpPr>
            <xdr:cNvPr id="1039" name="CommandButton12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590550</xdr:colOff>
          <xdr:row>10</xdr:row>
          <xdr:rowOff>438150</xdr:rowOff>
        </xdr:from>
        <xdr:to>
          <xdr:col>20</xdr:col>
          <xdr:colOff>657225</xdr:colOff>
          <xdr:row>12</xdr:row>
          <xdr:rowOff>533400</xdr:rowOff>
        </xdr:to>
        <xdr:sp macro="" textlink="">
          <xdr:nvSpPr>
            <xdr:cNvPr id="1040" name="CommandButton2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47625</xdr:colOff>
          <xdr:row>10</xdr:row>
          <xdr:rowOff>390525</xdr:rowOff>
        </xdr:from>
        <xdr:to>
          <xdr:col>31</xdr:col>
          <xdr:colOff>38100</xdr:colOff>
          <xdr:row>12</xdr:row>
          <xdr:rowOff>485775</xdr:rowOff>
        </xdr:to>
        <xdr:sp macro="" textlink="">
          <xdr:nvSpPr>
            <xdr:cNvPr id="1041" name="CommandButton3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66678</xdr:colOff>
      <xdr:row>15</xdr:row>
      <xdr:rowOff>3</xdr:rowOff>
    </xdr:from>
    <xdr:to>
      <xdr:col>11</xdr:col>
      <xdr:colOff>523876</xdr:colOff>
      <xdr:row>15</xdr:row>
      <xdr:rowOff>416726</xdr:rowOff>
    </xdr:to>
    <xdr:sp macro="" textlink="">
      <xdr:nvSpPr>
        <xdr:cNvPr id="2" name="Flèche : angle droit 1">
          <a:extLst>
            <a:ext uri="{FF2B5EF4-FFF2-40B4-BE49-F238E27FC236}">
              <a16:creationId xmlns:a16="http://schemas.microsoft.com/office/drawing/2014/main" id="{1C86D1FC-2960-4FE7-BEA6-550FE02485D2}"/>
            </a:ext>
          </a:extLst>
        </xdr:cNvPr>
        <xdr:cNvSpPr/>
      </xdr:nvSpPr>
      <xdr:spPr>
        <a:xfrm rot="16200000" flipH="1">
          <a:off x="6687740" y="6199591"/>
          <a:ext cx="416723" cy="1219198"/>
        </a:xfrm>
        <a:prstGeom prst="bentUpArrow">
          <a:avLst/>
        </a:prstGeom>
        <a:solidFill>
          <a:srgbClr val="00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295275</xdr:colOff>
          <xdr:row>11</xdr:row>
          <xdr:rowOff>57150</xdr:rowOff>
        </xdr:from>
        <xdr:to>
          <xdr:col>17</xdr:col>
          <xdr:colOff>942975</xdr:colOff>
          <xdr:row>13</xdr:row>
          <xdr:rowOff>428625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11</xdr:row>
          <xdr:rowOff>38100</xdr:rowOff>
        </xdr:from>
        <xdr:to>
          <xdr:col>20</xdr:col>
          <xdr:colOff>1000125</xdr:colOff>
          <xdr:row>13</xdr:row>
          <xdr:rowOff>400050</xdr:rowOff>
        </xdr:to>
        <xdr:sp macro="" textlink="">
          <xdr:nvSpPr>
            <xdr:cNvPr id="2051" name="CommandButton2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600075</xdr:colOff>
          <xdr:row>11</xdr:row>
          <xdr:rowOff>0</xdr:rowOff>
        </xdr:from>
        <xdr:to>
          <xdr:col>30</xdr:col>
          <xdr:colOff>1257300</xdr:colOff>
          <xdr:row>13</xdr:row>
          <xdr:rowOff>361950</xdr:rowOff>
        </xdr:to>
        <xdr:sp macro="" textlink="">
          <xdr:nvSpPr>
            <xdr:cNvPr id="2053" name="CommandButton3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438150</xdr:colOff>
          <xdr:row>10</xdr:row>
          <xdr:rowOff>409575</xdr:rowOff>
        </xdr:from>
        <xdr:to>
          <xdr:col>34</xdr:col>
          <xdr:colOff>295275</xdr:colOff>
          <xdr:row>13</xdr:row>
          <xdr:rowOff>323850</xdr:rowOff>
        </xdr:to>
        <xdr:sp macro="" textlink="">
          <xdr:nvSpPr>
            <xdr:cNvPr id="2055" name="CommandButton4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12</xdr:row>
          <xdr:rowOff>114300</xdr:rowOff>
        </xdr:from>
        <xdr:to>
          <xdr:col>1</xdr:col>
          <xdr:colOff>1495425</xdr:colOff>
          <xdr:row>14</xdr:row>
          <xdr:rowOff>190500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12</xdr:row>
          <xdr:rowOff>123825</xdr:rowOff>
        </xdr:from>
        <xdr:to>
          <xdr:col>1</xdr:col>
          <xdr:colOff>1485900</xdr:colOff>
          <xdr:row>15</xdr:row>
          <xdr:rowOff>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3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emf"/><Relationship Id="rId3" Type="http://schemas.openxmlformats.org/officeDocument/2006/relationships/control" Target="../activeX/activeX5.xml"/><Relationship Id="rId7" Type="http://schemas.openxmlformats.org/officeDocument/2006/relationships/control" Target="../activeX/activeX7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5.emf"/><Relationship Id="rId5" Type="http://schemas.openxmlformats.org/officeDocument/2006/relationships/control" Target="../activeX/activeX6.xml"/><Relationship Id="rId10" Type="http://schemas.openxmlformats.org/officeDocument/2006/relationships/image" Target="../media/image7.emf"/><Relationship Id="rId4" Type="http://schemas.openxmlformats.org/officeDocument/2006/relationships/image" Target="../media/image2.emf"/><Relationship Id="rId9" Type="http://schemas.openxmlformats.org/officeDocument/2006/relationships/control" Target="../activeX/activeX8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9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8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0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image" Target="../media/image9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040EB-160F-4FEB-BB88-5D344EEA4633}">
  <sheetPr codeName="Feuil1"/>
  <dimension ref="A1:AJ37"/>
  <sheetViews>
    <sheetView showGridLines="0" showRowColHeaders="0" zoomScale="62" zoomScaleNormal="62" workbookViewId="0"/>
  </sheetViews>
  <sheetFormatPr baseColWidth="10" defaultColWidth="6.7109375" defaultRowHeight="15" x14ac:dyDescent="0.25"/>
  <cols>
    <col min="1" max="1" width="6.7109375" style="7"/>
    <col min="2" max="2" width="33.140625" customWidth="1"/>
    <col min="3" max="3" width="3.7109375" customWidth="1"/>
    <col min="4" max="4" width="4.85546875" style="1" hidden="1" customWidth="1"/>
    <col min="5" max="5" width="8" style="1" hidden="1" customWidth="1"/>
    <col min="6" max="6" width="4.85546875" style="1" hidden="1" customWidth="1"/>
    <col min="7" max="7" width="3.7109375" hidden="1" customWidth="1"/>
    <col min="8" max="8" width="30.7109375" style="1" customWidth="1"/>
    <col min="9" max="9" width="2.140625" style="1" customWidth="1"/>
    <col min="10" max="10" width="30.7109375" style="1" customWidth="1"/>
    <col min="11" max="11" width="1.7109375" style="1" customWidth="1"/>
    <col min="12" max="12" width="15.7109375" style="1" hidden="1" customWidth="1"/>
    <col min="13" max="13" width="9.85546875" style="1" hidden="1" customWidth="1"/>
    <col min="14" max="15" width="15.7109375" style="1" hidden="1" customWidth="1"/>
    <col min="16" max="16" width="15.7109375" hidden="1" customWidth="1"/>
    <col min="17" max="18" width="30.7109375" customWidth="1"/>
    <col min="19" max="19" width="6.28515625" customWidth="1"/>
    <col min="20" max="21" width="30.7109375" customWidth="1"/>
    <col min="22" max="22" width="2.85546875" customWidth="1"/>
    <col min="23" max="29" width="15.7109375" hidden="1" customWidth="1"/>
    <col min="30" max="32" width="30.7109375" customWidth="1"/>
    <col min="33" max="33" width="7.7109375" customWidth="1"/>
    <col min="34" max="36" width="30.7109375" customWidth="1"/>
  </cols>
  <sheetData>
    <row r="1" spans="1:36" ht="35.1" customHeight="1" thickTop="1" thickBot="1" x14ac:dyDescent="0.4">
      <c r="A1" s="46"/>
      <c r="B1" s="46" t="s">
        <v>0</v>
      </c>
      <c r="H1" s="38" t="s">
        <v>14</v>
      </c>
      <c r="I1" s="39"/>
      <c r="J1" s="38" t="s">
        <v>13</v>
      </c>
      <c r="K1" s="36"/>
      <c r="L1" s="35"/>
      <c r="Q1" s="40" t="s">
        <v>14</v>
      </c>
      <c r="R1" s="40" t="s">
        <v>13</v>
      </c>
      <c r="S1" s="41" t="s">
        <v>15</v>
      </c>
      <c r="T1" s="40" t="s">
        <v>14</v>
      </c>
      <c r="U1" s="40" t="s">
        <v>13</v>
      </c>
      <c r="AD1" s="43" t="s">
        <v>14</v>
      </c>
      <c r="AE1" s="43" t="s">
        <v>13</v>
      </c>
      <c r="AF1" s="43" t="s">
        <v>16</v>
      </c>
      <c r="AG1" s="44" t="s">
        <v>15</v>
      </c>
      <c r="AH1" s="43" t="s">
        <v>14</v>
      </c>
      <c r="AI1" s="43" t="s">
        <v>13</v>
      </c>
      <c r="AJ1" s="43" t="s">
        <v>16</v>
      </c>
    </row>
    <row r="2" spans="1:36" s="55" customFormat="1" ht="45" customHeight="1" thickTop="1" thickBot="1" x14ac:dyDescent="0.5">
      <c r="A2" s="53">
        <v>1</v>
      </c>
      <c r="B2" s="54" t="s">
        <v>17</v>
      </c>
      <c r="D2" s="56">
        <v>26</v>
      </c>
      <c r="E2" s="57"/>
      <c r="F2" s="57">
        <v>24</v>
      </c>
      <c r="H2" s="58" t="str">
        <f t="shared" ref="H2:H18" si="0">IFERROR(VLOOKUP(D2,$A$2:$B$48,2,0),"")</f>
        <v>michel</v>
      </c>
      <c r="I2" s="59"/>
      <c r="J2" s="58" t="str">
        <f t="shared" ref="J2:J18" si="1">IFERROR(VLOOKUP(F2,$A$2:$B$48,2,0),"")</f>
        <v>lucette</v>
      </c>
      <c r="K2" s="60"/>
      <c r="L2" s="61">
        <v>23</v>
      </c>
      <c r="M2" s="61">
        <v>5</v>
      </c>
      <c r="N2" s="61">
        <v>33</v>
      </c>
      <c r="O2" s="61">
        <v>11</v>
      </c>
      <c r="Q2" s="62" t="str">
        <f>IFERROR(VLOOKUP(L2,$A$2:$B$48,2,0),"")</f>
        <v>leon</v>
      </c>
      <c r="R2" s="62" t="str">
        <f>IFERROR(VLOOKUP(M2,$A$2:$B$48,2,0),"")</f>
        <v>charles</v>
      </c>
      <c r="S2" s="63" t="s">
        <v>15</v>
      </c>
      <c r="T2" s="62" t="str">
        <f>IFERROR(VLOOKUP(N2,$A$2:$B$48,2,0),"")</f>
        <v>rené</v>
      </c>
      <c r="U2" s="62" t="str">
        <f>IFERROR(VLOOKUP(O2,$A$2:$B$48,2,0),"")</f>
        <v>fernand</v>
      </c>
      <c r="W2" s="55">
        <v>19</v>
      </c>
      <c r="X2" s="55">
        <v>1</v>
      </c>
      <c r="Y2" s="55">
        <v>30</v>
      </c>
      <c r="Z2" s="55">
        <v>35</v>
      </c>
      <c r="AA2" s="55">
        <v>33</v>
      </c>
      <c r="AB2" s="55">
        <v>18</v>
      </c>
      <c r="AD2" s="64" t="str">
        <f>IFERROR(VLOOKUP(W2,$A$2:$B$48,2,0),"")</f>
        <v>jean</v>
      </c>
      <c r="AE2" s="64" t="str">
        <f t="shared" ref="AE2:AF2" si="2">IFERROR(VLOOKUP(X2,$A$2:$B$48,2,0),"")</f>
        <v>andré</v>
      </c>
      <c r="AF2" s="64" t="str">
        <f t="shared" si="2"/>
        <v>paul</v>
      </c>
      <c r="AG2" s="65" t="s">
        <v>15</v>
      </c>
      <c r="AH2" s="64" t="str">
        <f>IFERROR(VLOOKUP(Z2,$A$2:$B$48,2,0),"")</f>
        <v>simon</v>
      </c>
      <c r="AI2" s="64" t="str">
        <f t="shared" ref="AI2:AJ7" si="3">IFERROR(VLOOKUP(AA2,$A$2:$B$48,2,0),"")</f>
        <v>rené</v>
      </c>
      <c r="AJ2" s="64" t="str">
        <f t="shared" si="3"/>
        <v>isidore</v>
      </c>
    </row>
    <row r="3" spans="1:36" s="55" customFormat="1" ht="45" customHeight="1" thickTop="1" thickBot="1" x14ac:dyDescent="0.5">
      <c r="A3" s="53">
        <v>2</v>
      </c>
      <c r="B3" s="54" t="s">
        <v>18</v>
      </c>
      <c r="D3" s="66">
        <v>20</v>
      </c>
      <c r="E3" s="67"/>
      <c r="F3" s="67">
        <v>10</v>
      </c>
      <c r="H3" s="58" t="str">
        <f t="shared" si="0"/>
        <v>joël</v>
      </c>
      <c r="I3" s="59"/>
      <c r="J3" s="58" t="str">
        <f t="shared" si="1"/>
        <v>eleonore</v>
      </c>
      <c r="K3" s="60"/>
      <c r="L3" s="61">
        <v>29</v>
      </c>
      <c r="M3" s="61">
        <v>7</v>
      </c>
      <c r="N3" s="61">
        <v>4</v>
      </c>
      <c r="O3" s="61">
        <v>19</v>
      </c>
      <c r="Q3" s="62" t="str">
        <f t="shared" ref="Q3:Q10" si="4">IFERROR(VLOOKUP(L3,$A$2:$B$48,2,0),"")</f>
        <v>ophélie</v>
      </c>
      <c r="R3" s="62" t="str">
        <f t="shared" ref="R3:R10" si="5">IFERROR(VLOOKUP(M3,$A$2:$B$48,2,0),"")</f>
        <v>daniel</v>
      </c>
      <c r="S3" s="63" t="s">
        <v>15</v>
      </c>
      <c r="T3" s="62" t="str">
        <f t="shared" ref="T3:T10" si="6">IFERROR(VLOOKUP(N3,$A$2:$B$48,2,0),"")</f>
        <v>bouboule</v>
      </c>
      <c r="U3" s="62" t="str">
        <f t="shared" ref="U3:U10" si="7">IFERROR(VLOOKUP(O3,$A$2:$B$48,2,0),"")</f>
        <v>jean</v>
      </c>
      <c r="W3" s="55">
        <v>12</v>
      </c>
      <c r="X3" s="55">
        <v>27</v>
      </c>
      <c r="Y3" s="55">
        <v>16</v>
      </c>
      <c r="Z3" s="55">
        <v>9</v>
      </c>
      <c r="AA3" s="55">
        <v>21</v>
      </c>
      <c r="AB3" s="55">
        <v>4</v>
      </c>
      <c r="AD3" s="64" t="str">
        <f t="shared" ref="AD3:AD7" si="8">IFERROR(VLOOKUP(W3,$A$2:$B$48,2,0),"")</f>
        <v>françis</v>
      </c>
      <c r="AE3" s="64" t="str">
        <f t="shared" ref="AE3:AE7" si="9">IFERROR(VLOOKUP(X3,$A$2:$B$48,2,0),"")</f>
        <v>noel</v>
      </c>
      <c r="AF3" s="64" t="str">
        <f t="shared" ref="AF3:AF7" si="10">IFERROR(VLOOKUP(Y3,$A$2:$B$48,2,0),"")</f>
        <v>henri</v>
      </c>
      <c r="AG3" s="65" t="s">
        <v>15</v>
      </c>
      <c r="AH3" s="64" t="str">
        <f t="shared" ref="AH3:AH7" si="11">IFERROR(VLOOKUP(Z3,$A$2:$B$48,2,0),"")</f>
        <v>emile</v>
      </c>
      <c r="AI3" s="64" t="str">
        <f t="shared" si="3"/>
        <v>klebert</v>
      </c>
      <c r="AJ3" s="64" t="str">
        <f t="shared" si="3"/>
        <v>bouboule</v>
      </c>
    </row>
    <row r="4" spans="1:36" s="55" customFormat="1" ht="45" customHeight="1" thickTop="1" thickBot="1" x14ac:dyDescent="0.5">
      <c r="A4" s="53">
        <v>3</v>
      </c>
      <c r="B4" s="54" t="s">
        <v>19</v>
      </c>
      <c r="D4" s="66">
        <v>21</v>
      </c>
      <c r="E4" s="67"/>
      <c r="F4" s="67">
        <v>36</v>
      </c>
      <c r="H4" s="58" t="str">
        <f t="shared" si="0"/>
        <v>klebert</v>
      </c>
      <c r="I4" s="59"/>
      <c r="J4" s="58" t="str">
        <f t="shared" si="1"/>
        <v>suzanne</v>
      </c>
      <c r="K4" s="60"/>
      <c r="L4" s="61">
        <v>6</v>
      </c>
      <c r="M4" s="61">
        <v>2</v>
      </c>
      <c r="N4" s="61">
        <v>1</v>
      </c>
      <c r="O4" s="61">
        <v>25</v>
      </c>
      <c r="Q4" s="62" t="str">
        <f t="shared" si="4"/>
        <v>claude</v>
      </c>
      <c r="R4" s="62" t="str">
        <f t="shared" si="5"/>
        <v>albert</v>
      </c>
      <c r="S4" s="63" t="s">
        <v>15</v>
      </c>
      <c r="T4" s="62" t="str">
        <f t="shared" si="6"/>
        <v>andré</v>
      </c>
      <c r="U4" s="62" t="str">
        <f t="shared" si="7"/>
        <v>maelle</v>
      </c>
      <c r="W4" s="55">
        <v>32</v>
      </c>
      <c r="X4" s="55">
        <v>31</v>
      </c>
      <c r="Y4" s="55">
        <v>3</v>
      </c>
      <c r="Z4" s="55">
        <v>34</v>
      </c>
      <c r="AA4" s="55">
        <v>28</v>
      </c>
      <c r="AB4" s="55">
        <v>25</v>
      </c>
      <c r="AD4" s="64" t="str">
        <f t="shared" si="8"/>
        <v>quasimodo</v>
      </c>
      <c r="AE4" s="64" t="str">
        <f t="shared" si="9"/>
        <v>pierre</v>
      </c>
      <c r="AF4" s="64" t="str">
        <f t="shared" si="10"/>
        <v>bernard</v>
      </c>
      <c r="AG4" s="65" t="s">
        <v>15</v>
      </c>
      <c r="AH4" s="64" t="str">
        <f t="shared" si="11"/>
        <v>remy</v>
      </c>
      <c r="AI4" s="64" t="str">
        <f t="shared" si="3"/>
        <v>noémie</v>
      </c>
      <c r="AJ4" s="64" t="str">
        <f t="shared" si="3"/>
        <v>maelle</v>
      </c>
    </row>
    <row r="5" spans="1:36" s="55" customFormat="1" ht="45" customHeight="1" thickTop="1" thickBot="1" x14ac:dyDescent="0.5">
      <c r="A5" s="53">
        <v>4</v>
      </c>
      <c r="B5" s="54" t="s">
        <v>20</v>
      </c>
      <c r="D5" s="66">
        <v>11</v>
      </c>
      <c r="E5" s="67"/>
      <c r="F5" s="67">
        <v>33</v>
      </c>
      <c r="H5" s="58" t="str">
        <f t="shared" si="0"/>
        <v>fernand</v>
      </c>
      <c r="I5" s="59"/>
      <c r="J5" s="58" t="str">
        <f t="shared" si="1"/>
        <v>rené</v>
      </c>
      <c r="K5" s="60"/>
      <c r="L5" s="61">
        <v>30</v>
      </c>
      <c r="M5" s="61">
        <v>26</v>
      </c>
      <c r="N5" s="61">
        <v>16</v>
      </c>
      <c r="O5" s="61">
        <v>9</v>
      </c>
      <c r="Q5" s="62" t="str">
        <f t="shared" si="4"/>
        <v>paul</v>
      </c>
      <c r="R5" s="62" t="str">
        <f t="shared" si="5"/>
        <v>michel</v>
      </c>
      <c r="S5" s="63" t="s">
        <v>15</v>
      </c>
      <c r="T5" s="62" t="str">
        <f t="shared" si="6"/>
        <v>henri</v>
      </c>
      <c r="U5" s="62" t="str">
        <f t="shared" si="7"/>
        <v>emile</v>
      </c>
      <c r="W5" s="55">
        <v>10</v>
      </c>
      <c r="X5" s="55">
        <v>11</v>
      </c>
      <c r="Y5" s="55">
        <v>29</v>
      </c>
      <c r="Z5" s="55">
        <v>5</v>
      </c>
      <c r="AA5" s="55">
        <v>14</v>
      </c>
      <c r="AB5" s="55">
        <v>17</v>
      </c>
      <c r="AD5" s="64" t="str">
        <f t="shared" si="8"/>
        <v>eleonore</v>
      </c>
      <c r="AE5" s="64" t="str">
        <f t="shared" si="9"/>
        <v>fernand</v>
      </c>
      <c r="AF5" s="64" t="str">
        <f t="shared" si="10"/>
        <v>ophélie</v>
      </c>
      <c r="AG5" s="65" t="s">
        <v>15</v>
      </c>
      <c r="AH5" s="64" t="str">
        <f t="shared" si="11"/>
        <v>charles</v>
      </c>
      <c r="AI5" s="64" t="str">
        <f t="shared" si="3"/>
        <v>gaston</v>
      </c>
      <c r="AJ5" s="64" t="str">
        <f t="shared" si="3"/>
        <v>ines</v>
      </c>
    </row>
    <row r="6" spans="1:36" s="55" customFormat="1" ht="45" customHeight="1" thickTop="1" thickBot="1" x14ac:dyDescent="0.5">
      <c r="A6" s="53">
        <v>5</v>
      </c>
      <c r="B6" s="54" t="s">
        <v>21</v>
      </c>
      <c r="D6" s="66">
        <v>28</v>
      </c>
      <c r="E6" s="67"/>
      <c r="F6" s="67">
        <v>9</v>
      </c>
      <c r="H6" s="58" t="str">
        <f t="shared" si="0"/>
        <v>noémie</v>
      </c>
      <c r="I6" s="59"/>
      <c r="J6" s="58" t="str">
        <f t="shared" si="1"/>
        <v>emile</v>
      </c>
      <c r="K6" s="60"/>
      <c r="L6" s="61">
        <v>8</v>
      </c>
      <c r="M6" s="61">
        <v>20</v>
      </c>
      <c r="N6" s="61">
        <v>10</v>
      </c>
      <c r="O6" s="61">
        <v>12</v>
      </c>
      <c r="Q6" s="62" t="str">
        <f t="shared" si="4"/>
        <v>denis</v>
      </c>
      <c r="R6" s="62" t="str">
        <f t="shared" si="5"/>
        <v>joël</v>
      </c>
      <c r="S6" s="63" t="s">
        <v>15</v>
      </c>
      <c r="T6" s="62" t="str">
        <f t="shared" si="6"/>
        <v>eleonore</v>
      </c>
      <c r="U6" s="62" t="str">
        <f t="shared" si="7"/>
        <v>françis</v>
      </c>
      <c r="W6" s="55">
        <v>7</v>
      </c>
      <c r="X6" s="55">
        <v>26</v>
      </c>
      <c r="Y6" s="55">
        <v>6</v>
      </c>
      <c r="Z6" s="55">
        <v>36</v>
      </c>
      <c r="AA6" s="55">
        <v>8</v>
      </c>
      <c r="AB6" s="55">
        <v>2</v>
      </c>
      <c r="AD6" s="64" t="str">
        <f t="shared" si="8"/>
        <v>daniel</v>
      </c>
      <c r="AE6" s="64" t="str">
        <f t="shared" si="9"/>
        <v>michel</v>
      </c>
      <c r="AF6" s="64" t="str">
        <f t="shared" si="10"/>
        <v>claude</v>
      </c>
      <c r="AG6" s="65" t="s">
        <v>15</v>
      </c>
      <c r="AH6" s="64" t="str">
        <f t="shared" si="11"/>
        <v>suzanne</v>
      </c>
      <c r="AI6" s="64" t="str">
        <f t="shared" si="3"/>
        <v>denis</v>
      </c>
      <c r="AJ6" s="64" t="str">
        <f t="shared" si="3"/>
        <v>albert</v>
      </c>
    </row>
    <row r="7" spans="1:36" s="55" customFormat="1" ht="45" customHeight="1" thickTop="1" thickBot="1" x14ac:dyDescent="0.5">
      <c r="A7" s="53">
        <v>6</v>
      </c>
      <c r="B7" s="54" t="s">
        <v>22</v>
      </c>
      <c r="D7" s="66">
        <v>1</v>
      </c>
      <c r="E7" s="67"/>
      <c r="F7" s="67">
        <v>4</v>
      </c>
      <c r="H7" s="58" t="str">
        <f t="shared" si="0"/>
        <v>andré</v>
      </c>
      <c r="I7" s="59"/>
      <c r="J7" s="58" t="str">
        <f t="shared" si="1"/>
        <v>bouboule</v>
      </c>
      <c r="K7" s="60"/>
      <c r="L7" s="61">
        <v>35</v>
      </c>
      <c r="M7" s="61">
        <v>21</v>
      </c>
      <c r="N7" s="61">
        <v>36</v>
      </c>
      <c r="O7" s="61">
        <v>32</v>
      </c>
      <c r="Q7" s="62" t="str">
        <f t="shared" si="4"/>
        <v>simon</v>
      </c>
      <c r="R7" s="62" t="str">
        <f t="shared" si="5"/>
        <v>klebert</v>
      </c>
      <c r="S7" s="63" t="s">
        <v>15</v>
      </c>
      <c r="T7" s="62" t="str">
        <f t="shared" si="6"/>
        <v>suzanne</v>
      </c>
      <c r="U7" s="62" t="str">
        <f t="shared" si="7"/>
        <v>quasimodo</v>
      </c>
      <c r="W7" s="55">
        <v>13</v>
      </c>
      <c r="X7" s="55">
        <v>15</v>
      </c>
      <c r="Y7" s="55">
        <v>22</v>
      </c>
      <c r="Z7" s="55">
        <v>23</v>
      </c>
      <c r="AA7" s="55">
        <v>24</v>
      </c>
      <c r="AB7" s="55">
        <v>20</v>
      </c>
      <c r="AD7" s="64" t="str">
        <f t="shared" si="8"/>
        <v>gerard</v>
      </c>
      <c r="AE7" s="64" t="str">
        <f t="shared" si="9"/>
        <v>hubert</v>
      </c>
      <c r="AF7" s="64" t="str">
        <f t="shared" si="10"/>
        <v>kubik</v>
      </c>
      <c r="AG7" s="65" t="s">
        <v>15</v>
      </c>
      <c r="AH7" s="64" t="str">
        <f t="shared" si="11"/>
        <v>leon</v>
      </c>
      <c r="AI7" s="64" t="str">
        <f t="shared" si="3"/>
        <v>lucette</v>
      </c>
      <c r="AJ7" s="64" t="str">
        <f t="shared" si="3"/>
        <v>joël</v>
      </c>
    </row>
    <row r="8" spans="1:36" s="55" customFormat="1" ht="45" customHeight="1" thickTop="1" thickBot="1" x14ac:dyDescent="0.5">
      <c r="A8" s="53">
        <v>7</v>
      </c>
      <c r="B8" s="54" t="s">
        <v>23</v>
      </c>
      <c r="D8" s="66">
        <v>30</v>
      </c>
      <c r="E8" s="67"/>
      <c r="F8" s="67">
        <v>25</v>
      </c>
      <c r="H8" s="58" t="str">
        <f t="shared" si="0"/>
        <v>paul</v>
      </c>
      <c r="I8" s="59"/>
      <c r="J8" s="58" t="str">
        <f t="shared" si="1"/>
        <v>maelle</v>
      </c>
      <c r="L8" s="61">
        <v>3</v>
      </c>
      <c r="M8" s="61">
        <v>27</v>
      </c>
      <c r="N8" s="61">
        <v>13</v>
      </c>
      <c r="O8" s="61">
        <v>31</v>
      </c>
      <c r="Q8" s="62" t="str">
        <f t="shared" si="4"/>
        <v>bernard</v>
      </c>
      <c r="R8" s="62" t="str">
        <f t="shared" si="5"/>
        <v>noel</v>
      </c>
      <c r="S8" s="63" t="s">
        <v>15</v>
      </c>
      <c r="T8" s="62" t="str">
        <f t="shared" si="6"/>
        <v>gerard</v>
      </c>
      <c r="U8" s="62" t="str">
        <f t="shared" si="7"/>
        <v>pierre</v>
      </c>
    </row>
    <row r="9" spans="1:36" s="55" customFormat="1" ht="45" customHeight="1" thickTop="1" thickBot="1" x14ac:dyDescent="0.5">
      <c r="A9" s="53">
        <v>8</v>
      </c>
      <c r="B9" s="54" t="s">
        <v>24</v>
      </c>
      <c r="D9" s="66">
        <v>2</v>
      </c>
      <c r="E9" s="67"/>
      <c r="F9" s="67">
        <v>6</v>
      </c>
      <c r="H9" s="58" t="str">
        <f t="shared" si="0"/>
        <v>albert</v>
      </c>
      <c r="I9" s="59"/>
      <c r="J9" s="58" t="str">
        <f t="shared" si="1"/>
        <v>claude</v>
      </c>
      <c r="K9" s="61"/>
      <c r="L9" s="61">
        <v>14</v>
      </c>
      <c r="M9" s="61">
        <v>28</v>
      </c>
      <c r="N9" s="61">
        <v>24</v>
      </c>
      <c r="O9" s="61">
        <v>22</v>
      </c>
      <c r="Q9" s="62" t="str">
        <f t="shared" si="4"/>
        <v>gaston</v>
      </c>
      <c r="R9" s="62" t="str">
        <f t="shared" si="5"/>
        <v>noémie</v>
      </c>
      <c r="S9" s="63" t="s">
        <v>15</v>
      </c>
      <c r="T9" s="62" t="str">
        <f t="shared" si="6"/>
        <v>lucette</v>
      </c>
      <c r="U9" s="62" t="str">
        <f t="shared" si="7"/>
        <v>kubik</v>
      </c>
    </row>
    <row r="10" spans="1:36" s="55" customFormat="1" ht="45" customHeight="1" thickTop="1" thickBot="1" x14ac:dyDescent="0.5">
      <c r="A10" s="53">
        <v>9</v>
      </c>
      <c r="B10" s="54" t="s">
        <v>25</v>
      </c>
      <c r="D10" s="66">
        <v>15</v>
      </c>
      <c r="E10" s="67"/>
      <c r="F10" s="67">
        <v>12</v>
      </c>
      <c r="H10" s="58" t="str">
        <f t="shared" si="0"/>
        <v>hubert</v>
      </c>
      <c r="I10" s="59"/>
      <c r="J10" s="58" t="str">
        <f t="shared" si="1"/>
        <v>françis</v>
      </c>
      <c r="K10" s="61"/>
      <c r="L10" s="61">
        <v>17</v>
      </c>
      <c r="M10" s="61">
        <v>15</v>
      </c>
      <c r="N10" s="61">
        <v>18</v>
      </c>
      <c r="O10" s="61">
        <v>34</v>
      </c>
      <c r="Q10" s="62" t="str">
        <f t="shared" si="4"/>
        <v>ines</v>
      </c>
      <c r="R10" s="62" t="str">
        <f t="shared" si="5"/>
        <v>hubert</v>
      </c>
      <c r="S10" s="68" t="s">
        <v>15</v>
      </c>
      <c r="T10" s="62" t="str">
        <f t="shared" si="6"/>
        <v>isidore</v>
      </c>
      <c r="U10" s="62" t="str">
        <f t="shared" si="7"/>
        <v>remy</v>
      </c>
    </row>
    <row r="11" spans="1:36" s="55" customFormat="1" ht="45" customHeight="1" thickTop="1" thickBot="1" x14ac:dyDescent="0.5">
      <c r="A11" s="53">
        <v>10</v>
      </c>
      <c r="B11" s="54" t="s">
        <v>34</v>
      </c>
      <c r="D11" s="66">
        <v>32</v>
      </c>
      <c r="E11" s="67"/>
      <c r="F11" s="67">
        <v>8</v>
      </c>
      <c r="H11" s="58" t="str">
        <f t="shared" si="0"/>
        <v>quasimodo</v>
      </c>
      <c r="I11" s="59"/>
      <c r="J11" s="58" t="str">
        <f t="shared" si="1"/>
        <v>denis</v>
      </c>
      <c r="K11" s="61"/>
      <c r="L11" s="61"/>
      <c r="M11" s="61"/>
      <c r="N11" s="61"/>
      <c r="O11" s="61"/>
    </row>
    <row r="12" spans="1:36" s="55" customFormat="1" ht="45" customHeight="1" thickTop="1" thickBot="1" x14ac:dyDescent="0.5">
      <c r="A12" s="53">
        <v>11</v>
      </c>
      <c r="B12" s="54" t="s">
        <v>26</v>
      </c>
      <c r="D12" s="66">
        <v>29</v>
      </c>
      <c r="E12" s="67"/>
      <c r="F12" s="67">
        <v>7</v>
      </c>
      <c r="H12" s="58" t="str">
        <f t="shared" si="0"/>
        <v>ophélie</v>
      </c>
      <c r="I12" s="59"/>
      <c r="J12" s="58" t="str">
        <f t="shared" si="1"/>
        <v>daniel</v>
      </c>
      <c r="K12" s="61"/>
      <c r="L12" s="61"/>
      <c r="M12" s="61"/>
      <c r="N12" s="61"/>
      <c r="O12" s="61"/>
    </row>
    <row r="13" spans="1:36" s="55" customFormat="1" ht="45" customHeight="1" thickTop="1" thickBot="1" x14ac:dyDescent="0.5">
      <c r="A13" s="53">
        <v>12</v>
      </c>
      <c r="B13" s="54" t="s">
        <v>27</v>
      </c>
      <c r="D13" s="66">
        <v>14</v>
      </c>
      <c r="E13" s="67"/>
      <c r="F13" s="67">
        <v>34</v>
      </c>
      <c r="H13" s="58" t="str">
        <f t="shared" si="0"/>
        <v>gaston</v>
      </c>
      <c r="I13" s="59"/>
      <c r="J13" s="58" t="str">
        <f t="shared" si="1"/>
        <v>remy</v>
      </c>
      <c r="K13" s="61"/>
      <c r="L13" s="61"/>
      <c r="M13" s="61"/>
      <c r="N13" s="61"/>
      <c r="O13" s="61"/>
    </row>
    <row r="14" spans="1:36" s="55" customFormat="1" ht="45" customHeight="1" thickTop="1" thickBot="1" x14ac:dyDescent="0.5">
      <c r="A14" s="53">
        <v>13</v>
      </c>
      <c r="B14" s="54" t="s">
        <v>28</v>
      </c>
      <c r="C14" s="69"/>
      <c r="D14" s="67">
        <v>35</v>
      </c>
      <c r="E14" s="67"/>
      <c r="F14" s="67">
        <v>16</v>
      </c>
      <c r="G14" s="61"/>
      <c r="H14" s="58" t="str">
        <f t="shared" si="0"/>
        <v>simon</v>
      </c>
      <c r="I14" s="59"/>
      <c r="J14" s="58" t="str">
        <f t="shared" si="1"/>
        <v>henri</v>
      </c>
      <c r="L14" s="61"/>
      <c r="M14" s="61"/>
      <c r="N14" s="61"/>
      <c r="O14" s="61"/>
    </row>
    <row r="15" spans="1:36" s="55" customFormat="1" ht="45" customHeight="1" thickTop="1" thickBot="1" x14ac:dyDescent="0.5">
      <c r="A15" s="53">
        <v>14</v>
      </c>
      <c r="B15" s="54" t="s">
        <v>29</v>
      </c>
      <c r="C15" s="69"/>
      <c r="D15" s="67">
        <v>3</v>
      </c>
      <c r="E15" s="67"/>
      <c r="F15" s="67">
        <v>31</v>
      </c>
      <c r="G15" s="61"/>
      <c r="H15" s="58" t="str">
        <f t="shared" si="0"/>
        <v>bernard</v>
      </c>
      <c r="I15" s="59"/>
      <c r="J15" s="58" t="str">
        <f t="shared" si="1"/>
        <v>pierre</v>
      </c>
      <c r="L15" s="61"/>
      <c r="M15" s="61"/>
      <c r="N15" s="61"/>
      <c r="O15" s="61"/>
    </row>
    <row r="16" spans="1:36" s="55" customFormat="1" ht="45" customHeight="1" thickTop="1" thickBot="1" x14ac:dyDescent="0.5">
      <c r="A16" s="53">
        <v>15</v>
      </c>
      <c r="B16" s="54" t="s">
        <v>30</v>
      </c>
      <c r="C16" s="69"/>
      <c r="D16" s="67">
        <v>19</v>
      </c>
      <c r="E16" s="67"/>
      <c r="F16" s="67">
        <v>13</v>
      </c>
      <c r="G16" s="61"/>
      <c r="H16" s="58" t="str">
        <f t="shared" si="0"/>
        <v>jean</v>
      </c>
      <c r="I16" s="59"/>
      <c r="J16" s="58" t="str">
        <f t="shared" si="1"/>
        <v>gerard</v>
      </c>
      <c r="L16" s="61"/>
      <c r="M16" s="61"/>
      <c r="N16" s="61"/>
      <c r="O16" s="61"/>
    </row>
    <row r="17" spans="1:15" s="55" customFormat="1" ht="45" customHeight="1" thickTop="1" thickBot="1" x14ac:dyDescent="0.5">
      <c r="A17" s="53">
        <v>16</v>
      </c>
      <c r="B17" s="54" t="s">
        <v>31</v>
      </c>
      <c r="C17" s="69"/>
      <c r="D17" s="67">
        <v>22</v>
      </c>
      <c r="E17" s="67"/>
      <c r="F17" s="67">
        <v>18</v>
      </c>
      <c r="G17" s="61"/>
      <c r="H17" s="58" t="str">
        <f t="shared" si="0"/>
        <v>kubik</v>
      </c>
      <c r="I17" s="59"/>
      <c r="J17" s="58" t="str">
        <f t="shared" si="1"/>
        <v>isidore</v>
      </c>
      <c r="L17" s="61"/>
      <c r="M17" s="61"/>
      <c r="N17" s="61"/>
      <c r="O17" s="61"/>
    </row>
    <row r="18" spans="1:15" s="55" customFormat="1" ht="45" customHeight="1" thickTop="1" thickBot="1" x14ac:dyDescent="0.5">
      <c r="A18" s="53">
        <v>17</v>
      </c>
      <c r="B18" s="54" t="s">
        <v>32</v>
      </c>
      <c r="C18" s="69"/>
      <c r="D18" s="67">
        <v>17</v>
      </c>
      <c r="E18" s="67"/>
      <c r="F18" s="67">
        <v>5</v>
      </c>
      <c r="G18" s="61"/>
      <c r="H18" s="58" t="str">
        <f t="shared" si="0"/>
        <v>ines</v>
      </c>
      <c r="I18" s="59"/>
      <c r="J18" s="58" t="str">
        <f t="shared" si="1"/>
        <v>charles</v>
      </c>
      <c r="L18" s="61"/>
      <c r="M18" s="61"/>
      <c r="N18" s="61"/>
      <c r="O18" s="61"/>
    </row>
    <row r="19" spans="1:15" s="55" customFormat="1" ht="45" customHeight="1" thickTop="1" thickBot="1" x14ac:dyDescent="0.5">
      <c r="A19" s="53">
        <v>18</v>
      </c>
      <c r="B19" s="54" t="s">
        <v>33</v>
      </c>
      <c r="C19" s="61"/>
      <c r="D19" s="67">
        <v>23</v>
      </c>
      <c r="E19" s="67"/>
      <c r="F19" s="67">
        <v>27</v>
      </c>
      <c r="G19" s="61"/>
      <c r="H19" s="58" t="str">
        <f t="shared" ref="H19" si="12">IFERROR(VLOOKUP(D19,$A$2:$B$48,2,0),"")</f>
        <v>leon</v>
      </c>
      <c r="I19" s="59"/>
      <c r="J19" s="58" t="str">
        <f t="shared" ref="J19" si="13">IFERROR(VLOOKUP(F19,$A$2:$B$48,2,0),"")</f>
        <v>noel</v>
      </c>
      <c r="L19" s="61"/>
      <c r="M19" s="61"/>
      <c r="N19" s="61"/>
      <c r="O19" s="61"/>
    </row>
    <row r="20" spans="1:15" s="55" customFormat="1" ht="45" customHeight="1" thickTop="1" thickBot="1" x14ac:dyDescent="0.5">
      <c r="A20" s="53">
        <v>19</v>
      </c>
      <c r="B20" s="54" t="s">
        <v>37</v>
      </c>
      <c r="C20" s="61"/>
      <c r="D20" s="61"/>
      <c r="E20" s="61"/>
      <c r="F20" s="61"/>
      <c r="G20" s="61"/>
      <c r="H20" s="61"/>
      <c r="L20" s="61"/>
      <c r="M20" s="61"/>
      <c r="N20" s="61"/>
      <c r="O20" s="61"/>
    </row>
    <row r="21" spans="1:15" s="55" customFormat="1" ht="45" customHeight="1" thickTop="1" thickBot="1" x14ac:dyDescent="0.5">
      <c r="A21" s="53">
        <v>20</v>
      </c>
      <c r="B21" s="54" t="s">
        <v>38</v>
      </c>
      <c r="C21" s="61"/>
      <c r="D21" s="61"/>
      <c r="E21" s="61"/>
      <c r="F21" s="61"/>
      <c r="G21" s="61"/>
      <c r="H21" s="61"/>
      <c r="L21" s="61"/>
      <c r="M21" s="61"/>
      <c r="N21" s="61"/>
      <c r="O21" s="61"/>
    </row>
    <row r="22" spans="1:15" s="55" customFormat="1" ht="45" customHeight="1" thickTop="1" thickBot="1" x14ac:dyDescent="0.5">
      <c r="A22" s="53">
        <v>21</v>
      </c>
      <c r="B22" s="54" t="s">
        <v>39</v>
      </c>
      <c r="C22" s="61"/>
      <c r="D22" s="61"/>
      <c r="E22" s="61"/>
      <c r="F22" s="61"/>
      <c r="G22" s="61"/>
      <c r="H22" s="61"/>
      <c r="L22" s="61"/>
      <c r="M22" s="61"/>
      <c r="N22" s="61"/>
      <c r="O22" s="61"/>
    </row>
    <row r="23" spans="1:15" s="55" customFormat="1" ht="45" customHeight="1" thickTop="1" thickBot="1" x14ac:dyDescent="0.5">
      <c r="A23" s="53">
        <v>22</v>
      </c>
      <c r="B23" s="54" t="s">
        <v>40</v>
      </c>
      <c r="C23" s="61"/>
      <c r="D23" s="61"/>
      <c r="E23" s="61"/>
      <c r="F23" s="61"/>
      <c r="G23" s="61"/>
      <c r="H23" s="61"/>
      <c r="L23" s="61"/>
      <c r="M23" s="61"/>
      <c r="N23" s="61"/>
      <c r="O23" s="61"/>
    </row>
    <row r="24" spans="1:15" s="55" customFormat="1" ht="45" customHeight="1" thickTop="1" thickBot="1" x14ac:dyDescent="0.5">
      <c r="A24" s="53">
        <v>23</v>
      </c>
      <c r="B24" s="54" t="s">
        <v>41</v>
      </c>
      <c r="C24" s="61"/>
      <c r="D24" s="61"/>
      <c r="E24" s="61"/>
      <c r="F24" s="61"/>
      <c r="G24" s="61"/>
      <c r="H24" s="61"/>
      <c r="L24" s="61"/>
      <c r="M24" s="61"/>
      <c r="N24" s="61"/>
      <c r="O24" s="61"/>
    </row>
    <row r="25" spans="1:15" s="55" customFormat="1" ht="45" customHeight="1" thickTop="1" thickBot="1" x14ac:dyDescent="0.5">
      <c r="A25" s="53">
        <v>24</v>
      </c>
      <c r="B25" s="54" t="s">
        <v>42</v>
      </c>
      <c r="C25" s="61"/>
      <c r="D25" s="61"/>
      <c r="E25" s="61"/>
      <c r="F25" s="61"/>
      <c r="G25" s="61"/>
      <c r="H25" s="61"/>
      <c r="L25" s="61"/>
      <c r="M25" s="61"/>
      <c r="N25" s="61"/>
      <c r="O25" s="61"/>
    </row>
    <row r="26" spans="1:15" s="55" customFormat="1" ht="45" customHeight="1" thickTop="1" thickBot="1" x14ac:dyDescent="0.5">
      <c r="A26" s="53">
        <v>25</v>
      </c>
      <c r="B26" s="54" t="s">
        <v>43</v>
      </c>
      <c r="D26" s="61"/>
      <c r="E26" s="61"/>
      <c r="F26" s="61"/>
      <c r="H26" s="61"/>
      <c r="I26" s="61"/>
      <c r="J26" s="61"/>
      <c r="K26" s="61"/>
      <c r="L26" s="61"/>
      <c r="M26" s="61"/>
      <c r="N26" s="61"/>
      <c r="O26" s="61"/>
    </row>
    <row r="27" spans="1:15" s="55" customFormat="1" ht="45" customHeight="1" thickTop="1" thickBot="1" x14ac:dyDescent="0.5">
      <c r="A27" s="53">
        <v>26</v>
      </c>
      <c r="B27" s="54" t="s">
        <v>44</v>
      </c>
      <c r="D27" s="61"/>
      <c r="E27" s="61"/>
      <c r="F27" s="61"/>
      <c r="H27" s="61"/>
      <c r="I27" s="61"/>
      <c r="J27" s="61"/>
      <c r="K27" s="61"/>
      <c r="L27" s="61"/>
      <c r="M27" s="61"/>
      <c r="N27" s="61"/>
      <c r="O27" s="61"/>
    </row>
    <row r="28" spans="1:15" s="55" customFormat="1" ht="45" customHeight="1" thickTop="1" thickBot="1" x14ac:dyDescent="0.5">
      <c r="A28" s="53">
        <v>27</v>
      </c>
      <c r="B28" s="54" t="s">
        <v>45</v>
      </c>
      <c r="D28" s="61"/>
      <c r="E28" s="61"/>
      <c r="F28" s="61"/>
      <c r="H28" s="61"/>
      <c r="I28" s="61"/>
      <c r="J28" s="61"/>
      <c r="K28" s="61"/>
      <c r="L28" s="61"/>
      <c r="M28" s="61"/>
      <c r="N28" s="61"/>
      <c r="O28" s="61"/>
    </row>
    <row r="29" spans="1:15" s="55" customFormat="1" ht="45" customHeight="1" thickTop="1" thickBot="1" x14ac:dyDescent="0.5">
      <c r="A29" s="53">
        <v>28</v>
      </c>
      <c r="B29" s="54" t="s">
        <v>46</v>
      </c>
      <c r="D29" s="61"/>
      <c r="E29" s="61"/>
      <c r="F29" s="61"/>
      <c r="H29" s="61"/>
      <c r="I29" s="61"/>
      <c r="J29" s="61"/>
      <c r="K29" s="61"/>
      <c r="L29" s="61"/>
      <c r="M29" s="61"/>
      <c r="N29" s="61"/>
      <c r="O29" s="61"/>
    </row>
    <row r="30" spans="1:15" s="55" customFormat="1" ht="45" customHeight="1" thickTop="1" thickBot="1" x14ac:dyDescent="0.5">
      <c r="A30" s="53">
        <v>29</v>
      </c>
      <c r="B30" s="54" t="s">
        <v>47</v>
      </c>
      <c r="D30" s="61"/>
      <c r="E30" s="61"/>
      <c r="F30" s="61"/>
      <c r="H30" s="61"/>
      <c r="I30" s="61"/>
      <c r="J30" s="61"/>
      <c r="K30" s="61"/>
      <c r="L30" s="61"/>
      <c r="M30" s="61"/>
      <c r="N30" s="61"/>
      <c r="O30" s="61"/>
    </row>
    <row r="31" spans="1:15" s="55" customFormat="1" ht="45" customHeight="1" thickTop="1" thickBot="1" x14ac:dyDescent="0.5">
      <c r="A31" s="53">
        <v>30</v>
      </c>
      <c r="B31" s="54" t="s">
        <v>48</v>
      </c>
      <c r="D31" s="61"/>
      <c r="E31" s="61"/>
      <c r="F31" s="61"/>
      <c r="H31" s="61"/>
      <c r="I31" s="61"/>
      <c r="J31" s="61"/>
      <c r="K31" s="61"/>
      <c r="L31" s="61"/>
      <c r="M31" s="61"/>
      <c r="N31" s="61"/>
      <c r="O31" s="61"/>
    </row>
    <row r="32" spans="1:15" s="55" customFormat="1" ht="45" customHeight="1" thickTop="1" thickBot="1" x14ac:dyDescent="0.5">
      <c r="A32" s="53">
        <v>31</v>
      </c>
      <c r="B32" s="54" t="s">
        <v>49</v>
      </c>
      <c r="D32" s="61"/>
      <c r="E32" s="61"/>
      <c r="F32" s="61"/>
      <c r="H32" s="61"/>
      <c r="I32" s="61"/>
      <c r="J32" s="61"/>
      <c r="K32" s="61"/>
      <c r="L32" s="61"/>
      <c r="M32" s="61"/>
      <c r="N32" s="61"/>
      <c r="O32" s="61"/>
    </row>
    <row r="33" spans="1:15" s="55" customFormat="1" ht="45" customHeight="1" thickTop="1" thickBot="1" x14ac:dyDescent="0.5">
      <c r="A33" s="53">
        <v>32</v>
      </c>
      <c r="B33" s="54" t="s">
        <v>50</v>
      </c>
      <c r="D33" s="61"/>
      <c r="E33" s="61"/>
      <c r="F33" s="61"/>
      <c r="H33" s="61"/>
      <c r="I33" s="61"/>
      <c r="J33" s="61"/>
      <c r="K33" s="61"/>
      <c r="L33" s="61"/>
      <c r="M33" s="61"/>
      <c r="N33" s="61"/>
      <c r="O33" s="61"/>
    </row>
    <row r="34" spans="1:15" s="55" customFormat="1" ht="45" customHeight="1" thickTop="1" thickBot="1" x14ac:dyDescent="0.5">
      <c r="A34" s="53">
        <v>33</v>
      </c>
      <c r="B34" s="54" t="s">
        <v>51</v>
      </c>
      <c r="D34" s="61"/>
      <c r="E34" s="61"/>
      <c r="F34" s="61"/>
      <c r="H34" s="61"/>
      <c r="I34" s="61"/>
      <c r="J34" s="61"/>
      <c r="K34" s="61"/>
      <c r="L34" s="61"/>
      <c r="M34" s="61"/>
      <c r="N34" s="61"/>
      <c r="O34" s="61"/>
    </row>
    <row r="35" spans="1:15" s="55" customFormat="1" ht="45" customHeight="1" thickTop="1" thickBot="1" x14ac:dyDescent="0.5">
      <c r="A35" s="53">
        <v>34</v>
      </c>
      <c r="B35" s="54" t="s">
        <v>52</v>
      </c>
      <c r="D35" s="61"/>
      <c r="E35" s="61"/>
      <c r="F35" s="61"/>
      <c r="H35" s="61"/>
      <c r="I35" s="61"/>
      <c r="J35" s="61"/>
      <c r="K35" s="61"/>
      <c r="L35" s="61"/>
      <c r="M35" s="61"/>
      <c r="N35" s="61"/>
      <c r="O35" s="61"/>
    </row>
    <row r="36" spans="1:15" s="55" customFormat="1" ht="45" customHeight="1" thickTop="1" thickBot="1" x14ac:dyDescent="0.5">
      <c r="A36" s="53">
        <v>35</v>
      </c>
      <c r="B36" s="54" t="s">
        <v>53</v>
      </c>
      <c r="D36" s="61"/>
      <c r="E36" s="61"/>
      <c r="F36" s="61"/>
      <c r="H36" s="61"/>
      <c r="I36" s="61"/>
      <c r="J36" s="61"/>
      <c r="K36" s="61"/>
      <c r="L36" s="61"/>
      <c r="M36" s="61"/>
      <c r="N36" s="61"/>
      <c r="O36" s="61"/>
    </row>
    <row r="37" spans="1:15" s="55" customFormat="1" ht="45" customHeight="1" thickTop="1" x14ac:dyDescent="0.45">
      <c r="A37" s="53">
        <v>36</v>
      </c>
      <c r="B37" s="54" t="s">
        <v>54</v>
      </c>
      <c r="D37" s="61"/>
      <c r="E37" s="61"/>
      <c r="F37" s="61"/>
      <c r="H37" s="61"/>
      <c r="I37" s="61"/>
      <c r="J37" s="61"/>
      <c r="K37" s="61"/>
      <c r="L37" s="61"/>
      <c r="M37" s="61"/>
      <c r="N37" s="61"/>
      <c r="O37" s="61"/>
    </row>
  </sheetData>
  <sheetProtection algorithmName="SHA-512" hashValue="5cFxu4xK9edZD/gDcgI1iB5dKE6666702Z7vXB6Fu25b7gzdjmPPJmQPUxPNOF7LJ3gvlZP54RddVHLQZzePrQ==" saltValue="jQWc7UaXg1ZvL9+YK738IQ==" spinCount="100000" sheet="1" objects="1" scenarios="1"/>
  <protectedRanges>
    <protectedRange sqref="B2:B37" name="Plage1"/>
  </protectedRanges>
  <sortState xmlns:xlrd2="http://schemas.microsoft.com/office/spreadsheetml/2017/richdata2" ref="B3:B13">
    <sortCondition ref="B2:B13"/>
  </sortState>
  <phoneticPr fontId="3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9" r:id="rId4" name="CommandButton12">
          <controlPr defaultSize="0" autoLine="0" autoPict="0" r:id="rId5">
            <anchor moveWithCells="1">
              <from>
                <xdr:col>32</xdr:col>
                <xdr:colOff>180975</xdr:colOff>
                <xdr:row>10</xdr:row>
                <xdr:rowOff>371475</xdr:rowOff>
              </from>
              <to>
                <xdr:col>33</xdr:col>
                <xdr:colOff>1666875</xdr:colOff>
                <xdr:row>12</xdr:row>
                <xdr:rowOff>523875</xdr:rowOff>
              </to>
            </anchor>
          </controlPr>
        </control>
      </mc:Choice>
      <mc:Fallback>
        <control shapeId="1039" r:id="rId4" name="CommandButton12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autoPict="0" r:id="rId7">
            <anchor moveWithCells="1">
              <from>
                <xdr:col>10</xdr:col>
                <xdr:colOff>104775</xdr:colOff>
                <xdr:row>10</xdr:row>
                <xdr:rowOff>419100</xdr:rowOff>
              </from>
              <to>
                <xdr:col>16</xdr:col>
                <xdr:colOff>2019300</xdr:colOff>
                <xdr:row>12</xdr:row>
                <xdr:rowOff>523875</xdr:rowOff>
              </to>
            </anchor>
          </controlPr>
        </control>
      </mc:Choice>
      <mc:Fallback>
        <control shapeId="1025" r:id="rId6" name="CommandButton1"/>
      </mc:Fallback>
    </mc:AlternateContent>
    <mc:AlternateContent xmlns:mc="http://schemas.openxmlformats.org/markup-compatibility/2006">
      <mc:Choice Requires="x14">
        <control shapeId="1040" r:id="rId8" name="CommandButton2">
          <controlPr defaultSize="0" autoLine="0" r:id="rId9">
            <anchor moveWithCells="1">
              <from>
                <xdr:col>19</xdr:col>
                <xdr:colOff>590550</xdr:colOff>
                <xdr:row>10</xdr:row>
                <xdr:rowOff>438150</xdr:rowOff>
              </from>
              <to>
                <xdr:col>20</xdr:col>
                <xdr:colOff>657225</xdr:colOff>
                <xdr:row>12</xdr:row>
                <xdr:rowOff>533400</xdr:rowOff>
              </to>
            </anchor>
          </controlPr>
        </control>
      </mc:Choice>
      <mc:Fallback>
        <control shapeId="1040" r:id="rId8" name="CommandButton2"/>
      </mc:Fallback>
    </mc:AlternateContent>
    <mc:AlternateContent xmlns:mc="http://schemas.openxmlformats.org/markup-compatibility/2006">
      <mc:Choice Requires="x14">
        <control shapeId="1041" r:id="rId10" name="CommandButton3">
          <controlPr defaultSize="0" autoLine="0" r:id="rId11">
            <anchor moveWithCells="1">
              <from>
                <xdr:col>30</xdr:col>
                <xdr:colOff>47625</xdr:colOff>
                <xdr:row>10</xdr:row>
                <xdr:rowOff>390525</xdr:rowOff>
              </from>
              <to>
                <xdr:col>31</xdr:col>
                <xdr:colOff>38100</xdr:colOff>
                <xdr:row>12</xdr:row>
                <xdr:rowOff>485775</xdr:rowOff>
              </to>
            </anchor>
          </controlPr>
        </control>
      </mc:Choice>
      <mc:Fallback>
        <control shapeId="1041" r:id="rId10" name="CommandButton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DFD6B-A1ED-4784-BD4F-5D2B1A63A3C8}">
  <sheetPr codeName="Feuil2"/>
  <dimension ref="A1:AJ37"/>
  <sheetViews>
    <sheetView showGridLines="0" showRowColHeaders="0" tabSelected="1" zoomScale="89" zoomScaleNormal="89" workbookViewId="0">
      <selection activeCell="AF11" sqref="AF11"/>
    </sheetView>
  </sheetViews>
  <sheetFormatPr baseColWidth="10" defaultRowHeight="15" x14ac:dyDescent="0.25"/>
  <cols>
    <col min="2" max="2" width="25.7109375" customWidth="1"/>
    <col min="3" max="6" width="0" hidden="1" customWidth="1"/>
    <col min="7" max="7" width="2.85546875" customWidth="1"/>
    <col min="8" max="8" width="20.7109375" customWidth="1"/>
    <col min="9" max="9" width="3.85546875" customWidth="1"/>
    <col min="10" max="10" width="20.7109375" customWidth="1"/>
    <col min="11" max="15" width="0" hidden="1" customWidth="1"/>
    <col min="16" max="16" width="2.28515625" customWidth="1"/>
    <col min="17" max="18" width="20.7109375" customWidth="1"/>
    <col min="19" max="19" width="4.28515625" customWidth="1"/>
    <col min="20" max="21" width="20.7109375" customWidth="1"/>
    <col min="22" max="28" width="0" hidden="1" customWidth="1"/>
    <col min="29" max="29" width="2.85546875" customWidth="1"/>
    <col min="30" max="32" width="20.7109375" customWidth="1"/>
    <col min="34" max="36" width="20.7109375" customWidth="1"/>
  </cols>
  <sheetData>
    <row r="1" spans="1:36" ht="36.75" customHeight="1" thickTop="1" thickBot="1" x14ac:dyDescent="0.4">
      <c r="A1" s="46"/>
      <c r="B1" s="46" t="s">
        <v>0</v>
      </c>
      <c r="D1" s="1"/>
      <c r="E1" s="1"/>
      <c r="F1" s="1"/>
      <c r="H1" s="38" t="s">
        <v>14</v>
      </c>
      <c r="I1" s="52" t="s">
        <v>15</v>
      </c>
      <c r="J1" s="38" t="s">
        <v>13</v>
      </c>
      <c r="K1" s="36"/>
      <c r="L1" s="35"/>
      <c r="M1" s="1"/>
      <c r="N1" s="1"/>
      <c r="O1" s="1"/>
      <c r="Q1" s="70" t="s">
        <v>35</v>
      </c>
      <c r="R1" s="71"/>
      <c r="S1" s="50" t="s">
        <v>15</v>
      </c>
      <c r="T1" s="70" t="s">
        <v>36</v>
      </c>
      <c r="U1" s="71"/>
      <c r="AD1" s="72" t="s">
        <v>35</v>
      </c>
      <c r="AE1" s="73"/>
      <c r="AF1" s="74"/>
      <c r="AG1" s="44" t="s">
        <v>15</v>
      </c>
      <c r="AH1" s="72" t="s">
        <v>36</v>
      </c>
      <c r="AI1" s="73"/>
      <c r="AJ1" s="74"/>
    </row>
    <row r="2" spans="1:36" ht="35.25" customHeight="1" thickTop="1" thickBot="1" x14ac:dyDescent="0.4">
      <c r="A2" s="48">
        <v>1</v>
      </c>
      <c r="B2" s="49" t="s">
        <v>17</v>
      </c>
      <c r="D2" s="2">
        <v>2</v>
      </c>
      <c r="E2" s="3"/>
      <c r="F2" s="3">
        <v>24</v>
      </c>
      <c r="H2" s="37" t="str">
        <f t="shared" ref="H2:H19" si="0">IFERROR(VLOOKUP(D2,$A$2:$B$48,2,0),"")</f>
        <v>albert</v>
      </c>
      <c r="I2" s="52" t="s">
        <v>15</v>
      </c>
      <c r="J2" s="37" t="str">
        <f t="shared" ref="J2:J19" si="1">IFERROR(VLOOKUP(F2,$A$2:$B$48,2,0),"")</f>
        <v>lucette</v>
      </c>
      <c r="K2" s="34"/>
      <c r="L2" s="1">
        <v>16</v>
      </c>
      <c r="M2" s="1">
        <v>22</v>
      </c>
      <c r="N2" s="1">
        <v>20</v>
      </c>
      <c r="O2" s="1">
        <v>11</v>
      </c>
      <c r="Q2" s="42" t="str">
        <f>IFERROR(VLOOKUP(L2,$A$2:$B$48,2,0),"")</f>
        <v>henri</v>
      </c>
      <c r="R2" s="42" t="str">
        <f>IFERROR(VLOOKUP(M2,$A$2:$B$48,2,0),"")</f>
        <v>kubik</v>
      </c>
      <c r="S2" s="50" t="s">
        <v>15</v>
      </c>
      <c r="T2" s="42" t="str">
        <f>IFERROR(VLOOKUP(N2,$A$2:$B$48,2,0),"")</f>
        <v>joël</v>
      </c>
      <c r="U2" s="42" t="str">
        <f>IFERROR(VLOOKUP(O2,$A$2:$B$48,2,0),"")</f>
        <v>fernand</v>
      </c>
      <c r="W2">
        <v>25</v>
      </c>
      <c r="X2">
        <v>28</v>
      </c>
      <c r="Y2">
        <v>4</v>
      </c>
      <c r="Z2">
        <v>31</v>
      </c>
      <c r="AA2">
        <v>36</v>
      </c>
      <c r="AB2">
        <v>32</v>
      </c>
      <c r="AD2" s="45" t="str">
        <f>IFERROR(VLOOKUP(W2,$A$2:$B$48,2,0),"")</f>
        <v>maelle</v>
      </c>
      <c r="AE2" s="45" t="str">
        <f t="shared" ref="AE2:AF7" si="2">IFERROR(VLOOKUP(X2,$A$2:$B$48,2,0),"")</f>
        <v>noémie</v>
      </c>
      <c r="AF2" s="45" t="str">
        <f t="shared" si="2"/>
        <v>bouboule</v>
      </c>
      <c r="AG2" s="44" t="s">
        <v>15</v>
      </c>
      <c r="AH2" s="45" t="str">
        <f>IFERROR(VLOOKUP(Z2,$A$2:$B$48,2,0),"")</f>
        <v>pierre</v>
      </c>
      <c r="AI2" s="45" t="str">
        <f t="shared" ref="AI2:AJ7" si="3">IFERROR(VLOOKUP(AA2,$A$2:$B$48,2,0),"")</f>
        <v>suzanne</v>
      </c>
      <c r="AJ2" s="45" t="str">
        <f t="shared" si="3"/>
        <v>quasimodo</v>
      </c>
    </row>
    <row r="3" spans="1:36" ht="35.1" customHeight="1" thickTop="1" thickBot="1" x14ac:dyDescent="0.4">
      <c r="A3" s="47">
        <v>2</v>
      </c>
      <c r="B3" s="49" t="s">
        <v>18</v>
      </c>
      <c r="D3" s="4">
        <v>17</v>
      </c>
      <c r="E3" s="5"/>
      <c r="F3" s="5">
        <v>14</v>
      </c>
      <c r="H3" s="37" t="str">
        <f t="shared" si="0"/>
        <v>ines</v>
      </c>
      <c r="I3" s="52" t="s">
        <v>15</v>
      </c>
      <c r="J3" s="37" t="str">
        <f t="shared" si="1"/>
        <v>gaston</v>
      </c>
      <c r="K3" s="34"/>
      <c r="L3" s="1">
        <v>3</v>
      </c>
      <c r="M3" s="1">
        <v>10</v>
      </c>
      <c r="N3" s="1">
        <v>32</v>
      </c>
      <c r="O3" s="1">
        <v>8</v>
      </c>
      <c r="Q3" s="42" t="str">
        <f t="shared" ref="Q3:R10" si="4">IFERROR(VLOOKUP(L3,$A$2:$B$48,2,0),"")</f>
        <v>bernard</v>
      </c>
      <c r="R3" s="42" t="str">
        <f t="shared" si="4"/>
        <v>eleonore</v>
      </c>
      <c r="S3" s="50" t="s">
        <v>15</v>
      </c>
      <c r="T3" s="42" t="str">
        <f t="shared" ref="T3:U10" si="5">IFERROR(VLOOKUP(N3,$A$2:$B$48,2,0),"")</f>
        <v>quasimodo</v>
      </c>
      <c r="U3" s="42" t="str">
        <f t="shared" si="5"/>
        <v>denis</v>
      </c>
      <c r="W3">
        <v>15</v>
      </c>
      <c r="X3">
        <v>35</v>
      </c>
      <c r="Y3">
        <v>16</v>
      </c>
      <c r="Z3">
        <v>10</v>
      </c>
      <c r="AA3">
        <v>26</v>
      </c>
      <c r="AB3">
        <v>20</v>
      </c>
      <c r="AD3" s="45" t="str">
        <f t="shared" ref="AD3:AD7" si="6">IFERROR(VLOOKUP(W3,$A$2:$B$48,2,0),"")</f>
        <v>hubert</v>
      </c>
      <c r="AE3" s="45" t="str">
        <f t="shared" si="2"/>
        <v>simon</v>
      </c>
      <c r="AF3" s="45" t="str">
        <f t="shared" si="2"/>
        <v>henri</v>
      </c>
      <c r="AG3" s="44" t="s">
        <v>15</v>
      </c>
      <c r="AH3" s="45" t="str">
        <f t="shared" ref="AH3:AH7" si="7">IFERROR(VLOOKUP(Z3,$A$2:$B$48,2,0),"")</f>
        <v>eleonore</v>
      </c>
      <c r="AI3" s="45" t="str">
        <f t="shared" si="3"/>
        <v>michel</v>
      </c>
      <c r="AJ3" s="45" t="str">
        <f t="shared" si="3"/>
        <v>joël</v>
      </c>
    </row>
    <row r="4" spans="1:36" ht="35.1" customHeight="1" thickTop="1" thickBot="1" x14ac:dyDescent="0.4">
      <c r="A4" s="47">
        <v>3</v>
      </c>
      <c r="B4" s="49" t="s">
        <v>19</v>
      </c>
      <c r="D4" s="4">
        <v>27</v>
      </c>
      <c r="E4" s="5"/>
      <c r="F4" s="5">
        <v>16</v>
      </c>
      <c r="H4" s="37" t="str">
        <f t="shared" si="0"/>
        <v>noel</v>
      </c>
      <c r="I4" s="52" t="s">
        <v>15</v>
      </c>
      <c r="J4" s="37" t="str">
        <f t="shared" si="1"/>
        <v>henri</v>
      </c>
      <c r="K4" s="34"/>
      <c r="L4" s="1">
        <v>18</v>
      </c>
      <c r="M4" s="1">
        <v>17</v>
      </c>
      <c r="N4" s="1">
        <v>4</v>
      </c>
      <c r="O4" s="1">
        <v>27</v>
      </c>
      <c r="Q4" s="42" t="str">
        <f t="shared" si="4"/>
        <v>isidore</v>
      </c>
      <c r="R4" s="42" t="str">
        <f t="shared" si="4"/>
        <v>ines</v>
      </c>
      <c r="S4" s="50" t="s">
        <v>15</v>
      </c>
      <c r="T4" s="42" t="str">
        <f t="shared" si="5"/>
        <v>bouboule</v>
      </c>
      <c r="U4" s="42" t="str">
        <f t="shared" si="5"/>
        <v>noel</v>
      </c>
      <c r="W4">
        <v>8</v>
      </c>
      <c r="X4">
        <v>5</v>
      </c>
      <c r="Y4">
        <v>24</v>
      </c>
      <c r="Z4">
        <v>3</v>
      </c>
      <c r="AA4">
        <v>29</v>
      </c>
      <c r="AB4">
        <v>14</v>
      </c>
      <c r="AD4" s="45" t="str">
        <f t="shared" si="6"/>
        <v>denis</v>
      </c>
      <c r="AE4" s="45" t="str">
        <f t="shared" si="2"/>
        <v>charles</v>
      </c>
      <c r="AF4" s="45" t="str">
        <f t="shared" si="2"/>
        <v>lucette</v>
      </c>
      <c r="AG4" s="44" t="s">
        <v>15</v>
      </c>
      <c r="AH4" s="45" t="str">
        <f t="shared" si="7"/>
        <v>bernard</v>
      </c>
      <c r="AI4" s="45" t="str">
        <f t="shared" si="3"/>
        <v>ophélie</v>
      </c>
      <c r="AJ4" s="45" t="str">
        <f t="shared" si="3"/>
        <v>gaston</v>
      </c>
    </row>
    <row r="5" spans="1:36" ht="35.1" customHeight="1" thickTop="1" thickBot="1" x14ac:dyDescent="0.4">
      <c r="A5" s="47">
        <v>4</v>
      </c>
      <c r="B5" s="49" t="s">
        <v>20</v>
      </c>
      <c r="D5" s="4">
        <v>28</v>
      </c>
      <c r="E5" s="5"/>
      <c r="F5" s="5">
        <v>25</v>
      </c>
      <c r="H5" s="37" t="str">
        <f t="shared" si="0"/>
        <v>noémie</v>
      </c>
      <c r="I5" s="52" t="s">
        <v>15</v>
      </c>
      <c r="J5" s="37" t="str">
        <f t="shared" si="1"/>
        <v>maelle</v>
      </c>
      <c r="K5" s="34"/>
      <c r="L5" s="1">
        <v>21</v>
      </c>
      <c r="M5" s="1">
        <v>35</v>
      </c>
      <c r="N5" s="1">
        <v>28</v>
      </c>
      <c r="O5" s="1">
        <v>1</v>
      </c>
      <c r="Q5" s="42" t="str">
        <f t="shared" si="4"/>
        <v>klebert</v>
      </c>
      <c r="R5" s="42" t="str">
        <f t="shared" si="4"/>
        <v>simon</v>
      </c>
      <c r="S5" s="50" t="s">
        <v>15</v>
      </c>
      <c r="T5" s="42" t="str">
        <f t="shared" si="5"/>
        <v>noémie</v>
      </c>
      <c r="U5" s="42" t="str">
        <f t="shared" si="5"/>
        <v>andré</v>
      </c>
      <c r="W5">
        <v>23</v>
      </c>
      <c r="X5">
        <v>9</v>
      </c>
      <c r="Y5">
        <v>19</v>
      </c>
      <c r="Z5">
        <v>13</v>
      </c>
      <c r="AA5">
        <v>12</v>
      </c>
      <c r="AB5">
        <v>17</v>
      </c>
      <c r="AD5" s="45" t="str">
        <f t="shared" si="6"/>
        <v>leon</v>
      </c>
      <c r="AE5" s="45" t="str">
        <f t="shared" si="2"/>
        <v>emile</v>
      </c>
      <c r="AF5" s="45" t="str">
        <f t="shared" si="2"/>
        <v>jean</v>
      </c>
      <c r="AG5" s="44" t="s">
        <v>15</v>
      </c>
      <c r="AH5" s="45" t="str">
        <f t="shared" si="7"/>
        <v>gerard</v>
      </c>
      <c r="AI5" s="45" t="str">
        <f t="shared" si="3"/>
        <v>françis</v>
      </c>
      <c r="AJ5" s="45" t="str">
        <f t="shared" si="3"/>
        <v>ines</v>
      </c>
    </row>
    <row r="6" spans="1:36" ht="35.1" customHeight="1" thickTop="1" thickBot="1" x14ac:dyDescent="0.4">
      <c r="A6" s="47">
        <v>5</v>
      </c>
      <c r="B6" s="49" t="s">
        <v>21</v>
      </c>
      <c r="D6" s="4">
        <v>30</v>
      </c>
      <c r="E6" s="5"/>
      <c r="F6" s="5">
        <v>22</v>
      </c>
      <c r="H6" s="37" t="str">
        <f t="shared" si="0"/>
        <v>paul</v>
      </c>
      <c r="I6" s="52" t="s">
        <v>15</v>
      </c>
      <c r="J6" s="37" t="str">
        <f t="shared" si="1"/>
        <v>kubik</v>
      </c>
      <c r="K6" s="34"/>
      <c r="L6" s="1">
        <v>15</v>
      </c>
      <c r="M6" s="1">
        <v>7</v>
      </c>
      <c r="N6" s="1">
        <v>2</v>
      </c>
      <c r="O6" s="1">
        <v>34</v>
      </c>
      <c r="Q6" s="42" t="str">
        <f t="shared" si="4"/>
        <v>hubert</v>
      </c>
      <c r="R6" s="42" t="str">
        <f t="shared" si="4"/>
        <v>daniel</v>
      </c>
      <c r="S6" s="50" t="s">
        <v>15</v>
      </c>
      <c r="T6" s="42" t="str">
        <f t="shared" si="5"/>
        <v>albert</v>
      </c>
      <c r="U6" s="42" t="str">
        <f t="shared" si="5"/>
        <v>remy</v>
      </c>
      <c r="W6">
        <v>34</v>
      </c>
      <c r="X6">
        <v>7</v>
      </c>
      <c r="Y6">
        <v>30</v>
      </c>
      <c r="Z6">
        <v>11</v>
      </c>
      <c r="AA6">
        <v>1</v>
      </c>
      <c r="AB6">
        <v>6</v>
      </c>
      <c r="AD6" s="45" t="str">
        <f t="shared" si="6"/>
        <v>remy</v>
      </c>
      <c r="AE6" s="45" t="str">
        <f t="shared" si="2"/>
        <v>daniel</v>
      </c>
      <c r="AF6" s="45" t="str">
        <f t="shared" si="2"/>
        <v>paul</v>
      </c>
      <c r="AG6" s="44" t="s">
        <v>15</v>
      </c>
      <c r="AH6" s="45" t="str">
        <f t="shared" si="7"/>
        <v>fernand</v>
      </c>
      <c r="AI6" s="45" t="str">
        <f t="shared" si="3"/>
        <v>andré</v>
      </c>
      <c r="AJ6" s="45" t="str">
        <f t="shared" si="3"/>
        <v>claude</v>
      </c>
    </row>
    <row r="7" spans="1:36" ht="35.1" customHeight="1" thickTop="1" thickBot="1" x14ac:dyDescent="0.4">
      <c r="A7" s="47">
        <v>6</v>
      </c>
      <c r="B7" s="49" t="s">
        <v>22</v>
      </c>
      <c r="D7" s="4">
        <v>8</v>
      </c>
      <c r="E7" s="5"/>
      <c r="F7" s="5">
        <v>6</v>
      </c>
      <c r="H7" s="37" t="str">
        <f t="shared" si="0"/>
        <v>denis</v>
      </c>
      <c r="I7" s="52" t="s">
        <v>15</v>
      </c>
      <c r="J7" s="37" t="str">
        <f t="shared" si="1"/>
        <v>claude</v>
      </c>
      <c r="K7" s="34"/>
      <c r="L7" s="1">
        <v>5</v>
      </c>
      <c r="M7" s="1">
        <v>19</v>
      </c>
      <c r="N7" s="1">
        <v>25</v>
      </c>
      <c r="O7" s="1">
        <v>9</v>
      </c>
      <c r="Q7" s="42" t="str">
        <f t="shared" si="4"/>
        <v>charles</v>
      </c>
      <c r="R7" s="42" t="str">
        <f t="shared" si="4"/>
        <v>jean</v>
      </c>
      <c r="S7" s="50" t="s">
        <v>15</v>
      </c>
      <c r="T7" s="42" t="str">
        <f t="shared" si="5"/>
        <v>maelle</v>
      </c>
      <c r="U7" s="42" t="str">
        <f t="shared" si="5"/>
        <v>emile</v>
      </c>
      <c r="W7">
        <v>18</v>
      </c>
      <c r="X7">
        <v>33</v>
      </c>
      <c r="Y7">
        <v>27</v>
      </c>
      <c r="Z7">
        <v>2</v>
      </c>
      <c r="AA7">
        <v>21</v>
      </c>
      <c r="AB7">
        <v>22</v>
      </c>
      <c r="AD7" s="45" t="str">
        <f t="shared" si="6"/>
        <v>isidore</v>
      </c>
      <c r="AE7" s="45" t="str">
        <f t="shared" si="2"/>
        <v>rené</v>
      </c>
      <c r="AF7" s="45" t="str">
        <f t="shared" si="2"/>
        <v>noel</v>
      </c>
      <c r="AG7" s="44" t="s">
        <v>15</v>
      </c>
      <c r="AH7" s="45" t="str">
        <f t="shared" si="7"/>
        <v>albert</v>
      </c>
      <c r="AI7" s="45" t="str">
        <f t="shared" si="3"/>
        <v>klebert</v>
      </c>
      <c r="AJ7" s="45" t="str">
        <f t="shared" si="3"/>
        <v>kubik</v>
      </c>
    </row>
    <row r="8" spans="1:36" ht="35.1" customHeight="1" thickTop="1" thickBot="1" x14ac:dyDescent="0.4">
      <c r="A8" s="47">
        <v>7</v>
      </c>
      <c r="B8" s="49" t="s">
        <v>23</v>
      </c>
      <c r="D8" s="4">
        <v>32</v>
      </c>
      <c r="E8" s="5"/>
      <c r="F8" s="5">
        <v>11</v>
      </c>
      <c r="H8" s="37" t="str">
        <f t="shared" si="0"/>
        <v>quasimodo</v>
      </c>
      <c r="I8" s="52" t="s">
        <v>15</v>
      </c>
      <c r="J8" s="37" t="str">
        <f t="shared" si="1"/>
        <v>fernand</v>
      </c>
      <c r="L8" s="1">
        <v>6</v>
      </c>
      <c r="M8" s="1">
        <v>13</v>
      </c>
      <c r="N8" s="1">
        <v>31</v>
      </c>
      <c r="O8" s="1">
        <v>33</v>
      </c>
      <c r="Q8" s="42" t="str">
        <f t="shared" si="4"/>
        <v>claude</v>
      </c>
      <c r="R8" s="42" t="str">
        <f t="shared" si="4"/>
        <v>gerard</v>
      </c>
      <c r="S8" s="50" t="s">
        <v>15</v>
      </c>
      <c r="T8" s="42" t="str">
        <f t="shared" si="5"/>
        <v>pierre</v>
      </c>
      <c r="U8" s="42" t="str">
        <f t="shared" si="5"/>
        <v>rené</v>
      </c>
    </row>
    <row r="9" spans="1:36" ht="35.1" customHeight="1" thickTop="1" thickBot="1" x14ac:dyDescent="0.4">
      <c r="A9" s="47">
        <v>8</v>
      </c>
      <c r="B9" s="49" t="s">
        <v>24</v>
      </c>
      <c r="D9" s="4">
        <v>15</v>
      </c>
      <c r="E9" s="5"/>
      <c r="F9" s="5">
        <v>31</v>
      </c>
      <c r="H9" s="37" t="str">
        <f t="shared" si="0"/>
        <v>hubert</v>
      </c>
      <c r="I9" s="52" t="s">
        <v>15</v>
      </c>
      <c r="J9" s="37" t="str">
        <f t="shared" si="1"/>
        <v>pierre</v>
      </c>
      <c r="K9" s="1"/>
      <c r="L9" s="1">
        <v>12</v>
      </c>
      <c r="M9" s="1">
        <v>24</v>
      </c>
      <c r="N9" s="1">
        <v>29</v>
      </c>
      <c r="O9" s="1">
        <v>26</v>
      </c>
      <c r="Q9" s="42" t="str">
        <f t="shared" si="4"/>
        <v>françis</v>
      </c>
      <c r="R9" s="42" t="str">
        <f t="shared" si="4"/>
        <v>lucette</v>
      </c>
      <c r="S9" s="50" t="s">
        <v>15</v>
      </c>
      <c r="T9" s="42" t="str">
        <f t="shared" si="5"/>
        <v>ophélie</v>
      </c>
      <c r="U9" s="42" t="str">
        <f t="shared" si="5"/>
        <v>michel</v>
      </c>
    </row>
    <row r="10" spans="1:36" ht="35.1" customHeight="1" thickTop="1" thickBot="1" x14ac:dyDescent="0.4">
      <c r="A10" s="47">
        <v>9</v>
      </c>
      <c r="B10" s="49" t="s">
        <v>25</v>
      </c>
      <c r="D10" s="4">
        <v>13</v>
      </c>
      <c r="E10" s="5"/>
      <c r="F10" s="5">
        <v>33</v>
      </c>
      <c r="H10" s="37" t="str">
        <f t="shared" si="0"/>
        <v>gerard</v>
      </c>
      <c r="I10" s="52" t="s">
        <v>15</v>
      </c>
      <c r="J10" s="37" t="str">
        <f t="shared" si="1"/>
        <v>rené</v>
      </c>
      <c r="K10" s="1"/>
      <c r="L10" s="1">
        <v>36</v>
      </c>
      <c r="M10" s="1">
        <v>14</v>
      </c>
      <c r="N10" s="1">
        <v>23</v>
      </c>
      <c r="O10" s="1">
        <v>30</v>
      </c>
      <c r="Q10" s="42" t="str">
        <f t="shared" si="4"/>
        <v>suzanne</v>
      </c>
      <c r="R10" s="42" t="str">
        <f t="shared" si="4"/>
        <v>gaston</v>
      </c>
      <c r="S10" s="51" t="s">
        <v>15</v>
      </c>
      <c r="T10" s="42" t="str">
        <f t="shared" si="5"/>
        <v>leon</v>
      </c>
      <c r="U10" s="42" t="str">
        <f t="shared" si="5"/>
        <v>paul</v>
      </c>
    </row>
    <row r="11" spans="1:36" ht="35.1" customHeight="1" thickTop="1" thickBot="1" x14ac:dyDescent="0.4">
      <c r="A11" s="47">
        <v>10</v>
      </c>
      <c r="B11" s="49" t="s">
        <v>34</v>
      </c>
      <c r="D11" s="4">
        <v>9</v>
      </c>
      <c r="E11" s="5"/>
      <c r="F11" s="5">
        <v>19</v>
      </c>
      <c r="H11" s="37" t="str">
        <f t="shared" si="0"/>
        <v>emile</v>
      </c>
      <c r="I11" s="52" t="s">
        <v>15</v>
      </c>
      <c r="J11" s="37" t="str">
        <f t="shared" si="1"/>
        <v>jean</v>
      </c>
      <c r="K11" s="1"/>
      <c r="L11" s="1"/>
      <c r="M11" s="1"/>
      <c r="N11" s="1"/>
      <c r="O11" s="1"/>
    </row>
    <row r="12" spans="1:36" ht="35.1" customHeight="1" thickTop="1" thickBot="1" x14ac:dyDescent="0.4">
      <c r="A12" s="47">
        <v>11</v>
      </c>
      <c r="B12" s="49" t="s">
        <v>26</v>
      </c>
      <c r="D12" s="4">
        <v>20</v>
      </c>
      <c r="E12" s="5"/>
      <c r="F12" s="5">
        <v>1</v>
      </c>
      <c r="H12" s="37" t="str">
        <f t="shared" si="0"/>
        <v>joël</v>
      </c>
      <c r="I12" s="52" t="s">
        <v>15</v>
      </c>
      <c r="J12" s="37" t="str">
        <f t="shared" si="1"/>
        <v>andré</v>
      </c>
      <c r="K12" s="1"/>
      <c r="L12" s="1"/>
      <c r="M12" s="1"/>
      <c r="N12" s="1"/>
      <c r="O12" s="1"/>
    </row>
    <row r="13" spans="1:36" ht="35.1" customHeight="1" thickTop="1" thickBot="1" x14ac:dyDescent="0.4">
      <c r="A13" s="47">
        <v>12</v>
      </c>
      <c r="B13" s="49" t="s">
        <v>27</v>
      </c>
      <c r="D13" s="4">
        <v>23</v>
      </c>
      <c r="E13" s="5"/>
      <c r="F13" s="5">
        <v>36</v>
      </c>
      <c r="H13" s="37" t="str">
        <f t="shared" si="0"/>
        <v>leon</v>
      </c>
      <c r="I13" s="52" t="s">
        <v>15</v>
      </c>
      <c r="J13" s="37" t="str">
        <f t="shared" si="1"/>
        <v>suzanne</v>
      </c>
      <c r="K13" s="1"/>
      <c r="L13" s="1"/>
      <c r="M13" s="1"/>
      <c r="N13" s="1"/>
      <c r="O13" s="1"/>
    </row>
    <row r="14" spans="1:36" ht="35.1" customHeight="1" thickTop="1" thickBot="1" x14ac:dyDescent="0.4">
      <c r="A14" s="47">
        <v>13</v>
      </c>
      <c r="B14" s="49" t="s">
        <v>28</v>
      </c>
      <c r="C14" s="33"/>
      <c r="D14" s="5">
        <v>4</v>
      </c>
      <c r="E14" s="5"/>
      <c r="F14" s="5">
        <v>5</v>
      </c>
      <c r="G14" s="1"/>
      <c r="H14" s="37" t="str">
        <f t="shared" si="0"/>
        <v>bouboule</v>
      </c>
      <c r="I14" s="52" t="s">
        <v>15</v>
      </c>
      <c r="J14" s="37" t="str">
        <f t="shared" si="1"/>
        <v>charles</v>
      </c>
      <c r="L14" s="1"/>
      <c r="M14" s="1"/>
      <c r="N14" s="1"/>
      <c r="O14" s="1"/>
    </row>
    <row r="15" spans="1:36" ht="35.1" customHeight="1" thickTop="1" thickBot="1" x14ac:dyDescent="0.4">
      <c r="A15" s="47">
        <v>14</v>
      </c>
      <c r="B15" s="49" t="s">
        <v>29</v>
      </c>
      <c r="C15" s="33"/>
      <c r="D15" s="5">
        <v>26</v>
      </c>
      <c r="E15" s="5"/>
      <c r="F15" s="5">
        <v>21</v>
      </c>
      <c r="G15" s="1"/>
      <c r="H15" s="37" t="str">
        <f t="shared" si="0"/>
        <v>michel</v>
      </c>
      <c r="I15" s="52" t="s">
        <v>15</v>
      </c>
      <c r="J15" s="37" t="str">
        <f t="shared" si="1"/>
        <v>klebert</v>
      </c>
      <c r="L15" s="1"/>
      <c r="M15" s="1"/>
      <c r="N15" s="1"/>
      <c r="O15" s="1"/>
    </row>
    <row r="16" spans="1:36" ht="35.1" customHeight="1" thickTop="1" thickBot="1" x14ac:dyDescent="0.4">
      <c r="A16" s="47">
        <v>15</v>
      </c>
      <c r="B16" s="49" t="s">
        <v>30</v>
      </c>
      <c r="C16" s="33"/>
      <c r="D16" s="5">
        <v>10</v>
      </c>
      <c r="E16" s="5"/>
      <c r="F16" s="5">
        <v>34</v>
      </c>
      <c r="G16" s="1"/>
      <c r="H16" s="37" t="str">
        <f t="shared" si="0"/>
        <v>eleonore</v>
      </c>
      <c r="I16" s="52" t="s">
        <v>15</v>
      </c>
      <c r="J16" s="37" t="str">
        <f t="shared" si="1"/>
        <v>remy</v>
      </c>
      <c r="L16" s="1"/>
      <c r="M16" s="1"/>
      <c r="N16" s="1"/>
      <c r="O16" s="1"/>
    </row>
    <row r="17" spans="1:15" ht="35.1" customHeight="1" thickTop="1" thickBot="1" x14ac:dyDescent="0.4">
      <c r="A17" s="47">
        <v>16</v>
      </c>
      <c r="B17" s="49" t="s">
        <v>31</v>
      </c>
      <c r="C17" s="33"/>
      <c r="D17" s="5">
        <v>3</v>
      </c>
      <c r="E17" s="5"/>
      <c r="F17" s="5">
        <v>18</v>
      </c>
      <c r="G17" s="1"/>
      <c r="H17" s="37" t="str">
        <f t="shared" si="0"/>
        <v>bernard</v>
      </c>
      <c r="I17" s="52" t="s">
        <v>15</v>
      </c>
      <c r="J17" s="37" t="str">
        <f t="shared" si="1"/>
        <v>isidore</v>
      </c>
      <c r="L17" s="1"/>
      <c r="M17" s="1"/>
      <c r="N17" s="1"/>
      <c r="O17" s="1"/>
    </row>
    <row r="18" spans="1:15" ht="35.1" customHeight="1" thickTop="1" thickBot="1" x14ac:dyDescent="0.4">
      <c r="A18" s="47">
        <v>17</v>
      </c>
      <c r="B18" s="49" t="s">
        <v>32</v>
      </c>
      <c r="C18" s="33"/>
      <c r="D18" s="5">
        <v>35</v>
      </c>
      <c r="E18" s="5"/>
      <c r="F18" s="5">
        <v>7</v>
      </c>
      <c r="G18" s="1"/>
      <c r="H18" s="37" t="str">
        <f t="shared" si="0"/>
        <v>simon</v>
      </c>
      <c r="I18" s="52" t="s">
        <v>15</v>
      </c>
      <c r="J18" s="37" t="str">
        <f t="shared" si="1"/>
        <v>daniel</v>
      </c>
      <c r="L18" s="1"/>
      <c r="M18" s="1"/>
      <c r="N18" s="1"/>
      <c r="O18" s="1"/>
    </row>
    <row r="19" spans="1:15" ht="35.1" customHeight="1" thickTop="1" thickBot="1" x14ac:dyDescent="0.4">
      <c r="A19" s="47">
        <v>18</v>
      </c>
      <c r="B19" s="49" t="s">
        <v>33</v>
      </c>
      <c r="C19" s="1"/>
      <c r="D19" s="5">
        <v>12</v>
      </c>
      <c r="E19" s="5"/>
      <c r="F19" s="5">
        <v>29</v>
      </c>
      <c r="G19" s="1"/>
      <c r="H19" s="37" t="str">
        <f t="shared" si="0"/>
        <v>françis</v>
      </c>
      <c r="I19" s="52" t="s">
        <v>15</v>
      </c>
      <c r="J19" s="37" t="str">
        <f t="shared" si="1"/>
        <v>ophélie</v>
      </c>
      <c r="L19" s="1"/>
      <c r="M19" s="1"/>
      <c r="N19" s="1"/>
      <c r="O19" s="1"/>
    </row>
    <row r="20" spans="1:15" ht="35.1" customHeight="1" thickTop="1" thickBot="1" x14ac:dyDescent="0.4">
      <c r="A20" s="47">
        <v>19</v>
      </c>
      <c r="B20" s="49" t="s">
        <v>37</v>
      </c>
      <c r="C20" s="1"/>
      <c r="D20" s="1"/>
      <c r="E20" s="1"/>
      <c r="F20" s="1"/>
      <c r="G20" s="1"/>
      <c r="H20" s="1"/>
      <c r="L20" s="1"/>
      <c r="M20" s="1"/>
      <c r="N20" s="1"/>
      <c r="O20" s="1"/>
    </row>
    <row r="21" spans="1:15" ht="35.1" customHeight="1" thickTop="1" thickBot="1" x14ac:dyDescent="0.4">
      <c r="A21" s="47">
        <v>20</v>
      </c>
      <c r="B21" s="49" t="s">
        <v>38</v>
      </c>
      <c r="C21" s="1"/>
      <c r="D21" s="1"/>
      <c r="E21" s="1"/>
      <c r="F21" s="1"/>
      <c r="G21" s="1"/>
      <c r="H21" s="1"/>
      <c r="L21" s="1"/>
      <c r="M21" s="1"/>
      <c r="N21" s="1"/>
      <c r="O21" s="1"/>
    </row>
    <row r="22" spans="1:15" ht="35.1" customHeight="1" thickTop="1" thickBot="1" x14ac:dyDescent="0.4">
      <c r="A22" s="47">
        <v>21</v>
      </c>
      <c r="B22" s="49" t="s">
        <v>39</v>
      </c>
      <c r="C22" s="1"/>
      <c r="D22" s="1"/>
      <c r="E22" s="1"/>
      <c r="F22" s="1"/>
      <c r="G22" s="1"/>
      <c r="H22" s="1"/>
      <c r="L22" s="1"/>
      <c r="M22" s="1"/>
      <c r="N22" s="1"/>
      <c r="O22" s="1"/>
    </row>
    <row r="23" spans="1:15" ht="35.1" customHeight="1" thickTop="1" thickBot="1" x14ac:dyDescent="0.4">
      <c r="A23" s="47">
        <v>22</v>
      </c>
      <c r="B23" s="49" t="s">
        <v>40</v>
      </c>
      <c r="C23" s="1"/>
      <c r="D23" s="1"/>
      <c r="E23" s="1"/>
      <c r="F23" s="1"/>
      <c r="G23" s="1"/>
      <c r="H23" s="1"/>
      <c r="L23" s="1"/>
      <c r="M23" s="1"/>
      <c r="N23" s="1"/>
      <c r="O23" s="1"/>
    </row>
    <row r="24" spans="1:15" ht="35.1" customHeight="1" thickTop="1" thickBot="1" x14ac:dyDescent="0.4">
      <c r="A24" s="47">
        <v>23</v>
      </c>
      <c r="B24" s="49" t="s">
        <v>41</v>
      </c>
      <c r="C24" s="1"/>
      <c r="D24" s="1"/>
      <c r="E24" s="1"/>
      <c r="F24" s="1"/>
      <c r="G24" s="1"/>
      <c r="H24" s="1"/>
      <c r="L24" s="1"/>
      <c r="M24" s="1"/>
      <c r="N24" s="1"/>
      <c r="O24" s="1"/>
    </row>
    <row r="25" spans="1:15" ht="35.1" customHeight="1" thickTop="1" thickBot="1" x14ac:dyDescent="0.4">
      <c r="A25" s="47">
        <v>24</v>
      </c>
      <c r="B25" s="49" t="s">
        <v>42</v>
      </c>
      <c r="C25" s="1"/>
      <c r="D25" s="1"/>
      <c r="E25" s="1"/>
      <c r="F25" s="1"/>
      <c r="G25" s="1"/>
      <c r="H25" s="1"/>
      <c r="L25" s="1"/>
      <c r="M25" s="1"/>
      <c r="N25" s="1"/>
      <c r="O25" s="1"/>
    </row>
    <row r="26" spans="1:15" ht="35.1" customHeight="1" thickTop="1" thickBot="1" x14ac:dyDescent="0.4">
      <c r="A26" s="47">
        <v>25</v>
      </c>
      <c r="B26" s="49" t="s">
        <v>43</v>
      </c>
      <c r="D26" s="1"/>
      <c r="E26" s="1"/>
      <c r="F26" s="1"/>
      <c r="H26" s="1"/>
      <c r="I26" s="1"/>
      <c r="J26" s="1"/>
      <c r="K26" s="1"/>
      <c r="L26" s="1"/>
      <c r="M26" s="1"/>
      <c r="N26" s="1"/>
      <c r="O26" s="1"/>
    </row>
    <row r="27" spans="1:15" ht="35.1" customHeight="1" thickTop="1" thickBot="1" x14ac:dyDescent="0.4">
      <c r="A27" s="47">
        <v>26</v>
      </c>
      <c r="B27" s="49" t="s">
        <v>44</v>
      </c>
      <c r="D27" s="1"/>
      <c r="E27" s="1"/>
      <c r="F27" s="1"/>
      <c r="H27" s="1"/>
      <c r="I27" s="1"/>
      <c r="J27" s="1"/>
      <c r="K27" s="1"/>
      <c r="L27" s="1"/>
      <c r="M27" s="1"/>
      <c r="N27" s="1"/>
      <c r="O27" s="1"/>
    </row>
    <row r="28" spans="1:15" ht="35.1" customHeight="1" thickTop="1" thickBot="1" x14ac:dyDescent="0.4">
      <c r="A28" s="47">
        <v>27</v>
      </c>
      <c r="B28" s="49" t="s">
        <v>45</v>
      </c>
      <c r="D28" s="1"/>
      <c r="E28" s="1"/>
      <c r="F28" s="1"/>
      <c r="H28" s="1"/>
      <c r="I28" s="1"/>
      <c r="J28" s="1"/>
      <c r="K28" s="1"/>
      <c r="L28" s="1"/>
      <c r="M28" s="1"/>
      <c r="N28" s="1"/>
      <c r="O28" s="1"/>
    </row>
    <row r="29" spans="1:15" ht="35.1" customHeight="1" thickTop="1" thickBot="1" x14ac:dyDescent="0.4">
      <c r="A29" s="47">
        <v>28</v>
      </c>
      <c r="B29" s="49" t="s">
        <v>46</v>
      </c>
      <c r="D29" s="1"/>
      <c r="E29" s="1"/>
      <c r="F29" s="1"/>
      <c r="H29" s="1"/>
      <c r="I29" s="1"/>
      <c r="J29" s="1"/>
      <c r="K29" s="1"/>
      <c r="L29" s="1"/>
      <c r="M29" s="1"/>
      <c r="N29" s="1"/>
      <c r="O29" s="1"/>
    </row>
    <row r="30" spans="1:15" ht="35.1" customHeight="1" thickTop="1" thickBot="1" x14ac:dyDescent="0.4">
      <c r="A30" s="47">
        <v>29</v>
      </c>
      <c r="B30" s="49" t="s">
        <v>47</v>
      </c>
      <c r="D30" s="1"/>
      <c r="E30" s="1"/>
      <c r="F30" s="1"/>
      <c r="H30" s="1"/>
      <c r="I30" s="1"/>
      <c r="J30" s="1"/>
      <c r="K30" s="1"/>
      <c r="L30" s="1"/>
      <c r="M30" s="1"/>
      <c r="N30" s="1"/>
      <c r="O30" s="1"/>
    </row>
    <row r="31" spans="1:15" ht="35.1" customHeight="1" thickTop="1" thickBot="1" x14ac:dyDescent="0.4">
      <c r="A31" s="47">
        <v>30</v>
      </c>
      <c r="B31" s="49" t="s">
        <v>48</v>
      </c>
      <c r="D31" s="1"/>
      <c r="E31" s="1"/>
      <c r="F31" s="1"/>
      <c r="H31" s="1"/>
      <c r="I31" s="1"/>
      <c r="J31" s="1"/>
      <c r="K31" s="1"/>
      <c r="L31" s="1"/>
      <c r="M31" s="1"/>
      <c r="N31" s="1"/>
      <c r="O31" s="1"/>
    </row>
    <row r="32" spans="1:15" ht="35.1" customHeight="1" thickTop="1" thickBot="1" x14ac:dyDescent="0.4">
      <c r="A32" s="47">
        <v>31</v>
      </c>
      <c r="B32" s="49" t="s">
        <v>49</v>
      </c>
      <c r="D32" s="1"/>
      <c r="E32" s="1"/>
      <c r="F32" s="1"/>
      <c r="H32" s="1"/>
      <c r="I32" s="1"/>
      <c r="J32" s="1"/>
      <c r="K32" s="1"/>
      <c r="L32" s="1"/>
      <c r="M32" s="1"/>
      <c r="N32" s="1"/>
      <c r="O32" s="1"/>
    </row>
    <row r="33" spans="1:15" ht="35.1" customHeight="1" thickTop="1" thickBot="1" x14ac:dyDescent="0.4">
      <c r="A33" s="47">
        <v>32</v>
      </c>
      <c r="B33" s="49" t="s">
        <v>50</v>
      </c>
      <c r="D33" s="1"/>
      <c r="E33" s="1"/>
      <c r="F33" s="1"/>
      <c r="H33" s="1"/>
      <c r="I33" s="1"/>
      <c r="J33" s="1"/>
      <c r="K33" s="1"/>
      <c r="L33" s="1"/>
      <c r="M33" s="1"/>
      <c r="N33" s="1"/>
      <c r="O33" s="1"/>
    </row>
    <row r="34" spans="1:15" ht="35.1" customHeight="1" thickTop="1" thickBot="1" x14ac:dyDescent="0.4">
      <c r="A34" s="47">
        <v>33</v>
      </c>
      <c r="B34" s="49" t="s">
        <v>51</v>
      </c>
      <c r="D34" s="1"/>
      <c r="E34" s="1"/>
      <c r="F34" s="1"/>
      <c r="H34" s="1"/>
      <c r="I34" s="1"/>
      <c r="J34" s="1"/>
      <c r="K34" s="1"/>
      <c r="L34" s="1"/>
      <c r="M34" s="1"/>
      <c r="N34" s="1"/>
      <c r="O34" s="1"/>
    </row>
    <row r="35" spans="1:15" ht="35.1" customHeight="1" thickTop="1" thickBot="1" x14ac:dyDescent="0.4">
      <c r="A35" s="47">
        <v>34</v>
      </c>
      <c r="B35" s="49" t="s">
        <v>52</v>
      </c>
      <c r="D35" s="1"/>
      <c r="E35" s="1"/>
      <c r="F35" s="1"/>
      <c r="H35" s="1"/>
      <c r="I35" s="1"/>
      <c r="J35" s="1"/>
      <c r="K35" s="1"/>
      <c r="L35" s="1"/>
      <c r="M35" s="1"/>
      <c r="N35" s="1"/>
      <c r="O35" s="1"/>
    </row>
    <row r="36" spans="1:15" ht="35.1" customHeight="1" thickTop="1" thickBot="1" x14ac:dyDescent="0.4">
      <c r="A36" s="47">
        <v>35</v>
      </c>
      <c r="B36" s="49" t="s">
        <v>53</v>
      </c>
      <c r="D36" s="1"/>
      <c r="E36" s="1"/>
      <c r="F36" s="1"/>
      <c r="H36" s="1"/>
      <c r="I36" s="1"/>
      <c r="J36" s="1"/>
      <c r="K36" s="1"/>
      <c r="L36" s="1"/>
      <c r="M36" s="1"/>
      <c r="N36" s="1"/>
      <c r="O36" s="1"/>
    </row>
    <row r="37" spans="1:15" ht="35.1" customHeight="1" thickTop="1" x14ac:dyDescent="0.35">
      <c r="A37" s="47">
        <v>36</v>
      </c>
      <c r="B37" s="49" t="s">
        <v>54</v>
      </c>
      <c r="D37" s="1"/>
      <c r="E37" s="1"/>
      <c r="F37" s="1"/>
      <c r="H37" s="1"/>
      <c r="I37" s="1"/>
      <c r="J37" s="1"/>
      <c r="K37" s="1"/>
      <c r="L37" s="1"/>
      <c r="M37" s="1"/>
      <c r="N37" s="1"/>
      <c r="O37" s="1"/>
    </row>
  </sheetData>
  <sheetProtection algorithmName="SHA-512" hashValue="kBfdopMizjQ0ceoPnlj8f9h2a0thgURzQLOA0QXJq6uIJeyOa501be7l+IfBq/NxVlOaZaz66D0Do7imUe9t9Q==" saltValue="xLvfL5HynfQ8glA943TQeA==" spinCount="100000" sheet="1" objects="1" scenarios="1"/>
  <protectedRanges>
    <protectedRange sqref="B2:B37" name="Plage1"/>
  </protectedRanges>
  <mergeCells count="4">
    <mergeCell ref="Q1:R1"/>
    <mergeCell ref="T1:U1"/>
    <mergeCell ref="AD1:AF1"/>
    <mergeCell ref="AH1:AJ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16</xdr:col>
                <xdr:colOff>295275</xdr:colOff>
                <xdr:row>11</xdr:row>
                <xdr:rowOff>57150</xdr:rowOff>
              </from>
              <to>
                <xdr:col>17</xdr:col>
                <xdr:colOff>942975</xdr:colOff>
                <xdr:row>13</xdr:row>
                <xdr:rowOff>428625</xdr:rowOff>
              </to>
            </anchor>
          </controlPr>
        </control>
      </mc:Choice>
      <mc:Fallback>
        <control shapeId="2049" r:id="rId3" name="CommandButton1"/>
      </mc:Fallback>
    </mc:AlternateContent>
    <mc:AlternateContent xmlns:mc="http://schemas.openxmlformats.org/markup-compatibility/2006">
      <mc:Choice Requires="x14">
        <control shapeId="2051" r:id="rId5" name="CommandButton2">
          <controlPr defaultSize="0" autoLine="0" r:id="rId6">
            <anchor moveWithCells="1">
              <from>
                <xdr:col>19</xdr:col>
                <xdr:colOff>257175</xdr:colOff>
                <xdr:row>11</xdr:row>
                <xdr:rowOff>38100</xdr:rowOff>
              </from>
              <to>
                <xdr:col>20</xdr:col>
                <xdr:colOff>1000125</xdr:colOff>
                <xdr:row>13</xdr:row>
                <xdr:rowOff>400050</xdr:rowOff>
              </to>
            </anchor>
          </controlPr>
        </control>
      </mc:Choice>
      <mc:Fallback>
        <control shapeId="2051" r:id="rId5" name="CommandButton2"/>
      </mc:Fallback>
    </mc:AlternateContent>
    <mc:AlternateContent xmlns:mc="http://schemas.openxmlformats.org/markup-compatibility/2006">
      <mc:Choice Requires="x14">
        <control shapeId="2053" r:id="rId7" name="CommandButton3">
          <controlPr defaultSize="0" autoLine="0" r:id="rId8">
            <anchor moveWithCells="1">
              <from>
                <xdr:col>29</xdr:col>
                <xdr:colOff>600075</xdr:colOff>
                <xdr:row>11</xdr:row>
                <xdr:rowOff>0</xdr:rowOff>
              </from>
              <to>
                <xdr:col>30</xdr:col>
                <xdr:colOff>1257300</xdr:colOff>
                <xdr:row>13</xdr:row>
                <xdr:rowOff>361950</xdr:rowOff>
              </to>
            </anchor>
          </controlPr>
        </control>
      </mc:Choice>
      <mc:Fallback>
        <control shapeId="2053" r:id="rId7" name="CommandButton3"/>
      </mc:Fallback>
    </mc:AlternateContent>
    <mc:AlternateContent xmlns:mc="http://schemas.openxmlformats.org/markup-compatibility/2006">
      <mc:Choice Requires="x14">
        <control shapeId="2055" r:id="rId9" name="CommandButton4">
          <controlPr defaultSize="0" autoLine="0" autoPict="0" r:id="rId10">
            <anchor moveWithCells="1">
              <from>
                <xdr:col>32</xdr:col>
                <xdr:colOff>438150</xdr:colOff>
                <xdr:row>10</xdr:row>
                <xdr:rowOff>409575</xdr:rowOff>
              </from>
              <to>
                <xdr:col>34</xdr:col>
                <xdr:colOff>295275</xdr:colOff>
                <xdr:row>13</xdr:row>
                <xdr:rowOff>323850</xdr:rowOff>
              </to>
            </anchor>
          </controlPr>
        </control>
      </mc:Choice>
      <mc:Fallback>
        <control shapeId="2055" r:id="rId9" name="CommandButton4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911B5-4394-4627-957E-419983A786F9}">
  <sheetPr codeName="Feuil5"/>
  <dimension ref="A1:Q27"/>
  <sheetViews>
    <sheetView showGridLines="0" showRowColHeaders="0" workbookViewId="0">
      <selection activeCell="B15" sqref="B15"/>
    </sheetView>
  </sheetViews>
  <sheetFormatPr baseColWidth="10" defaultRowHeight="15" x14ac:dyDescent="0.25"/>
  <cols>
    <col min="1" max="1" width="3.7109375" customWidth="1"/>
    <col min="2" max="2" width="22.5703125" customWidth="1"/>
    <col min="3" max="4" width="2" customWidth="1"/>
    <col min="5" max="6" width="5.7109375" customWidth="1"/>
    <col min="7" max="7" width="25.7109375" customWidth="1"/>
    <col min="8" max="8" width="5.7109375" customWidth="1"/>
    <col min="9" max="9" width="25.7109375" customWidth="1"/>
    <col min="10" max="17" width="7.7109375" customWidth="1"/>
  </cols>
  <sheetData>
    <row r="1" spans="1:17" s="19" customFormat="1" ht="31.5" customHeight="1" thickTop="1" thickBot="1" x14ac:dyDescent="0.3">
      <c r="B1" s="20" t="s">
        <v>11</v>
      </c>
      <c r="C1" s="21"/>
      <c r="D1" s="21"/>
      <c r="E1" s="75" t="s">
        <v>2</v>
      </c>
      <c r="F1" s="75"/>
      <c r="G1" s="22" t="s">
        <v>5</v>
      </c>
      <c r="H1" s="23" t="s">
        <v>1</v>
      </c>
      <c r="I1" s="22" t="s">
        <v>6</v>
      </c>
      <c r="J1" s="76" t="s">
        <v>12</v>
      </c>
      <c r="K1" s="76"/>
      <c r="L1" s="22">
        <v>1</v>
      </c>
      <c r="M1" s="22">
        <v>2</v>
      </c>
      <c r="N1" s="22">
        <v>3</v>
      </c>
      <c r="O1" s="22">
        <v>4</v>
      </c>
      <c r="P1" s="22">
        <v>5</v>
      </c>
      <c r="Q1" s="22">
        <v>6</v>
      </c>
    </row>
    <row r="2" spans="1:17" ht="15.95" customHeight="1" thickTop="1" thickBot="1" x14ac:dyDescent="0.3">
      <c r="A2">
        <v>1</v>
      </c>
      <c r="B2" s="6" t="e">
        <f>'Tirage Tour1'!#REF!</f>
        <v>#REF!</v>
      </c>
      <c r="C2" s="8"/>
      <c r="D2" s="8"/>
      <c r="E2" s="10">
        <v>1</v>
      </c>
      <c r="F2" s="17">
        <v>6</v>
      </c>
      <c r="G2" s="9" t="str">
        <f t="shared" ref="G2:G16" si="0">IFERROR(VLOOKUP(E2,$A$2:$B$7,2,0),"")</f>
        <v/>
      </c>
      <c r="H2" s="9" t="s">
        <v>3</v>
      </c>
      <c r="I2" s="9" t="str">
        <f t="shared" ref="I2:I16" si="1">IFERROR(VLOOKUP(F2,$A$2:$B$7,2,0),"")</f>
        <v/>
      </c>
      <c r="J2" s="25"/>
      <c r="K2" s="25"/>
      <c r="L2" s="10" t="str">
        <f>IF(J2="","",IF($J2=$K2,1,IF($J2&gt;$K2,3,0)))</f>
        <v/>
      </c>
      <c r="M2" s="11"/>
      <c r="N2" s="11"/>
      <c r="O2" s="11"/>
      <c r="P2" s="11"/>
      <c r="Q2" s="10" t="str">
        <f>IF(J2="","",IF($K2=$J2,1,IF($K2&gt;$J2,3,0)))</f>
        <v/>
      </c>
    </row>
    <row r="3" spans="1:17" ht="15.95" customHeight="1" thickTop="1" thickBot="1" x14ac:dyDescent="0.3">
      <c r="A3">
        <v>2</v>
      </c>
      <c r="B3" s="6" t="e">
        <f>'Tirage Tour1'!#REF!</f>
        <v>#REF!</v>
      </c>
      <c r="C3" s="8"/>
      <c r="D3" s="8"/>
      <c r="E3" s="13">
        <v>2</v>
      </c>
      <c r="F3" s="18">
        <v>5</v>
      </c>
      <c r="G3" s="9" t="str">
        <f t="shared" si="0"/>
        <v/>
      </c>
      <c r="H3" s="9" t="s">
        <v>3</v>
      </c>
      <c r="I3" s="9" t="str">
        <f t="shared" si="1"/>
        <v/>
      </c>
      <c r="J3" s="25"/>
      <c r="K3" s="25"/>
      <c r="L3" s="12"/>
      <c r="M3" s="10" t="str">
        <f>IF(J3="","",IF($J3=$K3,1,IF($J3&gt;$K3,3,0)))</f>
        <v/>
      </c>
      <c r="N3" s="12"/>
      <c r="O3" s="12"/>
      <c r="P3" s="10" t="str">
        <f>IF(J3="","",IF($K3=$J3,1,IF($K3&gt;$J3,3,0)))</f>
        <v/>
      </c>
      <c r="Q3" s="12"/>
    </row>
    <row r="4" spans="1:17" ht="15.95" customHeight="1" thickTop="1" thickBot="1" x14ac:dyDescent="0.3">
      <c r="A4">
        <v>3</v>
      </c>
      <c r="B4" s="6" t="e">
        <f>'Tirage Tour1'!#REF!</f>
        <v>#REF!</v>
      </c>
      <c r="C4" s="8"/>
      <c r="D4" s="8"/>
      <c r="E4" s="13">
        <v>3</v>
      </c>
      <c r="F4" s="18">
        <v>4</v>
      </c>
      <c r="G4" s="9" t="str">
        <f t="shared" si="0"/>
        <v/>
      </c>
      <c r="H4" s="9" t="s">
        <v>3</v>
      </c>
      <c r="I4" s="9" t="str">
        <f t="shared" si="1"/>
        <v/>
      </c>
      <c r="J4" s="25"/>
      <c r="K4" s="25"/>
      <c r="L4" s="12"/>
      <c r="M4" s="12"/>
      <c r="N4" s="10" t="str">
        <f>IF(J4="","",IF($J4=$K4,1,IF($J4&gt;$K4,3,0)))</f>
        <v/>
      </c>
      <c r="O4" s="10" t="str">
        <f>IF(J4="","",IF($K4=$J4,1,IF($K4&gt;$J4,3,0)))</f>
        <v/>
      </c>
      <c r="P4" s="12"/>
      <c r="Q4" s="14"/>
    </row>
    <row r="5" spans="1:17" ht="15.95" customHeight="1" thickTop="1" thickBot="1" x14ac:dyDescent="0.3">
      <c r="A5">
        <v>4</v>
      </c>
      <c r="B5" s="6" t="e">
        <f>'Tirage Tour1'!#REF!</f>
        <v>#REF!</v>
      </c>
      <c r="C5" s="8"/>
      <c r="D5" s="8"/>
      <c r="E5" s="13">
        <v>1</v>
      </c>
      <c r="F5" s="18">
        <v>5</v>
      </c>
      <c r="G5" s="9" t="str">
        <f t="shared" si="0"/>
        <v/>
      </c>
      <c r="H5" s="9" t="s">
        <v>3</v>
      </c>
      <c r="I5" s="9" t="str">
        <f t="shared" si="1"/>
        <v/>
      </c>
      <c r="J5" s="25"/>
      <c r="K5" s="25"/>
      <c r="L5" s="10" t="str">
        <f>IF(J5="","",IF($J5=$K5,1,IF($J5&gt;$K5,3,0)))</f>
        <v/>
      </c>
      <c r="M5" s="12"/>
      <c r="N5" s="12"/>
      <c r="O5" s="14"/>
      <c r="P5" s="10" t="str">
        <f>IF(J5="","",IF($K5=$J5,1,IF($K5&gt;$J5,3,0)))</f>
        <v/>
      </c>
      <c r="Q5" s="12"/>
    </row>
    <row r="6" spans="1:17" ht="15.95" customHeight="1" thickTop="1" thickBot="1" x14ac:dyDescent="0.3">
      <c r="A6">
        <v>5</v>
      </c>
      <c r="B6" s="6" t="e">
        <f>'Tirage Tour1'!#REF!</f>
        <v>#REF!</v>
      </c>
      <c r="C6" s="8"/>
      <c r="D6" s="8"/>
      <c r="E6" s="13">
        <v>4</v>
      </c>
      <c r="F6" s="18">
        <v>6</v>
      </c>
      <c r="G6" s="9" t="str">
        <f t="shared" si="0"/>
        <v/>
      </c>
      <c r="H6" s="9" t="s">
        <v>3</v>
      </c>
      <c r="I6" s="9" t="str">
        <f t="shared" si="1"/>
        <v/>
      </c>
      <c r="J6" s="25"/>
      <c r="K6" s="25"/>
      <c r="L6" s="14"/>
      <c r="M6" s="14"/>
      <c r="N6" s="14"/>
      <c r="O6" s="10" t="str">
        <f>IF(J6="","",IF($J6=$K6,1,IF($J6&gt;$K6,3,0)))</f>
        <v/>
      </c>
      <c r="P6" s="14"/>
      <c r="Q6" s="10" t="str">
        <f>IF(J6="","",IF($K6=$J6,1,IF($K6&gt;$J6,3,0)))</f>
        <v/>
      </c>
    </row>
    <row r="7" spans="1:17" ht="15.95" customHeight="1" thickTop="1" thickBot="1" x14ac:dyDescent="0.3">
      <c r="A7">
        <v>6</v>
      </c>
      <c r="B7" s="6" t="e">
        <f>'Tirage Tour1'!#REF!</f>
        <v>#REF!</v>
      </c>
      <c r="C7" s="8"/>
      <c r="D7" s="8"/>
      <c r="E7" s="13">
        <v>2</v>
      </c>
      <c r="F7" s="18">
        <v>3</v>
      </c>
      <c r="G7" s="9" t="str">
        <f t="shared" si="0"/>
        <v/>
      </c>
      <c r="H7" s="9" t="s">
        <v>3</v>
      </c>
      <c r="I7" s="9" t="str">
        <f t="shared" si="1"/>
        <v/>
      </c>
      <c r="J7" s="25"/>
      <c r="K7" s="25"/>
      <c r="L7" s="14"/>
      <c r="M7" s="10" t="str">
        <f>IF(J7="","",IF($J7=$K7,1,IF($J7&gt;$K7,3,0)))</f>
        <v/>
      </c>
      <c r="N7" s="10" t="str">
        <f>IF(J7="","",IF($K7=$J7,1,IF($K7&gt;$J7,3,0)))</f>
        <v/>
      </c>
      <c r="O7" s="14"/>
      <c r="P7" s="14"/>
      <c r="Q7" s="14"/>
    </row>
    <row r="8" spans="1:17" ht="15.95" customHeight="1" thickBot="1" x14ac:dyDescent="0.3">
      <c r="C8" s="8"/>
      <c r="D8" s="8"/>
      <c r="E8" s="13">
        <v>1</v>
      </c>
      <c r="F8" s="18">
        <v>4</v>
      </c>
      <c r="G8" s="9" t="str">
        <f t="shared" si="0"/>
        <v/>
      </c>
      <c r="H8" s="9" t="s">
        <v>3</v>
      </c>
      <c r="I8" s="9" t="str">
        <f t="shared" si="1"/>
        <v/>
      </c>
      <c r="J8" s="25"/>
      <c r="K8" s="25"/>
      <c r="L8" s="10" t="str">
        <f>IF(J8="","",IF($J8=$K8,1,IF($J8&gt;$K8,3,0)))</f>
        <v/>
      </c>
      <c r="M8" s="14"/>
      <c r="N8" s="14"/>
      <c r="O8" s="10" t="str">
        <f>IF(J8="","",IF($K8=$J8,1,IF($K8&gt;$J8,3,0)))</f>
        <v/>
      </c>
      <c r="P8" s="14"/>
      <c r="Q8" s="14"/>
    </row>
    <row r="9" spans="1:17" ht="15.95" customHeight="1" thickBot="1" x14ac:dyDescent="0.3">
      <c r="C9" s="8"/>
      <c r="D9" s="8"/>
      <c r="E9" s="13">
        <v>3</v>
      </c>
      <c r="F9" s="18">
        <v>5</v>
      </c>
      <c r="G9" s="9" t="str">
        <f t="shared" si="0"/>
        <v/>
      </c>
      <c r="H9" s="9" t="s">
        <v>3</v>
      </c>
      <c r="I9" s="9" t="str">
        <f t="shared" si="1"/>
        <v/>
      </c>
      <c r="J9" s="25"/>
      <c r="K9" s="25"/>
      <c r="L9" s="14"/>
      <c r="M9" s="14"/>
      <c r="N9" s="10" t="str">
        <f>IF(J9="","",IF($J9=$K9,1,IF($J9&gt;$K9,3,0)))</f>
        <v/>
      </c>
      <c r="O9" s="14"/>
      <c r="P9" s="10" t="str">
        <f>IF(J9="","",IF($K9=$J9,1,IF($K9&gt;$J9,3,0)))</f>
        <v/>
      </c>
      <c r="Q9" s="14"/>
    </row>
    <row r="10" spans="1:17" ht="15.95" customHeight="1" thickBot="1" x14ac:dyDescent="0.3">
      <c r="E10" s="13">
        <v>2</v>
      </c>
      <c r="F10" s="18">
        <v>6</v>
      </c>
      <c r="G10" s="9" t="str">
        <f t="shared" si="0"/>
        <v/>
      </c>
      <c r="H10" s="9" t="s">
        <v>3</v>
      </c>
      <c r="I10" s="9" t="str">
        <f t="shared" si="1"/>
        <v/>
      </c>
      <c r="J10" s="25"/>
      <c r="K10" s="25"/>
      <c r="L10" s="14"/>
      <c r="M10" s="10" t="str">
        <f>IF(J10="","",IF($J10=$K10,1,IF($J10&gt;$K10,3,0)))</f>
        <v/>
      </c>
      <c r="N10" s="14"/>
      <c r="O10" s="14"/>
      <c r="P10" s="14"/>
      <c r="Q10" s="10" t="str">
        <f>IF(J10="","",IF($K10=$J10,1,IF($K10&gt;$J10,3,0)))</f>
        <v/>
      </c>
    </row>
    <row r="11" spans="1:17" ht="15.95" customHeight="1" thickBot="1" x14ac:dyDescent="0.3">
      <c r="E11" s="13">
        <v>1</v>
      </c>
      <c r="F11" s="18">
        <v>3</v>
      </c>
      <c r="G11" s="9" t="str">
        <f t="shared" si="0"/>
        <v/>
      </c>
      <c r="H11" s="9" t="s">
        <v>3</v>
      </c>
      <c r="I11" s="9" t="str">
        <f t="shared" si="1"/>
        <v/>
      </c>
      <c r="J11" s="25"/>
      <c r="K11" s="25"/>
      <c r="L11" s="10" t="str">
        <f>IF(J11="","",IF($J11=$K11,1,IF($J11&gt;$K11,3,0)))</f>
        <v/>
      </c>
      <c r="M11" s="14"/>
      <c r="N11" s="10" t="str">
        <f>IF(J11="","",IF($K11=$J11,1,IF($K11&gt;$J11,3,0)))</f>
        <v/>
      </c>
      <c r="O11" s="14"/>
      <c r="P11" s="14"/>
      <c r="Q11" s="14"/>
    </row>
    <row r="12" spans="1:17" ht="15.95" customHeight="1" thickBot="1" x14ac:dyDescent="0.3">
      <c r="B12" s="24"/>
      <c r="C12" s="24"/>
      <c r="D12" s="16"/>
      <c r="E12" s="13">
        <v>2</v>
      </c>
      <c r="F12" s="18">
        <v>4</v>
      </c>
      <c r="G12" s="9" t="str">
        <f t="shared" si="0"/>
        <v/>
      </c>
      <c r="H12" s="9" t="s">
        <v>3</v>
      </c>
      <c r="I12" s="9" t="str">
        <f t="shared" si="1"/>
        <v/>
      </c>
      <c r="J12" s="25"/>
      <c r="K12" s="25"/>
      <c r="L12" s="14"/>
      <c r="M12" s="10" t="str">
        <f>IF(J12="","",IF($J12=$K12,1,IF($J12&gt;$K12,3,0)))</f>
        <v/>
      </c>
      <c r="N12" s="14"/>
      <c r="O12" s="10" t="str">
        <f>IF(J12="","",IF($K12=$J12,1,IF($K12&gt;$J12,3,0)))</f>
        <v/>
      </c>
      <c r="P12" s="14"/>
      <c r="Q12" s="14"/>
    </row>
    <row r="13" spans="1:17" ht="15.95" customHeight="1" thickBot="1" x14ac:dyDescent="0.3">
      <c r="B13" s="24"/>
      <c r="C13" s="24"/>
      <c r="D13" s="16"/>
      <c r="E13" s="13">
        <v>5</v>
      </c>
      <c r="F13" s="18">
        <v>6</v>
      </c>
      <c r="G13" s="9" t="str">
        <f t="shared" si="0"/>
        <v/>
      </c>
      <c r="H13" s="9" t="s">
        <v>3</v>
      </c>
      <c r="I13" s="9" t="str">
        <f t="shared" si="1"/>
        <v/>
      </c>
      <c r="J13" s="25"/>
      <c r="K13" s="25"/>
      <c r="L13" s="14"/>
      <c r="M13" s="14"/>
      <c r="N13" s="14"/>
      <c r="O13" s="14"/>
      <c r="P13" s="10" t="str">
        <f>IF(J13="","",IF($J13=$K13,1,IF($J13&gt;$K13,3,0)))</f>
        <v/>
      </c>
      <c r="Q13" s="10" t="str">
        <f>IF(J13="","",IF($K13=$J13,1,IF($K13&gt;$J13,3,0)))</f>
        <v/>
      </c>
    </row>
    <row r="14" spans="1:17" ht="15.95" customHeight="1" thickBot="1" x14ac:dyDescent="0.3">
      <c r="B14" s="24"/>
      <c r="C14" s="24"/>
      <c r="D14" s="16"/>
      <c r="E14" s="13">
        <v>1</v>
      </c>
      <c r="F14" s="18">
        <v>2</v>
      </c>
      <c r="G14" s="9" t="str">
        <f t="shared" si="0"/>
        <v/>
      </c>
      <c r="H14" s="9" t="s">
        <v>3</v>
      </c>
      <c r="I14" s="9" t="str">
        <f t="shared" si="1"/>
        <v/>
      </c>
      <c r="J14" s="25"/>
      <c r="K14" s="25"/>
      <c r="L14" s="10" t="str">
        <f>IF(J14="","",IF($J14=$K14,1,IF($J14&gt;$K14,3,0)))</f>
        <v/>
      </c>
      <c r="M14" s="10" t="str">
        <f>IF(J14="","",IF($K14=$J14,1,IF($K14&gt;$J14,3,0)))</f>
        <v/>
      </c>
      <c r="N14" s="14"/>
      <c r="O14" s="14"/>
      <c r="P14" s="14"/>
      <c r="Q14" s="14"/>
    </row>
    <row r="15" spans="1:17" ht="15.95" customHeight="1" thickBot="1" x14ac:dyDescent="0.3">
      <c r="B15" s="24"/>
      <c r="C15" s="24"/>
      <c r="D15" s="16"/>
      <c r="E15" s="13">
        <v>3</v>
      </c>
      <c r="F15" s="18">
        <v>6</v>
      </c>
      <c r="G15" s="9" t="str">
        <f t="shared" si="0"/>
        <v/>
      </c>
      <c r="H15" s="9" t="s">
        <v>3</v>
      </c>
      <c r="I15" s="9" t="str">
        <f t="shared" si="1"/>
        <v/>
      </c>
      <c r="J15" s="25"/>
      <c r="K15" s="25"/>
      <c r="L15" s="14"/>
      <c r="M15" s="14"/>
      <c r="N15" s="10" t="str">
        <f>IF(J15="","",IF($J15=$K15,1,IF($J15&gt;$K15,3,0)))</f>
        <v/>
      </c>
      <c r="O15" s="14"/>
      <c r="P15" s="14"/>
      <c r="Q15" s="10" t="str">
        <f>IF(J15="","",IF($K15=$J15,1,IF($K15&gt;$J15,3,0)))</f>
        <v/>
      </c>
    </row>
    <row r="16" spans="1:17" ht="15.95" customHeight="1" thickBot="1" x14ac:dyDescent="0.3">
      <c r="B16" s="24"/>
      <c r="C16" s="24"/>
      <c r="D16" s="16"/>
      <c r="E16" s="13">
        <v>4</v>
      </c>
      <c r="F16" s="18">
        <v>5</v>
      </c>
      <c r="G16" s="9" t="str">
        <f t="shared" si="0"/>
        <v/>
      </c>
      <c r="H16" s="9" t="s">
        <v>3</v>
      </c>
      <c r="I16" s="9" t="str">
        <f t="shared" si="1"/>
        <v/>
      </c>
      <c r="J16" s="25"/>
      <c r="K16" s="25"/>
      <c r="L16" s="15"/>
      <c r="M16" s="15"/>
      <c r="N16" s="15"/>
      <c r="O16" s="10" t="str">
        <f>IF(J16="","",IF($J16=$K16,1,IF($J16&gt;$K16,3,0)))</f>
        <v/>
      </c>
      <c r="P16" s="10" t="str">
        <f>IF(J16="","",IF($K16=$J16,1,IF($K16&gt;$J16,3,0)))</f>
        <v/>
      </c>
      <c r="Q16" s="15"/>
    </row>
    <row r="17" spans="2:17" ht="15.95" customHeight="1" thickTop="1" thickBot="1" x14ac:dyDescent="0.3">
      <c r="B17" s="24"/>
      <c r="C17" s="24"/>
      <c r="D17" s="27"/>
      <c r="E17" s="7"/>
      <c r="F17" s="7"/>
      <c r="J17" s="77" t="s">
        <v>4</v>
      </c>
      <c r="K17" s="78"/>
      <c r="L17" s="26">
        <f t="shared" ref="L17:Q17" si="2">SUM(L2:L16)</f>
        <v>0</v>
      </c>
      <c r="M17" s="26">
        <f t="shared" si="2"/>
        <v>0</v>
      </c>
      <c r="N17" s="26">
        <f t="shared" si="2"/>
        <v>0</v>
      </c>
      <c r="O17" s="26">
        <f t="shared" si="2"/>
        <v>0</v>
      </c>
      <c r="P17" s="26">
        <f t="shared" si="2"/>
        <v>0</v>
      </c>
      <c r="Q17" s="26">
        <f t="shared" si="2"/>
        <v>0</v>
      </c>
    </row>
    <row r="18" spans="2:17" ht="15.95" customHeight="1" thickTop="1" thickBot="1" x14ac:dyDescent="0.3">
      <c r="B18" s="24"/>
      <c r="C18" s="24"/>
      <c r="D18" s="27"/>
      <c r="E18" s="7"/>
      <c r="F18" s="7"/>
      <c r="J18" s="77" t="s">
        <v>8</v>
      </c>
      <c r="K18" s="79"/>
      <c r="L18" s="26">
        <f>SUM(J2+J5+J8+J11+J14)-(K2+K5+K8+K11+K14)</f>
        <v>0</v>
      </c>
      <c r="M18" s="26">
        <f>SUM(J3+J7+J10+J12+K14)-(K3+K7+K10+K12+J14)</f>
        <v>0</v>
      </c>
      <c r="N18" s="26">
        <f>SUM(J4+K7+J9+K11+J15)-(K4+J7+K9+J11+K15)</f>
        <v>0</v>
      </c>
      <c r="O18" s="26">
        <f>SUM(K4+J6+K8+K12+J16)-(J4+K6+J8+J12+K16)</f>
        <v>0</v>
      </c>
      <c r="P18" s="26">
        <f>SUM(K3+K5+K9+J13+K16)-(J3+J5+J9+K13+J16)</f>
        <v>0</v>
      </c>
      <c r="Q18" s="26">
        <f>SUM(K2+K6+K10+K13+K15)-(J2+J6+J10+J13+J15)</f>
        <v>0</v>
      </c>
    </row>
    <row r="19" spans="2:17" ht="15.95" hidden="1" customHeight="1" thickTop="1" thickBot="1" x14ac:dyDescent="0.3">
      <c r="B19" s="24"/>
      <c r="C19" s="24"/>
      <c r="D19" s="27"/>
      <c r="E19" s="7"/>
      <c r="F19" s="7"/>
      <c r="J19" s="28"/>
      <c r="K19" s="29"/>
      <c r="L19" s="26">
        <f>SUM(L17*100+L18)</f>
        <v>0</v>
      </c>
      <c r="M19" s="26">
        <f t="shared" ref="M19:Q19" si="3">SUM(M17*100+M18)</f>
        <v>0</v>
      </c>
      <c r="N19" s="26">
        <f t="shared" si="3"/>
        <v>0</v>
      </c>
      <c r="O19" s="26">
        <f t="shared" si="3"/>
        <v>0</v>
      </c>
      <c r="P19" s="26">
        <f t="shared" si="3"/>
        <v>0</v>
      </c>
      <c r="Q19" s="26">
        <f t="shared" si="3"/>
        <v>0</v>
      </c>
    </row>
    <row r="20" spans="2:17" ht="15.95" customHeight="1" thickTop="1" thickBot="1" x14ac:dyDescent="0.3">
      <c r="E20" s="7"/>
      <c r="F20" s="7"/>
      <c r="G20" s="6" t="e">
        <f>'Tirage Tour1'!#REF!</f>
        <v>#REF!</v>
      </c>
      <c r="H20" s="80" t="s">
        <v>9</v>
      </c>
      <c r="I20" s="81"/>
      <c r="J20" s="77" t="s">
        <v>7</v>
      </c>
      <c r="K20" s="79"/>
      <c r="L20" s="26">
        <f>RANK(L19,$L$19:$Q$19,0)+COUNTIF($L19:L19,L19)-1</f>
        <v>1</v>
      </c>
      <c r="M20" s="26">
        <f>RANK(M19,$L$19:$Q$19,0)+COUNTIF($L19:M19,M19)-1</f>
        <v>2</v>
      </c>
      <c r="N20" s="26">
        <f>RANK(N19,$L$19:$Q$19,0)+COUNTIF($L19:N19,N19)-1</f>
        <v>3</v>
      </c>
      <c r="O20" s="26">
        <f>RANK(O19,$L$19:$Q$19,0)+COUNTIF($L19:O19,O19)-1</f>
        <v>4</v>
      </c>
      <c r="P20" s="26">
        <f>RANK(P19,$L$19:$Q$19,0)+COUNTIF($L19:P19,P19)-1</f>
        <v>5</v>
      </c>
      <c r="Q20" s="26">
        <f>RANK(Q19,$L$19:$Q$19,0)+COUNTIF($L19:Q19,Q19)-1</f>
        <v>6</v>
      </c>
    </row>
    <row r="21" spans="2:17" ht="15.95" customHeight="1" thickTop="1" thickBot="1" x14ac:dyDescent="0.3">
      <c r="E21" s="7"/>
      <c r="F21" s="7"/>
      <c r="G21" s="6" t="e">
        <f>'Tirage Tour1'!#REF!</f>
        <v>#REF!</v>
      </c>
      <c r="J21" s="1"/>
      <c r="K21" s="1"/>
      <c r="L21" s="1"/>
      <c r="M21" s="1"/>
      <c r="N21" s="1"/>
      <c r="O21" s="1"/>
      <c r="P21" s="1"/>
      <c r="Q21" s="1"/>
    </row>
    <row r="22" spans="2:17" ht="15.95" customHeight="1" thickTop="1" thickBot="1" x14ac:dyDescent="0.3">
      <c r="G22" s="6" t="e">
        <f>'Tirage Tour1'!#REF!</f>
        <v>#REF!</v>
      </c>
      <c r="H22" s="31">
        <v>1</v>
      </c>
      <c r="I22" s="32" t="e">
        <f>IF($L$20=1,$G$20,IF($M$20=1,$G$21,IF($N$20=1,$G$22,IF($O$20=1,$G$23,IF($P$20=1,$G$24,IF($Q$20=1,$G$25))))))</f>
        <v>#REF!</v>
      </c>
    </row>
    <row r="23" spans="2:17" ht="15.95" customHeight="1" thickTop="1" thickBot="1" x14ac:dyDescent="0.3">
      <c r="G23" s="6" t="e">
        <f>'Tirage Tour1'!#REF!</f>
        <v>#REF!</v>
      </c>
      <c r="H23" s="31">
        <v>2</v>
      </c>
      <c r="I23" s="32" t="e">
        <f>IF($L$20=2,$G$20,IF($M$20=2,$G$21,IF($N$20=2,$G$22,IF($O$20=2,$G$23,IF($P$20=2,$G$24,IF($Q$20=2,$G$25))))))</f>
        <v>#REF!</v>
      </c>
    </row>
    <row r="24" spans="2:17" ht="16.5" thickTop="1" thickBot="1" x14ac:dyDescent="0.3">
      <c r="G24" s="6" t="e">
        <f>'Tirage Tour1'!#REF!</f>
        <v>#REF!</v>
      </c>
      <c r="H24" s="30"/>
    </row>
    <row r="25" spans="2:17" ht="15.75" thickTop="1" x14ac:dyDescent="0.25">
      <c r="G25" s="6" t="e">
        <f>'Tirage Tour1'!#REF!</f>
        <v>#REF!</v>
      </c>
      <c r="H25" s="30"/>
    </row>
    <row r="26" spans="2:17" x14ac:dyDescent="0.25">
      <c r="H26" s="30"/>
    </row>
    <row r="27" spans="2:17" x14ac:dyDescent="0.25">
      <c r="H27" s="30"/>
    </row>
  </sheetData>
  <sheetProtection algorithmName="SHA-512" hashValue="l/cl2ojJVVAAB3jHEBaj/sdf9q4v+kfhVK9gdZavwwB2AkD8LZW9W345i3v4mTgOX/4u2VCcMX/qQTWR3D57Pg==" saltValue="uve9hZ1Ftwl3kH0O6rg88Q==" spinCount="100000" sheet="1" objects="1" scenarios="1"/>
  <protectedRanges>
    <protectedRange sqref="J2:K16" name="Plage1"/>
  </protectedRanges>
  <mergeCells count="6">
    <mergeCell ref="E1:F1"/>
    <mergeCell ref="J1:K1"/>
    <mergeCell ref="J17:K17"/>
    <mergeCell ref="J18:K18"/>
    <mergeCell ref="J20:K20"/>
    <mergeCell ref="H20:I20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r:id="rId4">
            <anchor moveWithCells="1">
              <from>
                <xdr:col>1</xdr:col>
                <xdr:colOff>38100</xdr:colOff>
                <xdr:row>12</xdr:row>
                <xdr:rowOff>114300</xdr:rowOff>
              </from>
              <to>
                <xdr:col>1</xdr:col>
                <xdr:colOff>1495425</xdr:colOff>
                <xdr:row>14</xdr:row>
                <xdr:rowOff>190500</xdr:rowOff>
              </to>
            </anchor>
          </controlPr>
        </control>
      </mc:Choice>
      <mc:Fallback>
        <control shapeId="4097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FAF3C-9F31-4AAD-A618-F520841AAD72}">
  <sheetPr codeName="Feuil6"/>
  <dimension ref="A1:Q27"/>
  <sheetViews>
    <sheetView showGridLines="0" showRowColHeaders="0" workbookViewId="0">
      <selection activeCell="L25" sqref="L25"/>
    </sheetView>
  </sheetViews>
  <sheetFormatPr baseColWidth="10" defaultRowHeight="15" x14ac:dyDescent="0.25"/>
  <cols>
    <col min="1" max="1" width="3.7109375" customWidth="1"/>
    <col min="2" max="2" width="22.5703125" customWidth="1"/>
    <col min="3" max="4" width="2" customWidth="1"/>
    <col min="5" max="6" width="5.7109375" customWidth="1"/>
    <col min="7" max="7" width="25.7109375" customWidth="1"/>
    <col min="8" max="8" width="5.7109375" customWidth="1"/>
    <col min="9" max="9" width="25.7109375" customWidth="1"/>
    <col min="10" max="17" width="7.7109375" customWidth="1"/>
  </cols>
  <sheetData>
    <row r="1" spans="1:17" s="19" customFormat="1" ht="31.5" customHeight="1" thickTop="1" thickBot="1" x14ac:dyDescent="0.3">
      <c r="B1" s="20" t="s">
        <v>10</v>
      </c>
      <c r="C1" s="21"/>
      <c r="D1" s="21"/>
      <c r="E1" s="75" t="s">
        <v>2</v>
      </c>
      <c r="F1" s="75"/>
      <c r="G1" s="22" t="s">
        <v>5</v>
      </c>
      <c r="H1" s="23" t="s">
        <v>1</v>
      </c>
      <c r="I1" s="22" t="s">
        <v>6</v>
      </c>
      <c r="J1" s="76" t="s">
        <v>12</v>
      </c>
      <c r="K1" s="76"/>
      <c r="L1" s="22">
        <v>1</v>
      </c>
      <c r="M1" s="22">
        <v>2</v>
      </c>
      <c r="N1" s="22">
        <v>3</v>
      </c>
      <c r="O1" s="22">
        <v>4</v>
      </c>
      <c r="P1" s="22">
        <v>5</v>
      </c>
      <c r="Q1" s="22">
        <v>6</v>
      </c>
    </row>
    <row r="2" spans="1:17" ht="15.95" customHeight="1" thickTop="1" thickBot="1" x14ac:dyDescent="0.3">
      <c r="A2">
        <v>1</v>
      </c>
      <c r="B2" s="6" t="e">
        <f>'Tirage Tour1'!#REF!</f>
        <v>#REF!</v>
      </c>
      <c r="C2" s="8"/>
      <c r="D2" s="8"/>
      <c r="E2" s="10">
        <v>1</v>
      </c>
      <c r="F2" s="17">
        <v>6</v>
      </c>
      <c r="G2" s="9" t="str">
        <f t="shared" ref="G2:G16" si="0">IFERROR(VLOOKUP(E2,$A$2:$B$7,2,0),"")</f>
        <v/>
      </c>
      <c r="H2" s="9" t="s">
        <v>3</v>
      </c>
      <c r="I2" s="9" t="str">
        <f t="shared" ref="I2:I16" si="1">IFERROR(VLOOKUP(F2,$A$2:$B$7,2,0),"")</f>
        <v/>
      </c>
      <c r="J2" s="25"/>
      <c r="K2" s="25"/>
      <c r="L2" s="10" t="str">
        <f>IF(J2="","",IF($J2=$K2,1,IF($J2&gt;$K2,3,0)))</f>
        <v/>
      </c>
      <c r="M2" s="11"/>
      <c r="N2" s="11"/>
      <c r="O2" s="11"/>
      <c r="P2" s="11"/>
      <c r="Q2" s="10" t="str">
        <f>IF(J2="","",IF($K2=$J2,1,IF($K2&gt;$J2,3,0)))</f>
        <v/>
      </c>
    </row>
    <row r="3" spans="1:17" ht="15.95" customHeight="1" thickTop="1" thickBot="1" x14ac:dyDescent="0.3">
      <c r="A3">
        <v>2</v>
      </c>
      <c r="B3" s="6" t="e">
        <f>'Tirage Tour1'!#REF!</f>
        <v>#REF!</v>
      </c>
      <c r="C3" s="8"/>
      <c r="D3" s="8"/>
      <c r="E3" s="13">
        <v>2</v>
      </c>
      <c r="F3" s="18">
        <v>5</v>
      </c>
      <c r="G3" s="9" t="str">
        <f t="shared" si="0"/>
        <v/>
      </c>
      <c r="H3" s="9" t="s">
        <v>3</v>
      </c>
      <c r="I3" s="9" t="str">
        <f t="shared" si="1"/>
        <v/>
      </c>
      <c r="J3" s="25"/>
      <c r="K3" s="25"/>
      <c r="L3" s="12"/>
      <c r="M3" s="10" t="str">
        <f>IF(J3="","",IF($J3=$K3,1,IF($J3&gt;$K3,3,0)))</f>
        <v/>
      </c>
      <c r="N3" s="12"/>
      <c r="O3" s="12"/>
      <c r="P3" s="10" t="str">
        <f>IF(J3="","",IF($K3=$J3,1,IF($K3&gt;$J3,3,0)))</f>
        <v/>
      </c>
      <c r="Q3" s="12"/>
    </row>
    <row r="4" spans="1:17" ht="15.95" customHeight="1" thickTop="1" thickBot="1" x14ac:dyDescent="0.3">
      <c r="A4">
        <v>3</v>
      </c>
      <c r="B4" s="6" t="e">
        <f>'Tirage Tour1'!#REF!</f>
        <v>#REF!</v>
      </c>
      <c r="C4" s="8"/>
      <c r="D4" s="8"/>
      <c r="E4" s="13">
        <v>3</v>
      </c>
      <c r="F4" s="18">
        <v>4</v>
      </c>
      <c r="G4" s="9" t="str">
        <f t="shared" si="0"/>
        <v/>
      </c>
      <c r="H4" s="9" t="s">
        <v>3</v>
      </c>
      <c r="I4" s="9" t="str">
        <f t="shared" si="1"/>
        <v/>
      </c>
      <c r="J4" s="25"/>
      <c r="K4" s="25"/>
      <c r="L4" s="12"/>
      <c r="M4" s="12"/>
      <c r="N4" s="10" t="str">
        <f>IF(J4="","",IF($J4=$K4,1,IF($J4&gt;$K4,3,0)))</f>
        <v/>
      </c>
      <c r="O4" s="10" t="str">
        <f>IF(J4="","",IF($K4=$J4,1,IF($K4&gt;$J4,3,0)))</f>
        <v/>
      </c>
      <c r="P4" s="12"/>
      <c r="Q4" s="14"/>
    </row>
    <row r="5" spans="1:17" ht="15.95" customHeight="1" thickTop="1" thickBot="1" x14ac:dyDescent="0.3">
      <c r="A5">
        <v>4</v>
      </c>
      <c r="B5" s="6" t="e">
        <f>'Tirage Tour1'!#REF!</f>
        <v>#REF!</v>
      </c>
      <c r="C5" s="8"/>
      <c r="D5" s="8"/>
      <c r="E5" s="13">
        <v>1</v>
      </c>
      <c r="F5" s="18">
        <v>5</v>
      </c>
      <c r="G5" s="9" t="str">
        <f t="shared" si="0"/>
        <v/>
      </c>
      <c r="H5" s="9" t="s">
        <v>3</v>
      </c>
      <c r="I5" s="9" t="str">
        <f t="shared" si="1"/>
        <v/>
      </c>
      <c r="J5" s="25"/>
      <c r="K5" s="25"/>
      <c r="L5" s="10" t="str">
        <f>IF(J5="","",IF($J5=$K5,1,IF($J5&gt;$K5,3,0)))</f>
        <v/>
      </c>
      <c r="M5" s="12"/>
      <c r="N5" s="12"/>
      <c r="O5" s="14"/>
      <c r="P5" s="10" t="str">
        <f>IF(J5="","",IF($K5=$J5,1,IF($K5&gt;$J5,3,0)))</f>
        <v/>
      </c>
      <c r="Q5" s="12"/>
    </row>
    <row r="6" spans="1:17" ht="15.95" customHeight="1" thickTop="1" thickBot="1" x14ac:dyDescent="0.3">
      <c r="A6">
        <v>5</v>
      </c>
      <c r="B6" s="6" t="e">
        <f>'Tirage Tour1'!#REF!</f>
        <v>#REF!</v>
      </c>
      <c r="C6" s="8"/>
      <c r="D6" s="8"/>
      <c r="E6" s="13">
        <v>4</v>
      </c>
      <c r="F6" s="18">
        <v>6</v>
      </c>
      <c r="G6" s="9" t="str">
        <f t="shared" si="0"/>
        <v/>
      </c>
      <c r="H6" s="9" t="s">
        <v>3</v>
      </c>
      <c r="I6" s="9" t="str">
        <f t="shared" si="1"/>
        <v/>
      </c>
      <c r="J6" s="25"/>
      <c r="K6" s="25"/>
      <c r="L6" s="14"/>
      <c r="M6" s="14"/>
      <c r="N6" s="14"/>
      <c r="O6" s="10" t="str">
        <f>IF(J6="","",IF($J6=$K6,1,IF($J6&gt;$K6,3,0)))</f>
        <v/>
      </c>
      <c r="P6" s="14"/>
      <c r="Q6" s="10" t="str">
        <f>IF(J6="","",IF($K6=$J6,1,IF($K6&gt;$J6,3,0)))</f>
        <v/>
      </c>
    </row>
    <row r="7" spans="1:17" ht="15.95" customHeight="1" thickTop="1" thickBot="1" x14ac:dyDescent="0.3">
      <c r="A7">
        <v>6</v>
      </c>
      <c r="B7" s="6" t="e">
        <f>'Tirage Tour1'!#REF!</f>
        <v>#REF!</v>
      </c>
      <c r="C7" s="8"/>
      <c r="D7" s="8"/>
      <c r="E7" s="13">
        <v>2</v>
      </c>
      <c r="F7" s="18">
        <v>3</v>
      </c>
      <c r="G7" s="9" t="str">
        <f t="shared" si="0"/>
        <v/>
      </c>
      <c r="H7" s="9" t="s">
        <v>3</v>
      </c>
      <c r="I7" s="9" t="str">
        <f t="shared" si="1"/>
        <v/>
      </c>
      <c r="J7" s="25"/>
      <c r="K7" s="25"/>
      <c r="L7" s="14"/>
      <c r="M7" s="10" t="str">
        <f>IF(J7="","",IF($J7=$K7,1,IF($J7&gt;$K7,3,0)))</f>
        <v/>
      </c>
      <c r="N7" s="10" t="str">
        <f>IF(J7="","",IF($K7=$J7,1,IF($K7&gt;$J7,3,0)))</f>
        <v/>
      </c>
      <c r="O7" s="14"/>
      <c r="P7" s="14"/>
      <c r="Q7" s="14"/>
    </row>
    <row r="8" spans="1:17" ht="15.95" customHeight="1" thickBot="1" x14ac:dyDescent="0.3">
      <c r="C8" s="8"/>
      <c r="D8" s="8"/>
      <c r="E8" s="13">
        <v>1</v>
      </c>
      <c r="F8" s="18">
        <v>4</v>
      </c>
      <c r="G8" s="9" t="str">
        <f t="shared" si="0"/>
        <v/>
      </c>
      <c r="H8" s="9" t="s">
        <v>3</v>
      </c>
      <c r="I8" s="9" t="str">
        <f t="shared" si="1"/>
        <v/>
      </c>
      <c r="J8" s="25"/>
      <c r="K8" s="25"/>
      <c r="L8" s="10" t="str">
        <f>IF(J8="","",IF($J8=$K8,1,IF($J8&gt;$K8,3,0)))</f>
        <v/>
      </c>
      <c r="M8" s="14"/>
      <c r="N8" s="14"/>
      <c r="O8" s="10" t="str">
        <f>IF(J8="","",IF($K8=$J8,1,IF($K8&gt;$J8,3,0)))</f>
        <v/>
      </c>
      <c r="P8" s="14"/>
      <c r="Q8" s="14"/>
    </row>
    <row r="9" spans="1:17" ht="15.95" customHeight="1" thickBot="1" x14ac:dyDescent="0.3">
      <c r="C9" s="8"/>
      <c r="D9" s="8"/>
      <c r="E9" s="13">
        <v>3</v>
      </c>
      <c r="F9" s="18">
        <v>5</v>
      </c>
      <c r="G9" s="9" t="str">
        <f t="shared" si="0"/>
        <v/>
      </c>
      <c r="H9" s="9" t="s">
        <v>3</v>
      </c>
      <c r="I9" s="9" t="str">
        <f t="shared" si="1"/>
        <v/>
      </c>
      <c r="J9" s="25"/>
      <c r="K9" s="25"/>
      <c r="L9" s="14"/>
      <c r="M9" s="14"/>
      <c r="N9" s="10" t="str">
        <f>IF(J9="","",IF($J9=$K9,1,IF($J9&gt;$K9,3,0)))</f>
        <v/>
      </c>
      <c r="O9" s="14"/>
      <c r="P9" s="10" t="str">
        <f>IF(J9="","",IF($K9=$J9,1,IF($K9&gt;$J9,3,0)))</f>
        <v/>
      </c>
      <c r="Q9" s="14"/>
    </row>
    <row r="10" spans="1:17" ht="15.95" customHeight="1" thickBot="1" x14ac:dyDescent="0.3">
      <c r="E10" s="13">
        <v>2</v>
      </c>
      <c r="F10" s="18">
        <v>6</v>
      </c>
      <c r="G10" s="9" t="str">
        <f t="shared" si="0"/>
        <v/>
      </c>
      <c r="H10" s="9" t="s">
        <v>3</v>
      </c>
      <c r="I10" s="9" t="str">
        <f t="shared" si="1"/>
        <v/>
      </c>
      <c r="J10" s="25"/>
      <c r="K10" s="25"/>
      <c r="L10" s="14"/>
      <c r="M10" s="10" t="str">
        <f>IF(J10="","",IF($J10=$K10,1,IF($J10&gt;$K10,3,0)))</f>
        <v/>
      </c>
      <c r="N10" s="14"/>
      <c r="O10" s="14"/>
      <c r="P10" s="14"/>
      <c r="Q10" s="10" t="str">
        <f>IF(J10="","",IF($K10=$J10,1,IF($K10&gt;$J10,3,0)))</f>
        <v/>
      </c>
    </row>
    <row r="11" spans="1:17" ht="15.95" customHeight="1" thickBot="1" x14ac:dyDescent="0.3">
      <c r="E11" s="13">
        <v>1</v>
      </c>
      <c r="F11" s="18">
        <v>3</v>
      </c>
      <c r="G11" s="9" t="str">
        <f t="shared" si="0"/>
        <v/>
      </c>
      <c r="H11" s="9" t="s">
        <v>3</v>
      </c>
      <c r="I11" s="9" t="str">
        <f t="shared" si="1"/>
        <v/>
      </c>
      <c r="J11" s="25"/>
      <c r="K11" s="25"/>
      <c r="L11" s="10" t="str">
        <f>IF(J11="","",IF($J11=$K11,1,IF($J11&gt;$K11,3,0)))</f>
        <v/>
      </c>
      <c r="M11" s="14"/>
      <c r="N11" s="10" t="str">
        <f>IF(J11="","",IF($K11=$J11,1,IF($K11&gt;$J11,3,0)))</f>
        <v/>
      </c>
      <c r="O11" s="14"/>
      <c r="P11" s="14"/>
      <c r="Q11" s="14"/>
    </row>
    <row r="12" spans="1:17" ht="15.95" customHeight="1" thickBot="1" x14ac:dyDescent="0.3">
      <c r="B12" s="24"/>
      <c r="C12" s="24"/>
      <c r="D12" s="16"/>
      <c r="E12" s="13">
        <v>2</v>
      </c>
      <c r="F12" s="18">
        <v>4</v>
      </c>
      <c r="G12" s="9" t="str">
        <f t="shared" si="0"/>
        <v/>
      </c>
      <c r="H12" s="9" t="s">
        <v>3</v>
      </c>
      <c r="I12" s="9" t="str">
        <f t="shared" si="1"/>
        <v/>
      </c>
      <c r="J12" s="25"/>
      <c r="K12" s="25"/>
      <c r="L12" s="14"/>
      <c r="M12" s="10" t="str">
        <f>IF(J12="","",IF($J12=$K12,1,IF($J12&gt;$K12,3,0)))</f>
        <v/>
      </c>
      <c r="N12" s="14"/>
      <c r="O12" s="10" t="str">
        <f>IF(J12="","",IF($K12=$J12,1,IF($K12&gt;$J12,3,0)))</f>
        <v/>
      </c>
      <c r="P12" s="14"/>
      <c r="Q12" s="14"/>
    </row>
    <row r="13" spans="1:17" ht="15.95" customHeight="1" thickBot="1" x14ac:dyDescent="0.3">
      <c r="B13" s="24"/>
      <c r="C13" s="24"/>
      <c r="D13" s="16"/>
      <c r="E13" s="13">
        <v>5</v>
      </c>
      <c r="F13" s="18">
        <v>6</v>
      </c>
      <c r="G13" s="9" t="str">
        <f t="shared" si="0"/>
        <v/>
      </c>
      <c r="H13" s="9" t="s">
        <v>3</v>
      </c>
      <c r="I13" s="9" t="str">
        <f t="shared" si="1"/>
        <v/>
      </c>
      <c r="J13" s="25"/>
      <c r="K13" s="25"/>
      <c r="L13" s="14"/>
      <c r="M13" s="14"/>
      <c r="N13" s="14"/>
      <c r="O13" s="14"/>
      <c r="P13" s="10" t="str">
        <f>IF(J13="","",IF($J13=$K13,1,IF($J13&gt;$K13,3,0)))</f>
        <v/>
      </c>
      <c r="Q13" s="10" t="str">
        <f>IF(J13="","",IF($K13=$J13,1,IF($K13&gt;$J13,3,0)))</f>
        <v/>
      </c>
    </row>
    <row r="14" spans="1:17" ht="15.95" customHeight="1" thickBot="1" x14ac:dyDescent="0.3">
      <c r="B14" s="24"/>
      <c r="C14" s="24"/>
      <c r="D14" s="16"/>
      <c r="E14" s="13">
        <v>1</v>
      </c>
      <c r="F14" s="18">
        <v>2</v>
      </c>
      <c r="G14" s="9" t="str">
        <f t="shared" si="0"/>
        <v/>
      </c>
      <c r="H14" s="9" t="s">
        <v>3</v>
      </c>
      <c r="I14" s="9" t="str">
        <f t="shared" si="1"/>
        <v/>
      </c>
      <c r="J14" s="25"/>
      <c r="K14" s="25"/>
      <c r="L14" s="10" t="str">
        <f>IF(J14="","",IF($J14=$K14,1,IF($J14&gt;$K14,3,0)))</f>
        <v/>
      </c>
      <c r="M14" s="10" t="str">
        <f>IF(J14="","",IF($K14=$J14,1,IF($K14&gt;$J14,3,0)))</f>
        <v/>
      </c>
      <c r="N14" s="14"/>
      <c r="O14" s="14"/>
      <c r="P14" s="14"/>
      <c r="Q14" s="14"/>
    </row>
    <row r="15" spans="1:17" ht="15.95" customHeight="1" thickBot="1" x14ac:dyDescent="0.3">
      <c r="B15" s="24"/>
      <c r="C15" s="24"/>
      <c r="D15" s="16"/>
      <c r="E15" s="13">
        <v>3</v>
      </c>
      <c r="F15" s="18">
        <v>6</v>
      </c>
      <c r="G15" s="9" t="str">
        <f t="shared" si="0"/>
        <v/>
      </c>
      <c r="H15" s="9" t="s">
        <v>3</v>
      </c>
      <c r="I15" s="9" t="str">
        <f t="shared" si="1"/>
        <v/>
      </c>
      <c r="J15" s="25"/>
      <c r="K15" s="25"/>
      <c r="L15" s="14"/>
      <c r="M15" s="14"/>
      <c r="N15" s="10" t="str">
        <f>IF(J15="","",IF($J15=$K15,1,IF($J15&gt;$K15,3,0)))</f>
        <v/>
      </c>
      <c r="O15" s="14"/>
      <c r="P15" s="14"/>
      <c r="Q15" s="10" t="str">
        <f>IF(J15="","",IF($K15=$J15,1,IF($K15&gt;$J15,3,0)))</f>
        <v/>
      </c>
    </row>
    <row r="16" spans="1:17" ht="15.95" customHeight="1" thickBot="1" x14ac:dyDescent="0.3">
      <c r="B16" s="24"/>
      <c r="C16" s="24"/>
      <c r="D16" s="16"/>
      <c r="E16" s="13">
        <v>4</v>
      </c>
      <c r="F16" s="18">
        <v>5</v>
      </c>
      <c r="G16" s="9" t="str">
        <f t="shared" si="0"/>
        <v/>
      </c>
      <c r="H16" s="9" t="s">
        <v>3</v>
      </c>
      <c r="I16" s="9" t="str">
        <f t="shared" si="1"/>
        <v/>
      </c>
      <c r="J16" s="25"/>
      <c r="K16" s="25"/>
      <c r="L16" s="15"/>
      <c r="M16" s="15"/>
      <c r="N16" s="15"/>
      <c r="O16" s="10" t="str">
        <f>IF(J16="","",IF($J16=$K16,1,IF($J16&gt;$K16,3,0)))</f>
        <v/>
      </c>
      <c r="P16" s="10" t="str">
        <f>IF(J16="","",IF($K16=$J16,1,IF($K16&gt;$J16,3,0)))</f>
        <v/>
      </c>
      <c r="Q16" s="15"/>
    </row>
    <row r="17" spans="2:17" ht="15.95" customHeight="1" thickTop="1" thickBot="1" x14ac:dyDescent="0.3">
      <c r="B17" s="24"/>
      <c r="C17" s="24"/>
      <c r="D17" s="27"/>
      <c r="E17" s="7"/>
      <c r="F17" s="7"/>
      <c r="J17" s="77" t="s">
        <v>4</v>
      </c>
      <c r="K17" s="78"/>
      <c r="L17" s="26">
        <f t="shared" ref="L17:Q17" si="2">SUM(L2:L16)</f>
        <v>0</v>
      </c>
      <c r="M17" s="26">
        <f t="shared" si="2"/>
        <v>0</v>
      </c>
      <c r="N17" s="26">
        <f t="shared" si="2"/>
        <v>0</v>
      </c>
      <c r="O17" s="26">
        <f t="shared" si="2"/>
        <v>0</v>
      </c>
      <c r="P17" s="26">
        <f t="shared" si="2"/>
        <v>0</v>
      </c>
      <c r="Q17" s="26">
        <f t="shared" si="2"/>
        <v>0</v>
      </c>
    </row>
    <row r="18" spans="2:17" ht="15.95" customHeight="1" thickTop="1" thickBot="1" x14ac:dyDescent="0.3">
      <c r="B18" s="24"/>
      <c r="C18" s="24"/>
      <c r="D18" s="27"/>
      <c r="E18" s="7"/>
      <c r="F18" s="7"/>
      <c r="J18" s="77" t="s">
        <v>8</v>
      </c>
      <c r="K18" s="79"/>
      <c r="L18" s="26">
        <f>SUM(J2+J5+J8+J11+J14)-(K2+K5+K8+K11+K14)</f>
        <v>0</v>
      </c>
      <c r="M18" s="26">
        <f>SUM(J3+J7+J10+J12+K14)-(K3+K7+K10+K12+J14)</f>
        <v>0</v>
      </c>
      <c r="N18" s="26">
        <f>SUM(J4+K7+J9+K11+J15)-(K4+J7+K9+J11+K15)</f>
        <v>0</v>
      </c>
      <c r="O18" s="26">
        <f>SUM(K4+J6+K8+K12+J16)-(J4+K6+J8+J12+K16)</f>
        <v>0</v>
      </c>
      <c r="P18" s="26">
        <f>SUM(K3+K5+K9+J13+K16)-(J3+J5+J9+K13+J16)</f>
        <v>0</v>
      </c>
      <c r="Q18" s="26">
        <f>SUM(K2+K6+K10+K13+K15)-(J2+J6+J10+J13+J15)</f>
        <v>0</v>
      </c>
    </row>
    <row r="19" spans="2:17" ht="15.95" hidden="1" customHeight="1" thickTop="1" thickBot="1" x14ac:dyDescent="0.3">
      <c r="B19" s="24"/>
      <c r="C19" s="24"/>
      <c r="D19" s="27"/>
      <c r="E19" s="7"/>
      <c r="F19" s="7"/>
      <c r="J19" s="28"/>
      <c r="K19" s="29"/>
      <c r="L19" s="26">
        <f>SUM(L17*100+L18)</f>
        <v>0</v>
      </c>
      <c r="M19" s="26">
        <f t="shared" ref="M19:Q19" si="3">SUM(M17*100+M18)</f>
        <v>0</v>
      </c>
      <c r="N19" s="26">
        <f t="shared" si="3"/>
        <v>0</v>
      </c>
      <c r="O19" s="26">
        <f t="shared" si="3"/>
        <v>0</v>
      </c>
      <c r="P19" s="26">
        <f t="shared" si="3"/>
        <v>0</v>
      </c>
      <c r="Q19" s="26">
        <f t="shared" si="3"/>
        <v>0</v>
      </c>
    </row>
    <row r="20" spans="2:17" ht="15.95" customHeight="1" thickTop="1" thickBot="1" x14ac:dyDescent="0.3">
      <c r="E20" s="7"/>
      <c r="F20" s="7"/>
      <c r="G20" s="6" t="e">
        <f>'Tirage Tour1'!#REF!</f>
        <v>#REF!</v>
      </c>
      <c r="H20" s="80" t="s">
        <v>9</v>
      </c>
      <c r="I20" s="81"/>
      <c r="J20" s="77" t="s">
        <v>7</v>
      </c>
      <c r="K20" s="79"/>
      <c r="L20" s="26">
        <f>RANK(L19,$L$19:$Q$19,0)+COUNTIF($L19:L19,L19)-1</f>
        <v>1</v>
      </c>
      <c r="M20" s="26">
        <f>RANK(M19,$L$19:$Q$19,0)+COUNTIF($L19:M19,M19)-1</f>
        <v>2</v>
      </c>
      <c r="N20" s="26">
        <f>RANK(N19,$L$19:$Q$19,0)+COUNTIF($L19:N19,N19)-1</f>
        <v>3</v>
      </c>
      <c r="O20" s="26">
        <f>RANK(O19,$L$19:$Q$19,0)+COUNTIF($L19:O19,O19)-1</f>
        <v>4</v>
      </c>
      <c r="P20" s="26">
        <f>RANK(P19,$L$19:$Q$19,0)+COUNTIF($L19:P19,P19)-1</f>
        <v>5</v>
      </c>
      <c r="Q20" s="26">
        <f>RANK(Q19,$L$19:$Q$19,0)+COUNTIF($L19:Q19,Q19)-1</f>
        <v>6</v>
      </c>
    </row>
    <row r="21" spans="2:17" ht="15.95" customHeight="1" thickTop="1" thickBot="1" x14ac:dyDescent="0.3">
      <c r="E21" s="7"/>
      <c r="F21" s="7"/>
      <c r="G21" s="6" t="e">
        <f>'Tirage Tour1'!#REF!</f>
        <v>#REF!</v>
      </c>
      <c r="J21" s="1"/>
      <c r="K21" s="1"/>
      <c r="L21" s="1"/>
      <c r="M21" s="1"/>
      <c r="N21" s="1"/>
      <c r="O21" s="1"/>
      <c r="P21" s="1"/>
      <c r="Q21" s="1"/>
    </row>
    <row r="22" spans="2:17" ht="15.95" customHeight="1" thickTop="1" thickBot="1" x14ac:dyDescent="0.3">
      <c r="G22" s="6" t="e">
        <f>'Tirage Tour1'!#REF!</f>
        <v>#REF!</v>
      </c>
      <c r="H22" s="31">
        <v>1</v>
      </c>
      <c r="I22" s="32" t="e">
        <f>IF($L$20=1,$G$20,IF($M$20=1,$G$21,IF($N$20=1,$G$22,IF($O$20=1,$G$23,IF($P$20=1,$G$24,IF($Q$20=1,$G$25))))))</f>
        <v>#REF!</v>
      </c>
    </row>
    <row r="23" spans="2:17" ht="16.5" thickTop="1" thickBot="1" x14ac:dyDescent="0.3">
      <c r="G23" s="6" t="e">
        <f>'Tirage Tour1'!#REF!</f>
        <v>#REF!</v>
      </c>
      <c r="H23" s="31">
        <v>2</v>
      </c>
      <c r="I23" s="32" t="e">
        <f>IF($L$20=2,$G$20,IF($M$20=2,$G$21,IF($N$20=2,$G$22,IF($O$20=2,$G$23,IF($P$20=2,$G$24,IF($Q$20=2,$G$25))))))</f>
        <v>#REF!</v>
      </c>
    </row>
    <row r="24" spans="2:17" ht="16.5" thickTop="1" thickBot="1" x14ac:dyDescent="0.3">
      <c r="G24" s="6" t="e">
        <f>'Tirage Tour1'!#REF!</f>
        <v>#REF!</v>
      </c>
      <c r="H24" s="30"/>
      <c r="I24" s="8"/>
    </row>
    <row r="25" spans="2:17" ht="15.75" thickTop="1" x14ac:dyDescent="0.25">
      <c r="G25" s="6" t="e">
        <f>'Tirage Tour1'!#REF!</f>
        <v>#REF!</v>
      </c>
      <c r="H25" s="30"/>
      <c r="I25" s="8"/>
    </row>
    <row r="26" spans="2:17" x14ac:dyDescent="0.25">
      <c r="H26" s="30"/>
      <c r="I26" s="8"/>
    </row>
    <row r="27" spans="2:17" x14ac:dyDescent="0.25">
      <c r="H27" s="30"/>
      <c r="I27" s="8"/>
    </row>
  </sheetData>
  <sheetProtection algorithmName="SHA-512" hashValue="dVR3zOMmqL8qB14yLX5Tu3qfDJ5du/FP09NNvE0ANAuzH6hCJasrdFE9aw4ihXc3BsSZsm5jLvEttSkNG4VKdg==" saltValue="tt7rgmViNnVyh58vr0ZaVA==" spinCount="100000" sheet="1" objects="1" scenarios="1"/>
  <protectedRanges>
    <protectedRange sqref="J2:K16" name="Plage1_2"/>
  </protectedRanges>
  <mergeCells count="6">
    <mergeCell ref="E1:F1"/>
    <mergeCell ref="J1:K1"/>
    <mergeCell ref="J17:K17"/>
    <mergeCell ref="J18:K18"/>
    <mergeCell ref="J20:K20"/>
    <mergeCell ref="H20:I20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1" r:id="rId3" name="CommandButton1">
          <controlPr defaultSize="0" autoLine="0" r:id="rId4">
            <anchor moveWithCells="1">
              <from>
                <xdr:col>1</xdr:col>
                <xdr:colOff>28575</xdr:colOff>
                <xdr:row>12</xdr:row>
                <xdr:rowOff>123825</xdr:rowOff>
              </from>
              <to>
                <xdr:col>1</xdr:col>
                <xdr:colOff>1485900</xdr:colOff>
                <xdr:row>15</xdr:row>
                <xdr:rowOff>0</xdr:rowOff>
              </to>
            </anchor>
          </controlPr>
        </control>
      </mc:Choice>
      <mc:Fallback>
        <control shapeId="5121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Tirage Tour1</vt:lpstr>
      <vt:lpstr>Tour2</vt:lpstr>
      <vt:lpstr>Poule C</vt:lpstr>
      <vt:lpstr>Poule 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Tirage 8 poules de 8 joueurs maxi</dc:title>
  <dc:creator>JCB40</dc:creator>
  <cp:lastModifiedBy>joel colpin</cp:lastModifiedBy>
  <cp:revision>12</cp:revision>
  <dcterms:created xsi:type="dcterms:W3CDTF">2022-03-09T15:53:12Z</dcterms:created>
  <dcterms:modified xsi:type="dcterms:W3CDTF">2025-02-13T10:59:45Z</dcterms:modified>
  <cp:version>18/3/2022 version 5</cp:version>
</cp:coreProperties>
</file>