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15.xml" ContentType="application/vnd.ms-office.activeX+xml"/>
  <Override PartName="/xl/activeX/activeX16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0938101-D1D8-4ABA-B8F3-EA82A30C2876}" xr6:coauthVersionLast="47" xr6:coauthVersionMax="47" xr10:uidLastSave="{00000000-0000-0000-0000-000000000000}"/>
  <bookViews>
    <workbookView xWindow="-120" yWindow="-120" windowWidth="19440" windowHeight="15000" activeTab="3" xr2:uid="{00000000-000D-0000-FFFF-FFFF00000000}"/>
  </bookViews>
  <sheets>
    <sheet name="Mode d'emploi" sheetId="5" r:id="rId1"/>
    <sheet name="ACCUEIL" sheetId="8" r:id="rId2"/>
    <sheet name="Tirage1" sheetId="1" r:id="rId3"/>
    <sheet name="Journée1" sheetId="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Z28" i="2" l="1"/>
  <c r="AZ29" i="2"/>
  <c r="AZ30" i="2"/>
  <c r="AZ31" i="2"/>
  <c r="AZ32" i="2"/>
  <c r="AZ33" i="2"/>
  <c r="AZ34" i="2"/>
  <c r="AZ35" i="2"/>
  <c r="AZ36" i="2"/>
  <c r="AZ27" i="2"/>
  <c r="AY15" i="2"/>
  <c r="AY16" i="2"/>
  <c r="AY17" i="2"/>
  <c r="AY18" i="2"/>
  <c r="AY19" i="2"/>
  <c r="AY20" i="2"/>
  <c r="AY21" i="2"/>
  <c r="AY22" i="2"/>
  <c r="AY23" i="2"/>
  <c r="AY14" i="2"/>
  <c r="AZ9" i="2"/>
  <c r="AZ8" i="2"/>
  <c r="AY7" i="2"/>
  <c r="AZ7" i="2"/>
  <c r="AZ6" i="2"/>
  <c r="AZ5" i="2"/>
  <c r="AY9" i="2"/>
  <c r="AY8" i="2"/>
  <c r="AY6" i="2"/>
  <c r="AY5" i="2"/>
  <c r="AT28" i="2"/>
  <c r="AT29" i="2"/>
  <c r="AT30" i="2"/>
  <c r="AT31" i="2"/>
  <c r="AT32" i="2"/>
  <c r="AT33" i="2"/>
  <c r="AT34" i="2"/>
  <c r="AT35" i="2"/>
  <c r="AT36" i="2"/>
  <c r="AT27" i="2"/>
  <c r="AS15" i="2"/>
  <c r="AS16" i="2"/>
  <c r="AS17" i="2"/>
  <c r="AS18" i="2"/>
  <c r="AS19" i="2"/>
  <c r="AS20" i="2"/>
  <c r="AS21" i="2"/>
  <c r="AS22" i="2"/>
  <c r="AS23" i="2"/>
  <c r="AS14" i="2"/>
  <c r="AT9" i="2"/>
  <c r="AT8" i="2"/>
  <c r="AT7" i="2"/>
  <c r="AT6" i="2"/>
  <c r="AT5" i="2"/>
  <c r="AS9" i="2"/>
  <c r="AS8" i="2"/>
  <c r="AS7" i="2"/>
  <c r="AS6" i="2"/>
  <c r="AS5" i="2"/>
  <c r="AN28" i="2"/>
  <c r="AN29" i="2"/>
  <c r="AN30" i="2"/>
  <c r="AN31" i="2"/>
  <c r="AN32" i="2"/>
  <c r="AN33" i="2"/>
  <c r="AN34" i="2"/>
  <c r="AN35" i="2"/>
  <c r="AN36" i="2"/>
  <c r="AN27" i="2"/>
  <c r="AM15" i="2"/>
  <c r="AM16" i="2"/>
  <c r="AM17" i="2"/>
  <c r="AM18" i="2"/>
  <c r="AM19" i="2"/>
  <c r="AM20" i="2"/>
  <c r="AM21" i="2"/>
  <c r="AM22" i="2"/>
  <c r="AM23" i="2"/>
  <c r="AM14" i="2"/>
  <c r="AN9" i="2"/>
  <c r="AN8" i="2"/>
  <c r="AN7" i="2"/>
  <c r="AN6" i="2"/>
  <c r="AN5" i="2"/>
  <c r="AM9" i="2"/>
  <c r="AM8" i="2"/>
  <c r="AM7" i="2"/>
  <c r="AM6" i="2"/>
  <c r="AM5" i="2"/>
  <c r="AH28" i="2"/>
  <c r="AH29" i="2"/>
  <c r="AH30" i="2"/>
  <c r="AH31" i="2"/>
  <c r="AH32" i="2"/>
  <c r="AH33" i="2"/>
  <c r="AH34" i="2"/>
  <c r="AH35" i="2"/>
  <c r="AH36" i="2"/>
  <c r="AH27" i="2"/>
  <c r="AG15" i="2"/>
  <c r="AG16" i="2"/>
  <c r="AG17" i="2"/>
  <c r="AG18" i="2"/>
  <c r="AG19" i="2"/>
  <c r="AG20" i="2"/>
  <c r="AG21" i="2"/>
  <c r="AG22" i="2"/>
  <c r="AG23" i="2"/>
  <c r="AG14" i="2"/>
  <c r="AH9" i="2"/>
  <c r="AH8" i="2"/>
  <c r="AH7" i="2"/>
  <c r="AH6" i="2"/>
  <c r="AG9" i="2"/>
  <c r="AG8" i="2"/>
  <c r="AG7" i="2"/>
  <c r="AG6" i="2"/>
  <c r="AH5" i="2"/>
  <c r="AG5" i="2"/>
  <c r="J9" i="2"/>
  <c r="I9" i="2"/>
  <c r="J8" i="2"/>
  <c r="I8" i="2"/>
  <c r="J7" i="2"/>
  <c r="I7" i="2"/>
  <c r="J6" i="2"/>
  <c r="I6" i="2"/>
  <c r="J5" i="2"/>
  <c r="I5" i="2"/>
  <c r="AB30" i="2"/>
  <c r="AB31" i="2"/>
  <c r="AB28" i="2"/>
  <c r="AB32" i="2"/>
  <c r="AB29" i="2"/>
  <c r="AB33" i="2"/>
  <c r="AB34" i="2"/>
  <c r="AB35" i="2"/>
  <c r="AB36" i="2"/>
  <c r="AB27" i="2"/>
  <c r="AA15" i="2"/>
  <c r="AA16" i="2"/>
  <c r="AA17" i="2"/>
  <c r="AA18" i="2"/>
  <c r="AA19" i="2"/>
  <c r="AA20" i="2"/>
  <c r="AA21" i="2"/>
  <c r="AA22" i="2"/>
  <c r="AA23" i="2"/>
  <c r="AA14" i="2"/>
  <c r="AA9" i="2"/>
  <c r="AA8" i="2"/>
  <c r="AA7" i="2"/>
  <c r="AA6" i="2"/>
  <c r="AB9" i="2"/>
  <c r="AB8" i="2"/>
  <c r="AB7" i="2"/>
  <c r="AB6" i="2"/>
  <c r="AB5" i="2"/>
  <c r="AA5" i="2"/>
  <c r="V32" i="2"/>
  <c r="V29" i="2"/>
  <c r="V33" i="2"/>
  <c r="V34" i="2"/>
  <c r="V30" i="2"/>
  <c r="V31" i="2"/>
  <c r="V28" i="2"/>
  <c r="V35" i="2"/>
  <c r="V36" i="2"/>
  <c r="V27" i="2"/>
  <c r="U15" i="2"/>
  <c r="U16" i="2"/>
  <c r="U17" i="2"/>
  <c r="U18" i="2"/>
  <c r="U19" i="2"/>
  <c r="U20" i="2"/>
  <c r="U21" i="2"/>
  <c r="U22" i="2"/>
  <c r="U23" i="2"/>
  <c r="U14" i="2"/>
  <c r="U9" i="2"/>
  <c r="U8" i="2"/>
  <c r="U7" i="2"/>
  <c r="U6" i="2"/>
  <c r="V9" i="2"/>
  <c r="V8" i="2"/>
  <c r="V7" i="2"/>
  <c r="V6" i="2"/>
  <c r="V5" i="2"/>
  <c r="U5" i="2"/>
  <c r="P32" i="2"/>
  <c r="P33" i="2"/>
  <c r="P28" i="2"/>
  <c r="P34" i="2"/>
  <c r="P29" i="2"/>
  <c r="P30" i="2"/>
  <c r="P31" i="2"/>
  <c r="P35" i="2"/>
  <c r="P36" i="2"/>
  <c r="P27" i="2"/>
  <c r="O9" i="2"/>
  <c r="O8" i="2"/>
  <c r="O7" i="2"/>
  <c r="P9" i="2"/>
  <c r="P8" i="2"/>
  <c r="P7" i="2"/>
  <c r="P6" i="2"/>
  <c r="O6" i="2"/>
  <c r="P5" i="2"/>
  <c r="O5" i="2"/>
  <c r="O15" i="2"/>
  <c r="O16" i="2"/>
  <c r="O17" i="2"/>
  <c r="O18" i="2"/>
  <c r="O19" i="2"/>
  <c r="O20" i="2"/>
  <c r="O21" i="2"/>
  <c r="O22" i="2"/>
  <c r="O23" i="2"/>
  <c r="O14" i="2"/>
  <c r="D9" i="2"/>
  <c r="C15" i="2"/>
  <c r="C16" i="2"/>
  <c r="C17" i="2"/>
  <c r="C18" i="2"/>
  <c r="C19" i="2"/>
  <c r="C20" i="2"/>
  <c r="C21" i="2"/>
  <c r="C22" i="2"/>
  <c r="C23" i="2"/>
  <c r="I15" i="2"/>
  <c r="I16" i="2"/>
  <c r="I17" i="2"/>
  <c r="I18" i="2"/>
  <c r="I19" i="2"/>
  <c r="I20" i="2"/>
  <c r="I21" i="2"/>
  <c r="I22" i="2"/>
  <c r="I23" i="2"/>
  <c r="I14" i="2"/>
  <c r="D36" i="2"/>
  <c r="D28" i="2"/>
  <c r="D30" i="2"/>
  <c r="D34" i="2"/>
  <c r="D29" i="2"/>
  <c r="J29" i="2"/>
  <c r="J28" i="2"/>
  <c r="J33" i="2"/>
  <c r="J34" i="2"/>
  <c r="J27" i="2"/>
  <c r="J30" i="2"/>
  <c r="J31" i="2"/>
  <c r="J35" i="2"/>
  <c r="J36" i="2"/>
  <c r="J32" i="2"/>
  <c r="D32" i="2"/>
  <c r="D31" i="2"/>
  <c r="D33" i="2"/>
  <c r="D35" i="2"/>
  <c r="D27" i="2"/>
  <c r="AZ18" i="2" l="1"/>
  <c r="AZ23" i="2"/>
  <c r="AZ19" i="2"/>
  <c r="AZ15" i="2"/>
  <c r="BB15" i="2" s="1" a="1"/>
  <c r="BB15" i="2" s="1"/>
  <c r="BA28" i="2" s="1"/>
  <c r="AZ16" i="2"/>
  <c r="BA22" i="2"/>
  <c r="BA18" i="2"/>
  <c r="BA21" i="2"/>
  <c r="BA17" i="2"/>
  <c r="AT17" i="2"/>
  <c r="AT14" i="2"/>
  <c r="AT20" i="2"/>
  <c r="AT16" i="2"/>
  <c r="AZ21" i="2"/>
  <c r="AZ17" i="2"/>
  <c r="BB17" i="2" s="1" a="1"/>
  <c r="BB17" i="2" s="1"/>
  <c r="BA30" i="2" s="1"/>
  <c r="BA23" i="2"/>
  <c r="BA19" i="2"/>
  <c r="BA15" i="2"/>
  <c r="AU17" i="2"/>
  <c r="AZ22" i="2"/>
  <c r="BA14" i="2"/>
  <c r="BA20" i="2"/>
  <c r="BA16" i="2"/>
  <c r="BB16" i="2" s="1" a="1"/>
  <c r="BB16" i="2" s="1"/>
  <c r="BA29" i="2" s="1"/>
  <c r="BB29" i="2" s="1"/>
  <c r="AU23" i="2"/>
  <c r="AU19" i="2"/>
  <c r="AU15" i="2"/>
  <c r="AZ14" i="2"/>
  <c r="AZ20" i="2"/>
  <c r="AU21" i="2"/>
  <c r="K107" i="2"/>
  <c r="L107" i="2" s="1"/>
  <c r="AU22" i="2"/>
  <c r="AU18" i="2"/>
  <c r="K126" i="2"/>
  <c r="L126" i="2" s="1"/>
  <c r="K122" i="2"/>
  <c r="L122" i="2" s="1"/>
  <c r="K118" i="2"/>
  <c r="L118" i="2" s="1"/>
  <c r="K114" i="2"/>
  <c r="L114" i="2" s="1"/>
  <c r="K110" i="2"/>
  <c r="L110" i="2" s="1"/>
  <c r="K106" i="2"/>
  <c r="L106" i="2" s="1"/>
  <c r="K129" i="2"/>
  <c r="L129" i="2" s="1"/>
  <c r="K125" i="2"/>
  <c r="L125" i="2" s="1"/>
  <c r="K121" i="2"/>
  <c r="L121" i="2" s="1"/>
  <c r="K117" i="2"/>
  <c r="L117" i="2" s="1"/>
  <c r="K113" i="2"/>
  <c r="L113" i="2" s="1"/>
  <c r="K109" i="2"/>
  <c r="L109" i="2" s="1"/>
  <c r="K128" i="2"/>
  <c r="L128" i="2" s="1"/>
  <c r="K124" i="2"/>
  <c r="L124" i="2" s="1"/>
  <c r="K120" i="2"/>
  <c r="L120" i="2" s="1"/>
  <c r="K116" i="2"/>
  <c r="L116" i="2" s="1"/>
  <c r="K112" i="2"/>
  <c r="L112" i="2" s="1"/>
  <c r="K108" i="2"/>
  <c r="L108" i="2" s="1"/>
  <c r="K127" i="2"/>
  <c r="L127" i="2" s="1"/>
  <c r="K123" i="2"/>
  <c r="L123" i="2" s="1"/>
  <c r="K119" i="2"/>
  <c r="L119" i="2" s="1"/>
  <c r="K115" i="2"/>
  <c r="L115" i="2" s="1"/>
  <c r="K111" i="2"/>
  <c r="L111" i="2" s="1"/>
  <c r="K73" i="2"/>
  <c r="L73" i="2" s="1"/>
  <c r="BB19" i="2" a="1"/>
  <c r="BB19" i="2" s="1"/>
  <c r="BA32" i="2" s="1"/>
  <c r="BB18" i="2" a="1"/>
  <c r="BB18" i="2" s="1"/>
  <c r="BA31" i="2" s="1"/>
  <c r="K104" i="2" s="1"/>
  <c r="L104" i="2" s="1"/>
  <c r="AT23" i="2"/>
  <c r="AT19" i="2"/>
  <c r="AT15" i="2"/>
  <c r="AT22" i="2"/>
  <c r="AT18" i="2"/>
  <c r="AU14" i="2"/>
  <c r="AU20" i="2"/>
  <c r="AU16" i="2"/>
  <c r="AT21" i="2"/>
  <c r="AH23" i="2"/>
  <c r="AH19" i="2"/>
  <c r="AH17" i="2"/>
  <c r="AH22" i="2"/>
  <c r="AH18" i="2"/>
  <c r="AH15" i="2"/>
  <c r="AI16" i="2"/>
  <c r="AH14" i="2"/>
  <c r="AH16" i="2"/>
  <c r="AI23" i="2"/>
  <c r="AI19" i="2"/>
  <c r="AI15" i="2"/>
  <c r="AI14" i="2"/>
  <c r="AH20" i="2"/>
  <c r="AI22" i="2"/>
  <c r="AI18" i="2"/>
  <c r="AI20" i="2"/>
  <c r="AI21" i="2"/>
  <c r="AI17" i="2"/>
  <c r="AH21" i="2"/>
  <c r="AN14" i="2"/>
  <c r="AO20" i="2"/>
  <c r="AO19" i="2"/>
  <c r="AN22" i="2"/>
  <c r="AO16" i="2"/>
  <c r="AO23" i="2"/>
  <c r="AO15" i="2"/>
  <c r="AN15" i="2"/>
  <c r="AN18" i="2"/>
  <c r="AO21" i="2"/>
  <c r="AO17" i="2"/>
  <c r="AN17" i="2"/>
  <c r="AN20" i="2"/>
  <c r="AN16" i="2"/>
  <c r="AO14" i="2"/>
  <c r="AO22" i="2"/>
  <c r="AN19" i="2"/>
  <c r="AN21" i="2"/>
  <c r="AO18" i="2"/>
  <c r="AN23" i="2"/>
  <c r="AB23" i="2"/>
  <c r="AB19" i="2"/>
  <c r="AB15" i="2"/>
  <c r="AC16" i="2"/>
  <c r="AC22" i="2"/>
  <c r="AC18" i="2"/>
  <c r="AC14" i="2"/>
  <c r="AB21" i="2"/>
  <c r="AB17" i="2"/>
  <c r="AB20" i="2"/>
  <c r="AB16" i="2"/>
  <c r="AC23" i="2"/>
  <c r="AC21" i="2"/>
  <c r="AC19" i="2"/>
  <c r="AC17" i="2"/>
  <c r="AC15" i="2"/>
  <c r="AB22" i="2"/>
  <c r="AB18" i="2"/>
  <c r="AB14" i="2"/>
  <c r="AC20" i="2"/>
  <c r="V17" i="2"/>
  <c r="V20" i="2"/>
  <c r="V16" i="2"/>
  <c r="V23" i="2"/>
  <c r="V15" i="2"/>
  <c r="W22" i="2"/>
  <c r="W18" i="2"/>
  <c r="V14" i="2"/>
  <c r="V19" i="2"/>
  <c r="W21" i="2"/>
  <c r="W17" i="2"/>
  <c r="V22" i="2"/>
  <c r="V18" i="2"/>
  <c r="W14" i="2"/>
  <c r="W20" i="2"/>
  <c r="W16" i="2"/>
  <c r="V21" i="2"/>
  <c r="W23" i="2"/>
  <c r="W19" i="2"/>
  <c r="W15" i="2"/>
  <c r="P16" i="2"/>
  <c r="Q14" i="2"/>
  <c r="Q20" i="2"/>
  <c r="P22" i="2"/>
  <c r="P18" i="2"/>
  <c r="P17" i="2"/>
  <c r="Q23" i="2"/>
  <c r="Q19" i="2"/>
  <c r="Q15" i="2"/>
  <c r="Q21" i="2"/>
  <c r="Q17" i="2"/>
  <c r="P19" i="2"/>
  <c r="P23" i="2"/>
  <c r="P15" i="2"/>
  <c r="Q16" i="2"/>
  <c r="P14" i="2"/>
  <c r="P21" i="2"/>
  <c r="Q22" i="2"/>
  <c r="Q18" i="2"/>
  <c r="P20" i="2"/>
  <c r="K23" i="2"/>
  <c r="K19" i="2"/>
  <c r="J22" i="2"/>
  <c r="J18" i="2"/>
  <c r="J21" i="2"/>
  <c r="J17" i="2"/>
  <c r="K21" i="2"/>
  <c r="J20" i="2"/>
  <c r="J16" i="2"/>
  <c r="K17" i="2"/>
  <c r="J23" i="2"/>
  <c r="J19" i="2"/>
  <c r="K22" i="2"/>
  <c r="K20" i="2"/>
  <c r="K18" i="2"/>
  <c r="K16" i="2"/>
  <c r="J15" i="2"/>
  <c r="J14" i="2"/>
  <c r="K15" i="2"/>
  <c r="K14" i="2"/>
  <c r="C14" i="2"/>
  <c r="C9" i="2"/>
  <c r="D7" i="2"/>
  <c r="C6" i="2"/>
  <c r="D5" i="2"/>
  <c r="D8" i="2"/>
  <c r="C8" i="2"/>
  <c r="C7" i="2"/>
  <c r="D6" i="2"/>
  <c r="C5" i="2"/>
  <c r="BB14" i="2" l="1" a="1"/>
  <c r="BB14" i="2" s="1"/>
  <c r="BA27" i="2" s="1"/>
  <c r="K72" i="2" s="1"/>
  <c r="L72" i="2" s="1"/>
  <c r="BB20" i="2" a="1"/>
  <c r="BB20" i="2" s="1"/>
  <c r="BA33" i="2" s="1"/>
  <c r="BB32" i="2"/>
  <c r="K74" i="2"/>
  <c r="L74" i="2" s="1"/>
  <c r="K98" i="2"/>
  <c r="L98" i="2" s="1"/>
  <c r="BB28" i="2"/>
  <c r="BB31" i="2"/>
  <c r="K105" i="2"/>
  <c r="L105" i="2" s="1"/>
  <c r="BB33" i="2"/>
  <c r="K99" i="2"/>
  <c r="L99" i="2" s="1"/>
  <c r="BB30" i="2"/>
  <c r="BB27" i="2"/>
  <c r="BB23" i="2" a="1"/>
  <c r="BB23" i="2" s="1"/>
  <c r="BA36" i="2" s="1"/>
  <c r="BB36" i="2" s="1"/>
  <c r="BB22" i="2" a="1"/>
  <c r="BB22" i="2" s="1"/>
  <c r="BA35" i="2" s="1"/>
  <c r="BB35" i="2" s="1"/>
  <c r="BB21" i="2" a="1"/>
  <c r="BB21" i="2" s="1"/>
  <c r="BA34" i="2" s="1"/>
  <c r="BB34" i="2" s="1"/>
  <c r="X16" i="2" a="1"/>
  <c r="X16" i="2" s="1"/>
  <c r="AV20" i="2" a="1"/>
  <c r="AV20" i="2" s="1"/>
  <c r="X20" i="2" a="1"/>
  <c r="X20" i="2" s="1"/>
  <c r="X14" i="2" a="1"/>
  <c r="X14" i="2" s="1"/>
  <c r="AJ16" i="2" a="1"/>
  <c r="AJ16" i="2" s="1"/>
  <c r="X15" i="2" a="1"/>
  <c r="X15" i="2" s="1"/>
  <c r="AJ22" i="2" a="1"/>
  <c r="AJ22" i="2" s="1"/>
  <c r="AV18" i="2" a="1"/>
  <c r="AV18" i="2" s="1"/>
  <c r="L16" i="2" a="1"/>
  <c r="L16" i="2" s="1"/>
  <c r="AJ19" i="2" a="1"/>
  <c r="AJ19" i="2" s="1"/>
  <c r="L22" i="2" a="1"/>
  <c r="L22" i="2" s="1"/>
  <c r="AV14" i="2" a="1"/>
  <c r="AV14" i="2" s="1"/>
  <c r="AU27" i="2" s="1"/>
  <c r="K68" i="2" s="1"/>
  <c r="AJ15" i="2" a="1"/>
  <c r="AJ15" i="2" s="1"/>
  <c r="AV16" i="2" a="1"/>
  <c r="AV16" i="2" s="1"/>
  <c r="AV19" i="2" a="1"/>
  <c r="AV19" i="2" s="1"/>
  <c r="X18" i="2" a="1"/>
  <c r="X18" i="2" s="1"/>
  <c r="AJ21" i="2" a="1"/>
  <c r="AJ21" i="2" s="1"/>
  <c r="AV22" i="2" a="1"/>
  <c r="AV22" i="2" s="1"/>
  <c r="X21" i="2" a="1"/>
  <c r="X21" i="2" s="1"/>
  <c r="AJ17" i="2" a="1"/>
  <c r="AJ17" i="2" s="1"/>
  <c r="AV21" i="2" a="1"/>
  <c r="AV21" i="2" s="1"/>
  <c r="AV15" i="2" a="1"/>
  <c r="AV15" i="2" s="1"/>
  <c r="R22" i="2" a="1"/>
  <c r="R22" i="2" s="1"/>
  <c r="AJ23" i="2" a="1"/>
  <c r="AJ23" i="2" s="1"/>
  <c r="AV17" i="2" a="1"/>
  <c r="AV17" i="2" s="1"/>
  <c r="R23" i="2" a="1"/>
  <c r="R23" i="2" s="1"/>
  <c r="AJ20" i="2" a="1"/>
  <c r="AJ20" i="2" s="1"/>
  <c r="R16" i="2" a="1"/>
  <c r="R16" i="2" s="1"/>
  <c r="AD16" i="2" a="1"/>
  <c r="AD16" i="2" s="1"/>
  <c r="X19" i="2" a="1"/>
  <c r="X19" i="2" s="1"/>
  <c r="AJ14" i="2" a="1"/>
  <c r="AJ14" i="2" s="1"/>
  <c r="AI27" i="2" s="1"/>
  <c r="AJ18" i="2" a="1"/>
  <c r="AJ18" i="2" s="1"/>
  <c r="X17" i="2" a="1"/>
  <c r="X17" i="2" s="1"/>
  <c r="L20" i="2" a="1"/>
  <c r="L20" i="2" s="1"/>
  <c r="L23" i="2" a="1"/>
  <c r="L23" i="2" s="1"/>
  <c r="L17" i="2" a="1"/>
  <c r="L17" i="2" s="1"/>
  <c r="L19" i="2" a="1"/>
  <c r="L19" i="2" s="1"/>
  <c r="L18" i="2" a="1"/>
  <c r="L18" i="2" s="1"/>
  <c r="L21" i="2" a="1"/>
  <c r="L21" i="2" s="1"/>
  <c r="L15" i="2" a="1"/>
  <c r="L15" i="2" s="1"/>
  <c r="L14" i="2" a="1"/>
  <c r="L14" i="2" s="1"/>
  <c r="E15" i="2"/>
  <c r="E19" i="2"/>
  <c r="E23" i="2"/>
  <c r="D15" i="2"/>
  <c r="D19" i="2"/>
  <c r="D23" i="2"/>
  <c r="E14" i="2"/>
  <c r="D14" i="2"/>
  <c r="E16" i="2"/>
  <c r="E20" i="2"/>
  <c r="D16" i="2"/>
  <c r="D20" i="2"/>
  <c r="E22" i="2"/>
  <c r="D22" i="2"/>
  <c r="E17" i="2"/>
  <c r="E21" i="2"/>
  <c r="D17" i="2"/>
  <c r="D21" i="2"/>
  <c r="E18" i="2"/>
  <c r="D18" i="2"/>
  <c r="AI28" i="2" l="1"/>
  <c r="K89" i="2" s="1"/>
  <c r="AI29" i="2"/>
  <c r="AI31" i="2"/>
  <c r="K63" i="2" s="1"/>
  <c r="AU32" i="2"/>
  <c r="AU35" i="2"/>
  <c r="AU29" i="2"/>
  <c r="AU33" i="2"/>
  <c r="AV33" i="2" s="1"/>
  <c r="AU30" i="2"/>
  <c r="AV30" i="2" s="1"/>
  <c r="AU34" i="2"/>
  <c r="AI30" i="2"/>
  <c r="K62" i="2" s="1"/>
  <c r="AU31" i="2"/>
  <c r="AV31" i="2" s="1"/>
  <c r="K69" i="2"/>
  <c r="K71" i="2"/>
  <c r="K103" i="2"/>
  <c r="L103" i="2" s="1"/>
  <c r="K96" i="2"/>
  <c r="L96" i="2" s="1"/>
  <c r="K97" i="2"/>
  <c r="L97" i="2" s="1"/>
  <c r="K90" i="2"/>
  <c r="K102" i="2"/>
  <c r="L102" i="2" s="1"/>
  <c r="K61" i="2"/>
  <c r="K70" i="2"/>
  <c r="AV23" i="2" a="1"/>
  <c r="AV23" i="2" s="1"/>
  <c r="AU36" i="2" s="1"/>
  <c r="AV36" i="2" s="1"/>
  <c r="AU28" i="2"/>
  <c r="AI32" i="2"/>
  <c r="K91" i="2" s="1"/>
  <c r="AI35" i="2"/>
  <c r="AJ35" i="2" s="1"/>
  <c r="AI34" i="2"/>
  <c r="AJ34" i="2" s="1"/>
  <c r="AI36" i="2"/>
  <c r="AJ36" i="2" s="1"/>
  <c r="AI33" i="2"/>
  <c r="AJ33" i="2" s="1"/>
  <c r="W28" i="2"/>
  <c r="K54" i="2" s="1"/>
  <c r="L54" i="2" s="1"/>
  <c r="W30" i="2"/>
  <c r="K55" i="2" s="1"/>
  <c r="W33" i="2"/>
  <c r="X33" i="2" s="1"/>
  <c r="W32" i="2"/>
  <c r="K85" i="2" s="1"/>
  <c r="W27" i="2"/>
  <c r="K56" i="2" s="1"/>
  <c r="W34" i="2"/>
  <c r="K83" i="2" s="1"/>
  <c r="W31" i="2"/>
  <c r="K84" i="2" s="1"/>
  <c r="W29" i="2"/>
  <c r="K53" i="2" s="1"/>
  <c r="X23" i="2" a="1"/>
  <c r="X23" i="2" s="1"/>
  <c r="X22" i="2" a="1"/>
  <c r="X22" i="2" s="1"/>
  <c r="AD19" i="2" a="1"/>
  <c r="AD19" i="2" s="1"/>
  <c r="AP14" i="2" a="1"/>
  <c r="AP14" i="2" s="1"/>
  <c r="AP19" i="2" a="1"/>
  <c r="AP19" i="2" s="1"/>
  <c r="R17" i="2" a="1"/>
  <c r="R17" i="2" s="1"/>
  <c r="AP15" i="2" a="1"/>
  <c r="AP15" i="2" s="1"/>
  <c r="AP23" i="2" s="1" a="1"/>
  <c r="AP23" i="2" s="1"/>
  <c r="R18" i="2" a="1"/>
  <c r="R18" i="2" s="1"/>
  <c r="AD17" i="2" a="1"/>
  <c r="AD17" i="2" s="1"/>
  <c r="R19" i="2" a="1"/>
  <c r="R19" i="2" s="1"/>
  <c r="AP17" i="2" a="1"/>
  <c r="AP17" i="2" s="1"/>
  <c r="AP20" i="2" a="1"/>
  <c r="AP20" i="2" s="1"/>
  <c r="AD14" i="2" a="1"/>
  <c r="AD14" i="2" s="1"/>
  <c r="R20" i="2" a="1"/>
  <c r="R20" i="2" s="1"/>
  <c r="AP18" i="2" a="1"/>
  <c r="AP18" i="2" s="1"/>
  <c r="AV35" i="2"/>
  <c r="AJ27" i="2"/>
  <c r="AV32" i="2"/>
  <c r="AJ31" i="2"/>
  <c r="AJ29" i="2"/>
  <c r="AV27" i="2"/>
  <c r="AV34" i="2"/>
  <c r="AJ28" i="2"/>
  <c r="AJ30" i="2"/>
  <c r="AV29" i="2"/>
  <c r="AP22" i="2" a="1"/>
  <c r="AP22" i="2" s="1"/>
  <c r="AD20" i="2" a="1"/>
  <c r="AD20" i="2" s="1"/>
  <c r="AP16" i="2" a="1"/>
  <c r="AP16" i="2" s="1"/>
  <c r="AD18" i="2" a="1"/>
  <c r="AD18" i="2" s="1"/>
  <c r="R15" i="2" a="1"/>
  <c r="R15" i="2" s="1"/>
  <c r="R14" i="2" a="1"/>
  <c r="R14" i="2" s="1"/>
  <c r="Q27" i="2" s="1"/>
  <c r="R21" i="2" a="1"/>
  <c r="R21" i="2" s="1"/>
  <c r="AP21" i="2" a="1"/>
  <c r="AP21" i="2" s="1"/>
  <c r="AD15" i="2" a="1"/>
  <c r="AD15" i="2" s="1"/>
  <c r="K30" i="2"/>
  <c r="K29" i="2"/>
  <c r="K33" i="2"/>
  <c r="K32" i="2"/>
  <c r="K27" i="2"/>
  <c r="K34" i="2"/>
  <c r="K31" i="2"/>
  <c r="K35" i="2"/>
  <c r="K36" i="2"/>
  <c r="K28" i="2"/>
  <c r="F18" i="2" a="1"/>
  <c r="F18" i="2" s="1"/>
  <c r="F23" i="2" a="1"/>
  <c r="F23" i="2" s="1"/>
  <c r="F22" i="2" a="1"/>
  <c r="F22" i="2" s="1"/>
  <c r="F14" i="2" a="1"/>
  <c r="F14" i="2" s="1"/>
  <c r="F15" i="2" a="1"/>
  <c r="F15" i="2" s="1"/>
  <c r="F17" i="2" a="1"/>
  <c r="F17" i="2" s="1"/>
  <c r="F16" i="2" a="1"/>
  <c r="F16" i="2" s="1"/>
  <c r="F21" i="2" a="1"/>
  <c r="F21" i="2" s="1"/>
  <c r="F20" i="2" a="1"/>
  <c r="F20" i="2" s="1"/>
  <c r="F19" i="2" a="1"/>
  <c r="F19" i="2" s="1"/>
  <c r="AJ32" i="2" l="1"/>
  <c r="L62" i="2"/>
  <c r="K82" i="2"/>
  <c r="L69" i="2"/>
  <c r="K95" i="2"/>
  <c r="AV28" i="2"/>
  <c r="X29" i="2"/>
  <c r="AO31" i="2"/>
  <c r="K66" i="2" s="1"/>
  <c r="L66" i="2" s="1"/>
  <c r="AO35" i="2"/>
  <c r="AP35" i="2" s="1"/>
  <c r="AO32" i="2"/>
  <c r="AO36" i="2"/>
  <c r="AP36" i="2" s="1"/>
  <c r="AO27" i="2"/>
  <c r="K64" i="2" s="1"/>
  <c r="AO28" i="2"/>
  <c r="AO33" i="2"/>
  <c r="AO30" i="2"/>
  <c r="K65" i="2" s="1"/>
  <c r="AO34" i="2"/>
  <c r="K94" i="2" s="1"/>
  <c r="AO29" i="2"/>
  <c r="K93" i="2" s="1"/>
  <c r="AC28" i="2"/>
  <c r="K59" i="2" s="1"/>
  <c r="AC29" i="2"/>
  <c r="AC31" i="2"/>
  <c r="K88" i="2" s="1"/>
  <c r="AC32" i="2"/>
  <c r="K87" i="2" s="1"/>
  <c r="L87" i="2" s="1"/>
  <c r="AC30" i="2"/>
  <c r="K86" i="2" s="1"/>
  <c r="L86" i="2" s="1"/>
  <c r="AC27" i="2"/>
  <c r="K58" i="2" s="1"/>
  <c r="AC33" i="2"/>
  <c r="K57" i="2" s="1"/>
  <c r="L57" i="2" s="1"/>
  <c r="AD23" i="2" a="1"/>
  <c r="AD23" i="2" s="1"/>
  <c r="AD21" i="2" a="1"/>
  <c r="AD21" i="2" s="1"/>
  <c r="AC34" i="2" s="1"/>
  <c r="AD22" i="2" a="1"/>
  <c r="AD22" i="2" s="1"/>
  <c r="X27" i="2"/>
  <c r="X28" i="2"/>
  <c r="W36" i="2"/>
  <c r="X36" i="2" s="1"/>
  <c r="X31" i="2"/>
  <c r="X32" i="2"/>
  <c r="X34" i="2"/>
  <c r="X30" i="2"/>
  <c r="W35" i="2"/>
  <c r="K100" i="2" s="1"/>
  <c r="L36" i="2"/>
  <c r="Q31" i="2"/>
  <c r="Q30" i="2"/>
  <c r="L30" i="2"/>
  <c r="L35" i="2"/>
  <c r="L31" i="2"/>
  <c r="L27" i="2"/>
  <c r="Q35" i="2"/>
  <c r="Q32" i="2"/>
  <c r="Q34" i="2"/>
  <c r="Q29" i="2"/>
  <c r="Q28" i="2"/>
  <c r="Q36" i="2"/>
  <c r="Q33" i="2"/>
  <c r="E27" i="2"/>
  <c r="K75" i="2" s="1"/>
  <c r="E28" i="2"/>
  <c r="E33" i="2"/>
  <c r="AD29" i="2"/>
  <c r="AP32" i="2"/>
  <c r="E34" i="2"/>
  <c r="K76" i="2" s="1"/>
  <c r="E35" i="2"/>
  <c r="E30" i="2"/>
  <c r="E31" i="2"/>
  <c r="E32" i="2"/>
  <c r="E36" i="2"/>
  <c r="E29" i="2"/>
  <c r="L29" i="2"/>
  <c r="L32" i="2"/>
  <c r="L33" i="2"/>
  <c r="L34" i="2"/>
  <c r="L28" i="2"/>
  <c r="K42" i="2" l="1"/>
  <c r="L42" i="2" s="1"/>
  <c r="AP27" i="2"/>
  <c r="K50" i="2"/>
  <c r="L50" i="2" s="1"/>
  <c r="K46" i="2"/>
  <c r="L46" i="2" s="1"/>
  <c r="K43" i="2"/>
  <c r="L43" i="2" s="1"/>
  <c r="K45" i="2"/>
  <c r="L45" i="2" s="1"/>
  <c r="K47" i="2"/>
  <c r="L47" i="2" s="1"/>
  <c r="K44" i="2"/>
  <c r="L44" i="2" s="1"/>
  <c r="K49" i="2"/>
  <c r="L49" i="2" s="1"/>
  <c r="K48" i="2"/>
  <c r="L48" i="2" s="1"/>
  <c r="K51" i="2"/>
  <c r="L51" i="2" s="1"/>
  <c r="L53" i="2"/>
  <c r="K60" i="2"/>
  <c r="L60" i="2" s="1"/>
  <c r="L100" i="2"/>
  <c r="K67" i="2"/>
  <c r="L67" i="2" s="1"/>
  <c r="L71" i="2"/>
  <c r="K101" i="2"/>
  <c r="L101" i="2" s="1"/>
  <c r="L90" i="2"/>
  <c r="K81" i="2"/>
  <c r="L81" i="2" s="1"/>
  <c r="K52" i="2"/>
  <c r="L52" i="2" s="1"/>
  <c r="L94" i="2"/>
  <c r="K92" i="2"/>
  <c r="L92" i="2" s="1"/>
  <c r="L59" i="2"/>
  <c r="K77" i="2"/>
  <c r="L77" i="2" s="1"/>
  <c r="L61" i="2"/>
  <c r="K79" i="2"/>
  <c r="L79" i="2" s="1"/>
  <c r="K78" i="2"/>
  <c r="L78" i="2" s="1"/>
  <c r="L89" i="2"/>
  <c r="K80" i="2"/>
  <c r="L80" i="2" s="1"/>
  <c r="X35" i="2"/>
  <c r="L70" i="2"/>
  <c r="AC35" i="2"/>
  <c r="AD35" i="2" s="1"/>
  <c r="R29" i="2"/>
  <c r="AC36" i="2"/>
  <c r="AD36" i="2" s="1"/>
  <c r="AP34" i="2"/>
  <c r="L95" i="2"/>
  <c r="L84" i="2"/>
  <c r="L83" i="2"/>
  <c r="AP31" i="2"/>
  <c r="L85" i="2"/>
  <c r="L56" i="2"/>
  <c r="AP28" i="2"/>
  <c r="L64" i="2"/>
  <c r="L63" i="2"/>
  <c r="AP30" i="2"/>
  <c r="L91" i="2"/>
  <c r="AP29" i="2"/>
  <c r="AP33" i="2"/>
  <c r="L58" i="2"/>
  <c r="L88" i="2"/>
  <c r="F36" i="2"/>
  <c r="L76" i="2"/>
  <c r="F35" i="2"/>
  <c r="L68" i="2"/>
  <c r="L75" i="2"/>
  <c r="F31" i="2"/>
  <c r="F28" i="2"/>
  <c r="F27" i="2"/>
  <c r="L55" i="2"/>
  <c r="AD28" i="2"/>
  <c r="AD32" i="2"/>
  <c r="L93" i="2"/>
  <c r="AD33" i="2"/>
  <c r="L82" i="2"/>
  <c r="L65" i="2"/>
  <c r="AD34" i="2"/>
  <c r="AD31" i="2"/>
  <c r="AD27" i="2"/>
  <c r="AD30" i="2"/>
  <c r="R27" i="2"/>
  <c r="R32" i="2"/>
  <c r="R34" i="2"/>
  <c r="R31" i="2"/>
  <c r="R30" i="2"/>
  <c r="R33" i="2"/>
  <c r="R35" i="2"/>
  <c r="R28" i="2"/>
  <c r="R36" i="2"/>
  <c r="F34" i="2"/>
  <c r="F33" i="2"/>
  <c r="F30" i="2"/>
  <c r="F29" i="2"/>
  <c r="F32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<sst xmlns="http://schemas.openxmlformats.org/spreadsheetml/2006/main" count="214" uniqueCount="77">
  <si>
    <t>Arbitre</t>
  </si>
  <si>
    <t>TOUR 1</t>
  </si>
  <si>
    <t>Equipe 1</t>
  </si>
  <si>
    <t>Equipe 2</t>
  </si>
  <si>
    <t>Score 1</t>
  </si>
  <si>
    <t>Score 2</t>
  </si>
  <si>
    <t>TOUR 2</t>
  </si>
  <si>
    <t>N°</t>
  </si>
  <si>
    <t>Score pour</t>
  </si>
  <si>
    <t>Score contre</t>
  </si>
  <si>
    <t xml:space="preserve">Pts </t>
  </si>
  <si>
    <t>Classement TOUR 1</t>
  </si>
  <si>
    <t>Classement TOUR 2</t>
  </si>
  <si>
    <t>Place</t>
  </si>
  <si>
    <t>Equipes</t>
  </si>
  <si>
    <t>Total pts</t>
  </si>
  <si>
    <t>ab=abandon</t>
  </si>
  <si>
    <t>Pts</t>
  </si>
  <si>
    <t>Grille des points</t>
  </si>
  <si>
    <t>ab</t>
  </si>
  <si>
    <t>ex</t>
  </si>
  <si>
    <t>ex=exempt</t>
  </si>
  <si>
    <t>Classement Tour 1</t>
  </si>
  <si>
    <t>Classement Tour 2</t>
  </si>
  <si>
    <t>Classement Général journée 1</t>
  </si>
  <si>
    <t>Tirage Tour 1</t>
  </si>
  <si>
    <t>Tirage Tour 2</t>
  </si>
  <si>
    <t>Inscriptions Tour2</t>
  </si>
  <si>
    <t>Inscriptions Tour1</t>
  </si>
  <si>
    <t>Inscriptions Tour3</t>
  </si>
  <si>
    <t>Inscriptions Tour4</t>
  </si>
  <si>
    <t>Inscriptions Tour5</t>
  </si>
  <si>
    <t>Inscriptions Tour6</t>
  </si>
  <si>
    <t>Inscriptions Tour7</t>
  </si>
  <si>
    <t>Inscriptions Tour8</t>
  </si>
  <si>
    <t>A1</t>
  </si>
  <si>
    <t>A2</t>
  </si>
  <si>
    <t>A3</t>
  </si>
  <si>
    <t>A4</t>
  </si>
  <si>
    <t>A5</t>
  </si>
  <si>
    <t>A6</t>
  </si>
  <si>
    <t>Classement TOUR 3</t>
  </si>
  <si>
    <t>Classement Tour 3</t>
  </si>
  <si>
    <t>TOUR 3</t>
  </si>
  <si>
    <t>Classement Tour 4</t>
  </si>
  <si>
    <t>Classement TOUR 4</t>
  </si>
  <si>
    <t>TOUR 4</t>
  </si>
  <si>
    <t>Classement Tour 5</t>
  </si>
  <si>
    <t>Classement TOUR 5</t>
  </si>
  <si>
    <t>1° Avant toute chose suivre ce qui est ci-desssous:</t>
  </si>
  <si>
    <t>2° Faire les inscriptions tour par tour (ne pas tout préparer d'un seul coup) risque de beug dans la colonne Inscription "Tour 1 par exemple"</t>
  </si>
  <si>
    <t>3° Faire le tirage en cliquant sur le bouton ("Tirage Tour 1 par exemple")</t>
  </si>
  <si>
    <t>4° Cliquer sur le bouton "Valider les Inscriptions"</t>
  </si>
  <si>
    <t xml:space="preserve">5° Mettre les scores dans les cellules concernées en respectant l'attribution des points figurant dans le tableau </t>
  </si>
  <si>
    <t xml:space="preserve">"grilles des points" ligne 46 </t>
  </si>
  <si>
    <t>9° A chaque tour si vous le voulez vous cliquez sur le bouton  "mettre à jour le classement général " de la journée en cours</t>
  </si>
  <si>
    <t>6° Si une équipe abandonne mettre ab à la place de son score      "ab  pour abandon"</t>
  </si>
  <si>
    <t>7° Si une équipe se retrouve seule (inscrits nombre impair) mettre ex dans les 2 cellules score    "ex pour exempt"</t>
  </si>
  <si>
    <t>8° Si une cellule se met en rouge c'est qu'il n'y a pas d'adversaire</t>
  </si>
  <si>
    <t>JOURNEE 1</t>
  </si>
  <si>
    <t>TOUR 6</t>
  </si>
  <si>
    <t>Classement TOUR 6</t>
  </si>
  <si>
    <t>Classement Tour 6</t>
  </si>
  <si>
    <t>Journée 1</t>
  </si>
  <si>
    <t>TOUR 7</t>
  </si>
  <si>
    <t>Classement Tour 7</t>
  </si>
  <si>
    <t>Inscriptions Tour9</t>
  </si>
  <si>
    <t>TOUR 5</t>
  </si>
  <si>
    <t>TOUR 8</t>
  </si>
  <si>
    <t>Classement TOUR 8</t>
  </si>
  <si>
    <t>Classement Tour 8</t>
  </si>
  <si>
    <t>TOUR 9</t>
  </si>
  <si>
    <t>Classement TOUR 9</t>
  </si>
  <si>
    <t>Classement Tour 9</t>
  </si>
  <si>
    <t>lolo</t>
  </si>
  <si>
    <t>gégé</t>
  </si>
  <si>
    <t>nanar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</si>
</sst>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14"/>
      <color rgb="FF000000"/>
      <name val="Arial"/>
      <family val="2"/>
    </font>
    <font>
      <sz val="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</fills>
  <borders count="37">
    <border>
      <left/>
      <right/>
      <top/>
      <bottom/>
      <diagonal/>
    </border>
    <border>
      <left style="double">
        <color rgb="FFFF0000"/>
      </left>
      <right style="thick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double">
        <color rgb="FFFF0000"/>
      </top>
      <bottom/>
      <diagonal/>
    </border>
    <border>
      <left style="thick">
        <color auto="1"/>
      </left>
      <right/>
      <top style="double">
        <color rgb="FFFF0000"/>
      </top>
      <bottom style="thin">
        <color auto="1"/>
      </bottom>
      <diagonal/>
    </border>
    <border>
      <left/>
      <right/>
      <top style="double">
        <color rgb="FFFF0000"/>
      </top>
      <bottom style="thin">
        <color auto="1"/>
      </bottom>
      <diagonal/>
    </border>
    <border>
      <left/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rgb="FFFF0000"/>
      </top>
      <bottom style="double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rgb="FFFF0000"/>
      </left>
      <right style="thick">
        <color auto="1"/>
      </right>
      <top style="thin">
        <color auto="1"/>
      </top>
      <bottom style="double">
        <color rgb="FFFF0000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/>
      <diagonal/>
    </border>
  </borders>
  <cellStyleXfs count="2">
    <xf numFmtId="0" fontId="0" fillId="0" borderId="0"/>
    <xf numFmtId="0" fontId="8" fillId="6" borderId="0" applyNumberFormat="0" applyBorder="0" applyAlignment="0" applyProtection="0"/>
  </cellStyleXfs>
  <cellXfs count="221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3" fillId="2" borderId="1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4" fillId="0" borderId="0" xfId="0" applyFont="1"/>
    <xf numFmtId="0" fontId="2" fillId="2" borderId="9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6" borderId="0" xfId="1" applyAlignment="1">
      <alignment horizontal="centerContinuous"/>
    </xf>
    <xf numFmtId="0" fontId="0" fillId="2" borderId="17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1" fontId="0" fillId="4" borderId="17" xfId="0" applyNumberFormat="1" applyFill="1" applyBorder="1" applyAlignment="1">
      <alignment horizontal="center"/>
    </xf>
    <xf numFmtId="0" fontId="8" fillId="5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4" borderId="5" xfId="0" applyFill="1" applyBorder="1"/>
    <xf numFmtId="0" fontId="0" fillId="4" borderId="5" xfId="0" applyFill="1" applyBorder="1" applyAlignment="1">
      <alignment horizontal="center" vertical="center"/>
    </xf>
    <xf numFmtId="0" fontId="11" fillId="3" borderId="8" xfId="0" applyFont="1" applyFill="1" applyBorder="1" applyAlignment="1">
      <alignment vertical="center"/>
    </xf>
    <xf numFmtId="0" fontId="10" fillId="2" borderId="23" xfId="0" applyFont="1" applyFill="1" applyBorder="1" applyAlignment="1">
      <alignment vertical="center"/>
    </xf>
    <xf numFmtId="0" fontId="11" fillId="3" borderId="8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0" fillId="2" borderId="6" xfId="0" applyFill="1" applyBorder="1"/>
    <xf numFmtId="0" fontId="9" fillId="4" borderId="5" xfId="0" applyFont="1" applyFill="1" applyBorder="1"/>
    <xf numFmtId="0" fontId="9" fillId="4" borderId="6" xfId="0" applyFont="1" applyFill="1" applyBorder="1"/>
    <xf numFmtId="0" fontId="13" fillId="7" borderId="7" xfId="0" applyFont="1" applyFill="1" applyBorder="1" applyAlignment="1">
      <alignment horizontal="center"/>
    </xf>
    <xf numFmtId="0" fontId="13" fillId="7" borderId="5" xfId="0" applyFont="1" applyFill="1" applyBorder="1" applyAlignment="1">
      <alignment horizontal="center"/>
    </xf>
    <xf numFmtId="0" fontId="8" fillId="7" borderId="5" xfId="0" applyFont="1" applyFill="1" applyBorder="1"/>
    <xf numFmtId="0" fontId="8" fillId="7" borderId="5" xfId="0" applyFont="1" applyFill="1" applyBorder="1" applyAlignment="1">
      <alignment horizontal="center" vertical="center"/>
    </xf>
    <xf numFmtId="0" fontId="8" fillId="7" borderId="7" xfId="0" applyFont="1" applyFill="1" applyBorder="1"/>
    <xf numFmtId="0" fontId="13" fillId="7" borderId="6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vertical="center"/>
    </xf>
    <xf numFmtId="0" fontId="11" fillId="8" borderId="8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vertical="center"/>
    </xf>
    <xf numFmtId="0" fontId="10" fillId="5" borderId="23" xfId="0" applyFont="1" applyFill="1" applyBorder="1" applyAlignment="1">
      <alignment vertical="center"/>
    </xf>
    <xf numFmtId="0" fontId="11" fillId="5" borderId="23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vertical="center"/>
    </xf>
    <xf numFmtId="0" fontId="0" fillId="2" borderId="25" xfId="0" applyFill="1" applyBorder="1" applyAlignment="1">
      <alignment horizontal="center" vertical="center"/>
    </xf>
    <xf numFmtId="0" fontId="4" fillId="0" borderId="24" xfId="0" applyFont="1" applyBorder="1"/>
    <xf numFmtId="0" fontId="0" fillId="0" borderId="24" xfId="0" applyBorder="1"/>
    <xf numFmtId="0" fontId="4" fillId="2" borderId="6" xfId="0" applyFont="1" applyFill="1" applyBorder="1" applyAlignment="1">
      <alignment horizontal="center"/>
    </xf>
    <xf numFmtId="0" fontId="0" fillId="0" borderId="22" xfId="0" applyBorder="1"/>
    <xf numFmtId="0" fontId="0" fillId="4" borderId="17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/>
    </xf>
    <xf numFmtId="0" fontId="0" fillId="4" borderId="6" xfId="0" applyFill="1" applyBorder="1"/>
    <xf numFmtId="0" fontId="0" fillId="0" borderId="27" xfId="0" applyBorder="1"/>
    <xf numFmtId="0" fontId="2" fillId="2" borderId="28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8" fillId="3" borderId="5" xfId="0" applyFont="1" applyFill="1" applyBorder="1"/>
    <xf numFmtId="0" fontId="8" fillId="3" borderId="5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/>
    </xf>
    <xf numFmtId="0" fontId="17" fillId="3" borderId="15" xfId="0" applyFont="1" applyFill="1" applyBorder="1" applyAlignment="1">
      <alignment horizontal="center"/>
    </xf>
    <xf numFmtId="0" fontId="15" fillId="3" borderId="28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17" fillId="3" borderId="31" xfId="0" applyFont="1" applyFill="1" applyBorder="1" applyAlignment="1">
      <alignment horizontal="center"/>
    </xf>
    <xf numFmtId="0" fontId="17" fillId="3" borderId="32" xfId="0" applyFont="1" applyFill="1" applyBorder="1" applyAlignment="1">
      <alignment horizontal="center"/>
    </xf>
    <xf numFmtId="0" fontId="17" fillId="7" borderId="2" xfId="0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/>
    </xf>
    <xf numFmtId="0" fontId="17" fillId="7" borderId="15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/>
    </xf>
    <xf numFmtId="0" fontId="17" fillId="7" borderId="15" xfId="0" applyFont="1" applyFill="1" applyBorder="1" applyAlignment="1">
      <alignment horizontal="center"/>
    </xf>
    <xf numFmtId="0" fontId="15" fillId="7" borderId="9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/>
    </xf>
    <xf numFmtId="0" fontId="17" fillId="7" borderId="16" xfId="0" applyFont="1" applyFill="1" applyBorder="1" applyAlignment="1">
      <alignment horizontal="center"/>
    </xf>
    <xf numFmtId="0" fontId="8" fillId="7" borderId="17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0" borderId="0" xfId="0" applyFont="1"/>
    <xf numFmtId="0" fontId="18" fillId="0" borderId="0" xfId="0" applyFont="1"/>
    <xf numFmtId="0" fontId="8" fillId="10" borderId="0" xfId="0" applyFont="1" applyFill="1"/>
    <xf numFmtId="0" fontId="13" fillId="7" borderId="3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0" fillId="0" borderId="34" xfId="0" applyBorder="1"/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12" borderId="2" xfId="0" applyFont="1" applyFill="1" applyBorder="1" applyAlignment="1">
      <alignment horizontal="center" vertical="center"/>
    </xf>
    <xf numFmtId="0" fontId="17" fillId="12" borderId="3" xfId="0" applyFont="1" applyFill="1" applyBorder="1" applyAlignment="1">
      <alignment horizontal="center" vertical="center"/>
    </xf>
    <xf numFmtId="0" fontId="17" fillId="12" borderId="15" xfId="0" applyFont="1" applyFill="1" applyBorder="1" applyAlignment="1">
      <alignment horizontal="center" vertical="center"/>
    </xf>
    <xf numFmtId="0" fontId="15" fillId="12" borderId="4" xfId="0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17" fillId="12" borderId="3" xfId="0" applyFont="1" applyFill="1" applyBorder="1" applyAlignment="1">
      <alignment horizontal="center"/>
    </xf>
    <xf numFmtId="0" fontId="17" fillId="12" borderId="15" xfId="0" applyFont="1" applyFill="1" applyBorder="1" applyAlignment="1">
      <alignment horizontal="center"/>
    </xf>
    <xf numFmtId="0" fontId="15" fillId="12" borderId="9" xfId="0" applyFont="1" applyFill="1" applyBorder="1" applyAlignment="1">
      <alignment horizontal="center" vertical="center"/>
    </xf>
    <xf numFmtId="0" fontId="17" fillId="12" borderId="10" xfId="0" applyFont="1" applyFill="1" applyBorder="1" applyAlignment="1">
      <alignment horizontal="center"/>
    </xf>
    <xf numFmtId="0" fontId="17" fillId="12" borderId="16" xfId="0" applyFont="1" applyFill="1" applyBorder="1" applyAlignment="1">
      <alignment horizontal="center"/>
    </xf>
    <xf numFmtId="0" fontId="8" fillId="12" borderId="17" xfId="0" applyFont="1" applyFill="1" applyBorder="1" applyAlignment="1">
      <alignment horizontal="center"/>
    </xf>
    <xf numFmtId="0" fontId="8" fillId="12" borderId="18" xfId="0" applyFont="1" applyFill="1" applyBorder="1" applyAlignment="1">
      <alignment horizontal="center" vertical="center"/>
    </xf>
    <xf numFmtId="0" fontId="8" fillId="12" borderId="17" xfId="0" applyFont="1" applyFill="1" applyBorder="1" applyAlignment="1">
      <alignment horizontal="center" vertical="center"/>
    </xf>
    <xf numFmtId="0" fontId="13" fillId="12" borderId="7" xfId="0" applyFont="1" applyFill="1" applyBorder="1" applyAlignment="1">
      <alignment horizontal="center"/>
    </xf>
    <xf numFmtId="0" fontId="13" fillId="12" borderId="5" xfId="0" applyFont="1" applyFill="1" applyBorder="1" applyAlignment="1">
      <alignment horizontal="center"/>
    </xf>
    <xf numFmtId="0" fontId="8" fillId="12" borderId="5" xfId="0" applyFont="1" applyFill="1" applyBorder="1"/>
    <xf numFmtId="0" fontId="8" fillId="12" borderId="5" xfId="0" applyFont="1" applyFill="1" applyBorder="1" applyAlignment="1">
      <alignment horizontal="center" vertical="center"/>
    </xf>
    <xf numFmtId="0" fontId="10" fillId="13" borderId="23" xfId="0" applyFont="1" applyFill="1" applyBorder="1" applyAlignment="1">
      <alignment horizontal="center" vertical="center" wrapText="1"/>
    </xf>
    <xf numFmtId="0" fontId="11" fillId="14" borderId="2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/>
    </xf>
    <xf numFmtId="0" fontId="0" fillId="4" borderId="30" xfId="0" applyFill="1" applyBorder="1" applyAlignment="1">
      <alignment horizontal="center" vertical="center"/>
    </xf>
    <xf numFmtId="0" fontId="0" fillId="0" borderId="36" xfId="0" applyBorder="1"/>
    <xf numFmtId="0" fontId="17" fillId="15" borderId="2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 vertical="center"/>
    </xf>
    <xf numFmtId="0" fontId="17" fillId="15" borderId="15" xfId="0" applyFont="1" applyFill="1" applyBorder="1" applyAlignment="1">
      <alignment horizontal="center" vertical="center"/>
    </xf>
    <xf numFmtId="0" fontId="15" fillId="15" borderId="4" xfId="0" applyFont="1" applyFill="1" applyBorder="1" applyAlignment="1">
      <alignment horizontal="center" vertical="center"/>
    </xf>
    <xf numFmtId="0" fontId="8" fillId="15" borderId="2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/>
    </xf>
    <xf numFmtId="0" fontId="17" fillId="15" borderId="15" xfId="0" applyFont="1" applyFill="1" applyBorder="1" applyAlignment="1">
      <alignment horizontal="center"/>
    </xf>
    <xf numFmtId="0" fontId="8" fillId="15" borderId="3" xfId="0" applyFont="1" applyFill="1" applyBorder="1" applyAlignment="1">
      <alignment horizontal="center" vertical="center"/>
    </xf>
    <xf numFmtId="0" fontId="15" fillId="15" borderId="9" xfId="0" applyFont="1" applyFill="1" applyBorder="1" applyAlignment="1">
      <alignment horizontal="center" vertical="center"/>
    </xf>
    <xf numFmtId="0" fontId="17" fillId="15" borderId="10" xfId="0" applyFont="1" applyFill="1" applyBorder="1" applyAlignment="1">
      <alignment horizontal="center"/>
    </xf>
    <xf numFmtId="0" fontId="17" fillId="15" borderId="16" xfId="0" applyFont="1" applyFill="1" applyBorder="1" applyAlignment="1">
      <alignment horizontal="center"/>
    </xf>
    <xf numFmtId="0" fontId="8" fillId="15" borderId="17" xfId="0" applyFont="1" applyFill="1" applyBorder="1" applyAlignment="1">
      <alignment horizontal="center"/>
    </xf>
    <xf numFmtId="0" fontId="8" fillId="15" borderId="18" xfId="0" applyFont="1" applyFill="1" applyBorder="1" applyAlignment="1">
      <alignment horizontal="center" vertical="center"/>
    </xf>
    <xf numFmtId="1" fontId="8" fillId="15" borderId="17" xfId="0" applyNumberFormat="1" applyFont="1" applyFill="1" applyBorder="1" applyAlignment="1">
      <alignment horizontal="center"/>
    </xf>
    <xf numFmtId="0" fontId="8" fillId="15" borderId="17" xfId="0" applyFont="1" applyFill="1" applyBorder="1" applyAlignment="1">
      <alignment horizontal="center" vertical="center"/>
    </xf>
    <xf numFmtId="0" fontId="13" fillId="15" borderId="7" xfId="0" applyFont="1" applyFill="1" applyBorder="1" applyAlignment="1">
      <alignment horizontal="center"/>
    </xf>
    <xf numFmtId="0" fontId="13" fillId="15" borderId="5" xfId="0" applyFont="1" applyFill="1" applyBorder="1" applyAlignment="1">
      <alignment horizontal="center"/>
    </xf>
    <xf numFmtId="0" fontId="8" fillId="15" borderId="5" xfId="0" applyFont="1" applyFill="1" applyBorder="1"/>
    <xf numFmtId="0" fontId="8" fillId="15" borderId="5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8" fillId="15" borderId="7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14" fillId="12" borderId="19" xfId="0" applyFont="1" applyFill="1" applyBorder="1" applyAlignment="1">
      <alignment horizontal="center"/>
    </xf>
    <xf numFmtId="0" fontId="14" fillId="12" borderId="20" xfId="0" applyFont="1" applyFill="1" applyBorder="1" applyAlignment="1">
      <alignment horizontal="center"/>
    </xf>
    <xf numFmtId="0" fontId="14" fillId="12" borderId="21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14" fillId="15" borderId="19" xfId="0" applyFont="1" applyFill="1" applyBorder="1" applyAlignment="1">
      <alignment horizontal="center"/>
    </xf>
    <xf numFmtId="0" fontId="14" fillId="15" borderId="20" xfId="0" applyFont="1" applyFill="1" applyBorder="1" applyAlignment="1">
      <alignment horizontal="center"/>
    </xf>
    <xf numFmtId="0" fontId="14" fillId="15" borderId="21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12" borderId="7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6" fillId="4" borderId="26" xfId="0" applyFont="1" applyFill="1" applyBorder="1" applyAlignment="1">
      <alignment horizontal="center"/>
    </xf>
    <xf numFmtId="0" fontId="6" fillId="3" borderId="19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14" fillId="7" borderId="19" xfId="0" applyFont="1" applyFill="1" applyBorder="1" applyAlignment="1">
      <alignment horizontal="center"/>
    </xf>
    <xf numFmtId="0" fontId="14" fillId="7" borderId="20" xfId="0" applyFont="1" applyFill="1" applyBorder="1" applyAlignment="1">
      <alignment horizontal="center"/>
    </xf>
    <xf numFmtId="0" fontId="14" fillId="7" borderId="21" xfId="0" applyFont="1" applyFill="1" applyBorder="1" applyAlignment="1">
      <alignment horizontal="center"/>
    </xf>
    <xf numFmtId="0" fontId="16" fillId="15" borderId="12" xfId="0" applyFont="1" applyFill="1" applyBorder="1" applyAlignment="1">
      <alignment horizontal="center" vertical="center"/>
    </xf>
    <xf numFmtId="0" fontId="16" fillId="15" borderId="13" xfId="0" applyFont="1" applyFill="1" applyBorder="1" applyAlignment="1">
      <alignment horizontal="center" vertical="center"/>
    </xf>
    <xf numFmtId="0" fontId="16" fillId="15" borderId="14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8" fillId="5" borderId="29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15" fillId="12" borderId="1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6" fillId="12" borderId="12" xfId="0" applyFont="1" applyFill="1" applyBorder="1" applyAlignment="1">
      <alignment horizontal="center" vertical="center"/>
    </xf>
    <xf numFmtId="0" fontId="16" fillId="12" borderId="13" xfId="0" applyFont="1" applyFill="1" applyBorder="1" applyAlignment="1">
      <alignment horizontal="center" vertical="center"/>
    </xf>
    <xf numFmtId="0" fontId="16" fillId="12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5" fillId="15" borderId="11" xfId="0" applyFont="1" applyFill="1" applyBorder="1" applyAlignment="1">
      <alignment horizontal="center" vertical="center"/>
    </xf>
    <xf numFmtId="0" fontId="15" fillId="15" borderId="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20" fillId="11" borderId="35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1" fillId="12" borderId="35" xfId="0" applyFont="1" applyFill="1" applyBorder="1" applyAlignment="1">
      <alignment horizontal="center" vertical="center"/>
    </xf>
  </cellXfs>
  <cellStyles count="2">
    <cellStyle name="Accent6" xfId="1" builtinId="49"/>
    <cellStyle name="Normal" xfId="0" builtinId="0"/>
  </cellStyles>
  <dxfs count="12"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theme="0"/>
      </font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8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5.emf"/><Relationship Id="rId3" Type="http://schemas.openxmlformats.org/officeDocument/2006/relationships/image" Target="../media/image9.emf"/><Relationship Id="rId7" Type="http://schemas.openxmlformats.org/officeDocument/2006/relationships/image" Target="../media/image13.emf"/><Relationship Id="rId12" Type="http://schemas.openxmlformats.org/officeDocument/2006/relationships/image" Target="../media/image3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7.emf"/><Relationship Id="rId11" Type="http://schemas.openxmlformats.org/officeDocument/2006/relationships/image" Target="../media/image4.emf"/><Relationship Id="rId5" Type="http://schemas.openxmlformats.org/officeDocument/2006/relationships/image" Target="../media/image8.emf"/><Relationship Id="rId10" Type="http://schemas.openxmlformats.org/officeDocument/2006/relationships/image" Target="../media/image5.emf"/><Relationship Id="rId4" Type="http://schemas.openxmlformats.org/officeDocument/2006/relationships/image" Target="../media/image12.emf"/><Relationship Id="rId9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7.emf"/><Relationship Id="rId1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533400</xdr:colOff>
      <xdr:row>0</xdr:row>
      <xdr:rowOff>57150</xdr:rowOff>
    </xdr:from>
    <xdr:to>
      <xdr:col>15</xdr:col>
      <xdr:colOff>104775</xdr:colOff>
      <xdr:row>9</xdr:row>
      <xdr:rowOff>85725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57150"/>
          <a:ext cx="2619375" cy="17430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12</xdr:row>
          <xdr:rowOff>19050</xdr:rowOff>
        </xdr:from>
        <xdr:to>
          <xdr:col>1</xdr:col>
          <xdr:colOff>381000</xdr:colOff>
          <xdr:row>14</xdr:row>
          <xdr:rowOff>9525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9525</xdr:colOff>
          <xdr:row>2</xdr:row>
          <xdr:rowOff>9525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4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1362075</xdr:colOff>
          <xdr:row>1</xdr:row>
          <xdr:rowOff>9525</xdr:rowOff>
        </xdr:from>
        <xdr:to>
          <xdr:col>4</xdr:col>
          <xdr:colOff>0</xdr:colOff>
          <xdr:row>2</xdr:row>
          <xdr:rowOff>28575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4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14</xdr:row>
          <xdr:rowOff>180975</xdr:rowOff>
        </xdr:from>
        <xdr:to>
          <xdr:col>3</xdr:col>
          <xdr:colOff>476250</xdr:colOff>
          <xdr:row>17</xdr:row>
          <xdr:rowOff>152400</xdr:rowOff>
        </xdr:to>
        <xdr:sp macro="" textlink="">
          <xdr:nvSpPr>
            <xdr:cNvPr id="1043" name="CommandButton3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4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400050</xdr:rowOff>
        </xdr:from>
        <xdr:to>
          <xdr:col>6</xdr:col>
          <xdr:colOff>9525</xdr:colOff>
          <xdr:row>1</xdr:row>
          <xdr:rowOff>581025</xdr:rowOff>
        </xdr:to>
        <xdr:sp macro="" textlink="">
          <xdr:nvSpPr>
            <xdr:cNvPr id="1044" name="CommandButton4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4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8</xdr:col>
          <xdr:colOff>9525</xdr:colOff>
          <xdr:row>1</xdr:row>
          <xdr:rowOff>581025</xdr:rowOff>
        </xdr:to>
        <xdr:sp macro="" textlink="">
          <xdr:nvSpPr>
            <xdr:cNvPr id="1045" name="CommandButton5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4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9525</xdr:colOff>
          <xdr:row>1</xdr:row>
          <xdr:rowOff>581025</xdr:rowOff>
        </xdr:to>
        <xdr:sp macro="" textlink="">
          <xdr:nvSpPr>
            <xdr:cNvPr id="1047" name="CommandButton6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4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0</xdr:rowOff>
        </xdr:from>
        <xdr:to>
          <xdr:col>12</xdr:col>
          <xdr:colOff>9525</xdr:colOff>
          <xdr:row>1</xdr:row>
          <xdr:rowOff>581025</xdr:rowOff>
        </xdr:to>
        <xdr:sp macro="" textlink="">
          <xdr:nvSpPr>
            <xdr:cNvPr id="1058" name="CommandButton15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4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14</xdr:col>
          <xdr:colOff>9525</xdr:colOff>
          <xdr:row>1</xdr:row>
          <xdr:rowOff>581025</xdr:rowOff>
        </xdr:to>
        <xdr:sp macro="" textlink="">
          <xdr:nvSpPr>
            <xdr:cNvPr id="1059" name="CommandButton16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4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800100</xdr:colOff>
          <xdr:row>14</xdr:row>
          <xdr:rowOff>161925</xdr:rowOff>
        </xdr:from>
        <xdr:to>
          <xdr:col>14</xdr:col>
          <xdr:colOff>781050</xdr:colOff>
          <xdr:row>17</xdr:row>
          <xdr:rowOff>133350</xdr:rowOff>
        </xdr:to>
        <xdr:sp macro="" textlink="">
          <xdr:nvSpPr>
            <xdr:cNvPr id="1061" name="CommandButton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4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9525</xdr:rowOff>
        </xdr:from>
        <xdr:to>
          <xdr:col>6</xdr:col>
          <xdr:colOff>600075</xdr:colOff>
          <xdr:row>17</xdr:row>
          <xdr:rowOff>0</xdr:rowOff>
        </xdr:to>
        <xdr:sp macro="" textlink="">
          <xdr:nvSpPr>
            <xdr:cNvPr id="1062" name="CommandButton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4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1371600</xdr:colOff>
          <xdr:row>1</xdr:row>
          <xdr:rowOff>9525</xdr:rowOff>
        </xdr:from>
        <xdr:to>
          <xdr:col>16</xdr:col>
          <xdr:colOff>0</xdr:colOff>
          <xdr:row>2</xdr:row>
          <xdr:rowOff>0</xdr:rowOff>
        </xdr:to>
        <xdr:sp macro="" textlink="">
          <xdr:nvSpPr>
            <xdr:cNvPr id="1063" name="CommandButton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4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19050</xdr:rowOff>
        </xdr:from>
        <xdr:to>
          <xdr:col>18</xdr:col>
          <xdr:colOff>9525</xdr:colOff>
          <xdr:row>2</xdr:row>
          <xdr:rowOff>9525</xdr:rowOff>
        </xdr:to>
        <xdr:sp macro="" textlink="">
          <xdr:nvSpPr>
            <xdr:cNvPr id="1065" name="CommandButton10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4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19</xdr:row>
          <xdr:rowOff>47625</xdr:rowOff>
        </xdr:from>
        <xdr:to>
          <xdr:col>3</xdr:col>
          <xdr:colOff>476250</xdr:colOff>
          <xdr:row>21</xdr:row>
          <xdr:rowOff>123825</xdr:rowOff>
        </xdr:to>
        <xdr:sp macro="" textlink="">
          <xdr:nvSpPr>
            <xdr:cNvPr id="1066" name="CommandButton11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4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95250</xdr:rowOff>
        </xdr:from>
        <xdr:to>
          <xdr:col>4</xdr:col>
          <xdr:colOff>533400</xdr:colOff>
          <xdr:row>1</xdr:row>
          <xdr:rowOff>257175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5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36</xdr:row>
          <xdr:rowOff>85725</xdr:rowOff>
        </xdr:from>
        <xdr:to>
          <xdr:col>10</xdr:col>
          <xdr:colOff>866775</xdr:colOff>
          <xdr:row>38</xdr:row>
          <xdr:rowOff>123825</xdr:rowOff>
        </xdr:to>
        <xdr:sp macro="" textlink="">
          <xdr:nvSpPr>
            <xdr:cNvPr id="2053" name="CommandButton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5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/>
    <v>2</v>
    <v>3</v>
    <v>5</v>
  </rv>
</rvData>
</file>

<file path=xl/richData/rdrichvaluestructure.xml><?xml version="1.0" encoding="utf-8"?>
<rvStructures xmlns="http://schemas.microsoft.com/office/spreadsheetml/2017/richdata" count="1">
  <s t="_error">
    <k n="argument" t="s"/>
    <k n="errorType" t="i"/>
    <k n="ptg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D0C8D8-1D4E-4182-9CE2-223FDF980855}" name="tPts" displayName="tPts" ref="C41:E55" totalsRowShown="0">
  <autoFilter ref="C41:E55" xr:uid="{7CD0C8D8-1D4E-4182-9CE2-223FDF980855}"/>
  <tableColumns count="3">
    <tableColumn id="1" xr3:uid="{DAEEB9C8-2CD4-4AD9-AA46-13AA16AFE188}" name="Score 1"/>
    <tableColumn id="2" xr3:uid="{DA9B5968-242D-4069-9596-E20D168DEA29}" name="Score 2"/>
    <tableColumn id="3" xr3:uid="{71F014B4-9595-4F91-BD38-4BED29AF7D1E}" name="Pt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image" Target="../media/image7.emf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3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11.emf"/><Relationship Id="rId7" Type="http://schemas.openxmlformats.org/officeDocument/2006/relationships/image" Target="../media/image4.emf"/><Relationship Id="rId12" Type="http://schemas.openxmlformats.org/officeDocument/2006/relationships/control" Target="../activeX/activeX6.xml"/><Relationship Id="rId17" Type="http://schemas.openxmlformats.org/officeDocument/2006/relationships/image" Target="../media/image9.emf"/><Relationship Id="rId25" Type="http://schemas.openxmlformats.org/officeDocument/2006/relationships/image" Target="../media/image13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0.xml"/><Relationship Id="rId29" Type="http://schemas.openxmlformats.org/officeDocument/2006/relationships/image" Target="../media/image15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image" Target="../media/image6.emf"/><Relationship Id="rId24" Type="http://schemas.openxmlformats.org/officeDocument/2006/relationships/control" Target="../activeX/activeX12.xml"/><Relationship Id="rId5" Type="http://schemas.openxmlformats.org/officeDocument/2006/relationships/image" Target="../media/image3.emf"/><Relationship Id="rId15" Type="http://schemas.openxmlformats.org/officeDocument/2006/relationships/image" Target="../media/image8.emf"/><Relationship Id="rId23" Type="http://schemas.openxmlformats.org/officeDocument/2006/relationships/image" Target="../media/image12.emf"/><Relationship Id="rId28" Type="http://schemas.openxmlformats.org/officeDocument/2006/relationships/control" Target="../activeX/activeX14.xml"/><Relationship Id="rId10" Type="http://schemas.openxmlformats.org/officeDocument/2006/relationships/control" Target="../activeX/activeX5.xml"/><Relationship Id="rId19" Type="http://schemas.openxmlformats.org/officeDocument/2006/relationships/image" Target="../media/image10.emf"/><Relationship Id="rId4" Type="http://schemas.openxmlformats.org/officeDocument/2006/relationships/control" Target="../activeX/activeX2.xml"/><Relationship Id="rId9" Type="http://schemas.openxmlformats.org/officeDocument/2006/relationships/image" Target="../media/image5.emf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1.xml"/><Relationship Id="rId27" Type="http://schemas.openxmlformats.org/officeDocument/2006/relationships/image" Target="../media/image14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6.xml"/><Relationship Id="rId5" Type="http://schemas.openxmlformats.org/officeDocument/2006/relationships/image" Target="../media/image16.emf"/><Relationship Id="rId4" Type="http://schemas.openxmlformats.org/officeDocument/2006/relationships/control" Target="../activeX/activeX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453F3-2A28-44B4-BB21-169201C8824F}">
  <sheetPr codeName="Feuil5"/>
  <dimension ref="A3:A19"/>
  <sheetViews>
    <sheetView workbookViewId="0">
      <selection activeCell="E21" sqref="E21"/>
    </sheetView>
  </sheetViews>
  <sheetFormatPr baseColWidth="10" defaultRowHeight="15" x14ac:dyDescent="0.25"/>
  <sheetData>
    <row r="3" spans="1:1" s="109" customFormat="1" ht="18.75" x14ac:dyDescent="0.3">
      <c r="A3" s="109" t="s">
        <v>49</v>
      </c>
    </row>
    <row r="4" spans="1:1" s="109" customFormat="1" ht="18.75" x14ac:dyDescent="0.3">
      <c r="A4" s="109" t="s">
        <v>50</v>
      </c>
    </row>
    <row r="5" spans="1:1" s="109" customFormat="1" ht="18.75" x14ac:dyDescent="0.3">
      <c r="A5" s="109" t="s">
        <v>51</v>
      </c>
    </row>
    <row r="6" spans="1:1" s="109" customFormat="1" ht="18.75" x14ac:dyDescent="0.3">
      <c r="A6" s="109" t="s">
        <v>52</v>
      </c>
    </row>
    <row r="7" spans="1:1" s="109" customFormat="1" ht="18.75" x14ac:dyDescent="0.3"/>
    <row r="8" spans="1:1" s="109" customFormat="1" ht="18.75" x14ac:dyDescent="0.3">
      <c r="A8" s="109" t="s">
        <v>53</v>
      </c>
    </row>
    <row r="9" spans="1:1" s="109" customFormat="1" ht="18.75" x14ac:dyDescent="0.3">
      <c r="A9" s="109" t="s">
        <v>54</v>
      </c>
    </row>
    <row r="10" spans="1:1" s="109" customFormat="1" ht="18.75" x14ac:dyDescent="0.3">
      <c r="A10" s="109" t="s">
        <v>56</v>
      </c>
    </row>
    <row r="11" spans="1:1" s="109" customFormat="1" ht="18.75" x14ac:dyDescent="0.3">
      <c r="A11" s="109" t="s">
        <v>57</v>
      </c>
    </row>
    <row r="12" spans="1:1" s="109" customFormat="1" ht="18.75" x14ac:dyDescent="0.3">
      <c r="A12" s="109" t="s">
        <v>58</v>
      </c>
    </row>
    <row r="13" spans="1:1" s="109" customFormat="1" ht="18.75" x14ac:dyDescent="0.3">
      <c r="A13" s="109" t="s">
        <v>55</v>
      </c>
    </row>
    <row r="14" spans="1:1" s="109" customFormat="1" ht="18.75" x14ac:dyDescent="0.3"/>
    <row r="15" spans="1:1" s="109" customFormat="1" ht="18.75" x14ac:dyDescent="0.3"/>
    <row r="16" spans="1:1" s="109" customFormat="1" ht="18.75" x14ac:dyDescent="0.3"/>
    <row r="17" s="109" customFormat="1" ht="18.75" x14ac:dyDescent="0.3"/>
    <row r="18" s="109" customFormat="1" ht="18.75" x14ac:dyDescent="0.3"/>
    <row r="19" s="109" customFormat="1" ht="18.75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82433-4F7F-47DB-8ADB-6CC7D5335DDB}">
  <sheetPr codeName="Feuil6"/>
  <dimension ref="A1"/>
  <sheetViews>
    <sheetView workbookViewId="0">
      <selection activeCell="H6" sqref="H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0</xdr:col>
                <xdr:colOff>381000</xdr:colOff>
                <xdr:row>12</xdr:row>
                <xdr:rowOff>19050</xdr:rowOff>
              </from>
              <to>
                <xdr:col>1</xdr:col>
                <xdr:colOff>381000</xdr:colOff>
                <xdr:row>14</xdr:row>
                <xdr:rowOff>9525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6"/>
  <sheetViews>
    <sheetView topLeftCell="F27" workbookViewId="0">
      <selection activeCell="I53" sqref="I53"/>
    </sheetView>
  </sheetViews>
  <sheetFormatPr baseColWidth="10" defaultRowHeight="15" x14ac:dyDescent="0.25"/>
  <cols>
    <col min="1" max="18" width="20.7109375" customWidth="1"/>
  </cols>
  <sheetData>
    <row r="1" spans="1:18" ht="31.5" customHeight="1" thickBot="1" x14ac:dyDescent="0.3">
      <c r="A1" s="116"/>
      <c r="B1" s="220" t="s">
        <v>63</v>
      </c>
      <c r="C1" s="220"/>
      <c r="D1" s="220"/>
      <c r="E1" s="220"/>
      <c r="F1" s="118"/>
      <c r="G1" s="108"/>
      <c r="H1" s="118"/>
      <c r="I1" s="116"/>
      <c r="J1" s="118"/>
      <c r="K1" s="108"/>
      <c r="L1" s="118"/>
      <c r="M1" s="116"/>
      <c r="N1" s="117"/>
      <c r="O1" s="108"/>
      <c r="P1" s="118"/>
      <c r="Q1" s="116"/>
      <c r="R1" s="117"/>
    </row>
    <row r="2" spans="1:18" ht="46.5" customHeight="1" thickTop="1" thickBot="1" x14ac:dyDescent="0.3">
      <c r="A2" s="46" t="s">
        <v>28</v>
      </c>
      <c r="B2" s="44" t="s">
        <v>25</v>
      </c>
      <c r="C2" s="45" t="s">
        <v>27</v>
      </c>
      <c r="D2" s="43" t="s">
        <v>26</v>
      </c>
      <c r="E2" s="137" t="s">
        <v>29</v>
      </c>
      <c r="F2" s="56"/>
      <c r="G2" s="57" t="s">
        <v>30</v>
      </c>
      <c r="H2" s="58"/>
      <c r="I2" s="60" t="s">
        <v>31</v>
      </c>
      <c r="J2" s="59"/>
      <c r="K2" s="45" t="s">
        <v>32</v>
      </c>
      <c r="L2" s="43"/>
      <c r="M2" s="46" t="s">
        <v>33</v>
      </c>
      <c r="N2" s="44"/>
      <c r="O2" s="61" t="s">
        <v>34</v>
      </c>
      <c r="P2" s="62"/>
      <c r="Q2" s="138" t="s">
        <v>66</v>
      </c>
      <c r="R2" s="139"/>
    </row>
    <row r="3" spans="1:18" ht="16.5" thickTop="1" thickBot="1" x14ac:dyDescent="0.3">
      <c r="A3" s="7" t="s">
        <v>35</v>
      </c>
      <c r="B3" s="7" t="s">
        <v>37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ht="16.5" thickTop="1" thickBot="1" x14ac:dyDescent="0.3">
      <c r="A4" s="7" t="s">
        <v>36</v>
      </c>
      <c r="B4" s="6" t="s">
        <v>40</v>
      </c>
      <c r="C4" s="7"/>
      <c r="D4" s="6"/>
      <c r="E4" s="7"/>
      <c r="F4" s="6"/>
      <c r="G4" s="7"/>
      <c r="H4" s="6"/>
      <c r="I4" s="7"/>
      <c r="J4" s="6"/>
      <c r="K4" s="7"/>
      <c r="L4" s="6"/>
      <c r="M4" s="7"/>
      <c r="N4" s="6"/>
      <c r="O4" s="7"/>
      <c r="P4" s="6"/>
      <c r="Q4" s="7"/>
      <c r="R4" s="6"/>
    </row>
    <row r="5" spans="1:18" ht="16.5" thickTop="1" thickBot="1" x14ac:dyDescent="0.3">
      <c r="A5" s="7" t="s">
        <v>37</v>
      </c>
      <c r="B5" s="6" t="s">
        <v>75</v>
      </c>
      <c r="C5" s="7"/>
      <c r="D5" s="6"/>
      <c r="E5" s="7"/>
      <c r="F5" s="6"/>
      <c r="G5" s="7"/>
      <c r="H5" s="6"/>
      <c r="I5" s="7"/>
      <c r="J5" s="6"/>
      <c r="K5" s="7"/>
      <c r="L5" s="6"/>
      <c r="M5" s="7"/>
      <c r="N5" s="6"/>
      <c r="O5" s="7"/>
      <c r="P5" s="6"/>
      <c r="Q5" s="7"/>
      <c r="R5" s="6"/>
    </row>
    <row r="6" spans="1:18" ht="16.5" thickTop="1" thickBot="1" x14ac:dyDescent="0.3">
      <c r="A6" s="7" t="s">
        <v>38</v>
      </c>
      <c r="B6" s="6" t="s">
        <v>38</v>
      </c>
      <c r="C6" s="7"/>
      <c r="D6" s="6"/>
      <c r="E6" s="7"/>
      <c r="F6" s="6"/>
      <c r="G6" s="7"/>
      <c r="H6" s="6"/>
      <c r="I6" s="7"/>
      <c r="J6" s="6"/>
      <c r="K6" s="7"/>
      <c r="L6" s="6"/>
      <c r="M6" s="7"/>
      <c r="N6" s="6"/>
      <c r="O6" s="7"/>
      <c r="P6" s="6"/>
      <c r="Q6" s="7"/>
      <c r="R6" s="6"/>
    </row>
    <row r="7" spans="1:18" ht="16.5" thickTop="1" thickBot="1" x14ac:dyDescent="0.3">
      <c r="A7" s="7" t="s">
        <v>39</v>
      </c>
      <c r="B7" s="6" t="s">
        <v>39</v>
      </c>
      <c r="C7" s="7"/>
      <c r="D7" s="6"/>
      <c r="E7" s="7"/>
      <c r="F7" s="6"/>
      <c r="G7" s="7"/>
      <c r="H7" s="6"/>
      <c r="I7" s="7"/>
      <c r="J7" s="6"/>
      <c r="K7" s="7"/>
      <c r="L7" s="6"/>
      <c r="M7" s="7"/>
      <c r="N7" s="6"/>
      <c r="O7" s="7"/>
      <c r="P7" s="6"/>
      <c r="Q7" s="7"/>
      <c r="R7" s="6"/>
    </row>
    <row r="8" spans="1:18" ht="16.5" thickTop="1" thickBot="1" x14ac:dyDescent="0.3">
      <c r="A8" s="7" t="s">
        <v>40</v>
      </c>
      <c r="B8" s="6" t="s">
        <v>35</v>
      </c>
      <c r="C8" s="7"/>
      <c r="D8" s="6"/>
      <c r="E8" s="7"/>
      <c r="F8" s="6"/>
      <c r="G8" s="7"/>
      <c r="H8" s="6"/>
      <c r="I8" s="7"/>
      <c r="J8" s="6"/>
      <c r="K8" s="7"/>
      <c r="L8" s="6"/>
      <c r="M8" s="7"/>
      <c r="N8" s="6"/>
      <c r="O8" s="7"/>
      <c r="P8" s="6"/>
      <c r="Q8" s="7"/>
      <c r="R8" s="6"/>
    </row>
    <row r="9" spans="1:18" ht="16.5" thickTop="1" thickBot="1" x14ac:dyDescent="0.3">
      <c r="A9" s="7" t="s">
        <v>74</v>
      </c>
      <c r="B9" s="6" t="s">
        <v>36</v>
      </c>
      <c r="C9" s="7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</row>
    <row r="10" spans="1:18" ht="16.5" thickTop="1" thickBot="1" x14ac:dyDescent="0.3">
      <c r="A10" s="7" t="s">
        <v>75</v>
      </c>
      <c r="B10" s="6" t="s">
        <v>76</v>
      </c>
      <c r="C10" s="7"/>
      <c r="D10" s="6"/>
      <c r="E10" s="7"/>
      <c r="F10" s="6"/>
      <c r="G10" s="7"/>
      <c r="H10" s="6"/>
      <c r="I10" s="7"/>
      <c r="J10" s="6"/>
      <c r="K10" s="7"/>
      <c r="L10" s="6"/>
      <c r="M10" s="7"/>
      <c r="N10" s="6"/>
      <c r="O10" s="7"/>
      <c r="P10" s="6"/>
      <c r="Q10" s="7"/>
      <c r="R10" s="6"/>
    </row>
    <row r="11" spans="1:18" ht="16.5" thickTop="1" thickBot="1" x14ac:dyDescent="0.3">
      <c r="A11" s="7" t="s">
        <v>76</v>
      </c>
      <c r="B11" s="6" t="s">
        <v>74</v>
      </c>
      <c r="C11" s="7"/>
      <c r="D11" s="6"/>
      <c r="E11" s="7"/>
      <c r="F11" s="6"/>
      <c r="G11" s="7"/>
      <c r="H11" s="6"/>
      <c r="I11" s="7"/>
      <c r="J11" s="6"/>
      <c r="K11" s="7"/>
      <c r="L11" s="6"/>
      <c r="M11" s="7"/>
      <c r="N11" s="6"/>
      <c r="O11" s="7"/>
      <c r="P11" s="6"/>
      <c r="Q11" s="7"/>
      <c r="R11" s="6"/>
    </row>
    <row r="12" spans="1:18" ht="15.75" thickTop="1" x14ac:dyDescent="0.25">
      <c r="A12" s="7"/>
      <c r="B12" s="6"/>
      <c r="C12" s="7"/>
      <c r="D12" s="6"/>
      <c r="E12" s="7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</row>
    <row r="15" spans="1:18" ht="15" customHeight="1" x14ac:dyDescent="0.25">
      <c r="A15" s="115"/>
      <c r="B15" s="115"/>
      <c r="C15" s="115"/>
      <c r="D15" s="115"/>
    </row>
    <row r="16" spans="1:18" ht="15.75" customHeight="1" x14ac:dyDescent="0.25">
      <c r="A16" s="115"/>
      <c r="B16" s="115"/>
      <c r="C16" s="115"/>
      <c r="D16" s="115"/>
    </row>
  </sheetData>
  <protectedRanges>
    <protectedRange sqref="O3:O12 E3:E12 G3:G12 I3:I12 C3:C14 K3:K12 M3:M12 Q3:Q12 A3:A14" name="Plage1"/>
  </protectedRanges>
  <sortState xmlns:xlrd2="http://schemas.microsoft.com/office/spreadsheetml/2017/richdata2" ref="A3:A12">
    <sortCondition ref="A3:A12"/>
  </sortState>
  <mergeCells count="1">
    <mergeCell ref="B1:E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65" r:id="rId4" name="CommandButton10">
          <controlPr defaultSize="0" autoLine="0" r:id="rId5">
            <anchor moveWithCells="1">
              <from>
                <xdr:col>17</xdr:col>
                <xdr:colOff>0</xdr:colOff>
                <xdr:row>1</xdr:row>
                <xdr:rowOff>19050</xdr:rowOff>
              </from>
              <to>
                <xdr:col>18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1065" r:id="rId4" name="CommandButton10"/>
      </mc:Fallback>
    </mc:AlternateContent>
    <mc:AlternateContent xmlns:mc="http://schemas.openxmlformats.org/markup-compatibility/2006">
      <mc:Choice Requires="x14">
        <control shapeId="1063" r:id="rId6" name="CommandButton9">
          <controlPr defaultSize="0" autoLine="0" r:id="rId7">
            <anchor moveWithCells="1">
              <from>
                <xdr:col>14</xdr:col>
                <xdr:colOff>1371600</xdr:colOff>
                <xdr:row>1</xdr:row>
                <xdr:rowOff>9525</xdr:rowOff>
              </from>
              <to>
                <xdr:col>16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63" r:id="rId6" name="CommandButton9"/>
      </mc:Fallback>
    </mc:AlternateContent>
    <mc:AlternateContent xmlns:mc="http://schemas.openxmlformats.org/markup-compatibility/2006">
      <mc:Choice Requires="x14">
        <control shapeId="1062" r:id="rId8" name="CommandButton8">
          <controlPr defaultSize="0" autoLine="0" r:id="rId9">
            <anchor moveWithCells="1">
              <from>
                <xdr:col>5</xdr:col>
                <xdr:colOff>9525</xdr:colOff>
                <xdr:row>15</xdr:row>
                <xdr:rowOff>9525</xdr:rowOff>
              </from>
              <to>
                <xdr:col>6</xdr:col>
                <xdr:colOff>600075</xdr:colOff>
                <xdr:row>17</xdr:row>
                <xdr:rowOff>0</xdr:rowOff>
              </to>
            </anchor>
          </controlPr>
        </control>
      </mc:Choice>
      <mc:Fallback>
        <control shapeId="1062" r:id="rId8" name="CommandButton8"/>
      </mc:Fallback>
    </mc:AlternateContent>
    <mc:AlternateContent xmlns:mc="http://schemas.openxmlformats.org/markup-compatibility/2006">
      <mc:Choice Requires="x14">
        <control shapeId="1061" r:id="rId10" name="CommandButton7">
          <controlPr defaultSize="0" autoLine="0" r:id="rId11">
            <anchor moveWithCells="1">
              <from>
                <xdr:col>12</xdr:col>
                <xdr:colOff>800100</xdr:colOff>
                <xdr:row>14</xdr:row>
                <xdr:rowOff>161925</xdr:rowOff>
              </from>
              <to>
                <xdr:col>14</xdr:col>
                <xdr:colOff>781050</xdr:colOff>
                <xdr:row>17</xdr:row>
                <xdr:rowOff>133350</xdr:rowOff>
              </to>
            </anchor>
          </controlPr>
        </control>
      </mc:Choice>
      <mc:Fallback>
        <control shapeId="1061" r:id="rId10" name="CommandButton7"/>
      </mc:Fallback>
    </mc:AlternateContent>
    <mc:AlternateContent xmlns:mc="http://schemas.openxmlformats.org/markup-compatibility/2006">
      <mc:Choice Requires="x14">
        <control shapeId="1047" r:id="rId12" name="CommandButton6">
          <controlPr defaultSize="0" autoLine="0" r:id="rId13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9525</xdr:colOff>
                <xdr:row>1</xdr:row>
                <xdr:rowOff>581025</xdr:rowOff>
              </to>
            </anchor>
          </controlPr>
        </control>
      </mc:Choice>
      <mc:Fallback>
        <control shapeId="1047" r:id="rId12" name="CommandButton6"/>
      </mc:Fallback>
    </mc:AlternateContent>
    <mc:AlternateContent xmlns:mc="http://schemas.openxmlformats.org/markup-compatibility/2006">
      <mc:Choice Requires="x14">
        <control shapeId="1045" r:id="rId14" name="CommandButton5">
          <controlPr defaultSize="0" autoLine="0" r:id="rId1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8</xdr:col>
                <xdr:colOff>9525</xdr:colOff>
                <xdr:row>1</xdr:row>
                <xdr:rowOff>581025</xdr:rowOff>
              </to>
            </anchor>
          </controlPr>
        </control>
      </mc:Choice>
      <mc:Fallback>
        <control shapeId="1045" r:id="rId14" name="CommandButton5"/>
      </mc:Fallback>
    </mc:AlternateContent>
    <mc:AlternateContent xmlns:mc="http://schemas.openxmlformats.org/markup-compatibility/2006">
      <mc:Choice Requires="x14">
        <control shapeId="1043" r:id="rId16" name="CommandButton3">
          <controlPr defaultSize="0" autoLine="0" r:id="rId17">
            <anchor moveWithCells="1">
              <from>
                <xdr:col>1</xdr:col>
                <xdr:colOff>495300</xdr:colOff>
                <xdr:row>14</xdr:row>
                <xdr:rowOff>180975</xdr:rowOff>
              </from>
              <to>
                <xdr:col>3</xdr:col>
                <xdr:colOff>476250</xdr:colOff>
                <xdr:row>17</xdr:row>
                <xdr:rowOff>152400</xdr:rowOff>
              </to>
            </anchor>
          </controlPr>
        </control>
      </mc:Choice>
      <mc:Fallback>
        <control shapeId="1043" r:id="rId16" name="CommandButton3"/>
      </mc:Fallback>
    </mc:AlternateContent>
    <mc:AlternateContent xmlns:mc="http://schemas.openxmlformats.org/markup-compatibility/2006">
      <mc:Choice Requires="x14">
        <control shapeId="1042" r:id="rId18" name="CommandButton1">
          <controlPr defaultSize="0" autoLine="0" r:id="rId19">
            <anchor moveWithCells="1">
              <from>
                <xdr:col>2</xdr:col>
                <xdr:colOff>1362075</xdr:colOff>
                <xdr:row>1</xdr:row>
                <xdr:rowOff>9525</xdr:rowOff>
              </from>
              <to>
                <xdr:col>4</xdr:col>
                <xdr:colOff>0</xdr:colOff>
                <xdr:row>2</xdr:row>
                <xdr:rowOff>28575</xdr:rowOff>
              </to>
            </anchor>
          </controlPr>
        </control>
      </mc:Choice>
      <mc:Fallback>
        <control shapeId="1042" r:id="rId18" name="CommandButton1"/>
      </mc:Fallback>
    </mc:AlternateContent>
    <mc:AlternateContent xmlns:mc="http://schemas.openxmlformats.org/markup-compatibility/2006">
      <mc:Choice Requires="x14">
        <control shapeId="1041" r:id="rId20" name="CommandButton2">
          <controlPr defaultSize="0" autoLine="0" r:id="rId21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1041" r:id="rId20" name="CommandButton2"/>
      </mc:Fallback>
    </mc:AlternateContent>
    <mc:AlternateContent xmlns:mc="http://schemas.openxmlformats.org/markup-compatibility/2006">
      <mc:Choice Requires="x14">
        <control shapeId="1044" r:id="rId22" name="CommandButton4">
          <controlPr defaultSize="0" autoLine="0" autoPict="0" r:id="rId23">
            <anchor moveWithCells="1">
              <from>
                <xdr:col>5</xdr:col>
                <xdr:colOff>0</xdr:colOff>
                <xdr:row>0</xdr:row>
                <xdr:rowOff>400050</xdr:rowOff>
              </from>
              <to>
                <xdr:col>6</xdr:col>
                <xdr:colOff>9525</xdr:colOff>
                <xdr:row>1</xdr:row>
                <xdr:rowOff>581025</xdr:rowOff>
              </to>
            </anchor>
          </controlPr>
        </control>
      </mc:Choice>
      <mc:Fallback>
        <control shapeId="1044" r:id="rId22" name="CommandButton4"/>
      </mc:Fallback>
    </mc:AlternateContent>
    <mc:AlternateContent xmlns:mc="http://schemas.openxmlformats.org/markup-compatibility/2006">
      <mc:Choice Requires="x14">
        <control shapeId="1058" r:id="rId24" name="CommandButton15">
          <controlPr defaultSize="0" autoLine="0" r:id="rId25">
            <anchor moveWithCells="1">
              <from>
                <xdr:col>11</xdr:col>
                <xdr:colOff>0</xdr:colOff>
                <xdr:row>1</xdr:row>
                <xdr:rowOff>0</xdr:rowOff>
              </from>
              <to>
                <xdr:col>12</xdr:col>
                <xdr:colOff>9525</xdr:colOff>
                <xdr:row>1</xdr:row>
                <xdr:rowOff>581025</xdr:rowOff>
              </to>
            </anchor>
          </controlPr>
        </control>
      </mc:Choice>
      <mc:Fallback>
        <control shapeId="1058" r:id="rId24" name="CommandButton15"/>
      </mc:Fallback>
    </mc:AlternateContent>
    <mc:AlternateContent xmlns:mc="http://schemas.openxmlformats.org/markup-compatibility/2006">
      <mc:Choice Requires="x14">
        <control shapeId="1059" r:id="rId26" name="CommandButton16">
          <controlPr defaultSize="0" autoLine="0" r:id="rId27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14</xdr:col>
                <xdr:colOff>9525</xdr:colOff>
                <xdr:row>1</xdr:row>
                <xdr:rowOff>581025</xdr:rowOff>
              </to>
            </anchor>
          </controlPr>
        </control>
      </mc:Choice>
      <mc:Fallback>
        <control shapeId="1059" r:id="rId26" name="CommandButton16"/>
      </mc:Fallback>
    </mc:AlternateContent>
    <mc:AlternateContent xmlns:mc="http://schemas.openxmlformats.org/markup-compatibility/2006">
      <mc:Choice Requires="x14">
        <control shapeId="1066" r:id="rId28" name="CommandButton11">
          <controlPr defaultSize="0" autoLine="0" autoPict="0" r:id="rId29">
            <anchor moveWithCells="1">
              <from>
                <xdr:col>1</xdr:col>
                <xdr:colOff>485775</xdr:colOff>
                <xdr:row>19</xdr:row>
                <xdr:rowOff>47625</xdr:rowOff>
              </from>
              <to>
                <xdr:col>3</xdr:col>
                <xdr:colOff>476250</xdr:colOff>
                <xdr:row>21</xdr:row>
                <xdr:rowOff>123825</xdr:rowOff>
              </to>
            </anchor>
          </controlPr>
        </control>
      </mc:Choice>
      <mc:Fallback>
        <control shapeId="1066" r:id="rId28" name="CommandButton1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BB200"/>
  <sheetViews>
    <sheetView tabSelected="1" zoomScale="106" zoomScaleNormal="106" workbookViewId="0"/>
  </sheetViews>
  <sheetFormatPr baseColWidth="10" defaultRowHeight="15" x14ac:dyDescent="0.25"/>
  <cols>
    <col min="1" max="1" width="7.5703125" customWidth="1"/>
    <col min="2" max="2" width="11.85546875" style="18" customWidth="1"/>
    <col min="3" max="3" width="15.5703125" customWidth="1"/>
    <col min="4" max="4" width="15.28515625" customWidth="1"/>
    <col min="7" max="7" width="2.85546875" customWidth="1"/>
    <col min="8" max="8" width="14.140625" customWidth="1"/>
    <col min="9" max="12" width="15.7109375" customWidth="1"/>
    <col min="13" max="13" width="2.28515625" customWidth="1"/>
    <col min="14" max="18" width="15.7109375" customWidth="1"/>
    <col min="19" max="19" width="2.28515625" customWidth="1"/>
    <col min="20" max="24" width="15.7109375" customWidth="1"/>
    <col min="25" max="25" width="2.28515625" customWidth="1"/>
    <col min="26" max="30" width="15.7109375" customWidth="1"/>
    <col min="31" max="31" width="2" customWidth="1"/>
    <col min="32" max="32" width="14.7109375" customWidth="1"/>
    <col min="33" max="36" width="15.7109375" customWidth="1"/>
    <col min="37" max="37" width="2.140625" customWidth="1"/>
    <col min="38" max="42" width="15.7109375" customWidth="1"/>
    <col min="43" max="43" width="1.85546875" customWidth="1"/>
    <col min="49" max="49" width="2" customWidth="1"/>
  </cols>
  <sheetData>
    <row r="2" spans="2:54" ht="27" customHeight="1" thickBot="1" x14ac:dyDescent="0.3">
      <c r="H2" s="217" t="s">
        <v>59</v>
      </c>
      <c r="I2" s="217"/>
      <c r="J2" s="217"/>
      <c r="K2" s="217"/>
      <c r="L2" s="217"/>
    </row>
    <row r="3" spans="2:54" ht="18.75" thickTop="1" x14ac:dyDescent="0.25">
      <c r="B3" s="212" t="s">
        <v>0</v>
      </c>
      <c r="C3" s="214" t="s">
        <v>1</v>
      </c>
      <c r="D3" s="215"/>
      <c r="E3" s="215"/>
      <c r="F3" s="216"/>
      <c r="H3" s="200" t="s">
        <v>0</v>
      </c>
      <c r="I3" s="192" t="s">
        <v>6</v>
      </c>
      <c r="J3" s="193"/>
      <c r="K3" s="193"/>
      <c r="L3" s="194"/>
      <c r="N3" s="218" t="s">
        <v>0</v>
      </c>
      <c r="O3" s="204" t="s">
        <v>43</v>
      </c>
      <c r="P3" s="205"/>
      <c r="Q3" s="205"/>
      <c r="R3" s="206"/>
      <c r="T3" s="207" t="s">
        <v>0</v>
      </c>
      <c r="U3" s="209" t="s">
        <v>46</v>
      </c>
      <c r="V3" s="210"/>
      <c r="W3" s="210"/>
      <c r="X3" s="211"/>
      <c r="Z3" s="212" t="s">
        <v>0</v>
      </c>
      <c r="AA3" s="214" t="s">
        <v>67</v>
      </c>
      <c r="AB3" s="215"/>
      <c r="AC3" s="215"/>
      <c r="AD3" s="216"/>
      <c r="AF3" s="200" t="s">
        <v>0</v>
      </c>
      <c r="AG3" s="192" t="s">
        <v>60</v>
      </c>
      <c r="AH3" s="193"/>
      <c r="AI3" s="193"/>
      <c r="AJ3" s="194"/>
      <c r="AL3" s="195" t="s">
        <v>0</v>
      </c>
      <c r="AM3" s="197" t="s">
        <v>64</v>
      </c>
      <c r="AN3" s="198"/>
      <c r="AO3" s="198"/>
      <c r="AP3" s="199"/>
      <c r="AR3" s="200" t="s">
        <v>0</v>
      </c>
      <c r="AS3" s="192" t="s">
        <v>68</v>
      </c>
      <c r="AT3" s="193"/>
      <c r="AU3" s="193"/>
      <c r="AV3" s="194"/>
      <c r="AX3" s="202" t="s">
        <v>0</v>
      </c>
      <c r="AY3" s="186" t="s">
        <v>71</v>
      </c>
      <c r="AZ3" s="187"/>
      <c r="BA3" s="187"/>
      <c r="BB3" s="188"/>
    </row>
    <row r="4" spans="2:54" ht="18" x14ac:dyDescent="0.25">
      <c r="B4" s="213"/>
      <c r="C4" s="1" t="s">
        <v>2</v>
      </c>
      <c r="D4" s="2" t="s">
        <v>3</v>
      </c>
      <c r="E4" s="2" t="s">
        <v>4</v>
      </c>
      <c r="F4" s="9" t="s">
        <v>5</v>
      </c>
      <c r="H4" s="201"/>
      <c r="I4" s="12" t="s">
        <v>2</v>
      </c>
      <c r="J4" s="29" t="s">
        <v>3</v>
      </c>
      <c r="K4" s="29" t="s">
        <v>4</v>
      </c>
      <c r="L4" s="13" t="s">
        <v>5</v>
      </c>
      <c r="N4" s="219"/>
      <c r="O4" s="73" t="s">
        <v>2</v>
      </c>
      <c r="P4" s="74" t="s">
        <v>3</v>
      </c>
      <c r="Q4" s="74" t="s">
        <v>4</v>
      </c>
      <c r="R4" s="75" t="s">
        <v>5</v>
      </c>
      <c r="T4" s="208"/>
      <c r="U4" s="93" t="s">
        <v>2</v>
      </c>
      <c r="V4" s="94" t="s">
        <v>3</v>
      </c>
      <c r="W4" s="94" t="s">
        <v>4</v>
      </c>
      <c r="X4" s="95" t="s">
        <v>5</v>
      </c>
      <c r="Z4" s="213"/>
      <c r="AA4" s="1" t="s">
        <v>2</v>
      </c>
      <c r="AB4" s="2" t="s">
        <v>3</v>
      </c>
      <c r="AC4" s="2" t="s">
        <v>4</v>
      </c>
      <c r="AD4" s="9" t="s">
        <v>5</v>
      </c>
      <c r="AF4" s="201"/>
      <c r="AG4" s="12" t="s">
        <v>2</v>
      </c>
      <c r="AH4" s="29" t="s">
        <v>3</v>
      </c>
      <c r="AI4" s="29" t="s">
        <v>4</v>
      </c>
      <c r="AJ4" s="13" t="s">
        <v>5</v>
      </c>
      <c r="AL4" s="196"/>
      <c r="AM4" s="119" t="s">
        <v>2</v>
      </c>
      <c r="AN4" s="120" t="s">
        <v>3</v>
      </c>
      <c r="AO4" s="120" t="s">
        <v>4</v>
      </c>
      <c r="AP4" s="121" t="s">
        <v>5</v>
      </c>
      <c r="AR4" s="201"/>
      <c r="AS4" s="12" t="s">
        <v>2</v>
      </c>
      <c r="AT4" s="29" t="s">
        <v>3</v>
      </c>
      <c r="AU4" s="29" t="s">
        <v>4</v>
      </c>
      <c r="AV4" s="13" t="s">
        <v>5</v>
      </c>
      <c r="AX4" s="203"/>
      <c r="AY4" s="142" t="s">
        <v>2</v>
      </c>
      <c r="AZ4" s="143" t="s">
        <v>3</v>
      </c>
      <c r="BA4" s="143" t="s">
        <v>4</v>
      </c>
      <c r="BB4" s="144" t="s">
        <v>5</v>
      </c>
    </row>
    <row r="5" spans="2:54" ht="18" x14ac:dyDescent="0.25">
      <c r="B5" s="17"/>
      <c r="C5" s="3" t="str">
        <f>Tirage1!B3</f>
        <v>A3</v>
      </c>
      <c r="D5" s="4" t="str">
        <f>Tirage1!B4</f>
        <v>A6</v>
      </c>
      <c r="E5" s="5"/>
      <c r="F5" s="10"/>
      <c r="H5" s="20"/>
      <c r="I5" s="14">
        <f>Tirage1!D3</f>
        <v>0</v>
      </c>
      <c r="J5" s="14">
        <f>Tirage1!D4</f>
        <v>0</v>
      </c>
      <c r="K5" s="31"/>
      <c r="L5" s="15"/>
      <c r="N5" s="84"/>
      <c r="O5" s="85">
        <f>Tirage1!F3</f>
        <v>0</v>
      </c>
      <c r="P5" s="86">
        <f>Tirage1!F4</f>
        <v>0</v>
      </c>
      <c r="Q5" s="87"/>
      <c r="R5" s="88"/>
      <c r="T5" s="96"/>
      <c r="U5" s="97">
        <f>Tirage1!H3</f>
        <v>0</v>
      </c>
      <c r="V5" s="98">
        <f>Tirage1!H4</f>
        <v>0</v>
      </c>
      <c r="W5" s="99"/>
      <c r="X5" s="100"/>
      <c r="Z5" s="17"/>
      <c r="AA5" s="3">
        <f>Tirage1!J3</f>
        <v>0</v>
      </c>
      <c r="AB5" s="4">
        <f>Tirage1!J4</f>
        <v>0</v>
      </c>
      <c r="AC5" s="5"/>
      <c r="AD5" s="10"/>
      <c r="AF5" s="20"/>
      <c r="AG5" s="14">
        <f>Tirage1!L3</f>
        <v>0</v>
      </c>
      <c r="AH5" s="14">
        <f>Tirage1!L4</f>
        <v>0</v>
      </c>
      <c r="AI5" s="31"/>
      <c r="AJ5" s="15"/>
      <c r="AL5" s="122"/>
      <c r="AM5" s="123">
        <f>Tirage1!N3</f>
        <v>0</v>
      </c>
      <c r="AN5" s="124">
        <f>Tirage1!N4</f>
        <v>0</v>
      </c>
      <c r="AO5" s="125"/>
      <c r="AP5" s="126"/>
      <c r="AR5" s="20"/>
      <c r="AS5" s="14">
        <f>Tirage1!P3</f>
        <v>0</v>
      </c>
      <c r="AT5" s="14">
        <f>Tirage1!P4</f>
        <v>0</v>
      </c>
      <c r="AU5" s="31"/>
      <c r="AV5" s="15"/>
      <c r="AX5" s="145"/>
      <c r="AY5" s="146">
        <f>Tirage1!R3</f>
        <v>0</v>
      </c>
      <c r="AZ5" s="146">
        <f>Tirage1!R4</f>
        <v>0</v>
      </c>
      <c r="BA5" s="147"/>
      <c r="BB5" s="148"/>
    </row>
    <row r="6" spans="2:54" ht="18" x14ac:dyDescent="0.25">
      <c r="B6" s="17"/>
      <c r="C6" s="3" t="str">
        <f>Tirage1!B5</f>
        <v>gégé</v>
      </c>
      <c r="D6" s="4" t="str">
        <f>Tirage1!B6</f>
        <v>A4</v>
      </c>
      <c r="E6" s="5"/>
      <c r="F6" s="10"/>
      <c r="H6" s="20"/>
      <c r="I6" s="14">
        <f>Tirage1!D5</f>
        <v>0</v>
      </c>
      <c r="J6" s="14">
        <f>Tirage1!D6</f>
        <v>0</v>
      </c>
      <c r="K6" s="31"/>
      <c r="L6" s="15"/>
      <c r="N6" s="84"/>
      <c r="O6" s="85">
        <f>Tirage1!F5</f>
        <v>0</v>
      </c>
      <c r="P6" s="86">
        <f>Tirage1!F6</f>
        <v>0</v>
      </c>
      <c r="Q6" s="87"/>
      <c r="R6" s="88"/>
      <c r="T6" s="96"/>
      <c r="U6" s="97">
        <f>Tirage1!H5</f>
        <v>0</v>
      </c>
      <c r="V6" s="98">
        <f>Tirage1!H6</f>
        <v>0</v>
      </c>
      <c r="W6" s="99"/>
      <c r="X6" s="100"/>
      <c r="Z6" s="17"/>
      <c r="AA6" s="3">
        <f>Tirage1!J5</f>
        <v>0</v>
      </c>
      <c r="AB6" s="4">
        <f>Tirage1!J6</f>
        <v>0</v>
      </c>
      <c r="AC6" s="5"/>
      <c r="AD6" s="10"/>
      <c r="AF6" s="20"/>
      <c r="AG6" s="14">
        <f>Tirage1!L5</f>
        <v>0</v>
      </c>
      <c r="AH6" s="14">
        <f>Tirage1!L6</f>
        <v>0</v>
      </c>
      <c r="AI6" s="31"/>
      <c r="AJ6" s="15"/>
      <c r="AL6" s="122"/>
      <c r="AM6" s="123">
        <f>Tirage1!N5</f>
        <v>0</v>
      </c>
      <c r="AN6" s="124">
        <f>Tirage1!N6</f>
        <v>0</v>
      </c>
      <c r="AO6" s="125"/>
      <c r="AP6" s="126"/>
      <c r="AR6" s="20"/>
      <c r="AS6" s="14">
        <f>Tirage1!P5</f>
        <v>0</v>
      </c>
      <c r="AT6" s="30">
        <f>Tirage1!P6</f>
        <v>0</v>
      </c>
      <c r="AU6" s="31"/>
      <c r="AV6" s="15"/>
      <c r="AX6" s="145"/>
      <c r="AY6" s="146">
        <f>Tirage1!R5</f>
        <v>0</v>
      </c>
      <c r="AZ6" s="149">
        <f>Tirage1!R6</f>
        <v>0</v>
      </c>
      <c r="BA6" s="147"/>
      <c r="BB6" s="148"/>
    </row>
    <row r="7" spans="2:54" ht="18" x14ac:dyDescent="0.25">
      <c r="B7" s="17"/>
      <c r="C7" s="3" t="str">
        <f>Tirage1!B7</f>
        <v>A5</v>
      </c>
      <c r="D7" s="4" t="str">
        <f>Tirage1!B8</f>
        <v>A1</v>
      </c>
      <c r="E7" s="5"/>
      <c r="F7" s="10"/>
      <c r="H7" s="20"/>
      <c r="I7" s="14">
        <f>Tirage1!D7</f>
        <v>0</v>
      </c>
      <c r="J7" s="14">
        <f>Tirage1!D8</f>
        <v>0</v>
      </c>
      <c r="K7" s="31"/>
      <c r="L7" s="15"/>
      <c r="N7" s="84"/>
      <c r="O7" s="85">
        <f>Tirage1!F7</f>
        <v>0</v>
      </c>
      <c r="P7" s="86">
        <f>Tirage1!F8</f>
        <v>0</v>
      </c>
      <c r="Q7" s="87"/>
      <c r="R7" s="88"/>
      <c r="T7" s="96"/>
      <c r="U7" s="97">
        <f>Tirage1!H7</f>
        <v>0</v>
      </c>
      <c r="V7" s="98">
        <f>Tirage1!H8</f>
        <v>0</v>
      </c>
      <c r="W7" s="99"/>
      <c r="X7" s="100"/>
      <c r="Z7" s="17"/>
      <c r="AA7" s="3">
        <f>Tirage1!J7</f>
        <v>0</v>
      </c>
      <c r="AB7" s="4">
        <f>Tirage1!J8</f>
        <v>0</v>
      </c>
      <c r="AC7" s="5"/>
      <c r="AD7" s="10"/>
      <c r="AF7" s="20"/>
      <c r="AG7" s="14">
        <f>Tirage1!L7</f>
        <v>0</v>
      </c>
      <c r="AH7" s="14">
        <f>Tirage1!L8</f>
        <v>0</v>
      </c>
      <c r="AI7" s="31"/>
      <c r="AJ7" s="15"/>
      <c r="AL7" s="122"/>
      <c r="AM7" s="123">
        <f>Tirage1!N7</f>
        <v>0</v>
      </c>
      <c r="AN7" s="124">
        <f>Tirage1!N8</f>
        <v>0</v>
      </c>
      <c r="AO7" s="125"/>
      <c r="AP7" s="126"/>
      <c r="AR7" s="20"/>
      <c r="AS7" s="14">
        <f>Tirage1!P7</f>
        <v>0</v>
      </c>
      <c r="AT7" s="30">
        <f>Tirage1!P8</f>
        <v>0</v>
      </c>
      <c r="AU7" s="31"/>
      <c r="AV7" s="15"/>
      <c r="AX7" s="145"/>
      <c r="AY7" s="146">
        <f>Tirage1!R7</f>
        <v>0</v>
      </c>
      <c r="AZ7" s="149">
        <f>Tirage1!R8</f>
        <v>0</v>
      </c>
      <c r="BA7" s="147"/>
      <c r="BB7" s="148"/>
    </row>
    <row r="8" spans="2:54" ht="18" x14ac:dyDescent="0.25">
      <c r="B8" s="17"/>
      <c r="C8" s="3" t="str">
        <f>Tirage1!B9</f>
        <v>A2</v>
      </c>
      <c r="D8" s="4" t="str">
        <f>Tirage1!B10</f>
        <v>nanar</v>
      </c>
      <c r="E8" s="5"/>
      <c r="F8" s="10"/>
      <c r="H8" s="20"/>
      <c r="I8" s="14">
        <f>Tirage1!D9</f>
        <v>0</v>
      </c>
      <c r="J8" s="14">
        <f>Tirage1!D10</f>
        <v>0</v>
      </c>
      <c r="K8" s="31"/>
      <c r="L8" s="15"/>
      <c r="N8" s="84"/>
      <c r="O8" s="85">
        <f>Tirage1!F9</f>
        <v>0</v>
      </c>
      <c r="P8" s="86">
        <f>Tirage1!F10</f>
        <v>0</v>
      </c>
      <c r="Q8" s="87"/>
      <c r="R8" s="88"/>
      <c r="T8" s="96"/>
      <c r="U8" s="97">
        <f>Tirage1!H9</f>
        <v>0</v>
      </c>
      <c r="V8" s="98">
        <f>Tirage1!H10</f>
        <v>0</v>
      </c>
      <c r="W8" s="99"/>
      <c r="X8" s="100"/>
      <c r="Z8" s="17"/>
      <c r="AA8" s="3">
        <f>Tirage1!J9</f>
        <v>0</v>
      </c>
      <c r="AB8" s="4">
        <f>Tirage1!J10</f>
        <v>0</v>
      </c>
      <c r="AC8" s="5"/>
      <c r="AD8" s="10"/>
      <c r="AF8" s="20"/>
      <c r="AG8" s="14">
        <f>Tirage1!L9</f>
        <v>0</v>
      </c>
      <c r="AH8" s="14">
        <f>Tirage1!L10</f>
        <v>0</v>
      </c>
      <c r="AI8" s="31"/>
      <c r="AJ8" s="15"/>
      <c r="AL8" s="122"/>
      <c r="AM8" s="123">
        <f>Tirage1!N9</f>
        <v>0</v>
      </c>
      <c r="AN8" s="124">
        <f>Tirage1!N10</f>
        <v>0</v>
      </c>
      <c r="AO8" s="125"/>
      <c r="AP8" s="126"/>
      <c r="AR8" s="20"/>
      <c r="AS8" s="14">
        <f>Tirage1!P9</f>
        <v>0</v>
      </c>
      <c r="AT8" s="30">
        <f>Tirage1!P10</f>
        <v>0</v>
      </c>
      <c r="AU8" s="31"/>
      <c r="AV8" s="15"/>
      <c r="AX8" s="145"/>
      <c r="AY8" s="146">
        <f>Tirage1!R9</f>
        <v>0</v>
      </c>
      <c r="AZ8" s="149">
        <f>Tirage1!R10</f>
        <v>0</v>
      </c>
      <c r="BA8" s="147"/>
      <c r="BB8" s="148"/>
    </row>
    <row r="9" spans="2:54" ht="18.75" thickBot="1" x14ac:dyDescent="0.3">
      <c r="B9" s="19"/>
      <c r="C9" s="63" t="str">
        <f>Tirage1!B11</f>
        <v>lolo</v>
      </c>
      <c r="D9" s="3">
        <f>Tirage1!B12</f>
        <v>0</v>
      </c>
      <c r="E9" s="8"/>
      <c r="F9" s="11"/>
      <c r="H9" s="21"/>
      <c r="I9" s="14">
        <f>Tirage1!D11</f>
        <v>0</v>
      </c>
      <c r="J9" s="14">
        <f>Tirage1!D12</f>
        <v>0</v>
      </c>
      <c r="K9" s="32"/>
      <c r="L9" s="16"/>
      <c r="N9" s="89"/>
      <c r="O9" s="90">
        <f>Tirage1!F11</f>
        <v>0</v>
      </c>
      <c r="P9" s="90">
        <f>Tirage1!F12</f>
        <v>0</v>
      </c>
      <c r="Q9" s="91"/>
      <c r="R9" s="92"/>
      <c r="T9" s="101"/>
      <c r="U9" s="106">
        <f>Tirage1!H11</f>
        <v>0</v>
      </c>
      <c r="V9" s="98">
        <f>Tirage1!H12</f>
        <v>0</v>
      </c>
      <c r="W9" s="102"/>
      <c r="X9" s="103"/>
      <c r="Z9" s="72"/>
      <c r="AA9" s="83">
        <f>Tirage1!J11</f>
        <v>0</v>
      </c>
      <c r="AB9" s="3">
        <f>Tirage1!J12</f>
        <v>0</v>
      </c>
      <c r="AC9" s="8"/>
      <c r="AD9" s="11"/>
      <c r="AF9" s="113"/>
      <c r="AG9" s="14">
        <f>Tirage1!L11</f>
        <v>0</v>
      </c>
      <c r="AH9" s="14">
        <f>Tirage1!L12</f>
        <v>0</v>
      </c>
      <c r="AI9" s="32"/>
      <c r="AJ9" s="16"/>
      <c r="AL9" s="127"/>
      <c r="AM9" s="123">
        <f>Tirage1!N11</f>
        <v>0</v>
      </c>
      <c r="AN9" s="123">
        <f>Tirage1!N12</f>
        <v>0</v>
      </c>
      <c r="AO9" s="128"/>
      <c r="AP9" s="129"/>
      <c r="AR9" s="113"/>
      <c r="AS9" s="140">
        <f>Tirage1!P11</f>
        <v>0</v>
      </c>
      <c r="AT9" s="30">
        <f>Tirage1!P12</f>
        <v>0</v>
      </c>
      <c r="AU9" s="32"/>
      <c r="AV9" s="16"/>
      <c r="AX9" s="150"/>
      <c r="AY9" s="146">
        <f>Tirage1!R11</f>
        <v>0</v>
      </c>
      <c r="AZ9" s="149">
        <f>Tirage1!R12</f>
        <v>0</v>
      </c>
      <c r="BA9" s="151"/>
      <c r="BB9" s="152"/>
    </row>
    <row r="10" spans="2:54" ht="16.5" thickTop="1" thickBot="1" x14ac:dyDescent="0.3">
      <c r="B10" s="64"/>
      <c r="C10" s="65"/>
      <c r="D10" s="34" t="s">
        <v>21</v>
      </c>
      <c r="E10" s="189"/>
      <c r="F10" s="189"/>
      <c r="H10" s="65"/>
      <c r="I10" s="67"/>
      <c r="J10" s="34"/>
      <c r="K10" s="190"/>
      <c r="L10" s="190"/>
      <c r="N10" s="18"/>
      <c r="P10" s="34" t="s">
        <v>21</v>
      </c>
      <c r="Q10" s="191" t="s">
        <v>16</v>
      </c>
      <c r="R10" s="191"/>
      <c r="T10" s="65"/>
      <c r="U10" s="65"/>
      <c r="V10" s="34" t="s">
        <v>21</v>
      </c>
      <c r="W10" s="190" t="s">
        <v>16</v>
      </c>
      <c r="X10" s="190"/>
      <c r="Z10" s="18"/>
      <c r="AB10" s="34" t="s">
        <v>21</v>
      </c>
      <c r="AC10" s="190" t="s">
        <v>16</v>
      </c>
      <c r="AD10" s="190"/>
      <c r="AF10" s="65"/>
      <c r="AG10" s="114"/>
      <c r="AH10" s="34" t="s">
        <v>21</v>
      </c>
      <c r="AI10" s="190" t="s">
        <v>16</v>
      </c>
      <c r="AJ10" s="190"/>
      <c r="AL10" s="18"/>
      <c r="AN10" s="34" t="s">
        <v>21</v>
      </c>
      <c r="AO10" s="190" t="s">
        <v>16</v>
      </c>
      <c r="AP10" s="190"/>
      <c r="AT10" s="34" t="s">
        <v>21</v>
      </c>
      <c r="AU10" s="190" t="s">
        <v>16</v>
      </c>
      <c r="AV10" s="190"/>
      <c r="AX10" s="65"/>
      <c r="AY10" s="141"/>
      <c r="AZ10" s="34" t="s">
        <v>21</v>
      </c>
      <c r="BA10" s="190" t="s">
        <v>16</v>
      </c>
      <c r="BB10" s="190"/>
    </row>
    <row r="11" spans="2:54" ht="17.25" thickTop="1" thickBot="1" x14ac:dyDescent="0.3">
      <c r="C11" s="176" t="s">
        <v>11</v>
      </c>
      <c r="D11" s="177"/>
      <c r="E11" s="177"/>
      <c r="F11" s="178"/>
      <c r="H11" s="71"/>
      <c r="I11" s="179" t="s">
        <v>12</v>
      </c>
      <c r="J11" s="168"/>
      <c r="K11" s="168"/>
      <c r="L11" s="169"/>
      <c r="N11" s="18"/>
      <c r="O11" s="180" t="s">
        <v>41</v>
      </c>
      <c r="P11" s="181"/>
      <c r="Q11" s="181"/>
      <c r="R11" s="182"/>
      <c r="U11" s="183" t="s">
        <v>45</v>
      </c>
      <c r="V11" s="184"/>
      <c r="W11" s="184"/>
      <c r="X11" s="185"/>
      <c r="Z11" s="18"/>
      <c r="AA11" s="176" t="s">
        <v>48</v>
      </c>
      <c r="AB11" s="177"/>
      <c r="AC11" s="177"/>
      <c r="AD11" s="178"/>
      <c r="AG11" s="179" t="s">
        <v>61</v>
      </c>
      <c r="AH11" s="168"/>
      <c r="AI11" s="168"/>
      <c r="AJ11" s="169"/>
      <c r="AL11" s="18"/>
      <c r="AM11" s="164" t="s">
        <v>11</v>
      </c>
      <c r="AN11" s="165"/>
      <c r="AO11" s="165"/>
      <c r="AP11" s="166"/>
      <c r="AS11" s="167" t="s">
        <v>69</v>
      </c>
      <c r="AT11" s="168"/>
      <c r="AU11" s="168"/>
      <c r="AV11" s="169"/>
      <c r="AY11" s="170" t="s">
        <v>72</v>
      </c>
      <c r="AZ11" s="171"/>
      <c r="BA11" s="171"/>
      <c r="BB11" s="172"/>
    </row>
    <row r="12" spans="2:54" ht="16.5" thickTop="1" thickBot="1" x14ac:dyDescent="0.3">
      <c r="N12" s="18"/>
      <c r="Z12" s="18"/>
      <c r="AL12" s="18"/>
    </row>
    <row r="13" spans="2:54" ht="16.5" thickTop="1" thickBot="1" x14ac:dyDescent="0.3">
      <c r="B13"/>
      <c r="C13" s="22" t="s">
        <v>14</v>
      </c>
      <c r="D13" s="22" t="s">
        <v>4</v>
      </c>
      <c r="E13" s="22" t="s">
        <v>5</v>
      </c>
      <c r="F13" s="22" t="s">
        <v>10</v>
      </c>
      <c r="I13" s="24" t="s">
        <v>14</v>
      </c>
      <c r="J13" s="24" t="s">
        <v>8</v>
      </c>
      <c r="K13" s="24" t="s">
        <v>9</v>
      </c>
      <c r="L13" s="24" t="s">
        <v>10</v>
      </c>
      <c r="O13" s="76" t="s">
        <v>14</v>
      </c>
      <c r="P13" s="76" t="s">
        <v>4</v>
      </c>
      <c r="Q13" s="76" t="s">
        <v>5</v>
      </c>
      <c r="R13" s="76" t="s">
        <v>10</v>
      </c>
      <c r="U13" s="104" t="s">
        <v>14</v>
      </c>
      <c r="V13" s="104" t="s">
        <v>8</v>
      </c>
      <c r="W13" s="104" t="s">
        <v>9</v>
      </c>
      <c r="X13" s="104" t="s">
        <v>10</v>
      </c>
      <c r="AA13" s="22" t="s">
        <v>7</v>
      </c>
      <c r="AB13" s="22" t="s">
        <v>4</v>
      </c>
      <c r="AC13" s="22" t="s">
        <v>5</v>
      </c>
      <c r="AD13" s="22" t="s">
        <v>10</v>
      </c>
      <c r="AG13" s="24" t="s">
        <v>7</v>
      </c>
      <c r="AH13" s="24" t="s">
        <v>8</v>
      </c>
      <c r="AI13" s="24" t="s">
        <v>9</v>
      </c>
      <c r="AJ13" s="24" t="s">
        <v>10</v>
      </c>
      <c r="AM13" s="130" t="s">
        <v>7</v>
      </c>
      <c r="AN13" s="130" t="s">
        <v>4</v>
      </c>
      <c r="AO13" s="130" t="s">
        <v>5</v>
      </c>
      <c r="AP13" s="130" t="s">
        <v>10</v>
      </c>
      <c r="AS13" s="24" t="s">
        <v>7</v>
      </c>
      <c r="AT13" s="24" t="s">
        <v>8</v>
      </c>
      <c r="AU13" s="24" t="s">
        <v>9</v>
      </c>
      <c r="AV13" s="24" t="s">
        <v>10</v>
      </c>
      <c r="AY13" s="153" t="s">
        <v>7</v>
      </c>
      <c r="AZ13" s="153" t="s">
        <v>8</v>
      </c>
      <c r="BA13" s="153" t="s">
        <v>9</v>
      </c>
      <c r="BB13" s="153" t="s">
        <v>10</v>
      </c>
    </row>
    <row r="14" spans="2:54" ht="16.5" thickTop="1" thickBot="1" x14ac:dyDescent="0.3">
      <c r="B14"/>
      <c r="C14" s="23" t="str">
        <f>IF(Tirage1!A3="","",Tirage1!A3)</f>
        <v>A1</v>
      </c>
      <c r="D14" s="28" t="str">
        <f t="shared" ref="D14:D23" si="0">IFERROR(VLOOKUP(C14,$C$5:$E$9,3,0),"")&amp;IFERROR(VLOOKUP(C14,$D$5:$F$9,3,0),"")</f>
        <v/>
      </c>
      <c r="E14" s="22" t="str">
        <f t="shared" ref="E14:E23" si="1">IFERROR(VLOOKUP(C14,$C$5:$F$9,4,0),"")&amp;IFERROR(VLOOKUP(C14,$D$5:$F$9,2,0),"")</f>
        <v/>
      </c>
      <c r="F14" s="28" t="str" cm="1">
        <f t="array" ref="F14">IF(COUNTBLANK(D14:E14),"",VLOOKUP(D14&amp;E14,CHOOSE({1,2},tPts[Score 1]&amp;tPts[Score 2],tPts[Pts]),2,0))</f>
        <v/>
      </c>
      <c r="I14" s="25" t="str">
        <f>IF(Tirage1!D3="","",Tirage1!D3)</f>
        <v/>
      </c>
      <c r="J14" s="33" t="str">
        <f t="shared" ref="J14:J23" si="2">IFERROR(VLOOKUP(I14,$I$5:$K$9,3,0),"")&amp;IFERROR(VLOOKUP(I14,$J$5:$L$9,3,0),"")</f>
        <v/>
      </c>
      <c r="K14" s="33" t="str">
        <f t="shared" ref="K14:K23" si="3">IFERROR(VLOOKUP(I14,$I$5:$L$9,4,0),"")&amp;IFERROR(VLOOKUP(I14,$J$5:$L$9,2,0),"")</f>
        <v/>
      </c>
      <c r="L14" s="24" t="str" cm="1">
        <f t="array" ref="L14">IF(COUNTBLANK(J14:K14),"",VLOOKUP(J14&amp;K14,CHOOSE({1,2},tPts[Score 1]&amp;tPts[Score 2],tPts[Pts]),2,0))</f>
        <v/>
      </c>
      <c r="O14" s="77" t="str">
        <f>IF(Tirage1!F3="","",Tirage1!F3)</f>
        <v/>
      </c>
      <c r="P14" s="78" t="str">
        <f>IFERROR(VLOOKUP(O14,$O$5:$Q$9,3,0),"")&amp;IFERROR(VLOOKUP(O14,$P$5:$R$9,3,0),"")</f>
        <v/>
      </c>
      <c r="Q14" s="76" t="str">
        <f>IFERROR(VLOOKUP(O14,$O$5:$R$9,4,0),"")&amp;IFERROR(VLOOKUP(O14,$P$5:$R$9,2,0),"")</f>
        <v/>
      </c>
      <c r="R14" s="78" t="str" cm="1">
        <f t="array" ref="R14">IF(COUNTBLANK(P14:Q14),"",VLOOKUP(P14&amp;Q14,CHOOSE({1,2},tPts[Score 1]&amp;tPts[Score 2],tPts[Pts]),2,0))</f>
        <v/>
      </c>
      <c r="U14" s="105" t="str">
        <f>IF(Tirage1!H3="","",Tirage1!H3)</f>
        <v/>
      </c>
      <c r="V14" s="107" t="str">
        <f>IFERROR(VLOOKUP(U14,$U$5:$W$9,3,0),"")&amp;IFERROR(VLOOKUP(U14,$V$5:$X$9,3,0),"")</f>
        <v/>
      </c>
      <c r="W14" s="104" t="str">
        <f>IFERROR(VLOOKUP(U14,$U$5:$X$9,4,0),"")&amp;IFERROR(VLOOKUP(U14,$V$5:$X$9,2,0),"")</f>
        <v/>
      </c>
      <c r="X14" s="104" t="str" cm="1">
        <f t="array" ref="X14">IF(COUNTBLANK(V14:W14),"",VLOOKUP(V14&amp;W14,CHOOSE({1,2},tPts[Score 1]&amp;tPts[Score 2],tPts[Pts]),2,0))</f>
        <v/>
      </c>
      <c r="AA14" s="23" t="str">
        <f>IF(Tirage1!J3="","",Tirage1!J3)</f>
        <v/>
      </c>
      <c r="AB14" s="28" t="str">
        <f>IFERROR(VLOOKUP(AA14,$AA$5:$AC$9,3,0),"")&amp;IFERROR(VLOOKUP(AA14,$AB$5:$AD$9,3,0),"")</f>
        <v/>
      </c>
      <c r="AC14" s="22" t="str">
        <f>IFERROR(VLOOKUP(AA14,$AA$5:$AD$9,4,0),"")&amp;IFERROR(VLOOKUP(AA14,$AB$5:$AC$9,2,0),"")</f>
        <v/>
      </c>
      <c r="AD14" s="28" t="str" cm="1">
        <f t="array" ref="AD14">IF(COUNTBLANK(AB14:AC14),"",VLOOKUP(AB14&amp;AC14,CHOOSE({1,2},tPts[Score 1]&amp;tPts[Score 2],tPts[Pts]),2,0))</f>
        <v/>
      </c>
      <c r="AG14" s="25" t="str">
        <f>IF(Tirage1!L3="","",Tirage1!L3)</f>
        <v/>
      </c>
      <c r="AH14" s="33" t="str">
        <f>IFERROR(VLOOKUP(AG14,$AG$5:$AI$9,3,0),"")&amp;IFERROR(VLOOKUP(AG14,$AH$5:$AJ$9,3,0),"")</f>
        <v/>
      </c>
      <c r="AI14" s="33" t="str">
        <f>IFERROR(VLOOKUP(AG14,$AG$5:$AJ$9,4,0),"")&amp;IFERROR(VLOOKUP(AG14,$AH$5:$AJ$9,2,0),"")</f>
        <v/>
      </c>
      <c r="AJ14" s="24" t="str" cm="1">
        <f t="array" ref="AJ14">IF(COUNTBLANK(AH14:AI14),"",VLOOKUP(AH14&amp;AI14,CHOOSE({1,2},tPts[Score 1]&amp;tPts[Score 2],tPts[Pts]),2,0))</f>
        <v/>
      </c>
      <c r="AM14" s="131" t="str">
        <f>IF(Tirage1!N3="","",Tirage1!N3)</f>
        <v/>
      </c>
      <c r="AN14" s="132" t="str">
        <f>IFERROR(VLOOKUP(AM14,$AM$5:$AO$9,3,0),"")&amp;IFERROR(VLOOKUP(AM14,$AN$5:$AP$9,3,0),"")</f>
        <v/>
      </c>
      <c r="AO14" s="130" t="str">
        <f>IFERROR(VLOOKUP(AM14,$AM$5:$AP$9,4,0),"")&amp;IFERROR(VLOOKUP(AM14,$AN$5:$AO$9,2,0),"")</f>
        <v/>
      </c>
      <c r="AP14" s="132" t="str" cm="1">
        <f t="array" ref="AP14">IF(COUNTBLANK(AN14:AO14),"",VLOOKUP(AN14&amp;AO14,CHOOSE({1,2},tPts[Score 1]&amp;tPts[Score 2],tPts[Pts]),2,0))</f>
        <v/>
      </c>
      <c r="AS14" s="25" t="str">
        <f>IF(Tirage1!P3="","",Tirage1!P3)</f>
        <v/>
      </c>
      <c r="AT14" s="33" t="str">
        <f>IFERROR(VLOOKUP(AS14,$AS$5:$AU$9,3,0),"")&amp;IFERROR(VLOOKUP(AS14,$AT$5:$AV$9,3,0),"")</f>
        <v/>
      </c>
      <c r="AU14" s="33" t="str">
        <f>IFERROR(VLOOKUP(AS14,$AS$5:$AV$9,4,0),"")&amp;IFERROR(VLOOKUP(AS14,$AT$5:$AU$9,2,0),"")</f>
        <v/>
      </c>
      <c r="AV14" s="24" t="str" cm="1">
        <f t="array" ref="AV14">IF(COUNTBLANK(AT14:AU14),"",VLOOKUP(AT14&amp;AU14,CHOOSE({1,2},tPts[Score 1]&amp;tPts[Score 2],tPts[Pts]),2,0))</f>
        <v/>
      </c>
      <c r="AY14" s="154" t="str">
        <f>IF(Tirage1!R3="","",Tirage1!R3)</f>
        <v/>
      </c>
      <c r="AZ14" s="155" t="str">
        <f>IFERROR(VLOOKUP(AY14,$AY$5:$BA$9,3,0),"")&amp;IFERROR(VLOOKUP(AY14,$AZ$5:$BB$9,3,0),"")</f>
        <v/>
      </c>
      <c r="BA14" s="155" t="str">
        <f>IFERROR(VLOOKUP(AY14,$AY$5:$BB$9,4,0),"")&amp;IFERROR(VLOOKUP(AY14,$AZ$5:$BA$9,2,0),"")</f>
        <v/>
      </c>
      <c r="BB14" s="153" t="str" cm="1">
        <f t="array" ref="BB14">IF(COUNTBLANK(AZ14:BA14),"",VLOOKUP(AZ14&amp;BA14,CHOOSE({1,2},tPts[Score 1]&amp;tPts[Score 2],tPts[Pts]),2,0))</f>
        <v/>
      </c>
    </row>
    <row r="15" spans="2:54" ht="16.5" thickTop="1" thickBot="1" x14ac:dyDescent="0.3">
      <c r="B15"/>
      <c r="C15" s="23" t="str">
        <f>IF(Tirage1!A4="","",Tirage1!A4)</f>
        <v>A2</v>
      </c>
      <c r="D15" s="28" t="str">
        <f t="shared" si="0"/>
        <v/>
      </c>
      <c r="E15" s="22" t="str">
        <f t="shared" si="1"/>
        <v/>
      </c>
      <c r="F15" s="28" t="str" cm="1">
        <f t="array" ref="F15">IF(COUNTBLANK(D15:E15),"",VLOOKUP(D15&amp;E15,CHOOSE({1,2},tPts[Score 1]&amp;tPts[Score 2],tPts[Pts]),2,0))</f>
        <v/>
      </c>
      <c r="I15" s="25" t="str">
        <f>IF(Tirage1!D4="","",Tirage1!D4)</f>
        <v/>
      </c>
      <c r="J15" s="33" t="str">
        <f t="shared" si="2"/>
        <v/>
      </c>
      <c r="K15" s="33" t="str">
        <f t="shared" si="3"/>
        <v/>
      </c>
      <c r="L15" s="24" t="str" cm="1">
        <f t="array" ref="L15">IF(COUNTBLANK(J15:K15),"",VLOOKUP(J15&amp;K15,CHOOSE({1,2},tPts[Score 1]&amp;tPts[Score 2],tPts[Pts]),2,0))</f>
        <v/>
      </c>
      <c r="O15" s="77" t="str">
        <f>IF(Tirage1!F4="","",Tirage1!F4)</f>
        <v/>
      </c>
      <c r="P15" s="78" t="str">
        <f t="shared" ref="P15:P23" si="4">IFERROR(VLOOKUP(O15,$O$5:$Q$9,3,0),"")&amp;IFERROR(VLOOKUP(O15,$P$5:$R$9,3,0),"")</f>
        <v/>
      </c>
      <c r="Q15" s="76" t="str">
        <f t="shared" ref="Q15:Q23" si="5">IFERROR(VLOOKUP(O15,$O$5:$R$9,4,0),"")&amp;IFERROR(VLOOKUP(O15,$P$5:$R$9,2,0),"")</f>
        <v/>
      </c>
      <c r="R15" s="78" t="str" cm="1">
        <f t="array" ref="R15">IF(COUNTBLANK(P15:Q15),"",VLOOKUP(P15&amp;Q15,CHOOSE({1,2},tPts[Score 1]&amp;tPts[Score 2],tPts[Pts]),2,0))</f>
        <v/>
      </c>
      <c r="U15" s="105" t="str">
        <f>IF(Tirage1!H4="","",Tirage1!H4)</f>
        <v/>
      </c>
      <c r="V15" s="107" t="str">
        <f t="shared" ref="V15:V23" si="6">IFERROR(VLOOKUP(U15,$U$5:$W$9,3,0),"")&amp;IFERROR(VLOOKUP(U15,$V$5:$X$9,3,0),"")</f>
        <v/>
      </c>
      <c r="W15" s="104" t="str">
        <f t="shared" ref="W15:W23" si="7">IFERROR(VLOOKUP(U15,$U$5:$X$9,4,0),"")&amp;IFERROR(VLOOKUP(U15,$V$5:$X$9,2,0),"")</f>
        <v/>
      </c>
      <c r="X15" s="104" t="str" cm="1">
        <f t="array" ref="X15">IF(COUNTBLANK(V15:W15),"",VLOOKUP(V15&amp;W15,CHOOSE({1,2},tPts[Score 1]&amp;tPts[Score 2],tPts[Pts]),2,0))</f>
        <v/>
      </c>
      <c r="AA15" s="23" t="str">
        <f>IF(Tirage1!J4="","",Tirage1!J4)</f>
        <v/>
      </c>
      <c r="AB15" s="28" t="str">
        <f t="shared" ref="AB15:AB23" si="8">IFERROR(VLOOKUP(AA15,$AA$5:$AC$9,3,0),"")&amp;IFERROR(VLOOKUP(AA15,$AB$5:$AD$9,3,0),"")</f>
        <v/>
      </c>
      <c r="AC15" s="22" t="str">
        <f t="shared" ref="AC15:AC23" si="9">IFERROR(VLOOKUP(AA15,$AA$5:$AD$9,4,0),"")&amp;IFERROR(VLOOKUP(AA15,$AB$5:$AC$9,2,0),"")</f>
        <v/>
      </c>
      <c r="AD15" s="28" t="str" cm="1">
        <f t="array" ref="AD15">IF(COUNTBLANK(AB15:AC15),"",VLOOKUP(AB15&amp;AC15,CHOOSE({1,2},tPts[Score 1]&amp;tPts[Score 2],tPts[Pts]),2,0))</f>
        <v/>
      </c>
      <c r="AG15" s="25" t="str">
        <f>IF(Tirage1!L4="","",Tirage1!L4)</f>
        <v/>
      </c>
      <c r="AH15" s="33" t="str">
        <f t="shared" ref="AH15:AH23" si="10">IFERROR(VLOOKUP(AG15,$AG$5:$AI$9,3,0),"")&amp;IFERROR(VLOOKUP(AG15,$AH$5:$AJ$9,3,0),"")</f>
        <v/>
      </c>
      <c r="AI15" s="33" t="str">
        <f t="shared" ref="AI15:AI23" si="11">IFERROR(VLOOKUP(AG15,$AG$5:$AJ$9,4,0),"")&amp;IFERROR(VLOOKUP(AG15,$AH$5:$AJ$9,2,0),"")</f>
        <v/>
      </c>
      <c r="AJ15" s="24" t="str" cm="1">
        <f t="array" ref="AJ15">IF(COUNTBLANK(AH15:AI15),"",VLOOKUP(AH15&amp;AI15,CHOOSE({1,2},tPts[Score 1]&amp;tPts[Score 2],tPts[Pts]),2,0))</f>
        <v/>
      </c>
      <c r="AM15" s="131" t="str">
        <f>IF(Tirage1!N4="","",Tirage1!N4)</f>
        <v/>
      </c>
      <c r="AN15" s="132" t="str">
        <f t="shared" ref="AN15:AN23" si="12">IFERROR(VLOOKUP(AM15,$AM$5:$AO$9,3,0),"")&amp;IFERROR(VLOOKUP(AM15,$AN$5:$AP$9,3,0),"")</f>
        <v/>
      </c>
      <c r="AO15" s="130" t="str">
        <f t="shared" ref="AO15:AO23" si="13">IFERROR(VLOOKUP(AM15,$AM$5:$AP$9,4,0),"")&amp;IFERROR(VLOOKUP(AM15,$AN$5:$AO$9,2,0),"")</f>
        <v/>
      </c>
      <c r="AP15" s="132" t="str" cm="1">
        <f t="array" ref="AP15">IF(COUNTBLANK(AN15:AO15),"",VLOOKUP(AN15&amp;AO15,CHOOSE({1,2},tPts[Score 1]&amp;tPts[Score 2],tPts[Pts]),2,0))</f>
        <v/>
      </c>
      <c r="AS15" s="25" t="str">
        <f>IF(Tirage1!P4="","",Tirage1!P4)</f>
        <v/>
      </c>
      <c r="AT15" s="33" t="str">
        <f t="shared" ref="AT15:AT23" si="14">IFERROR(VLOOKUP(AS15,$AS$5:$AU$9,3,0),"")&amp;IFERROR(VLOOKUP(AS15,$AT$5:$AV$9,3,0),"")</f>
        <v/>
      </c>
      <c r="AU15" s="33" t="str">
        <f t="shared" ref="AU15:AU23" si="15">IFERROR(VLOOKUP(AS15,$AS$5:$AV$9,4,0),"")&amp;IFERROR(VLOOKUP(AS15,$AT$5:$AU$9,2,0),"")</f>
        <v/>
      </c>
      <c r="AV15" s="24" t="str" cm="1">
        <f t="array" ref="AV15">IF(COUNTBLANK(AT15:AU15),"",VLOOKUP(AT15&amp;AU15,CHOOSE({1,2},tPts[Score 1]&amp;tPts[Score 2],tPts[Pts]),2,0))</f>
        <v/>
      </c>
      <c r="AY15" s="154" t="str">
        <f>IF(Tirage1!R4="","",Tirage1!R4)</f>
        <v/>
      </c>
      <c r="AZ15" s="155" t="str">
        <f t="shared" ref="AZ15:AZ23" si="16">IFERROR(VLOOKUP(AY15,$AY$5:$BA$9,3,0),"")&amp;IFERROR(VLOOKUP(AY15,$AZ$5:$BB$9,3,0),"")</f>
        <v/>
      </c>
      <c r="BA15" s="155" t="str">
        <f t="shared" ref="BA15:BA23" si="17">IFERROR(VLOOKUP(AY15,$AY$5:$BB$9,4,0),"")&amp;IFERROR(VLOOKUP(AY15,$AZ$5:$BA$9,2,0),"")</f>
        <v/>
      </c>
      <c r="BB15" s="153" t="str" cm="1">
        <f t="array" ref="BB15">IF(COUNTBLANK(AZ15:BA15),"",VLOOKUP(AZ15&amp;BA15,CHOOSE({1,2},tPts[Score 1]&amp;tPts[Score 2],tPts[Pts]),2,0))</f>
        <v/>
      </c>
    </row>
    <row r="16" spans="2:54" ht="16.5" thickTop="1" thickBot="1" x14ac:dyDescent="0.3">
      <c r="B16"/>
      <c r="C16" s="23" t="str">
        <f>IF(Tirage1!A5="","",Tirage1!A5)</f>
        <v>A3</v>
      </c>
      <c r="D16" s="28" t="str">
        <f t="shared" si="0"/>
        <v/>
      </c>
      <c r="E16" s="22" t="str">
        <f t="shared" si="1"/>
        <v/>
      </c>
      <c r="F16" s="28" t="str" cm="1">
        <f t="array" ref="F16">IF(COUNTBLANK(D16:E16),"",VLOOKUP(D16&amp;E16,CHOOSE({1,2},tPts[Score 1]&amp;tPts[Score 2],tPts[Pts]),2,0))</f>
        <v/>
      </c>
      <c r="I16" s="25" t="str">
        <f>IF(Tirage1!D5="","",Tirage1!D5)</f>
        <v/>
      </c>
      <c r="J16" s="33" t="str">
        <f t="shared" si="2"/>
        <v/>
      </c>
      <c r="K16" s="33" t="str">
        <f t="shared" si="3"/>
        <v/>
      </c>
      <c r="L16" s="24" t="str" cm="1">
        <f t="array" ref="L16">IF(COUNTBLANK(J16:K16),"",VLOOKUP(J16&amp;K16,CHOOSE({1,2},tPts[Score 1]&amp;tPts[Score 2],tPts[Pts]),2,0))</f>
        <v/>
      </c>
      <c r="O16" s="77" t="str">
        <f>IF(Tirage1!F5="","",Tirage1!F5)</f>
        <v/>
      </c>
      <c r="P16" s="78" t="str">
        <f t="shared" si="4"/>
        <v/>
      </c>
      <c r="Q16" s="76" t="str">
        <f t="shared" si="5"/>
        <v/>
      </c>
      <c r="R16" s="78" t="str" cm="1">
        <f t="array" ref="R16">IF(COUNTBLANK(P16:Q16),"",VLOOKUP(P16&amp;Q16,CHOOSE({1,2},tPts[Score 1]&amp;tPts[Score 2],tPts[Pts]),2,0))</f>
        <v/>
      </c>
      <c r="U16" s="105" t="str">
        <f>IF(Tirage1!H5="","",Tirage1!H5)</f>
        <v/>
      </c>
      <c r="V16" s="107" t="str">
        <f t="shared" si="6"/>
        <v/>
      </c>
      <c r="W16" s="104" t="str">
        <f t="shared" si="7"/>
        <v/>
      </c>
      <c r="X16" s="104" t="str" cm="1">
        <f t="array" ref="X16">IF(COUNTBLANK(V16:W16),"",VLOOKUP(V16&amp;W16,CHOOSE({1,2},tPts[Score 1]&amp;tPts[Score 2],tPts[Pts]),2,0))</f>
        <v/>
      </c>
      <c r="AA16" s="23" t="str">
        <f>IF(Tirage1!J5="","",Tirage1!J5)</f>
        <v/>
      </c>
      <c r="AB16" s="28" t="str">
        <f t="shared" si="8"/>
        <v/>
      </c>
      <c r="AC16" s="22" t="str">
        <f t="shared" si="9"/>
        <v/>
      </c>
      <c r="AD16" s="28" t="str" cm="1">
        <f t="array" ref="AD16">IF(COUNTBLANK(AB16:AC16),"",VLOOKUP(AB16&amp;AC16,CHOOSE({1,2},tPts[Score 1]&amp;tPts[Score 2],tPts[Pts]),2,0))</f>
        <v/>
      </c>
      <c r="AG16" s="25" t="str">
        <f>IF(Tirage1!L5="","",Tirage1!L5)</f>
        <v/>
      </c>
      <c r="AH16" s="33" t="str">
        <f t="shared" si="10"/>
        <v/>
      </c>
      <c r="AI16" s="33" t="str">
        <f t="shared" si="11"/>
        <v/>
      </c>
      <c r="AJ16" s="24" t="str" cm="1">
        <f t="array" ref="AJ16">IF(COUNTBLANK(AH16:AI16),"",VLOOKUP(AH16&amp;AI16,CHOOSE({1,2},tPts[Score 1]&amp;tPts[Score 2],tPts[Pts]),2,0))</f>
        <v/>
      </c>
      <c r="AM16" s="131" t="str">
        <f>IF(Tirage1!N5="","",Tirage1!N5)</f>
        <v/>
      </c>
      <c r="AN16" s="132" t="str">
        <f t="shared" si="12"/>
        <v/>
      </c>
      <c r="AO16" s="130" t="str">
        <f t="shared" si="13"/>
        <v/>
      </c>
      <c r="AP16" s="132" t="str" cm="1">
        <f t="array" ref="AP16">IF(COUNTBLANK(AN16:AO16),"",VLOOKUP(AN16&amp;AO16,CHOOSE({1,2},tPts[Score 1]&amp;tPts[Score 2],tPts[Pts]),2,0))</f>
        <v/>
      </c>
      <c r="AS16" s="25" t="str">
        <f>IF(Tirage1!P5="","",Tirage1!P5)</f>
        <v/>
      </c>
      <c r="AT16" s="33" t="str">
        <f t="shared" si="14"/>
        <v/>
      </c>
      <c r="AU16" s="33" t="str">
        <f t="shared" si="15"/>
        <v/>
      </c>
      <c r="AV16" s="24" t="str" cm="1">
        <f t="array" ref="AV16">IF(COUNTBLANK(AT16:AU16),"",VLOOKUP(AT16&amp;AU16,CHOOSE({1,2},tPts[Score 1]&amp;tPts[Score 2],tPts[Pts]),2,0))</f>
        <v/>
      </c>
      <c r="AY16" s="154" t="str">
        <f>IF(Tirage1!R5="","",Tirage1!R5)</f>
        <v/>
      </c>
      <c r="AZ16" s="155" t="str">
        <f t="shared" si="16"/>
        <v/>
      </c>
      <c r="BA16" s="155" t="str">
        <f t="shared" si="17"/>
        <v/>
      </c>
      <c r="BB16" s="153" t="str" cm="1">
        <f t="array" ref="BB16">IF(COUNTBLANK(AZ16:BA16),"",VLOOKUP(AZ16&amp;BA16,CHOOSE({1,2},tPts[Score 1]&amp;tPts[Score 2],tPts[Pts]),2,0))</f>
        <v/>
      </c>
    </row>
    <row r="17" spans="2:54" ht="16.5" thickTop="1" thickBot="1" x14ac:dyDescent="0.3">
      <c r="B17"/>
      <c r="C17" s="23" t="str">
        <f>IF(Tirage1!A6="","",Tirage1!A6)</f>
        <v>A4</v>
      </c>
      <c r="D17" s="28" t="str">
        <f t="shared" si="0"/>
        <v/>
      </c>
      <c r="E17" s="22" t="str">
        <f t="shared" si="1"/>
        <v/>
      </c>
      <c r="F17" s="28" t="str" cm="1">
        <f t="array" ref="F17">IF(COUNTBLANK(D17:E17),"",VLOOKUP(D17&amp;E17,CHOOSE({1,2},tPts[Score 1]&amp;tPts[Score 2],tPts[Pts]),2,0))</f>
        <v/>
      </c>
      <c r="I17" s="25" t="str">
        <f>IF(Tirage1!D6="","",Tirage1!D6)</f>
        <v/>
      </c>
      <c r="J17" s="33" t="str">
        <f t="shared" si="2"/>
        <v/>
      </c>
      <c r="K17" s="33" t="str">
        <f t="shared" si="3"/>
        <v/>
      </c>
      <c r="L17" s="24" t="str" cm="1">
        <f t="array" ref="L17">IF(COUNTBLANK(J17:K17),"",VLOOKUP(J17&amp;K17,CHOOSE({1,2},tPts[Score 1]&amp;tPts[Score 2],tPts[Pts]),2,0))</f>
        <v/>
      </c>
      <c r="O17" s="77" t="str">
        <f>IF(Tirage1!F6="","",Tirage1!F6)</f>
        <v/>
      </c>
      <c r="P17" s="78" t="str">
        <f t="shared" si="4"/>
        <v/>
      </c>
      <c r="Q17" s="76" t="str">
        <f t="shared" si="5"/>
        <v/>
      </c>
      <c r="R17" s="78" t="str" cm="1">
        <f t="array" ref="R17">IF(COUNTBLANK(P17:Q17),"",VLOOKUP(P17&amp;Q17,CHOOSE({1,2},tPts[Score 1]&amp;tPts[Score 2],tPts[Pts]),2,0))</f>
        <v/>
      </c>
      <c r="U17" s="105" t="str">
        <f>IF(Tirage1!H6="","",Tirage1!H6)</f>
        <v/>
      </c>
      <c r="V17" s="107" t="str">
        <f t="shared" si="6"/>
        <v/>
      </c>
      <c r="W17" s="104" t="str">
        <f t="shared" si="7"/>
        <v/>
      </c>
      <c r="X17" s="104" t="str" cm="1">
        <f t="array" ref="X17">IF(COUNTBLANK(V17:W17),"",VLOOKUP(V17&amp;W17,CHOOSE({1,2},tPts[Score 1]&amp;tPts[Score 2],tPts[Pts]),2,0))</f>
        <v/>
      </c>
      <c r="AA17" s="23" t="str">
        <f>IF(Tirage1!J6="","",Tirage1!J6)</f>
        <v/>
      </c>
      <c r="AB17" s="28" t="str">
        <f t="shared" si="8"/>
        <v/>
      </c>
      <c r="AC17" s="22" t="str">
        <f t="shared" si="9"/>
        <v/>
      </c>
      <c r="AD17" s="28" t="str" cm="1">
        <f t="array" ref="AD17">IF(COUNTBLANK(AB17:AC17),"",VLOOKUP(AB17&amp;AC17,CHOOSE({1,2},tPts[Score 1]&amp;tPts[Score 2],tPts[Pts]),2,0))</f>
        <v/>
      </c>
      <c r="AG17" s="25" t="str">
        <f>IF(Tirage1!L6="","",Tirage1!L6)</f>
        <v/>
      </c>
      <c r="AH17" s="33" t="str">
        <f t="shared" si="10"/>
        <v/>
      </c>
      <c r="AI17" s="33" t="str">
        <f t="shared" si="11"/>
        <v/>
      </c>
      <c r="AJ17" s="24" t="str" cm="1">
        <f t="array" ref="AJ17">IF(COUNTBLANK(AH17:AI17),"",VLOOKUP(AH17&amp;AI17,CHOOSE({1,2},tPts[Score 1]&amp;tPts[Score 2],tPts[Pts]),2,0))</f>
        <v/>
      </c>
      <c r="AM17" s="131" t="str">
        <f>IF(Tirage1!N6="","",Tirage1!N6)</f>
        <v/>
      </c>
      <c r="AN17" s="132" t="str">
        <f t="shared" si="12"/>
        <v/>
      </c>
      <c r="AO17" s="130" t="str">
        <f t="shared" si="13"/>
        <v/>
      </c>
      <c r="AP17" s="132" t="str" cm="1">
        <f t="array" ref="AP17">IF(COUNTBLANK(AN17:AO17),"",VLOOKUP(AN17&amp;AO17,CHOOSE({1,2},tPts[Score 1]&amp;tPts[Score 2],tPts[Pts]),2,0))</f>
        <v/>
      </c>
      <c r="AS17" s="25" t="str">
        <f>IF(Tirage1!P6="","",Tirage1!P6)</f>
        <v/>
      </c>
      <c r="AT17" s="33" t="str">
        <f t="shared" si="14"/>
        <v/>
      </c>
      <c r="AU17" s="33" t="str">
        <f t="shared" si="15"/>
        <v/>
      </c>
      <c r="AV17" s="24" t="str" cm="1">
        <f t="array" ref="AV17">IF(COUNTBLANK(AT17:AU17),"",VLOOKUP(AT17&amp;AU17,CHOOSE({1,2},tPts[Score 1]&amp;tPts[Score 2],tPts[Pts]),2,0))</f>
        <v/>
      </c>
      <c r="AY17" s="154" t="str">
        <f>IF(Tirage1!R6="","",Tirage1!R6)</f>
        <v/>
      </c>
      <c r="AZ17" s="155" t="str">
        <f t="shared" si="16"/>
        <v/>
      </c>
      <c r="BA17" s="155" t="str">
        <f t="shared" si="17"/>
        <v/>
      </c>
      <c r="BB17" s="153" t="str" cm="1">
        <f t="array" ref="BB17">IF(COUNTBLANK(AZ17:BA17),"",VLOOKUP(AZ17&amp;BA17,CHOOSE({1,2},tPts[Score 1]&amp;tPts[Score 2],tPts[Pts]),2,0))</f>
        <v/>
      </c>
    </row>
    <row r="18" spans="2:54" ht="16.5" thickTop="1" thickBot="1" x14ac:dyDescent="0.3">
      <c r="B18"/>
      <c r="C18" s="23" t="str">
        <f>IF(Tirage1!A7="","",Tirage1!A7)</f>
        <v>A5</v>
      </c>
      <c r="D18" s="28" t="str">
        <f t="shared" si="0"/>
        <v/>
      </c>
      <c r="E18" s="22" t="str">
        <f t="shared" si="1"/>
        <v/>
      </c>
      <c r="F18" s="28" t="str" cm="1">
        <f t="array" ref="F18">IF(COUNTBLANK(D18:E18),"",VLOOKUP(D18&amp;E18,CHOOSE({1,2},tPts[Score 1]&amp;tPts[Score 2],tPts[Pts]),2,0))</f>
        <v/>
      </c>
      <c r="I18" s="25" t="str">
        <f>IF(Tirage1!D7="","",Tirage1!D7)</f>
        <v/>
      </c>
      <c r="J18" s="33" t="str">
        <f t="shared" si="2"/>
        <v/>
      </c>
      <c r="K18" s="33" t="str">
        <f t="shared" si="3"/>
        <v/>
      </c>
      <c r="L18" s="24" t="str" cm="1">
        <f t="array" ref="L18">IF(COUNTBLANK(J18:K18),"",VLOOKUP(J18&amp;K18,CHOOSE({1,2},tPts[Score 1]&amp;tPts[Score 2],tPts[Pts]),2,0))</f>
        <v/>
      </c>
      <c r="O18" s="77" t="str">
        <f>IF(Tirage1!F7="","",Tirage1!F7)</f>
        <v/>
      </c>
      <c r="P18" s="78" t="str">
        <f t="shared" si="4"/>
        <v/>
      </c>
      <c r="Q18" s="76" t="str">
        <f t="shared" si="5"/>
        <v/>
      </c>
      <c r="R18" s="78" t="str" cm="1">
        <f t="array" ref="R18">IF(COUNTBLANK(P18:Q18),"",VLOOKUP(P18&amp;Q18,CHOOSE({1,2},tPts[Score 1]&amp;tPts[Score 2],tPts[Pts]),2,0))</f>
        <v/>
      </c>
      <c r="U18" s="105" t="str">
        <f>IF(Tirage1!H7="","",Tirage1!H7)</f>
        <v/>
      </c>
      <c r="V18" s="107" t="str">
        <f t="shared" si="6"/>
        <v/>
      </c>
      <c r="W18" s="104" t="str">
        <f t="shared" si="7"/>
        <v/>
      </c>
      <c r="X18" s="104" t="str" cm="1">
        <f t="array" ref="X18">IF(COUNTBLANK(V18:W18),"",VLOOKUP(V18&amp;W18,CHOOSE({1,2},tPts[Score 1]&amp;tPts[Score 2],tPts[Pts]),2,0))</f>
        <v/>
      </c>
      <c r="AA18" s="23" t="str">
        <f>IF(Tirage1!J7="","",Tirage1!J7)</f>
        <v/>
      </c>
      <c r="AB18" s="28" t="str">
        <f t="shared" si="8"/>
        <v/>
      </c>
      <c r="AC18" s="22" t="str">
        <f t="shared" si="9"/>
        <v/>
      </c>
      <c r="AD18" s="28" t="str" cm="1">
        <f t="array" ref="AD18">IF(COUNTBLANK(AB18:AC18),"",VLOOKUP(AB18&amp;AC18,CHOOSE({1,2},tPts[Score 1]&amp;tPts[Score 2],tPts[Pts]),2,0))</f>
        <v/>
      </c>
      <c r="AG18" s="25" t="str">
        <f>IF(Tirage1!L7="","",Tirage1!L7)</f>
        <v/>
      </c>
      <c r="AH18" s="33" t="str">
        <f t="shared" si="10"/>
        <v/>
      </c>
      <c r="AI18" s="33" t="str">
        <f t="shared" si="11"/>
        <v/>
      </c>
      <c r="AJ18" s="24" t="str" cm="1">
        <f t="array" ref="AJ18">IF(COUNTBLANK(AH18:AI18),"",VLOOKUP(AH18&amp;AI18,CHOOSE({1,2},tPts[Score 1]&amp;tPts[Score 2],tPts[Pts]),2,0))</f>
        <v/>
      </c>
      <c r="AM18" s="131" t="str">
        <f>IF(Tirage1!N7="","",Tirage1!N7)</f>
        <v/>
      </c>
      <c r="AN18" s="132" t="str">
        <f t="shared" si="12"/>
        <v/>
      </c>
      <c r="AO18" s="130" t="str">
        <f t="shared" si="13"/>
        <v/>
      </c>
      <c r="AP18" s="132" t="str" cm="1">
        <f t="array" ref="AP18">IF(COUNTBLANK(AN18:AO18),"",VLOOKUP(AN18&amp;AO18,CHOOSE({1,2},tPts[Score 1]&amp;tPts[Score 2],tPts[Pts]),2,0))</f>
        <v/>
      </c>
      <c r="AS18" s="25" t="str">
        <f>IF(Tirage1!P7="","",Tirage1!P7)</f>
        <v/>
      </c>
      <c r="AT18" s="33" t="str">
        <f t="shared" si="14"/>
        <v/>
      </c>
      <c r="AU18" s="33" t="str">
        <f t="shared" si="15"/>
        <v/>
      </c>
      <c r="AV18" s="24" t="str" cm="1">
        <f t="array" ref="AV18">IF(COUNTBLANK(AT18:AU18),"",VLOOKUP(AT18&amp;AU18,CHOOSE({1,2},tPts[Score 1]&amp;tPts[Score 2],tPts[Pts]),2,0))</f>
        <v/>
      </c>
      <c r="AY18" s="154" t="str">
        <f>IF(Tirage1!R7="","",Tirage1!R7)</f>
        <v/>
      </c>
      <c r="AZ18" s="155" t="str">
        <f t="shared" si="16"/>
        <v/>
      </c>
      <c r="BA18" s="155" t="str">
        <f t="shared" si="17"/>
        <v/>
      </c>
      <c r="BB18" s="153" t="str" cm="1">
        <f t="array" ref="BB18">IF(COUNTBLANK(AZ18:BA18),"",VLOOKUP(AZ18&amp;BA18,CHOOSE({1,2},tPts[Score 1]&amp;tPts[Score 2],tPts[Pts]),2,0))</f>
        <v/>
      </c>
    </row>
    <row r="19" spans="2:54" ht="16.5" thickTop="1" thickBot="1" x14ac:dyDescent="0.3">
      <c r="B19"/>
      <c r="C19" s="23" t="str">
        <f>IF(Tirage1!A8="","",Tirage1!A8)</f>
        <v>A6</v>
      </c>
      <c r="D19" s="28" t="str">
        <f t="shared" si="0"/>
        <v/>
      </c>
      <c r="E19" s="22" t="str">
        <f t="shared" si="1"/>
        <v/>
      </c>
      <c r="F19" s="28" t="str" cm="1">
        <f t="array" ref="F19">IF(COUNTBLANK(D19:E19),"",VLOOKUP(D19&amp;E19,CHOOSE({1,2},tPts[Score 1]&amp;tPts[Score 2],tPts[Pts]),2,0))</f>
        <v/>
      </c>
      <c r="I19" s="25" t="str">
        <f>IF(Tirage1!D8="","",Tirage1!D8)</f>
        <v/>
      </c>
      <c r="J19" s="33" t="str">
        <f t="shared" si="2"/>
        <v/>
      </c>
      <c r="K19" s="33" t="str">
        <f t="shared" si="3"/>
        <v/>
      </c>
      <c r="L19" s="24" t="str" cm="1">
        <f t="array" ref="L19">IF(COUNTBLANK(J19:K19),"",VLOOKUP(J19&amp;K19,CHOOSE({1,2},tPts[Score 1]&amp;tPts[Score 2],tPts[Pts]),2,0))</f>
        <v/>
      </c>
      <c r="O19" s="77" t="str">
        <f>IF(Tirage1!F8="","",Tirage1!F8)</f>
        <v/>
      </c>
      <c r="P19" s="78" t="str">
        <f t="shared" si="4"/>
        <v/>
      </c>
      <c r="Q19" s="76" t="str">
        <f t="shared" si="5"/>
        <v/>
      </c>
      <c r="R19" s="78" t="str" cm="1">
        <f t="array" ref="R19">IF(COUNTBLANK(P19:Q19),"",VLOOKUP(P19&amp;Q19,CHOOSE({1,2},tPts[Score 1]&amp;tPts[Score 2],tPts[Pts]),2,0))</f>
        <v/>
      </c>
      <c r="U19" s="105" t="str">
        <f>IF(Tirage1!H8="","",Tirage1!H8)</f>
        <v/>
      </c>
      <c r="V19" s="107" t="str">
        <f t="shared" si="6"/>
        <v/>
      </c>
      <c r="W19" s="104" t="str">
        <f t="shared" si="7"/>
        <v/>
      </c>
      <c r="X19" s="104" t="str" cm="1">
        <f t="array" ref="X19">IF(COUNTBLANK(V19:W19),"",VLOOKUP(V19&amp;W19,CHOOSE({1,2},tPts[Score 1]&amp;tPts[Score 2],tPts[Pts]),2,0))</f>
        <v/>
      </c>
      <c r="AA19" s="23" t="str">
        <f>IF(Tirage1!J8="","",Tirage1!J8)</f>
        <v/>
      </c>
      <c r="AB19" s="28" t="str">
        <f t="shared" si="8"/>
        <v/>
      </c>
      <c r="AC19" s="22" t="str">
        <f t="shared" si="9"/>
        <v/>
      </c>
      <c r="AD19" s="28" t="str" cm="1">
        <f t="array" ref="AD19">IF(COUNTBLANK(AB19:AC19),"",VLOOKUP(AB19&amp;AC19,CHOOSE({1,2},tPts[Score 1]&amp;tPts[Score 2],tPts[Pts]),2,0))</f>
        <v/>
      </c>
      <c r="AG19" s="25" t="str">
        <f>IF(Tirage1!L8="","",Tirage1!L8)</f>
        <v/>
      </c>
      <c r="AH19" s="33" t="str">
        <f t="shared" si="10"/>
        <v/>
      </c>
      <c r="AI19" s="33" t="str">
        <f t="shared" si="11"/>
        <v/>
      </c>
      <c r="AJ19" s="24" t="str" cm="1">
        <f t="array" ref="AJ19">IF(COUNTBLANK(AH19:AI19),"",VLOOKUP(AH19&amp;AI19,CHOOSE({1,2},tPts[Score 1]&amp;tPts[Score 2],tPts[Pts]),2,0))</f>
        <v/>
      </c>
      <c r="AM19" s="131" t="str">
        <f>IF(Tirage1!N8="","",Tirage1!N8)</f>
        <v/>
      </c>
      <c r="AN19" s="132" t="str">
        <f t="shared" si="12"/>
        <v/>
      </c>
      <c r="AO19" s="130" t="str">
        <f t="shared" si="13"/>
        <v/>
      </c>
      <c r="AP19" s="132" t="str" cm="1">
        <f t="array" ref="AP19">IF(COUNTBLANK(AN19:AO19),"",VLOOKUP(AN19&amp;AO19,CHOOSE({1,2},tPts[Score 1]&amp;tPts[Score 2],tPts[Pts]),2,0))</f>
        <v/>
      </c>
      <c r="AS19" s="25" t="str">
        <f>IF(Tirage1!P8="","",Tirage1!P8)</f>
        <v/>
      </c>
      <c r="AT19" s="33" t="str">
        <f t="shared" si="14"/>
        <v/>
      </c>
      <c r="AU19" s="33" t="str">
        <f t="shared" si="15"/>
        <v/>
      </c>
      <c r="AV19" s="24" t="str" cm="1">
        <f t="array" ref="AV19">IF(COUNTBLANK(AT19:AU19),"",VLOOKUP(AT19&amp;AU19,CHOOSE({1,2},tPts[Score 1]&amp;tPts[Score 2],tPts[Pts]),2,0))</f>
        <v/>
      </c>
      <c r="AY19" s="154" t="str">
        <f>IF(Tirage1!R8="","",Tirage1!R8)</f>
        <v/>
      </c>
      <c r="AZ19" s="155" t="str">
        <f t="shared" si="16"/>
        <v/>
      </c>
      <c r="BA19" s="155" t="str">
        <f t="shared" si="17"/>
        <v/>
      </c>
      <c r="BB19" s="153" t="str" cm="1">
        <f t="array" ref="BB19">IF(COUNTBLANK(AZ19:BA19),"",VLOOKUP(AZ19&amp;BA19,CHOOSE({1,2},tPts[Score 1]&amp;tPts[Score 2],tPts[Pts]),2,0))</f>
        <v/>
      </c>
    </row>
    <row r="20" spans="2:54" ht="16.5" thickTop="1" thickBot="1" x14ac:dyDescent="0.3">
      <c r="B20"/>
      <c r="C20" s="23" t="str">
        <f>IF(Tirage1!A9="","",Tirage1!A9)</f>
        <v>lolo</v>
      </c>
      <c r="D20" s="28" t="str">
        <f t="shared" si="0"/>
        <v/>
      </c>
      <c r="E20" s="22" t="str">
        <f t="shared" si="1"/>
        <v/>
      </c>
      <c r="F20" s="28" t="str" cm="1">
        <f t="array" ref="F20">IF(COUNTBLANK(D20:E20),"",VLOOKUP(D20&amp;E20,CHOOSE({1,2},tPts[Score 1]&amp;tPts[Score 2],tPts[Pts]),2,0))</f>
        <v/>
      </c>
      <c r="I20" s="25" t="str">
        <f>IF(Tirage1!D9="","",Tirage1!D9)</f>
        <v/>
      </c>
      <c r="J20" s="33" t="str">
        <f t="shared" si="2"/>
        <v/>
      </c>
      <c r="K20" s="33" t="str">
        <f t="shared" si="3"/>
        <v/>
      </c>
      <c r="L20" s="24" t="str" cm="1">
        <f t="array" ref="L20">IF(COUNTBLANK(J20:K20),"",VLOOKUP(J20&amp;K20,CHOOSE({1,2},tPts[Score 1]&amp;tPts[Score 2],tPts[Pts]),2,0))</f>
        <v/>
      </c>
      <c r="O20" s="77" t="str">
        <f>IF(Tirage1!F9="","",Tirage1!F9)</f>
        <v/>
      </c>
      <c r="P20" s="78" t="str">
        <f t="shared" si="4"/>
        <v/>
      </c>
      <c r="Q20" s="76" t="str">
        <f t="shared" si="5"/>
        <v/>
      </c>
      <c r="R20" s="78" t="str" cm="1">
        <f t="array" ref="R20">IF(COUNTBLANK(P20:Q20),"",VLOOKUP(P20&amp;Q20,CHOOSE({1,2},tPts[Score 1]&amp;tPts[Score 2],tPts[Pts]),2,0))</f>
        <v/>
      </c>
      <c r="U20" s="105" t="str">
        <f>IF(Tirage1!H9="","",Tirage1!H9)</f>
        <v/>
      </c>
      <c r="V20" s="107" t="str">
        <f t="shared" si="6"/>
        <v/>
      </c>
      <c r="W20" s="104" t="str">
        <f t="shared" si="7"/>
        <v/>
      </c>
      <c r="X20" s="104" t="str" cm="1">
        <f t="array" ref="X20">IF(COUNTBLANK(V20:W20),"",VLOOKUP(V20&amp;W20,CHOOSE({1,2},tPts[Score 1]&amp;tPts[Score 2],tPts[Pts]),2,0))</f>
        <v/>
      </c>
      <c r="AA20" s="23" t="str">
        <f>IF(Tirage1!J9="","",Tirage1!J9)</f>
        <v/>
      </c>
      <c r="AB20" s="28" t="str">
        <f t="shared" si="8"/>
        <v/>
      </c>
      <c r="AC20" s="22" t="str">
        <f t="shared" si="9"/>
        <v/>
      </c>
      <c r="AD20" s="28" t="str" cm="1">
        <f t="array" ref="AD20">IF(COUNTBLANK(AB20:AC20),"",VLOOKUP(AB20&amp;AC20,CHOOSE({1,2},tPts[Score 1]&amp;tPts[Score 2],tPts[Pts]),2,0))</f>
        <v/>
      </c>
      <c r="AG20" s="25" t="str">
        <f>IF(Tirage1!L9="","",Tirage1!L9)</f>
        <v/>
      </c>
      <c r="AH20" s="33" t="str">
        <f t="shared" si="10"/>
        <v/>
      </c>
      <c r="AI20" s="33" t="str">
        <f t="shared" si="11"/>
        <v/>
      </c>
      <c r="AJ20" s="24" t="str" cm="1">
        <f t="array" ref="AJ20">IF(COUNTBLANK(AH20:AI20),"",VLOOKUP(AH20&amp;AI20,CHOOSE({1,2},tPts[Score 1]&amp;tPts[Score 2],tPts[Pts]),2,0))</f>
        <v/>
      </c>
      <c r="AM20" s="131" t="str">
        <f>IF(Tirage1!N9="","",Tirage1!N9)</f>
        <v/>
      </c>
      <c r="AN20" s="132" t="str">
        <f t="shared" si="12"/>
        <v/>
      </c>
      <c r="AO20" s="130" t="str">
        <f t="shared" si="13"/>
        <v/>
      </c>
      <c r="AP20" s="132" t="str" cm="1">
        <f t="array" ref="AP20">IF(COUNTBLANK(AN20:AO20),"",VLOOKUP(AN20&amp;AO20,CHOOSE({1,2},tPts[Score 1]&amp;tPts[Score 2],tPts[Pts]),2,0))</f>
        <v/>
      </c>
      <c r="AS20" s="25" t="str">
        <f>IF(Tirage1!P9="","",Tirage1!P9)</f>
        <v/>
      </c>
      <c r="AT20" s="33" t="str">
        <f t="shared" si="14"/>
        <v/>
      </c>
      <c r="AU20" s="33" t="str">
        <f t="shared" si="15"/>
        <v/>
      </c>
      <c r="AV20" s="24" t="str" cm="1">
        <f t="array" ref="AV20">IF(COUNTBLANK(AT20:AU20),"",VLOOKUP(AT20&amp;AU20,CHOOSE({1,2},tPts[Score 1]&amp;tPts[Score 2],tPts[Pts]),2,0))</f>
        <v/>
      </c>
      <c r="AY20" s="154" t="str">
        <f>IF(Tirage1!R9="","",Tirage1!R9)</f>
        <v/>
      </c>
      <c r="AZ20" s="155" t="str">
        <f t="shared" si="16"/>
        <v/>
      </c>
      <c r="BA20" s="155" t="str">
        <f t="shared" si="17"/>
        <v/>
      </c>
      <c r="BB20" s="153" t="str" cm="1">
        <f t="array" ref="BB20">IF(COUNTBLANK(AZ20:BA20),"",VLOOKUP(AZ20&amp;BA20,CHOOSE({1,2},tPts[Score 1]&amp;tPts[Score 2],tPts[Pts]),2,0))</f>
        <v/>
      </c>
    </row>
    <row r="21" spans="2:54" ht="16.5" thickTop="1" thickBot="1" x14ac:dyDescent="0.3">
      <c r="B21"/>
      <c r="C21" s="23" t="str">
        <f>IF(Tirage1!A10="","",Tirage1!A10)</f>
        <v>gégé</v>
      </c>
      <c r="D21" s="28" t="str">
        <f t="shared" si="0"/>
        <v/>
      </c>
      <c r="E21" s="22" t="str">
        <f t="shared" si="1"/>
        <v/>
      </c>
      <c r="F21" s="28" t="str" cm="1">
        <f t="array" ref="F21">IF(COUNTBLANK(D21:E21),"",VLOOKUP(D21&amp;E21,CHOOSE({1,2},tPts[Score 1]&amp;tPts[Score 2],tPts[Pts]),2,0))</f>
        <v/>
      </c>
      <c r="I21" s="25" t="str">
        <f>IF(Tirage1!D10="","",Tirage1!D10)</f>
        <v/>
      </c>
      <c r="J21" s="33" t="str">
        <f t="shared" si="2"/>
        <v/>
      </c>
      <c r="K21" s="33" t="str">
        <f t="shared" si="3"/>
        <v/>
      </c>
      <c r="L21" s="24" t="str" cm="1">
        <f t="array" ref="L21">IF(COUNTBLANK(J21:K21),"",VLOOKUP(J21&amp;K21,CHOOSE({1,2},tPts[Score 1]&amp;tPts[Score 2],tPts[Pts]),2,0))</f>
        <v/>
      </c>
      <c r="O21" s="77" t="str">
        <f>IF(Tirage1!F10="","",Tirage1!F10)</f>
        <v/>
      </c>
      <c r="P21" s="78" t="str">
        <f t="shared" si="4"/>
        <v/>
      </c>
      <c r="Q21" s="76" t="str">
        <f t="shared" si="5"/>
        <v/>
      </c>
      <c r="R21" s="78" t="str" cm="1">
        <f t="array" ref="R21">IF(COUNTBLANK(P21:Q21),"",VLOOKUP(P21&amp;Q21,CHOOSE({1,2},tPts[Score 1]&amp;tPts[Score 2],tPts[Pts]),2,0))</f>
        <v/>
      </c>
      <c r="U21" s="105" t="str">
        <f>IF(Tirage1!H10="","",Tirage1!H10)</f>
        <v/>
      </c>
      <c r="V21" s="107" t="str">
        <f t="shared" si="6"/>
        <v/>
      </c>
      <c r="W21" s="104" t="str">
        <f t="shared" si="7"/>
        <v/>
      </c>
      <c r="X21" s="104" t="str" cm="1">
        <f t="array" ref="X21">IF(COUNTBLANK(V21:W21),"",VLOOKUP(V21&amp;W21,CHOOSE({1,2},tPts[Score 1]&amp;tPts[Score 2],tPts[Pts]),2,0))</f>
        <v/>
      </c>
      <c r="AA21" s="23" t="str">
        <f>IF(Tirage1!J10="","",Tirage1!J10)</f>
        <v/>
      </c>
      <c r="AB21" s="28" t="str">
        <f t="shared" si="8"/>
        <v/>
      </c>
      <c r="AC21" s="22" t="str">
        <f t="shared" si="9"/>
        <v/>
      </c>
      <c r="AD21" s="28" t="str" cm="1">
        <f t="array" ref="AD21">IF(COUNTBLANK(AB21:AC21),"",VLOOKUP(AB21&amp;AC21,CHOOSE({1,2},tPts[Score 1]&amp;tPts[Score 2],tPts[Pts]),2,0))</f>
        <v/>
      </c>
      <c r="AG21" s="25" t="str">
        <f>IF(Tirage1!L10="","",Tirage1!L10)</f>
        <v/>
      </c>
      <c r="AH21" s="33" t="str">
        <f t="shared" si="10"/>
        <v/>
      </c>
      <c r="AI21" s="33" t="str">
        <f t="shared" si="11"/>
        <v/>
      </c>
      <c r="AJ21" s="24" t="str" cm="1">
        <f t="array" ref="AJ21">IF(COUNTBLANK(AH21:AI21),"",VLOOKUP(AH21&amp;AI21,CHOOSE({1,2},tPts[Score 1]&amp;tPts[Score 2],tPts[Pts]),2,0))</f>
        <v/>
      </c>
      <c r="AM21" s="131" t="str">
        <f>IF(Tirage1!N10="","",Tirage1!N10)</f>
        <v/>
      </c>
      <c r="AN21" s="132" t="str">
        <f t="shared" si="12"/>
        <v/>
      </c>
      <c r="AO21" s="130" t="str">
        <f t="shared" si="13"/>
        <v/>
      </c>
      <c r="AP21" s="132" t="str" cm="1">
        <f t="array" ref="AP21">IF(COUNTBLANK(AN21:AO21),"",VLOOKUP(AN21&amp;AO21,CHOOSE({1,2},tPts[Score 1]&amp;tPts[Score 2],tPts[Pts]),2,0))</f>
        <v/>
      </c>
      <c r="AS21" s="25" t="str">
        <f>IF(Tirage1!P10="","",Tirage1!P10)</f>
        <v/>
      </c>
      <c r="AT21" s="33" t="str">
        <f t="shared" si="14"/>
        <v/>
      </c>
      <c r="AU21" s="33" t="str">
        <f t="shared" si="15"/>
        <v/>
      </c>
      <c r="AV21" s="24" t="str" cm="1">
        <f t="array" ref="AV21">IF(COUNTBLANK(AT21:AU21),"",VLOOKUP(AT21&amp;AU21,CHOOSE({1,2},tPts[Score 1]&amp;tPts[Score 2],tPts[Pts]),2,0))</f>
        <v/>
      </c>
      <c r="AY21" s="154" t="str">
        <f>IF(Tirage1!R10="","",Tirage1!R10)</f>
        <v/>
      </c>
      <c r="AZ21" s="155" t="str">
        <f t="shared" si="16"/>
        <v/>
      </c>
      <c r="BA21" s="155" t="str">
        <f t="shared" si="17"/>
        <v/>
      </c>
      <c r="BB21" s="153" t="str" cm="1">
        <f t="array" ref="BB21">IF(COUNTBLANK(AZ21:BA21),"",VLOOKUP(AZ21&amp;BA21,CHOOSE({1,2},tPts[Score 1]&amp;tPts[Score 2],tPts[Pts]),2,0))</f>
        <v/>
      </c>
    </row>
    <row r="22" spans="2:54" ht="16.5" thickTop="1" thickBot="1" x14ac:dyDescent="0.3">
      <c r="B22"/>
      <c r="C22" s="23" t="str">
        <f>IF(Tirage1!A11="","",Tirage1!A11)</f>
        <v>nanar</v>
      </c>
      <c r="D22" s="28" t="str">
        <f t="shared" si="0"/>
        <v/>
      </c>
      <c r="E22" s="22" t="str">
        <f t="shared" si="1"/>
        <v/>
      </c>
      <c r="F22" s="28" t="str" cm="1">
        <f t="array" ref="F22">IF(COUNTBLANK(D22:E22),"",VLOOKUP(D22&amp;E22,CHOOSE({1,2},tPts[Score 1]&amp;tPts[Score 2],tPts[Pts]),2,0))</f>
        <v/>
      </c>
      <c r="I22" s="25" t="str">
        <f>IF(Tirage1!D11="","",Tirage1!D11)</f>
        <v/>
      </c>
      <c r="J22" s="33" t="str">
        <f t="shared" si="2"/>
        <v/>
      </c>
      <c r="K22" s="33" t="str">
        <f t="shared" si="3"/>
        <v/>
      </c>
      <c r="L22" s="24" t="str" cm="1">
        <f t="array" ref="L22">IF(COUNTBLANK(J22:K22),"",VLOOKUP(J22&amp;K22,CHOOSE({1,2},tPts[Score 1]&amp;tPts[Score 2],tPts[Pts]),2,0))</f>
        <v/>
      </c>
      <c r="O22" s="77" t="str">
        <f>IF(Tirage1!F11="","",Tirage1!F11)</f>
        <v/>
      </c>
      <c r="P22" s="78" t="str">
        <f t="shared" si="4"/>
        <v/>
      </c>
      <c r="Q22" s="76" t="str">
        <f t="shared" si="5"/>
        <v/>
      </c>
      <c r="R22" s="78" t="str" cm="1">
        <f t="array" ref="R22">IF(COUNTBLANK(P22:Q22),"",VLOOKUP(P22&amp;Q22,CHOOSE({1,2},tPts[Score 1]&amp;tPts[Score 2],tPts[Pts]),2,0))</f>
        <v/>
      </c>
      <c r="U22" s="105" t="str">
        <f>IF(Tirage1!H11="","",Tirage1!H11)</f>
        <v/>
      </c>
      <c r="V22" s="107" t="str">
        <f t="shared" si="6"/>
        <v/>
      </c>
      <c r="W22" s="104" t="str">
        <f t="shared" si="7"/>
        <v/>
      </c>
      <c r="X22" s="104" t="str" cm="1">
        <f t="array" ref="X22">IF(COUNTBLANK(V22:W22),"",VLOOKUP(V22&amp;W22,CHOOSE({1,2},tPts[Score 1]&amp;tPts[Score 2],tPts[Pts]),2,0))</f>
        <v/>
      </c>
      <c r="AA22" s="23" t="str">
        <f>IF(Tirage1!J11="","",Tirage1!J11)</f>
        <v/>
      </c>
      <c r="AB22" s="28" t="str">
        <f t="shared" si="8"/>
        <v/>
      </c>
      <c r="AC22" s="22" t="str">
        <f t="shared" si="9"/>
        <v/>
      </c>
      <c r="AD22" s="28" t="str" cm="1">
        <f t="array" ref="AD22">IF(COUNTBLANK(AB22:AC22),"",VLOOKUP(AB22&amp;AC22,CHOOSE({1,2},tPts[Score 1]&amp;tPts[Score 2],tPts[Pts]),2,0))</f>
        <v/>
      </c>
      <c r="AG22" s="25" t="str">
        <f>IF(Tirage1!L11="","",Tirage1!L11)</f>
        <v/>
      </c>
      <c r="AH22" s="33" t="str">
        <f t="shared" si="10"/>
        <v/>
      </c>
      <c r="AI22" s="33" t="str">
        <f t="shared" si="11"/>
        <v/>
      </c>
      <c r="AJ22" s="24" t="str" cm="1">
        <f t="array" ref="AJ22">IF(COUNTBLANK(AH22:AI22),"",VLOOKUP(AH22&amp;AI22,CHOOSE({1,2},tPts[Score 1]&amp;tPts[Score 2],tPts[Pts]),2,0))</f>
        <v/>
      </c>
      <c r="AM22" s="131" t="str">
        <f>IF(Tirage1!N11="","",Tirage1!N11)</f>
        <v/>
      </c>
      <c r="AN22" s="132" t="str">
        <f t="shared" si="12"/>
        <v/>
      </c>
      <c r="AO22" s="130" t="str">
        <f t="shared" si="13"/>
        <v/>
      </c>
      <c r="AP22" s="132" t="str" cm="1">
        <f t="array" ref="AP22">IF(COUNTBLANK(AN22:AO22),"",VLOOKUP(AN22&amp;AO22,CHOOSE({1,2},tPts[Score 1]&amp;tPts[Score 2],tPts[Pts]),2,0))</f>
        <v/>
      </c>
      <c r="AS22" s="25" t="str">
        <f>IF(Tirage1!P11="","",Tirage1!P11)</f>
        <v/>
      </c>
      <c r="AT22" s="33" t="str">
        <f t="shared" si="14"/>
        <v/>
      </c>
      <c r="AU22" s="33" t="str">
        <f t="shared" si="15"/>
        <v/>
      </c>
      <c r="AV22" s="24" t="str" cm="1">
        <f t="array" ref="AV22">IF(COUNTBLANK(AT22:AU22),"",VLOOKUP(AT22&amp;AU22,CHOOSE({1,2},tPts[Score 1]&amp;tPts[Score 2],tPts[Pts]),2,0))</f>
        <v/>
      </c>
      <c r="AY22" s="154" t="str">
        <f>IF(Tirage1!R11="","",Tirage1!R11)</f>
        <v/>
      </c>
      <c r="AZ22" s="155" t="str">
        <f t="shared" si="16"/>
        <v/>
      </c>
      <c r="BA22" s="155" t="str">
        <f t="shared" si="17"/>
        <v/>
      </c>
      <c r="BB22" s="153" t="str" cm="1">
        <f t="array" ref="BB22">IF(COUNTBLANK(AZ22:BA22),"",VLOOKUP(AZ22&amp;BA22,CHOOSE({1,2},tPts[Score 1]&amp;tPts[Score 2],tPts[Pts]),2,0))</f>
        <v/>
      </c>
    </row>
    <row r="23" spans="2:54" ht="16.5" thickTop="1" thickBot="1" x14ac:dyDescent="0.3">
      <c r="B23"/>
      <c r="C23" s="28" t="str">
        <f>IF(Tirage1!A12="","",Tirage1!A12)</f>
        <v/>
      </c>
      <c r="D23" s="28" t="str">
        <f t="shared" si="0"/>
        <v/>
      </c>
      <c r="E23" s="22" t="str">
        <f t="shared" si="1"/>
        <v/>
      </c>
      <c r="F23" s="28" t="str" cm="1">
        <f t="array" ref="F23">IF(COUNTBLANK(D23:E23),"",VLOOKUP(D23&amp;E23,CHOOSE({1,2},tPts[Score 1]&amp;tPts[Score 2],tPts[Pts]),2,0))</f>
        <v/>
      </c>
      <c r="I23" s="68" t="str">
        <f>IF(Tirage1!D12="","",Tirage1!D12)</f>
        <v/>
      </c>
      <c r="J23" s="33" t="str">
        <f t="shared" si="2"/>
        <v/>
      </c>
      <c r="K23" s="33" t="str">
        <f t="shared" si="3"/>
        <v/>
      </c>
      <c r="L23" s="24" t="str" cm="1">
        <f t="array" ref="L23">IF(COUNTBLANK(J23:K23),"",VLOOKUP(J23&amp;K23,CHOOSE({1,2},tPts[Score 1]&amp;tPts[Score 2],tPts[Pts]),2,0))</f>
        <v/>
      </c>
      <c r="O23" s="78" t="str">
        <f>IF(Tirage1!F12="","",Tirage1!F12)</f>
        <v/>
      </c>
      <c r="P23" s="78" t="str">
        <f t="shared" si="4"/>
        <v/>
      </c>
      <c r="Q23" s="76" t="str">
        <f t="shared" si="5"/>
        <v/>
      </c>
      <c r="R23" s="78" t="str" cm="1">
        <f t="array" ref="R23">IF(COUNTBLANK(P23:Q23),"",VLOOKUP(P23&amp;Q23,CHOOSE({1,2},tPts[Score 1]&amp;tPts[Score 2],tPts[Pts]),2,0))</f>
        <v/>
      </c>
      <c r="U23" s="107" t="str">
        <f>IF(Tirage1!H12="","",Tirage1!H12)</f>
        <v/>
      </c>
      <c r="V23" s="107" t="str">
        <f t="shared" si="6"/>
        <v/>
      </c>
      <c r="W23" s="104" t="str">
        <f t="shared" si="7"/>
        <v/>
      </c>
      <c r="X23" s="104" t="str" cm="1">
        <f t="array" ref="X23">IF(COUNTBLANK(V23:W23),"",VLOOKUP(V23&amp;W23,CHOOSE({1,2},tPts[Score 1]&amp;tPts[Score 2],tPts[Pts]),2,0))</f>
        <v/>
      </c>
      <c r="AA23" s="28" t="str">
        <f>IF(Tirage1!J12="","",Tirage1!J12)</f>
        <v/>
      </c>
      <c r="AB23" s="28" t="str">
        <f t="shared" si="8"/>
        <v/>
      </c>
      <c r="AC23" s="22" t="str">
        <f t="shared" si="9"/>
        <v/>
      </c>
      <c r="AD23" s="28" t="str" cm="1">
        <f t="array" ref="AD23">IF(COUNTBLANK(AB23:AC23),"",VLOOKUP(AB23&amp;AC23,CHOOSE({1,2},tPts[Score 1]&amp;tPts[Score 2],tPts[Pts]),2,0))</f>
        <v/>
      </c>
      <c r="AG23" s="68" t="str">
        <f>IF(Tirage1!L12="","",Tirage1!L12)</f>
        <v/>
      </c>
      <c r="AH23" s="33" t="str">
        <f t="shared" si="10"/>
        <v/>
      </c>
      <c r="AI23" s="33" t="str">
        <f t="shared" si="11"/>
        <v/>
      </c>
      <c r="AJ23" s="24" t="str" cm="1">
        <f t="array" ref="AJ23">IF(COUNTBLANK(AH23:AI23),"",VLOOKUP(AH23&amp;AI23,CHOOSE({1,2},tPts[Score 1]&amp;tPts[Score 2],tPts[Pts]),2,0))</f>
        <v/>
      </c>
      <c r="AM23" s="131" t="str">
        <f>IF(Tirage1!N12="","",Tirage1!N12)</f>
        <v/>
      </c>
      <c r="AN23" s="132" t="str">
        <f t="shared" si="12"/>
        <v/>
      </c>
      <c r="AO23" s="130" t="str">
        <f t="shared" si="13"/>
        <v/>
      </c>
      <c r="AP23" s="132" t="str" cm="1">
        <f t="array" ref="AP23">IF(COUNTBLANK(AN23:AO23),"",VLOOKUP(AN23&amp;AO23,CHOOSE({1,2},tPts[Score 1]&amp;tPts[Score 2],tPts[Pts]),2,0))</f>
        <v/>
      </c>
      <c r="AS23" s="68" t="str">
        <f>IF(Tirage1!P12="","",Tirage1!P12)</f>
        <v/>
      </c>
      <c r="AT23" s="33" t="str">
        <f t="shared" si="14"/>
        <v/>
      </c>
      <c r="AU23" s="33" t="str">
        <f t="shared" si="15"/>
        <v/>
      </c>
      <c r="AV23" s="24" t="str" cm="1">
        <f t="array" ref="AV23">IF(COUNTBLANK(AT23:AU23),"",VLOOKUP(AT23&amp;AU23,CHOOSE({1,2},tPts[Score 1]&amp;tPts[Score 2],tPts[Pts]),2,0))</f>
        <v/>
      </c>
      <c r="AY23" s="156" t="str">
        <f>IF(Tirage1!R12="","",Tirage1!R12)</f>
        <v/>
      </c>
      <c r="AZ23" s="155" t="str">
        <f t="shared" si="16"/>
        <v/>
      </c>
      <c r="BA23" s="155" t="str">
        <f t="shared" si="17"/>
        <v/>
      </c>
      <c r="BB23" s="153" t="str" cm="1">
        <f t="array" ref="BB23">IF(COUNTBLANK(AZ23:BA23),"",VLOOKUP(AZ23&amp;BA23,CHOOSE({1,2},tPts[Score 1]&amp;tPts[Score 2],tPts[Pts]),2,0))</f>
        <v/>
      </c>
    </row>
    <row r="24" spans="2:54" ht="14.25" customHeight="1" thickTop="1" thickBot="1" x14ac:dyDescent="0.3">
      <c r="N24" s="18"/>
      <c r="Z24" s="18"/>
      <c r="AL24" s="18"/>
    </row>
    <row r="25" spans="2:54" ht="15.75" thickTop="1" x14ac:dyDescent="0.25">
      <c r="B25"/>
      <c r="C25" s="35"/>
      <c r="D25" s="173" t="s">
        <v>22</v>
      </c>
      <c r="E25" s="173"/>
      <c r="F25" s="108"/>
      <c r="I25" s="39"/>
      <c r="J25" s="161" t="s">
        <v>23</v>
      </c>
      <c r="K25" s="161"/>
      <c r="O25" s="79"/>
      <c r="P25" s="174" t="s">
        <v>42</v>
      </c>
      <c r="Q25" s="174"/>
      <c r="U25" s="50"/>
      <c r="V25" s="163" t="s">
        <v>44</v>
      </c>
      <c r="W25" s="163"/>
      <c r="AA25" s="35"/>
      <c r="AB25" s="173" t="s">
        <v>47</v>
      </c>
      <c r="AC25" s="173"/>
      <c r="AG25" s="39"/>
      <c r="AH25" s="161" t="s">
        <v>62</v>
      </c>
      <c r="AI25" s="161"/>
      <c r="AM25" s="133"/>
      <c r="AN25" s="175" t="s">
        <v>65</v>
      </c>
      <c r="AO25" s="175"/>
      <c r="AS25" s="39"/>
      <c r="AT25" s="161" t="s">
        <v>70</v>
      </c>
      <c r="AU25" s="161"/>
      <c r="AY25" s="157"/>
      <c r="AZ25" s="162" t="s">
        <v>73</v>
      </c>
      <c r="BA25" s="162"/>
    </row>
    <row r="26" spans="2:54" x14ac:dyDescent="0.25">
      <c r="B26"/>
      <c r="C26" s="36" t="s">
        <v>13</v>
      </c>
      <c r="D26" s="37" t="s">
        <v>14</v>
      </c>
      <c r="E26" s="38" t="s">
        <v>15</v>
      </c>
      <c r="F26" s="108"/>
      <c r="I26" s="40" t="s">
        <v>13</v>
      </c>
      <c r="J26" s="41" t="s">
        <v>14</v>
      </c>
      <c r="K26" s="42" t="s">
        <v>15</v>
      </c>
      <c r="O26" s="80" t="s">
        <v>13</v>
      </c>
      <c r="P26" s="81" t="s">
        <v>14</v>
      </c>
      <c r="Q26" s="82" t="s">
        <v>15</v>
      </c>
      <c r="U26" s="51" t="s">
        <v>13</v>
      </c>
      <c r="V26" s="52" t="s">
        <v>14</v>
      </c>
      <c r="W26" s="53" t="s">
        <v>15</v>
      </c>
      <c r="AA26" s="36" t="s">
        <v>13</v>
      </c>
      <c r="AB26" s="37" t="s">
        <v>14</v>
      </c>
      <c r="AC26" s="38" t="s">
        <v>15</v>
      </c>
      <c r="AG26" s="40" t="s">
        <v>13</v>
      </c>
      <c r="AH26" s="41" t="s">
        <v>14</v>
      </c>
      <c r="AI26" s="42" t="s">
        <v>15</v>
      </c>
      <c r="AM26" s="134" t="s">
        <v>13</v>
      </c>
      <c r="AN26" s="135" t="s">
        <v>14</v>
      </c>
      <c r="AO26" s="136" t="s">
        <v>15</v>
      </c>
      <c r="AS26" s="40" t="s">
        <v>13</v>
      </c>
      <c r="AT26" s="41" t="s">
        <v>14</v>
      </c>
      <c r="AU26" s="42" t="s">
        <v>15</v>
      </c>
      <c r="AY26" s="158" t="s">
        <v>13</v>
      </c>
      <c r="AZ26" s="159" t="s">
        <v>14</v>
      </c>
      <c r="BA26" s="160" t="s">
        <v>15</v>
      </c>
    </row>
    <row r="27" spans="2:54" ht="38.25" customHeight="1" x14ac:dyDescent="0.25">
      <c r="B27"/>
      <c r="C27" s="36">
        <v>2</v>
      </c>
      <c r="D27" s="37" t="str">
        <f>IF(Tirage1!A3="","",Tirage1!A3)</f>
        <v>A1</v>
      </c>
      <c r="E27" s="37" t="str">
        <f t="shared" ref="E27:E36" si="18">IFERROR(VLOOKUP(D27,$C$14:$F$23,4,FALSE),0)</f>
        <v/>
      </c>
      <c r="F27" s="108">
        <f t="shared" ref="F27:F36" si="19">IF(E27="",-100,E27)</f>
        <v>-100</v>
      </c>
      <c r="I27" s="40">
        <v>1</v>
      </c>
      <c r="J27" s="48" t="str">
        <f>IF(Tirage1!D8="","",Tirage1!D8)</f>
        <v/>
      </c>
      <c r="K27" s="41" t="str">
        <f t="shared" ref="K27:K36" si="20">IFERROR(VLOOKUP(J27,$I$14:$L$23,4,FALSE),"")</f>
        <v/>
      </c>
      <c r="L27" s="108">
        <f t="shared" ref="L27:L36" si="21">IF(K27="",-100,K27)</f>
        <v>-100</v>
      </c>
      <c r="O27" s="80">
        <v>1</v>
      </c>
      <c r="P27" s="81" t="str">
        <f>IF(Tirage1!F3="","",Tirage1!F3)</f>
        <v/>
      </c>
      <c r="Q27" s="81" t="str">
        <f t="shared" ref="Q27:Q36" si="22">IFERROR(VLOOKUP(P27,$O$14:$R$23,4,FALSE),0)</f>
        <v/>
      </c>
      <c r="R27" s="108">
        <f t="shared" ref="R27:R36" si="23">IF(Q27="",-100,Q27)</f>
        <v>-100</v>
      </c>
      <c r="U27" s="51">
        <v>1</v>
      </c>
      <c r="V27" s="52" t="str">
        <f>IF(Tirage1!H3="","",Tirage1!H3)</f>
        <v/>
      </c>
      <c r="W27" s="52" t="str">
        <f t="shared" ref="W27:W36" si="24">IFERROR(VLOOKUP(V27,$U$14:$X$23,4,FALSE),"")</f>
        <v/>
      </c>
      <c r="X27" s="110">
        <f t="shared" ref="X27:X36" si="25">IF(W27="",-100,W27)</f>
        <v>-100</v>
      </c>
      <c r="AA27" s="36">
        <v>1</v>
      </c>
      <c r="AB27" s="37" t="str">
        <f>IF(Tirage1!J3="","",Tirage1!J3)</f>
        <v/>
      </c>
      <c r="AC27" s="37" t="str">
        <f t="shared" ref="AC27:AC36" si="26">IFERROR(VLOOKUP(AB27,$AA$14:$AD$23,4,FALSE),0)</f>
        <v/>
      </c>
      <c r="AD27" s="110">
        <f t="shared" ref="AD27:AD36" si="27">IF(AC27="",-100,AC27)</f>
        <v>-100</v>
      </c>
      <c r="AG27" s="40">
        <v>1</v>
      </c>
      <c r="AH27" s="48" t="str">
        <f>IF(Tirage1!L3="","",Tirage1!L3)</f>
        <v/>
      </c>
      <c r="AI27" s="41" t="str">
        <f>IFERROR(VLOOKUP(AH27,$AG$14:$AJ$23,4,FALSE),"")</f>
        <v/>
      </c>
      <c r="AJ27" s="108">
        <f t="shared" ref="AJ27:AJ36" si="28">IF(AI27="",-100,AI27)</f>
        <v>-100</v>
      </c>
      <c r="AK27" s="108"/>
      <c r="AM27" s="134">
        <v>1</v>
      </c>
      <c r="AN27" s="135" t="str">
        <f>IF(Tirage1!N3="","",Tirage1!N3)</f>
        <v/>
      </c>
      <c r="AO27" s="135" t="str">
        <f>IFERROR(VLOOKUP(AN27,$AM$14:$AP$23,4,FALSE),0)</f>
        <v/>
      </c>
      <c r="AP27" s="108">
        <f t="shared" ref="AP27:AP36" si="29">IF(AO27="",-100,AO27)</f>
        <v>-100</v>
      </c>
      <c r="AS27" s="40">
        <v>1</v>
      </c>
      <c r="AT27" s="48" t="str">
        <f>IF(Tirage1!P3="","",Tirage1!P3)</f>
        <v/>
      </c>
      <c r="AU27" s="41" t="str">
        <f>IFERROR(VLOOKUP(AT27,$AS$14:$AV$23,4,FALSE),"")</f>
        <v/>
      </c>
      <c r="AV27" s="108">
        <f t="shared" ref="AV27:AV36" si="30">IF(AU27="",-100,AU27)</f>
        <v>-100</v>
      </c>
      <c r="AW27" s="108"/>
      <c r="AY27" s="158">
        <v>1</v>
      </c>
      <c r="AZ27" s="159" t="str">
        <f>IF(Tirage1!R3="","",Tirage1!R3)</f>
        <v/>
      </c>
      <c r="BA27" s="159" t="str">
        <f>IFERROR(VLOOKUP(AZ27,AY14:BB23,4,FALSE),"")</f>
        <v/>
      </c>
      <c r="BB27" s="108">
        <f t="shared" ref="BB27:BB36" si="31">IF(BA27="",-100,BA27)</f>
        <v>-100</v>
      </c>
    </row>
    <row r="28" spans="2:54" x14ac:dyDescent="0.25">
      <c r="B28"/>
      <c r="C28" s="36">
        <v>8</v>
      </c>
      <c r="D28" s="37" t="str">
        <f>IF(Tirage1!A9="","",Tirage1!A9)</f>
        <v>lolo</v>
      </c>
      <c r="E28" s="37" t="str">
        <f t="shared" si="18"/>
        <v/>
      </c>
      <c r="F28" s="108">
        <f t="shared" si="19"/>
        <v>-100</v>
      </c>
      <c r="I28" s="40">
        <v>2</v>
      </c>
      <c r="J28" s="48" t="str">
        <f>IF(Tirage1!D5="","",Tirage1!D5)</f>
        <v/>
      </c>
      <c r="K28" s="41" t="str">
        <f t="shared" si="20"/>
        <v/>
      </c>
      <c r="L28" s="108">
        <f t="shared" si="21"/>
        <v>-100</v>
      </c>
      <c r="O28" s="80">
        <v>2</v>
      </c>
      <c r="P28" s="81" t="str">
        <f>IF(Tirage1!F6="","",Tirage1!F6)</f>
        <v/>
      </c>
      <c r="Q28" s="81" t="str">
        <f t="shared" si="22"/>
        <v/>
      </c>
      <c r="R28" s="108">
        <f t="shared" si="23"/>
        <v>-100</v>
      </c>
      <c r="U28" s="51">
        <v>2</v>
      </c>
      <c r="V28" s="52" t="str">
        <f>IF(Tirage1!H10="","",Tirage1!H10)</f>
        <v/>
      </c>
      <c r="W28" s="52" t="str">
        <f t="shared" si="24"/>
        <v/>
      </c>
      <c r="X28" s="110">
        <f t="shared" si="25"/>
        <v>-100</v>
      </c>
      <c r="AA28" s="36">
        <v>2</v>
      </c>
      <c r="AB28" s="37" t="str">
        <f>IF(Tirage1!J6="","",Tirage1!J6)</f>
        <v/>
      </c>
      <c r="AC28" s="37" t="str">
        <f t="shared" si="26"/>
        <v/>
      </c>
      <c r="AD28" s="110">
        <f t="shared" si="27"/>
        <v>-100</v>
      </c>
      <c r="AG28" s="40">
        <v>2</v>
      </c>
      <c r="AH28" s="48" t="str">
        <f>IF(Tirage1!L4="","",Tirage1!L4)</f>
        <v/>
      </c>
      <c r="AI28" s="41" t="str">
        <f t="shared" ref="AI28:AI36" si="32">IFERROR(VLOOKUP(AH28,$AG$14:$AJ$23,4,FALSE),"")</f>
        <v/>
      </c>
      <c r="AJ28" s="108">
        <f t="shared" si="28"/>
        <v>-100</v>
      </c>
      <c r="AK28" s="108"/>
      <c r="AM28" s="134">
        <v>2</v>
      </c>
      <c r="AN28" s="135" t="str">
        <f>IF(Tirage1!N4="","",Tirage1!N4)</f>
        <v/>
      </c>
      <c r="AO28" s="135" t="str">
        <f t="shared" ref="AO28:AO36" si="33">IFERROR(VLOOKUP(AN28,$AM$14:$AP$23,4,FALSE),0)</f>
        <v/>
      </c>
      <c r="AP28" s="108">
        <f t="shared" si="29"/>
        <v>-100</v>
      </c>
      <c r="AS28" s="40">
        <v>2</v>
      </c>
      <c r="AT28" s="48" t="str">
        <f>IF(Tirage1!P4="","",Tirage1!P4)</f>
        <v/>
      </c>
      <c r="AU28" s="41" t="str">
        <f t="shared" ref="AU28:AU36" si="34">IFERROR(VLOOKUP(AT28,$AS$14:$AV$23,4,FALSE),"")</f>
        <v/>
      </c>
      <c r="AV28" s="108">
        <f t="shared" si="30"/>
        <v>-100</v>
      </c>
      <c r="AW28" s="108"/>
      <c r="AY28" s="158">
        <v>2</v>
      </c>
      <c r="AZ28" s="159" t="str">
        <f>IF(Tirage1!R4="","",Tirage1!R4)</f>
        <v/>
      </c>
      <c r="BA28" s="159" t="str">
        <f t="shared" ref="BA28:BA36" si="35">IFERROR(VLOOKUP(AZ28,AY15:BB24,4,FALSE),"")</f>
        <v/>
      </c>
      <c r="BB28" s="108">
        <f t="shared" si="31"/>
        <v>-100</v>
      </c>
    </row>
    <row r="29" spans="2:54" x14ac:dyDescent="0.25">
      <c r="B29"/>
      <c r="C29" s="36">
        <v>3</v>
      </c>
      <c r="D29" s="37" t="str">
        <f>IF(Tirage1!A4="","",Tirage1!A4)</f>
        <v>A2</v>
      </c>
      <c r="E29" s="37" t="str">
        <f t="shared" si="18"/>
        <v/>
      </c>
      <c r="F29" s="108">
        <f t="shared" si="19"/>
        <v>-100</v>
      </c>
      <c r="I29" s="40">
        <v>3</v>
      </c>
      <c r="J29" s="48" t="str">
        <f>IF(Tirage1!D4="","",Tirage1!D4)</f>
        <v/>
      </c>
      <c r="K29" s="41" t="str">
        <f t="shared" si="20"/>
        <v/>
      </c>
      <c r="L29" s="108">
        <f t="shared" si="21"/>
        <v>-100</v>
      </c>
      <c r="O29" s="80">
        <v>3</v>
      </c>
      <c r="P29" s="81" t="str">
        <f>IF(Tirage1!F8="","",Tirage1!F8)</f>
        <v/>
      </c>
      <c r="Q29" s="81" t="str">
        <f t="shared" si="22"/>
        <v/>
      </c>
      <c r="R29" s="108">
        <f t="shared" si="23"/>
        <v>-100</v>
      </c>
      <c r="U29" s="51">
        <v>3</v>
      </c>
      <c r="V29" s="52" t="str">
        <f>IF(Tirage1!H5="","",Tirage1!H5)</f>
        <v/>
      </c>
      <c r="W29" s="52" t="str">
        <f t="shared" si="24"/>
        <v/>
      </c>
      <c r="X29" s="110">
        <f t="shared" si="25"/>
        <v>-100</v>
      </c>
      <c r="AA29" s="36">
        <v>3</v>
      </c>
      <c r="AB29" s="37" t="str">
        <f>IF(Tirage1!J8="","",Tirage1!J8)</f>
        <v/>
      </c>
      <c r="AC29" s="37" t="str">
        <f t="shared" si="26"/>
        <v/>
      </c>
      <c r="AD29" s="110">
        <f t="shared" si="27"/>
        <v>-100</v>
      </c>
      <c r="AG29" s="40">
        <v>3</v>
      </c>
      <c r="AH29" s="48" t="str">
        <f>IF(Tirage1!L5="","",Tirage1!L5)</f>
        <v/>
      </c>
      <c r="AI29" s="41" t="str">
        <f t="shared" si="32"/>
        <v/>
      </c>
      <c r="AJ29" s="108">
        <f t="shared" si="28"/>
        <v>-100</v>
      </c>
      <c r="AK29" s="108"/>
      <c r="AM29" s="134">
        <v>3</v>
      </c>
      <c r="AN29" s="135" t="str">
        <f>IF(Tirage1!N5="","",Tirage1!N5)</f>
        <v/>
      </c>
      <c r="AO29" s="135" t="str">
        <f t="shared" si="33"/>
        <v/>
      </c>
      <c r="AP29" s="108">
        <f t="shared" si="29"/>
        <v>-100</v>
      </c>
      <c r="AS29" s="40">
        <v>3</v>
      </c>
      <c r="AT29" s="48" t="str">
        <f>IF(Tirage1!P5="","",Tirage1!P5)</f>
        <v/>
      </c>
      <c r="AU29" s="41" t="str">
        <f t="shared" si="34"/>
        <v/>
      </c>
      <c r="AV29" s="108">
        <f t="shared" si="30"/>
        <v>-100</v>
      </c>
      <c r="AW29" s="108"/>
      <c r="AY29" s="158">
        <v>3</v>
      </c>
      <c r="AZ29" s="159" t="str">
        <f>IF(Tirage1!R5="","",Tirage1!R5)</f>
        <v/>
      </c>
      <c r="BA29" s="159" t="str">
        <f t="shared" si="35"/>
        <v/>
      </c>
      <c r="BB29" s="108">
        <f t="shared" si="31"/>
        <v>-100</v>
      </c>
    </row>
    <row r="30" spans="2:54" x14ac:dyDescent="0.25">
      <c r="B30"/>
      <c r="C30" s="36">
        <v>5</v>
      </c>
      <c r="D30" s="37" t="str">
        <f>IF(Tirage1!A7="","",Tirage1!A7)</f>
        <v>A5</v>
      </c>
      <c r="E30" s="37" t="str">
        <f t="shared" si="18"/>
        <v/>
      </c>
      <c r="F30" s="108">
        <f t="shared" si="19"/>
        <v>-100</v>
      </c>
      <c r="I30" s="40">
        <v>4</v>
      </c>
      <c r="J30" s="48" t="str">
        <f>IF(Tirage1!D9="","",Tirage1!D9)</f>
        <v/>
      </c>
      <c r="K30" s="41" t="str">
        <f t="shared" si="20"/>
        <v/>
      </c>
      <c r="L30" s="108">
        <f t="shared" si="21"/>
        <v>-100</v>
      </c>
      <c r="O30" s="80">
        <v>4</v>
      </c>
      <c r="P30" s="81" t="str">
        <f>IF(Tirage1!F9="","",Tirage1!F9)</f>
        <v/>
      </c>
      <c r="Q30" s="81" t="str">
        <f t="shared" si="22"/>
        <v/>
      </c>
      <c r="R30" s="108">
        <f t="shared" si="23"/>
        <v>-100</v>
      </c>
      <c r="U30" s="51">
        <v>4</v>
      </c>
      <c r="V30" s="52" t="str">
        <f>IF(Tirage1!H8="","",Tirage1!H8)</f>
        <v/>
      </c>
      <c r="W30" s="52" t="str">
        <f t="shared" si="24"/>
        <v/>
      </c>
      <c r="X30" s="110">
        <f t="shared" si="25"/>
        <v>-100</v>
      </c>
      <c r="AA30" s="36">
        <v>4</v>
      </c>
      <c r="AB30" s="37" t="str">
        <f>IF(Tirage1!J4="","",Tirage1!J4)</f>
        <v/>
      </c>
      <c r="AC30" s="37" t="str">
        <f t="shared" si="26"/>
        <v/>
      </c>
      <c r="AD30" s="110">
        <f t="shared" si="27"/>
        <v>-100</v>
      </c>
      <c r="AG30" s="40">
        <v>4</v>
      </c>
      <c r="AH30" s="48" t="str">
        <f>IF(Tirage1!L6="","",Tirage1!L6)</f>
        <v/>
      </c>
      <c r="AI30" s="41" t="str">
        <f t="shared" si="32"/>
        <v/>
      </c>
      <c r="AJ30" s="108">
        <f t="shared" si="28"/>
        <v>-100</v>
      </c>
      <c r="AK30" s="108"/>
      <c r="AM30" s="134">
        <v>4</v>
      </c>
      <c r="AN30" s="135" t="str">
        <f>IF(Tirage1!N6="","",Tirage1!N6)</f>
        <v/>
      </c>
      <c r="AO30" s="135" t="str">
        <f t="shared" si="33"/>
        <v/>
      </c>
      <c r="AP30" s="108">
        <f t="shared" si="29"/>
        <v>-100</v>
      </c>
      <c r="AS30" s="40">
        <v>4</v>
      </c>
      <c r="AT30" s="48" t="str">
        <f>IF(Tirage1!P6="","",Tirage1!P6)</f>
        <v/>
      </c>
      <c r="AU30" s="41" t="str">
        <f t="shared" si="34"/>
        <v/>
      </c>
      <c r="AV30" s="108">
        <f t="shared" si="30"/>
        <v>-100</v>
      </c>
      <c r="AW30" s="108"/>
      <c r="AY30" s="158">
        <v>4</v>
      </c>
      <c r="AZ30" s="159" t="str">
        <f>IF(Tirage1!R6="","",Tirage1!R6)</f>
        <v/>
      </c>
      <c r="BA30" s="159" t="str">
        <f t="shared" si="35"/>
        <v/>
      </c>
      <c r="BB30" s="108">
        <f t="shared" si="31"/>
        <v>-100</v>
      </c>
    </row>
    <row r="31" spans="2:54" x14ac:dyDescent="0.25">
      <c r="B31"/>
      <c r="C31" s="36">
        <v>4</v>
      </c>
      <c r="D31" s="37" t="str">
        <f>IF(Tirage1!A8="","",Tirage1!A8)</f>
        <v>A6</v>
      </c>
      <c r="E31" s="37" t="str">
        <f t="shared" si="18"/>
        <v/>
      </c>
      <c r="F31" s="108">
        <f t="shared" si="19"/>
        <v>-100</v>
      </c>
      <c r="I31" s="40">
        <v>5</v>
      </c>
      <c r="J31" s="48" t="str">
        <f>IF(Tirage1!D10="","",Tirage1!D10)</f>
        <v/>
      </c>
      <c r="K31" s="41" t="str">
        <f t="shared" si="20"/>
        <v/>
      </c>
      <c r="L31" s="108">
        <f t="shared" si="21"/>
        <v>-100</v>
      </c>
      <c r="O31" s="80">
        <v>5</v>
      </c>
      <c r="P31" s="81" t="str">
        <f>IF(Tirage1!F10="","",Tirage1!F10)</f>
        <v/>
      </c>
      <c r="Q31" s="81" t="str">
        <f t="shared" si="22"/>
        <v/>
      </c>
      <c r="R31" s="108">
        <f t="shared" si="23"/>
        <v>-100</v>
      </c>
      <c r="U31" s="51">
        <v>5</v>
      </c>
      <c r="V31" s="52" t="str">
        <f>IF(Tirage1!H9="","",Tirage1!H9)</f>
        <v/>
      </c>
      <c r="W31" s="52" t="str">
        <f t="shared" si="24"/>
        <v/>
      </c>
      <c r="X31" s="110">
        <f t="shared" si="25"/>
        <v>-100</v>
      </c>
      <c r="AA31" s="36">
        <v>5</v>
      </c>
      <c r="AB31" s="37" t="str">
        <f>IF(Tirage1!J5="","",Tirage1!J5)</f>
        <v/>
      </c>
      <c r="AC31" s="37" t="str">
        <f t="shared" si="26"/>
        <v/>
      </c>
      <c r="AD31" s="110">
        <f t="shared" si="27"/>
        <v>-100</v>
      </c>
      <c r="AG31" s="40">
        <v>5</v>
      </c>
      <c r="AH31" s="48" t="str">
        <f>IF(Tirage1!L7="","",Tirage1!L7)</f>
        <v/>
      </c>
      <c r="AI31" s="41" t="str">
        <f t="shared" si="32"/>
        <v/>
      </c>
      <c r="AJ31" s="108">
        <f t="shared" si="28"/>
        <v>-100</v>
      </c>
      <c r="AK31" s="108"/>
      <c r="AM31" s="134">
        <v>5</v>
      </c>
      <c r="AN31" s="135" t="str">
        <f>IF(Tirage1!N7="","",Tirage1!N7)</f>
        <v/>
      </c>
      <c r="AO31" s="135" t="str">
        <f t="shared" si="33"/>
        <v/>
      </c>
      <c r="AP31" s="108">
        <f t="shared" si="29"/>
        <v>-100</v>
      </c>
      <c r="AS31" s="40">
        <v>5</v>
      </c>
      <c r="AT31" s="48" t="str">
        <f>IF(Tirage1!P7="","",Tirage1!P7)</f>
        <v/>
      </c>
      <c r="AU31" s="41" t="str">
        <f t="shared" si="34"/>
        <v/>
      </c>
      <c r="AV31" s="108">
        <f t="shared" si="30"/>
        <v>-100</v>
      </c>
      <c r="AW31" s="108"/>
      <c r="AY31" s="158">
        <v>5</v>
      </c>
      <c r="AZ31" s="159" t="str">
        <f>IF(Tirage1!R7="","",Tirage1!R7)</f>
        <v/>
      </c>
      <c r="BA31" s="159" t="str">
        <f t="shared" si="35"/>
        <v/>
      </c>
      <c r="BB31" s="108">
        <f t="shared" si="31"/>
        <v>-100</v>
      </c>
    </row>
    <row r="32" spans="2:54" x14ac:dyDescent="0.25">
      <c r="B32"/>
      <c r="C32" s="36">
        <v>7</v>
      </c>
      <c r="D32" s="37" t="str">
        <f>IF(Tirage1!A6="","",Tirage1!A6)</f>
        <v>A4</v>
      </c>
      <c r="E32" s="37" t="str">
        <f t="shared" si="18"/>
        <v/>
      </c>
      <c r="F32" s="108">
        <f t="shared" si="19"/>
        <v>-100</v>
      </c>
      <c r="I32" s="40">
        <v>6</v>
      </c>
      <c r="J32" s="48" t="str">
        <f>IF(Tirage1!D3="","",Tirage1!D3)</f>
        <v/>
      </c>
      <c r="K32" s="41" t="str">
        <f t="shared" si="20"/>
        <v/>
      </c>
      <c r="L32" s="108">
        <f t="shared" si="21"/>
        <v>-100</v>
      </c>
      <c r="O32" s="80">
        <v>6</v>
      </c>
      <c r="P32" s="81" t="str">
        <f>IF(Tirage1!F4="","",Tirage1!F4)</f>
        <v/>
      </c>
      <c r="Q32" s="81" t="str">
        <f t="shared" si="22"/>
        <v/>
      </c>
      <c r="R32" s="108">
        <f t="shared" si="23"/>
        <v>-100</v>
      </c>
      <c r="U32" s="51">
        <v>6</v>
      </c>
      <c r="V32" s="52" t="str">
        <f>IF(Tirage1!H4="","",Tirage1!H4)</f>
        <v/>
      </c>
      <c r="W32" s="52" t="str">
        <f t="shared" si="24"/>
        <v/>
      </c>
      <c r="X32" s="110">
        <f t="shared" si="25"/>
        <v>-100</v>
      </c>
      <c r="AA32" s="36">
        <v>6</v>
      </c>
      <c r="AB32" s="37" t="str">
        <f>IF(Tirage1!J7="","",Tirage1!J7)</f>
        <v/>
      </c>
      <c r="AC32" s="37" t="str">
        <f t="shared" si="26"/>
        <v/>
      </c>
      <c r="AD32" s="110">
        <f t="shared" si="27"/>
        <v>-100</v>
      </c>
      <c r="AG32" s="40">
        <v>6</v>
      </c>
      <c r="AH32" s="48" t="str">
        <f>IF(Tirage1!L8="","",Tirage1!L8)</f>
        <v/>
      </c>
      <c r="AI32" s="41" t="str">
        <f t="shared" si="32"/>
        <v/>
      </c>
      <c r="AJ32" s="108">
        <f t="shared" si="28"/>
        <v>-100</v>
      </c>
      <c r="AK32" s="108"/>
      <c r="AM32" s="134">
        <v>6</v>
      </c>
      <c r="AN32" s="135" t="str">
        <f>IF(Tirage1!N8="","",Tirage1!N8)</f>
        <v/>
      </c>
      <c r="AO32" s="135" t="str">
        <f t="shared" si="33"/>
        <v/>
      </c>
      <c r="AP32" s="108">
        <f t="shared" si="29"/>
        <v>-100</v>
      </c>
      <c r="AS32" s="40">
        <v>6</v>
      </c>
      <c r="AT32" s="48" t="str">
        <f>IF(Tirage1!P8="","",Tirage1!P8)</f>
        <v/>
      </c>
      <c r="AU32" s="41" t="str">
        <f t="shared" si="34"/>
        <v/>
      </c>
      <c r="AV32" s="108">
        <f t="shared" si="30"/>
        <v>-100</v>
      </c>
      <c r="AW32" s="108"/>
      <c r="AY32" s="158">
        <v>6</v>
      </c>
      <c r="AZ32" s="159" t="str">
        <f>IF(Tirage1!R8="","",Tirage1!R8)</f>
        <v/>
      </c>
      <c r="BA32" s="159" t="str">
        <f t="shared" si="35"/>
        <v/>
      </c>
      <c r="BB32" s="108">
        <f t="shared" si="31"/>
        <v>-100</v>
      </c>
    </row>
    <row r="33" spans="2:54" x14ac:dyDescent="0.25">
      <c r="B33"/>
      <c r="C33" s="36">
        <v>1</v>
      </c>
      <c r="D33" s="37" t="str">
        <f>IF(Tirage1!A10="","",Tirage1!A10)</f>
        <v>gégé</v>
      </c>
      <c r="E33" s="37" t="str">
        <f t="shared" si="18"/>
        <v/>
      </c>
      <c r="F33" s="108">
        <f t="shared" si="19"/>
        <v>-100</v>
      </c>
      <c r="I33" s="40">
        <v>7</v>
      </c>
      <c r="J33" s="48" t="str">
        <f>IF(Tirage1!D6="","",Tirage1!D6)</f>
        <v/>
      </c>
      <c r="K33" s="41" t="str">
        <f t="shared" si="20"/>
        <v/>
      </c>
      <c r="L33" s="108">
        <f t="shared" si="21"/>
        <v>-100</v>
      </c>
      <c r="O33" s="80">
        <v>7</v>
      </c>
      <c r="P33" s="81" t="str">
        <f>IF(Tirage1!F5="","",Tirage1!F5)</f>
        <v/>
      </c>
      <c r="Q33" s="81" t="str">
        <f t="shared" si="22"/>
        <v/>
      </c>
      <c r="R33" s="108">
        <f t="shared" si="23"/>
        <v>-100</v>
      </c>
      <c r="U33" s="51">
        <v>7</v>
      </c>
      <c r="V33" s="52" t="str">
        <f>IF(Tirage1!H6="","",Tirage1!H6)</f>
        <v/>
      </c>
      <c r="W33" s="52" t="str">
        <f t="shared" si="24"/>
        <v/>
      </c>
      <c r="X33" s="110">
        <f t="shared" si="25"/>
        <v>-100</v>
      </c>
      <c r="AA33" s="36">
        <v>7</v>
      </c>
      <c r="AB33" s="37" t="str">
        <f>IF(Tirage1!J9="","",Tirage1!J9)</f>
        <v/>
      </c>
      <c r="AC33" s="37" t="str">
        <f t="shared" si="26"/>
        <v/>
      </c>
      <c r="AD33" s="110">
        <f t="shared" si="27"/>
        <v>-100</v>
      </c>
      <c r="AG33" s="40">
        <v>7</v>
      </c>
      <c r="AH33" s="48" t="str">
        <f>IF(Tirage1!L9="","",Tirage1!L9)</f>
        <v/>
      </c>
      <c r="AI33" s="41" t="str">
        <f t="shared" si="32"/>
        <v/>
      </c>
      <c r="AJ33" s="108">
        <f t="shared" si="28"/>
        <v>-100</v>
      </c>
      <c r="AK33" s="108"/>
      <c r="AM33" s="134">
        <v>7</v>
      </c>
      <c r="AN33" s="135" t="str">
        <f>IF(Tirage1!N9="","",Tirage1!N9)</f>
        <v/>
      </c>
      <c r="AO33" s="135" t="str">
        <f t="shared" si="33"/>
        <v/>
      </c>
      <c r="AP33" s="108">
        <f t="shared" si="29"/>
        <v>-100</v>
      </c>
      <c r="AS33" s="40">
        <v>7</v>
      </c>
      <c r="AT33" s="48" t="str">
        <f>IF(Tirage1!P9="","",Tirage1!P9)</f>
        <v/>
      </c>
      <c r="AU33" s="41" t="str">
        <f t="shared" si="34"/>
        <v/>
      </c>
      <c r="AV33" s="108">
        <f t="shared" si="30"/>
        <v>-100</v>
      </c>
      <c r="AW33" s="108"/>
      <c r="AY33" s="158">
        <v>7</v>
      </c>
      <c r="AZ33" s="159" t="str">
        <f>IF(Tirage1!R9="","",Tirage1!R9)</f>
        <v/>
      </c>
      <c r="BA33" s="159" t="str">
        <f t="shared" si="35"/>
        <v/>
      </c>
      <c r="BB33" s="108">
        <f t="shared" si="31"/>
        <v>-100</v>
      </c>
    </row>
    <row r="34" spans="2:54" x14ac:dyDescent="0.25">
      <c r="B34"/>
      <c r="C34" s="36">
        <v>6</v>
      </c>
      <c r="D34" s="37" t="str">
        <f>IF(Tirage1!A5="","",Tirage1!A5)</f>
        <v>A3</v>
      </c>
      <c r="E34" s="37" t="str">
        <f t="shared" si="18"/>
        <v/>
      </c>
      <c r="F34" s="108">
        <f t="shared" si="19"/>
        <v>-100</v>
      </c>
      <c r="I34" s="40">
        <v>8</v>
      </c>
      <c r="J34" s="48" t="str">
        <f>IF(Tirage1!D7="","",Tirage1!D7)</f>
        <v/>
      </c>
      <c r="K34" s="41" t="str">
        <f t="shared" si="20"/>
        <v/>
      </c>
      <c r="L34" s="108">
        <f t="shared" si="21"/>
        <v>-100</v>
      </c>
      <c r="O34" s="80">
        <v>8</v>
      </c>
      <c r="P34" s="81" t="str">
        <f>IF(Tirage1!F7="","",Tirage1!F7)</f>
        <v/>
      </c>
      <c r="Q34" s="81" t="str">
        <f t="shared" si="22"/>
        <v/>
      </c>
      <c r="R34" s="108">
        <f t="shared" si="23"/>
        <v>-100</v>
      </c>
      <c r="U34" s="51">
        <v>8</v>
      </c>
      <c r="V34" s="52" t="str">
        <f>IF(Tirage1!H7="","",Tirage1!H7)</f>
        <v/>
      </c>
      <c r="W34" s="52" t="str">
        <f t="shared" si="24"/>
        <v/>
      </c>
      <c r="X34" s="110">
        <f t="shared" si="25"/>
        <v>-100</v>
      </c>
      <c r="AA34" s="36">
        <v>8</v>
      </c>
      <c r="AB34" s="37" t="str">
        <f>IF(Tirage1!J10="","",Tirage1!J10)</f>
        <v/>
      </c>
      <c r="AC34" s="37" t="str">
        <f t="shared" si="26"/>
        <v/>
      </c>
      <c r="AD34" s="110">
        <f t="shared" si="27"/>
        <v>-100</v>
      </c>
      <c r="AG34" s="40">
        <v>8</v>
      </c>
      <c r="AH34" s="48" t="str">
        <f>IF(Tirage1!L10="","",Tirage1!L10)</f>
        <v/>
      </c>
      <c r="AI34" s="41" t="str">
        <f t="shared" si="32"/>
        <v/>
      </c>
      <c r="AJ34" s="108">
        <f t="shared" si="28"/>
        <v>-100</v>
      </c>
      <c r="AK34" s="108"/>
      <c r="AM34" s="134">
        <v>8</v>
      </c>
      <c r="AN34" s="135" t="str">
        <f>IF(Tirage1!N10="","",Tirage1!N10)</f>
        <v/>
      </c>
      <c r="AO34" s="135" t="str">
        <f t="shared" si="33"/>
        <v/>
      </c>
      <c r="AP34" s="108">
        <f t="shared" si="29"/>
        <v>-100</v>
      </c>
      <c r="AS34" s="40">
        <v>8</v>
      </c>
      <c r="AT34" s="48" t="str">
        <f>IF(Tirage1!P10="","",Tirage1!P10)</f>
        <v/>
      </c>
      <c r="AU34" s="41" t="str">
        <f t="shared" si="34"/>
        <v/>
      </c>
      <c r="AV34" s="108">
        <f t="shared" si="30"/>
        <v>-100</v>
      </c>
      <c r="AW34" s="108"/>
      <c r="AY34" s="158">
        <v>8</v>
      </c>
      <c r="AZ34" s="159" t="str">
        <f>IF(Tirage1!R10="","",Tirage1!R10)</f>
        <v/>
      </c>
      <c r="BA34" s="159" t="str">
        <f t="shared" si="35"/>
        <v/>
      </c>
      <c r="BB34" s="108">
        <f t="shared" si="31"/>
        <v>-100</v>
      </c>
    </row>
    <row r="35" spans="2:54" x14ac:dyDescent="0.25">
      <c r="B35"/>
      <c r="C35" s="36">
        <v>9</v>
      </c>
      <c r="D35" s="37" t="str">
        <f>IF(Tirage1!A11="","",Tirage1!A11)</f>
        <v>nanar</v>
      </c>
      <c r="E35" s="37" t="str">
        <f t="shared" si="18"/>
        <v/>
      </c>
      <c r="F35" s="108">
        <f t="shared" si="19"/>
        <v>-100</v>
      </c>
      <c r="I35" s="40">
        <v>9</v>
      </c>
      <c r="J35" s="48" t="str">
        <f>IF(Tirage1!D11="","",Tirage1!D11)</f>
        <v/>
      </c>
      <c r="K35" s="41" t="str">
        <f t="shared" si="20"/>
        <v/>
      </c>
      <c r="L35" s="108">
        <f t="shared" si="21"/>
        <v>-100</v>
      </c>
      <c r="O35" s="80">
        <v>9</v>
      </c>
      <c r="P35" s="81" t="str">
        <f>IF(Tirage1!F11="","",Tirage1!F11)</f>
        <v/>
      </c>
      <c r="Q35" s="81" t="str">
        <f t="shared" si="22"/>
        <v/>
      </c>
      <c r="R35" s="108">
        <f t="shared" si="23"/>
        <v>-100</v>
      </c>
      <c r="U35" s="51">
        <v>9</v>
      </c>
      <c r="V35" s="52" t="str">
        <f>IF(Tirage1!H11="","",Tirage1!H11)</f>
        <v/>
      </c>
      <c r="W35" s="52" t="str">
        <f t="shared" si="24"/>
        <v/>
      </c>
      <c r="X35" s="110">
        <f t="shared" si="25"/>
        <v>-100</v>
      </c>
      <c r="AA35" s="36">
        <v>9</v>
      </c>
      <c r="AB35" s="37" t="str">
        <f>IF(Tirage1!J11="","",Tirage1!J11)</f>
        <v/>
      </c>
      <c r="AC35" s="37" t="str">
        <f t="shared" si="26"/>
        <v/>
      </c>
      <c r="AD35" s="110">
        <f t="shared" si="27"/>
        <v>-100</v>
      </c>
      <c r="AG35" s="40">
        <v>9</v>
      </c>
      <c r="AH35" s="48" t="str">
        <f>IF(Tirage1!L11="","",Tirage1!L11)</f>
        <v/>
      </c>
      <c r="AI35" s="41" t="str">
        <f t="shared" si="32"/>
        <v/>
      </c>
      <c r="AJ35" s="108">
        <f t="shared" si="28"/>
        <v>-100</v>
      </c>
      <c r="AK35" s="108"/>
      <c r="AM35" s="134">
        <v>9</v>
      </c>
      <c r="AN35" s="135" t="str">
        <f>IF(Tirage1!N11="","",Tirage1!N11)</f>
        <v/>
      </c>
      <c r="AO35" s="135" t="str">
        <f t="shared" si="33"/>
        <v/>
      </c>
      <c r="AP35" s="108">
        <f t="shared" si="29"/>
        <v>-100</v>
      </c>
      <c r="AS35" s="40">
        <v>9</v>
      </c>
      <c r="AT35" s="48" t="str">
        <f>IF(Tirage1!P11="","",Tirage1!P11)</f>
        <v/>
      </c>
      <c r="AU35" s="41" t="str">
        <f t="shared" si="34"/>
        <v/>
      </c>
      <c r="AV35" s="108">
        <f t="shared" si="30"/>
        <v>-100</v>
      </c>
      <c r="AW35" s="108"/>
      <c r="AY35" s="158">
        <v>9</v>
      </c>
      <c r="AZ35" s="159" t="str">
        <f>IF(Tirage1!R11="","",Tirage1!R11)</f>
        <v/>
      </c>
      <c r="BA35" s="159" t="str">
        <f t="shared" si="35"/>
        <v/>
      </c>
      <c r="BB35" s="108">
        <f t="shared" si="31"/>
        <v>-100</v>
      </c>
    </row>
    <row r="36" spans="2:54" ht="15.75" thickBot="1" x14ac:dyDescent="0.3">
      <c r="B36"/>
      <c r="C36" s="66">
        <v>10</v>
      </c>
      <c r="D36" s="47" t="str">
        <f>IF(Tirage1!A12="","",Tirage1!A12)</f>
        <v/>
      </c>
      <c r="E36" s="47" t="str">
        <f t="shared" si="18"/>
        <v/>
      </c>
      <c r="F36" s="108">
        <f t="shared" si="19"/>
        <v>-100</v>
      </c>
      <c r="I36" s="69">
        <v>10</v>
      </c>
      <c r="J36" s="49" t="str">
        <f>IF(Tirage1!D12="","",Tirage1!D12)</f>
        <v/>
      </c>
      <c r="K36" s="70" t="str">
        <f t="shared" si="20"/>
        <v/>
      </c>
      <c r="L36" s="108">
        <f t="shared" si="21"/>
        <v>-100</v>
      </c>
      <c r="O36" s="80">
        <v>10</v>
      </c>
      <c r="P36" s="81" t="str">
        <f>IF(Tirage1!F12="","",Tirage1!F12)</f>
        <v/>
      </c>
      <c r="Q36" s="81" t="str">
        <f t="shared" si="22"/>
        <v/>
      </c>
      <c r="R36" s="108">
        <f t="shared" si="23"/>
        <v>-100</v>
      </c>
      <c r="U36" s="51">
        <v>10</v>
      </c>
      <c r="V36" s="52" t="str">
        <f>IF(Tirage1!H12="","",Tirage1!H12)</f>
        <v/>
      </c>
      <c r="W36" s="52" t="str">
        <f t="shared" si="24"/>
        <v/>
      </c>
      <c r="X36" s="110">
        <f t="shared" si="25"/>
        <v>-100</v>
      </c>
      <c r="AA36" s="36">
        <v>10</v>
      </c>
      <c r="AB36" s="37" t="str">
        <f>IF(Tirage1!J12="","",Tirage1!J12)</f>
        <v/>
      </c>
      <c r="AC36" s="37" t="str">
        <f t="shared" si="26"/>
        <v/>
      </c>
      <c r="AD36" s="110">
        <f t="shared" si="27"/>
        <v>-100</v>
      </c>
      <c r="AG36" s="40">
        <v>10</v>
      </c>
      <c r="AH36" s="48" t="str">
        <f>IF(Tirage1!L12="","",Tirage1!L12)</f>
        <v/>
      </c>
      <c r="AI36" s="41" t="str">
        <f t="shared" si="32"/>
        <v/>
      </c>
      <c r="AJ36" s="108">
        <f t="shared" si="28"/>
        <v>-100</v>
      </c>
      <c r="AK36" s="108"/>
      <c r="AM36" s="134">
        <v>10</v>
      </c>
      <c r="AN36" s="135" t="str">
        <f>IF(Tirage1!N12="","",Tirage1!N12)</f>
        <v/>
      </c>
      <c r="AO36" s="135" t="str">
        <f t="shared" si="33"/>
        <v/>
      </c>
      <c r="AP36" s="108">
        <f t="shared" si="29"/>
        <v>-100</v>
      </c>
      <c r="AS36" s="40">
        <v>10</v>
      </c>
      <c r="AT36" s="48" t="str">
        <f>IF(Tirage1!P12="","",Tirage1!P12)</f>
        <v/>
      </c>
      <c r="AU36" s="41" t="str">
        <f t="shared" si="34"/>
        <v/>
      </c>
      <c r="AV36" s="108">
        <f t="shared" si="30"/>
        <v>-100</v>
      </c>
      <c r="AW36" s="108"/>
      <c r="AY36" s="158">
        <v>10</v>
      </c>
      <c r="AZ36" s="159" t="str">
        <f>IF(Tirage1!R12="","",Tirage1!R12)</f>
        <v/>
      </c>
      <c r="BA36" s="159" t="str">
        <f t="shared" si="35"/>
        <v/>
      </c>
      <c r="BB36" s="108">
        <f t="shared" si="31"/>
        <v>-100</v>
      </c>
    </row>
    <row r="37" spans="2:54" ht="15.75" thickTop="1" x14ac:dyDescent="0.25"/>
    <row r="39" spans="2:54" ht="15.75" thickBot="1" x14ac:dyDescent="0.3"/>
    <row r="40" spans="2:54" ht="15.75" thickTop="1" x14ac:dyDescent="0.25">
      <c r="C40" s="27" t="s">
        <v>18</v>
      </c>
      <c r="D40" s="27"/>
      <c r="E40" s="27"/>
      <c r="I40" s="50"/>
      <c r="J40" s="163" t="s">
        <v>24</v>
      </c>
      <c r="K40" s="163"/>
    </row>
    <row r="41" spans="2:54" ht="15.75" thickBot="1" x14ac:dyDescent="0.3">
      <c r="C41" s="26" t="s">
        <v>4</v>
      </c>
      <c r="D41" s="26" t="s">
        <v>5</v>
      </c>
      <c r="E41" s="26" t="s">
        <v>17</v>
      </c>
      <c r="I41" s="51" t="s">
        <v>13</v>
      </c>
      <c r="J41" s="52" t="s">
        <v>14</v>
      </c>
      <c r="K41" s="53" t="s">
        <v>15</v>
      </c>
    </row>
    <row r="42" spans="2:54" ht="16.5" thickTop="1" thickBot="1" x14ac:dyDescent="0.3">
      <c r="C42" s="26">
        <v>0</v>
      </c>
      <c r="D42" s="26">
        <v>0</v>
      </c>
      <c r="E42" s="26">
        <v>3</v>
      </c>
      <c r="I42" s="51">
        <v>1</v>
      </c>
      <c r="J42" s="7" t="s">
        <v>35</v>
      </c>
      <c r="K42" s="54" t="e">
        <f t="shared" ref="K42:K73" si="36">IFERROR(VLOOKUP(J42,$D$27:$E$36,2,FALSE),0)+IFERROR(VLOOKUP(J42,$J$27:$K$36,2,FALSE),0)+IFERROR(VLOOKUP(J42,$P$27:$Q$36,2,FALSE),0)+IFERROR(VLOOKUP(J42,$V$27:$W$36,2,FALSE),0)+IFERROR(VLOOKUP(J42,$AB$27:$AC$36,2,FALSE),0)+IFERROR(VLOOKUP(J42,$AH$27:$AI$36,2,FALSE),0)+IFERROR(VLOOKUP(J42,$AN$27:$AO$36,2,FALSE),0)+IFERROR(VLOOKUP(J42,$AT$27:$AU$36,2,FALSE),0)+IFERROR(VLOOKUP(J42,$AZ$27:$BA$36,2,FALSE),0)</f>
        <v>#VALUE!</v>
      </c>
      <c r="L42" t="e">
        <f t="shared" ref="L42:L73" si="37">IF(K42=0,-100,K42)</f>
        <v>#VALUE!</v>
      </c>
    </row>
    <row r="43" spans="2:54" ht="16.5" thickTop="1" thickBot="1" x14ac:dyDescent="0.3">
      <c r="C43" s="26">
        <v>0</v>
      </c>
      <c r="D43" s="26">
        <v>1</v>
      </c>
      <c r="E43" s="26">
        <v>1</v>
      </c>
      <c r="I43" s="51">
        <v>2</v>
      </c>
      <c r="J43" s="7" t="s">
        <v>36</v>
      </c>
      <c r="K43" s="54" t="e">
        <f t="shared" si="36"/>
        <v>#VALUE!</v>
      </c>
      <c r="L43" t="e">
        <f t="shared" si="37"/>
        <v>#VALUE!</v>
      </c>
    </row>
    <row r="44" spans="2:54" ht="16.5" thickTop="1" thickBot="1" x14ac:dyDescent="0.3">
      <c r="C44" s="26">
        <v>0</v>
      </c>
      <c r="D44" s="26">
        <v>2</v>
      </c>
      <c r="E44" s="26">
        <v>1</v>
      </c>
      <c r="I44" s="51">
        <v>3</v>
      </c>
      <c r="J44" s="7" t="s">
        <v>37</v>
      </c>
      <c r="K44" s="54" t="e">
        <f t="shared" si="36"/>
        <v>#VALUE!</v>
      </c>
      <c r="L44" t="e">
        <f t="shared" si="37"/>
        <v>#VALUE!</v>
      </c>
    </row>
    <row r="45" spans="2:54" ht="16.5" thickTop="1" thickBot="1" x14ac:dyDescent="0.3">
      <c r="C45" s="26">
        <v>1</v>
      </c>
      <c r="D45" s="26">
        <v>0</v>
      </c>
      <c r="E45" s="26">
        <v>10</v>
      </c>
      <c r="I45" s="51">
        <v>4</v>
      </c>
      <c r="J45" s="7" t="s">
        <v>38</v>
      </c>
      <c r="K45" s="54" t="e">
        <f t="shared" si="36"/>
        <v>#VALUE!</v>
      </c>
      <c r="L45" t="e">
        <f t="shared" si="37"/>
        <v>#VALUE!</v>
      </c>
    </row>
    <row r="46" spans="2:54" ht="16.5" thickTop="1" thickBot="1" x14ac:dyDescent="0.3">
      <c r="C46" s="26">
        <v>1</v>
      </c>
      <c r="D46" s="26">
        <v>1</v>
      </c>
      <c r="E46" s="26">
        <v>3</v>
      </c>
      <c r="I46" s="51">
        <v>5</v>
      </c>
      <c r="J46" s="7" t="s">
        <v>39</v>
      </c>
      <c r="K46" s="54" t="e">
        <f t="shared" si="36"/>
        <v>#VALUE!</v>
      </c>
      <c r="L46" t="e">
        <f t="shared" si="37"/>
        <v>#VALUE!</v>
      </c>
    </row>
    <row r="47" spans="2:54" ht="16.5" thickTop="1" thickBot="1" x14ac:dyDescent="0.3">
      <c r="C47" s="26">
        <v>1</v>
      </c>
      <c r="D47" s="26">
        <v>2</v>
      </c>
      <c r="E47" s="26">
        <v>1</v>
      </c>
      <c r="I47" s="51">
        <v>6</v>
      </c>
      <c r="J47" s="7" t="s">
        <v>40</v>
      </c>
      <c r="K47" s="54" t="e">
        <f t="shared" si="36"/>
        <v>#VALUE!</v>
      </c>
      <c r="L47" t="e">
        <f t="shared" si="37"/>
        <v>#VALUE!</v>
      </c>
    </row>
    <row r="48" spans="2:54" ht="16.5" thickTop="1" thickBot="1" x14ac:dyDescent="0.3">
      <c r="C48" s="26">
        <v>2</v>
      </c>
      <c r="D48" s="26">
        <v>0</v>
      </c>
      <c r="E48" s="26">
        <v>10</v>
      </c>
      <c r="I48" s="51">
        <v>7</v>
      </c>
      <c r="J48" s="7" t="s">
        <v>74</v>
      </c>
      <c r="K48" s="54" t="e">
        <f t="shared" si="36"/>
        <v>#VALUE!</v>
      </c>
      <c r="L48" t="e">
        <f t="shared" si="37"/>
        <v>#VALUE!</v>
      </c>
    </row>
    <row r="49" spans="3:12" ht="16.5" thickTop="1" thickBot="1" x14ac:dyDescent="0.3">
      <c r="C49" s="26">
        <v>2</v>
      </c>
      <c r="D49" s="26">
        <v>1</v>
      </c>
      <c r="E49" s="26">
        <v>10</v>
      </c>
      <c r="I49" s="51">
        <v>8</v>
      </c>
      <c r="J49" s="7" t="s">
        <v>75</v>
      </c>
      <c r="K49" s="54" t="e">
        <f t="shared" si="36"/>
        <v>#VALUE!</v>
      </c>
      <c r="L49" t="e">
        <f t="shared" si="37"/>
        <v>#VALUE!</v>
      </c>
    </row>
    <row r="50" spans="3:12" ht="16.5" thickTop="1" thickBot="1" x14ac:dyDescent="0.3">
      <c r="C50" s="26">
        <v>2</v>
      </c>
      <c r="D50" s="26">
        <v>2</v>
      </c>
      <c r="E50" s="26">
        <v>3</v>
      </c>
      <c r="I50" s="51">
        <v>9</v>
      </c>
      <c r="J50" s="7" t="s">
        <v>76</v>
      </c>
      <c r="K50" s="54" t="e">
        <f t="shared" si="36"/>
        <v>#VALUE!</v>
      </c>
      <c r="L50" t="e">
        <f t="shared" si="37"/>
        <v>#VALUE!</v>
      </c>
    </row>
    <row r="51" spans="3:12" ht="16.5" thickTop="1" thickBot="1" x14ac:dyDescent="0.3">
      <c r="C51" s="26">
        <v>2</v>
      </c>
      <c r="D51" s="26" t="s">
        <v>19</v>
      </c>
      <c r="E51" s="26">
        <v>10</v>
      </c>
      <c r="I51" s="51">
        <v>10</v>
      </c>
      <c r="J51" s="7"/>
      <c r="K51" s="54">
        <f t="shared" si="36"/>
        <v>0</v>
      </c>
      <c r="L51">
        <f t="shared" si="37"/>
        <v>-100</v>
      </c>
    </row>
    <row r="52" spans="3:12" ht="16.5" thickTop="1" thickBot="1" x14ac:dyDescent="0.3">
      <c r="C52" s="26" t="s">
        <v>19</v>
      </c>
      <c r="D52" s="26">
        <v>2</v>
      </c>
      <c r="E52" s="26">
        <v>0</v>
      </c>
      <c r="I52" s="51">
        <v>11</v>
      </c>
      <c r="K52" s="54">
        <f t="shared" si="36"/>
        <v>0</v>
      </c>
      <c r="L52">
        <f t="shared" si="37"/>
        <v>-100</v>
      </c>
    </row>
    <row r="53" spans="3:12" ht="16.5" thickTop="1" thickBot="1" x14ac:dyDescent="0.3">
      <c r="C53" s="26">
        <v>1</v>
      </c>
      <c r="D53" s="26" t="s">
        <v>19</v>
      </c>
      <c r="E53" s="26">
        <v>10</v>
      </c>
      <c r="I53" s="55">
        <v>12</v>
      </c>
      <c r="K53" s="54">
        <f t="shared" si="36"/>
        <v>0</v>
      </c>
      <c r="L53">
        <f t="shared" si="37"/>
        <v>-100</v>
      </c>
    </row>
    <row r="54" spans="3:12" ht="16.5" thickTop="1" thickBot="1" x14ac:dyDescent="0.3">
      <c r="C54" s="26" t="s">
        <v>19</v>
      </c>
      <c r="D54" s="26">
        <v>1</v>
      </c>
      <c r="E54" s="26">
        <v>0</v>
      </c>
      <c r="I54" s="55">
        <v>13</v>
      </c>
      <c r="K54" s="54">
        <f t="shared" si="36"/>
        <v>0</v>
      </c>
      <c r="L54">
        <f t="shared" si="37"/>
        <v>-100</v>
      </c>
    </row>
    <row r="55" spans="3:12" ht="16.5" thickTop="1" thickBot="1" x14ac:dyDescent="0.3">
      <c r="C55" s="26" t="s">
        <v>20</v>
      </c>
      <c r="D55" s="26" t="s">
        <v>20</v>
      </c>
      <c r="E55" s="26">
        <v>0</v>
      </c>
      <c r="I55" s="55">
        <v>14</v>
      </c>
      <c r="K55" s="54">
        <f t="shared" si="36"/>
        <v>0</v>
      </c>
      <c r="L55">
        <f t="shared" si="37"/>
        <v>-100</v>
      </c>
    </row>
    <row r="56" spans="3:12" ht="16.5" thickTop="1" thickBot="1" x14ac:dyDescent="0.3">
      <c r="I56" s="55">
        <v>15</v>
      </c>
      <c r="K56" s="54">
        <f t="shared" si="36"/>
        <v>0</v>
      </c>
      <c r="L56">
        <f t="shared" si="37"/>
        <v>-100</v>
      </c>
    </row>
    <row r="57" spans="3:12" ht="16.5" thickTop="1" thickBot="1" x14ac:dyDescent="0.3">
      <c r="I57" s="55">
        <v>16</v>
      </c>
      <c r="K57" s="54">
        <f t="shared" si="36"/>
        <v>0</v>
      </c>
      <c r="L57">
        <f t="shared" si="37"/>
        <v>-100</v>
      </c>
    </row>
    <row r="58" spans="3:12" ht="16.5" thickTop="1" thickBot="1" x14ac:dyDescent="0.3">
      <c r="I58" s="55">
        <v>17</v>
      </c>
      <c r="K58" s="54">
        <f t="shared" si="36"/>
        <v>0</v>
      </c>
      <c r="L58">
        <f t="shared" si="37"/>
        <v>-100</v>
      </c>
    </row>
    <row r="59" spans="3:12" ht="16.5" thickTop="1" thickBot="1" x14ac:dyDescent="0.3">
      <c r="I59" s="55">
        <v>18</v>
      </c>
      <c r="K59" s="54">
        <f t="shared" si="36"/>
        <v>0</v>
      </c>
      <c r="L59">
        <f t="shared" si="37"/>
        <v>-100</v>
      </c>
    </row>
    <row r="60" spans="3:12" ht="16.5" thickTop="1" thickBot="1" x14ac:dyDescent="0.3">
      <c r="I60" s="55">
        <v>19</v>
      </c>
      <c r="K60" s="54">
        <f t="shared" si="36"/>
        <v>0</v>
      </c>
      <c r="L60">
        <f t="shared" si="37"/>
        <v>-100</v>
      </c>
    </row>
    <row r="61" spans="3:12" ht="16.5" thickTop="1" thickBot="1" x14ac:dyDescent="0.3">
      <c r="I61" s="55">
        <v>20</v>
      </c>
      <c r="K61" s="54">
        <f t="shared" si="36"/>
        <v>0</v>
      </c>
      <c r="L61">
        <f t="shared" si="37"/>
        <v>-100</v>
      </c>
    </row>
    <row r="62" spans="3:12" ht="16.5" customHeight="1" thickTop="1" thickBot="1" x14ac:dyDescent="0.3">
      <c r="I62" s="55">
        <v>21</v>
      </c>
      <c r="K62" s="54">
        <f t="shared" si="36"/>
        <v>0</v>
      </c>
      <c r="L62">
        <f t="shared" si="37"/>
        <v>-100</v>
      </c>
    </row>
    <row r="63" spans="3:12" ht="16.5" thickTop="1" thickBot="1" x14ac:dyDescent="0.3">
      <c r="I63" s="55">
        <v>22</v>
      </c>
      <c r="K63" s="54">
        <f t="shared" si="36"/>
        <v>0</v>
      </c>
      <c r="L63">
        <f t="shared" si="37"/>
        <v>-100</v>
      </c>
    </row>
    <row r="64" spans="3:12" ht="16.5" thickTop="1" thickBot="1" x14ac:dyDescent="0.3">
      <c r="I64" s="55">
        <v>23</v>
      </c>
      <c r="K64" s="54">
        <f t="shared" si="36"/>
        <v>0</v>
      </c>
      <c r="L64">
        <f t="shared" si="37"/>
        <v>-100</v>
      </c>
    </row>
    <row r="65" spans="9:12" ht="16.5" thickTop="1" thickBot="1" x14ac:dyDescent="0.3">
      <c r="I65" s="55">
        <v>24</v>
      </c>
      <c r="K65" s="54">
        <f t="shared" si="36"/>
        <v>0</v>
      </c>
      <c r="L65">
        <f t="shared" si="37"/>
        <v>-100</v>
      </c>
    </row>
    <row r="66" spans="9:12" ht="16.5" thickTop="1" thickBot="1" x14ac:dyDescent="0.3">
      <c r="I66" s="55">
        <v>25</v>
      </c>
      <c r="K66" s="54">
        <f t="shared" si="36"/>
        <v>0</v>
      </c>
      <c r="L66">
        <f t="shared" si="37"/>
        <v>-100</v>
      </c>
    </row>
    <row r="67" spans="9:12" ht="16.5" thickTop="1" thickBot="1" x14ac:dyDescent="0.3">
      <c r="I67" s="55">
        <v>26</v>
      </c>
      <c r="K67" s="54">
        <f t="shared" si="36"/>
        <v>0</v>
      </c>
      <c r="L67">
        <f t="shared" si="37"/>
        <v>-100</v>
      </c>
    </row>
    <row r="68" spans="9:12" ht="16.5" thickTop="1" thickBot="1" x14ac:dyDescent="0.3">
      <c r="I68" s="55">
        <v>27</v>
      </c>
      <c r="K68" s="54">
        <f t="shared" si="36"/>
        <v>0</v>
      </c>
      <c r="L68">
        <f t="shared" si="37"/>
        <v>-100</v>
      </c>
    </row>
    <row r="69" spans="9:12" ht="16.5" thickTop="1" thickBot="1" x14ac:dyDescent="0.3">
      <c r="I69" s="55">
        <v>28</v>
      </c>
      <c r="K69" s="54">
        <f t="shared" si="36"/>
        <v>0</v>
      </c>
      <c r="L69">
        <f t="shared" si="37"/>
        <v>-100</v>
      </c>
    </row>
    <row r="70" spans="9:12" ht="16.5" thickTop="1" thickBot="1" x14ac:dyDescent="0.3">
      <c r="I70" s="55">
        <v>29</v>
      </c>
      <c r="K70" s="54">
        <f t="shared" si="36"/>
        <v>0</v>
      </c>
      <c r="L70">
        <f t="shared" si="37"/>
        <v>-100</v>
      </c>
    </row>
    <row r="71" spans="9:12" ht="16.5" thickTop="1" thickBot="1" x14ac:dyDescent="0.3">
      <c r="I71" s="55">
        <v>30</v>
      </c>
      <c r="K71" s="54">
        <f t="shared" si="36"/>
        <v>0</v>
      </c>
      <c r="L71">
        <f t="shared" si="37"/>
        <v>-100</v>
      </c>
    </row>
    <row r="72" spans="9:12" ht="16.5" thickTop="1" thickBot="1" x14ac:dyDescent="0.3">
      <c r="I72" s="55">
        <v>31</v>
      </c>
      <c r="K72" s="54">
        <f t="shared" si="36"/>
        <v>0</v>
      </c>
      <c r="L72">
        <f t="shared" si="37"/>
        <v>-100</v>
      </c>
    </row>
    <row r="73" spans="9:12" ht="16.5" thickTop="1" thickBot="1" x14ac:dyDescent="0.3">
      <c r="I73" s="55">
        <v>32</v>
      </c>
      <c r="K73" s="54">
        <f t="shared" si="36"/>
        <v>0</v>
      </c>
      <c r="L73">
        <f t="shared" si="37"/>
        <v>-100</v>
      </c>
    </row>
    <row r="74" spans="9:12" ht="16.5" thickTop="1" thickBot="1" x14ac:dyDescent="0.3">
      <c r="I74" s="55">
        <v>33</v>
      </c>
      <c r="K74" s="54">
        <f t="shared" ref="K74:K105" si="38">IFERROR(VLOOKUP(J74,$D$27:$E$36,2,FALSE),0)+IFERROR(VLOOKUP(J74,$J$27:$K$36,2,FALSE),0)+IFERROR(VLOOKUP(J74,$P$27:$Q$36,2,FALSE),0)+IFERROR(VLOOKUP(J74,$V$27:$W$36,2,FALSE),0)+IFERROR(VLOOKUP(J74,$AB$27:$AC$36,2,FALSE),0)+IFERROR(VLOOKUP(J74,$AH$27:$AI$36,2,FALSE),0)+IFERROR(VLOOKUP(J74,$AN$27:$AO$36,2,FALSE),0)+IFERROR(VLOOKUP(J74,$AT$27:$AU$36,2,FALSE),0)+IFERROR(VLOOKUP(J74,$AZ$27:$BA$36,2,FALSE),0)</f>
        <v>0</v>
      </c>
      <c r="L74">
        <f t="shared" ref="L74:L105" si="39">IF(K74=0,-100,K74)</f>
        <v>-100</v>
      </c>
    </row>
    <row r="75" spans="9:12" ht="16.5" thickTop="1" thickBot="1" x14ac:dyDescent="0.3">
      <c r="I75" s="55">
        <v>34</v>
      </c>
      <c r="K75" s="54">
        <f t="shared" si="38"/>
        <v>0</v>
      </c>
      <c r="L75">
        <f t="shared" si="39"/>
        <v>-100</v>
      </c>
    </row>
    <row r="76" spans="9:12" ht="16.5" thickTop="1" thickBot="1" x14ac:dyDescent="0.3">
      <c r="I76" s="55">
        <v>35</v>
      </c>
      <c r="K76" s="54">
        <f t="shared" si="38"/>
        <v>0</v>
      </c>
      <c r="L76">
        <f t="shared" si="39"/>
        <v>-100</v>
      </c>
    </row>
    <row r="77" spans="9:12" ht="16.5" thickTop="1" thickBot="1" x14ac:dyDescent="0.3">
      <c r="I77" s="55">
        <v>36</v>
      </c>
      <c r="K77" s="54">
        <f t="shared" si="38"/>
        <v>0</v>
      </c>
      <c r="L77">
        <f t="shared" si="39"/>
        <v>-100</v>
      </c>
    </row>
    <row r="78" spans="9:12" ht="16.5" thickTop="1" thickBot="1" x14ac:dyDescent="0.3">
      <c r="I78" s="55">
        <v>37</v>
      </c>
      <c r="K78" s="54">
        <f t="shared" si="38"/>
        <v>0</v>
      </c>
      <c r="L78">
        <f t="shared" si="39"/>
        <v>-100</v>
      </c>
    </row>
    <row r="79" spans="9:12" ht="16.5" thickTop="1" thickBot="1" x14ac:dyDescent="0.3">
      <c r="I79" s="55">
        <v>38</v>
      </c>
      <c r="K79" s="54">
        <f t="shared" si="38"/>
        <v>0</v>
      </c>
      <c r="L79">
        <f t="shared" si="39"/>
        <v>-100</v>
      </c>
    </row>
    <row r="80" spans="9:12" ht="16.5" thickTop="1" thickBot="1" x14ac:dyDescent="0.3">
      <c r="I80" s="55">
        <v>39</v>
      </c>
      <c r="K80" s="54">
        <f t="shared" si="38"/>
        <v>0</v>
      </c>
      <c r="L80">
        <f t="shared" si="39"/>
        <v>-100</v>
      </c>
    </row>
    <row r="81" spans="9:12" ht="16.5" thickTop="1" thickBot="1" x14ac:dyDescent="0.3">
      <c r="I81" s="55">
        <v>40</v>
      </c>
      <c r="K81" s="54">
        <f t="shared" si="38"/>
        <v>0</v>
      </c>
      <c r="L81">
        <f t="shared" si="39"/>
        <v>-100</v>
      </c>
    </row>
    <row r="82" spans="9:12" ht="16.5" thickTop="1" thickBot="1" x14ac:dyDescent="0.3">
      <c r="I82" s="55">
        <v>41</v>
      </c>
      <c r="K82" s="54">
        <f t="shared" si="38"/>
        <v>0</v>
      </c>
      <c r="L82">
        <f t="shared" si="39"/>
        <v>-100</v>
      </c>
    </row>
    <row r="83" spans="9:12" ht="16.5" thickTop="1" thickBot="1" x14ac:dyDescent="0.3">
      <c r="I83" s="55">
        <v>42</v>
      </c>
      <c r="K83" s="54">
        <f t="shared" si="38"/>
        <v>0</v>
      </c>
      <c r="L83">
        <f t="shared" si="39"/>
        <v>-100</v>
      </c>
    </row>
    <row r="84" spans="9:12" ht="16.5" thickTop="1" thickBot="1" x14ac:dyDescent="0.3">
      <c r="I84" s="55">
        <v>43</v>
      </c>
      <c r="K84" s="54">
        <f t="shared" si="38"/>
        <v>0</v>
      </c>
      <c r="L84">
        <f t="shared" si="39"/>
        <v>-100</v>
      </c>
    </row>
    <row r="85" spans="9:12" ht="16.5" thickTop="1" thickBot="1" x14ac:dyDescent="0.3">
      <c r="I85" s="55">
        <v>44</v>
      </c>
      <c r="K85" s="54">
        <f t="shared" si="38"/>
        <v>0</v>
      </c>
      <c r="L85">
        <f t="shared" si="39"/>
        <v>-100</v>
      </c>
    </row>
    <row r="86" spans="9:12" ht="16.5" thickTop="1" thickBot="1" x14ac:dyDescent="0.3">
      <c r="I86" s="55">
        <v>45</v>
      </c>
      <c r="K86" s="54">
        <f t="shared" si="38"/>
        <v>0</v>
      </c>
      <c r="L86">
        <f t="shared" si="39"/>
        <v>-100</v>
      </c>
    </row>
    <row r="87" spans="9:12" ht="16.5" thickTop="1" thickBot="1" x14ac:dyDescent="0.3">
      <c r="I87" s="55">
        <v>46</v>
      </c>
      <c r="K87" s="54">
        <f t="shared" si="38"/>
        <v>0</v>
      </c>
      <c r="L87">
        <f t="shared" si="39"/>
        <v>-100</v>
      </c>
    </row>
    <row r="88" spans="9:12" ht="16.5" thickTop="1" thickBot="1" x14ac:dyDescent="0.3">
      <c r="I88" s="55">
        <v>47</v>
      </c>
      <c r="K88" s="54">
        <f t="shared" si="38"/>
        <v>0</v>
      </c>
      <c r="L88">
        <f t="shared" si="39"/>
        <v>-100</v>
      </c>
    </row>
    <row r="89" spans="9:12" ht="16.5" thickTop="1" thickBot="1" x14ac:dyDescent="0.3">
      <c r="I89" s="55">
        <v>48</v>
      </c>
      <c r="K89" s="54">
        <f t="shared" si="38"/>
        <v>0</v>
      </c>
      <c r="L89">
        <f t="shared" si="39"/>
        <v>-100</v>
      </c>
    </row>
    <row r="90" spans="9:12" ht="16.5" thickTop="1" thickBot="1" x14ac:dyDescent="0.3">
      <c r="I90" s="55">
        <v>49</v>
      </c>
      <c r="K90" s="54">
        <f t="shared" si="38"/>
        <v>0</v>
      </c>
      <c r="L90">
        <f t="shared" si="39"/>
        <v>-100</v>
      </c>
    </row>
    <row r="91" spans="9:12" ht="16.5" thickTop="1" thickBot="1" x14ac:dyDescent="0.3">
      <c r="I91" s="111">
        <v>50</v>
      </c>
      <c r="K91" s="54">
        <f t="shared" si="38"/>
        <v>0</v>
      </c>
      <c r="L91">
        <f t="shared" si="39"/>
        <v>-100</v>
      </c>
    </row>
    <row r="92" spans="9:12" ht="16.5" thickTop="1" thickBot="1" x14ac:dyDescent="0.3">
      <c r="I92" s="111">
        <v>51</v>
      </c>
      <c r="K92" s="54">
        <f t="shared" si="38"/>
        <v>0</v>
      </c>
      <c r="L92">
        <f t="shared" si="39"/>
        <v>-100</v>
      </c>
    </row>
    <row r="93" spans="9:12" ht="16.5" thickTop="1" thickBot="1" x14ac:dyDescent="0.3">
      <c r="I93" s="111">
        <v>52</v>
      </c>
      <c r="K93" s="54">
        <f t="shared" si="38"/>
        <v>0</v>
      </c>
      <c r="L93">
        <f t="shared" si="39"/>
        <v>-100</v>
      </c>
    </row>
    <row r="94" spans="9:12" ht="16.5" thickTop="1" thickBot="1" x14ac:dyDescent="0.3">
      <c r="I94" s="111">
        <v>53</v>
      </c>
      <c r="K94" s="54">
        <f t="shared" si="38"/>
        <v>0</v>
      </c>
      <c r="L94">
        <f t="shared" si="39"/>
        <v>-100</v>
      </c>
    </row>
    <row r="95" spans="9:12" ht="16.5" thickTop="1" thickBot="1" x14ac:dyDescent="0.3">
      <c r="I95" s="111">
        <v>54</v>
      </c>
      <c r="K95" s="54">
        <f t="shared" si="38"/>
        <v>0</v>
      </c>
      <c r="L95">
        <f t="shared" si="39"/>
        <v>-100</v>
      </c>
    </row>
    <row r="96" spans="9:12" ht="16.5" thickTop="1" thickBot="1" x14ac:dyDescent="0.3">
      <c r="I96" s="111">
        <v>55</v>
      </c>
      <c r="K96" s="54">
        <f t="shared" si="38"/>
        <v>0</v>
      </c>
      <c r="L96">
        <f t="shared" si="39"/>
        <v>-100</v>
      </c>
    </row>
    <row r="97" spans="9:12" ht="16.5" thickTop="1" thickBot="1" x14ac:dyDescent="0.3">
      <c r="I97" s="111">
        <v>56</v>
      </c>
      <c r="K97" s="54">
        <f t="shared" si="38"/>
        <v>0</v>
      </c>
      <c r="L97">
        <f t="shared" si="39"/>
        <v>-100</v>
      </c>
    </row>
    <row r="98" spans="9:12" ht="16.5" thickTop="1" thickBot="1" x14ac:dyDescent="0.3">
      <c r="I98" s="111">
        <v>57</v>
      </c>
      <c r="K98" s="54">
        <f t="shared" si="38"/>
        <v>0</v>
      </c>
      <c r="L98">
        <f t="shared" si="39"/>
        <v>-100</v>
      </c>
    </row>
    <row r="99" spans="9:12" ht="16.5" thickTop="1" thickBot="1" x14ac:dyDescent="0.3">
      <c r="I99" s="111">
        <v>58</v>
      </c>
      <c r="K99" s="54">
        <f t="shared" si="38"/>
        <v>0</v>
      </c>
      <c r="L99">
        <f t="shared" si="39"/>
        <v>-100</v>
      </c>
    </row>
    <row r="100" spans="9:12" ht="16.5" thickTop="1" thickBot="1" x14ac:dyDescent="0.3">
      <c r="I100" s="111">
        <v>59</v>
      </c>
      <c r="K100" s="54">
        <f t="shared" si="38"/>
        <v>0</v>
      </c>
      <c r="L100">
        <f t="shared" si="39"/>
        <v>-100</v>
      </c>
    </row>
    <row r="101" spans="9:12" ht="16.5" thickTop="1" thickBot="1" x14ac:dyDescent="0.3">
      <c r="I101" s="111">
        <v>60</v>
      </c>
      <c r="K101" s="54">
        <f t="shared" si="38"/>
        <v>0</v>
      </c>
      <c r="L101">
        <f t="shared" si="39"/>
        <v>-100</v>
      </c>
    </row>
    <row r="102" spans="9:12" ht="16.5" thickTop="1" thickBot="1" x14ac:dyDescent="0.3">
      <c r="I102" s="111">
        <v>61</v>
      </c>
      <c r="K102" s="54">
        <f t="shared" si="38"/>
        <v>0</v>
      </c>
      <c r="L102">
        <f t="shared" si="39"/>
        <v>-100</v>
      </c>
    </row>
    <row r="103" spans="9:12" ht="16.5" thickTop="1" thickBot="1" x14ac:dyDescent="0.3">
      <c r="I103" s="111">
        <v>62</v>
      </c>
      <c r="K103" s="54">
        <f t="shared" si="38"/>
        <v>0</v>
      </c>
      <c r="L103">
        <f t="shared" si="39"/>
        <v>-100</v>
      </c>
    </row>
    <row r="104" spans="9:12" ht="16.5" thickTop="1" thickBot="1" x14ac:dyDescent="0.3">
      <c r="I104" s="111">
        <v>63</v>
      </c>
      <c r="K104" s="54">
        <f t="shared" si="38"/>
        <v>0</v>
      </c>
      <c r="L104">
        <f t="shared" si="39"/>
        <v>-100</v>
      </c>
    </row>
    <row r="105" spans="9:12" ht="16.5" thickTop="1" thickBot="1" x14ac:dyDescent="0.3">
      <c r="I105" s="111">
        <v>64</v>
      </c>
      <c r="K105" s="54">
        <f t="shared" si="38"/>
        <v>0</v>
      </c>
      <c r="L105">
        <f t="shared" si="39"/>
        <v>-100</v>
      </c>
    </row>
    <row r="106" spans="9:12" ht="16.5" thickTop="1" thickBot="1" x14ac:dyDescent="0.3">
      <c r="I106" s="111">
        <v>65</v>
      </c>
      <c r="K106" s="54">
        <f t="shared" ref="K106:K129" si="40">IFERROR(VLOOKUP(J106,$D$27:$E$36,2,FALSE),0)+IFERROR(VLOOKUP(J106,$J$27:$K$36,2,FALSE),0)+IFERROR(VLOOKUP(J106,$P$27:$Q$36,2,FALSE),0)+IFERROR(VLOOKUP(J106,$V$27:$W$36,2,FALSE),0)+IFERROR(VLOOKUP(J106,$AB$27:$AC$36,2,FALSE),0)+IFERROR(VLOOKUP(J106,$AH$27:$AI$36,2,FALSE),0)+IFERROR(VLOOKUP(J106,$AN$27:$AO$36,2,FALSE),0)+IFERROR(VLOOKUP(J106,$AT$27:$AU$36,2,FALSE),0)+IFERROR(VLOOKUP(J106,$AZ$27:$BA$36,2,FALSE),0)</f>
        <v>0</v>
      </c>
      <c r="L106">
        <f t="shared" ref="L106:L129" si="41">IF(K106=0,-100,K106)</f>
        <v>-100</v>
      </c>
    </row>
    <row r="107" spans="9:12" ht="16.5" thickTop="1" thickBot="1" x14ac:dyDescent="0.3">
      <c r="I107" s="111">
        <v>66</v>
      </c>
      <c r="K107" s="54">
        <f t="shared" si="40"/>
        <v>0</v>
      </c>
      <c r="L107">
        <f t="shared" si="41"/>
        <v>-100</v>
      </c>
    </row>
    <row r="108" spans="9:12" ht="16.5" thickTop="1" thickBot="1" x14ac:dyDescent="0.3">
      <c r="I108" s="111">
        <v>67</v>
      </c>
      <c r="K108" s="54">
        <f t="shared" si="40"/>
        <v>0</v>
      </c>
      <c r="L108">
        <f t="shared" si="41"/>
        <v>-100</v>
      </c>
    </row>
    <row r="109" spans="9:12" ht="16.5" thickTop="1" thickBot="1" x14ac:dyDescent="0.3">
      <c r="I109" s="111">
        <v>68</v>
      </c>
      <c r="K109" s="54">
        <f t="shared" si="40"/>
        <v>0</v>
      </c>
      <c r="L109">
        <f t="shared" si="41"/>
        <v>-100</v>
      </c>
    </row>
    <row r="110" spans="9:12" ht="16.5" thickTop="1" thickBot="1" x14ac:dyDescent="0.3">
      <c r="I110" s="111">
        <v>69</v>
      </c>
      <c r="K110" s="54">
        <f t="shared" si="40"/>
        <v>0</v>
      </c>
      <c r="L110">
        <f t="shared" si="41"/>
        <v>-100</v>
      </c>
    </row>
    <row r="111" spans="9:12" ht="16.5" thickTop="1" thickBot="1" x14ac:dyDescent="0.3">
      <c r="I111" s="111">
        <v>70</v>
      </c>
      <c r="K111" s="54">
        <f t="shared" si="40"/>
        <v>0</v>
      </c>
      <c r="L111">
        <f t="shared" si="41"/>
        <v>-100</v>
      </c>
    </row>
    <row r="112" spans="9:12" ht="16.5" thickTop="1" thickBot="1" x14ac:dyDescent="0.3">
      <c r="I112" s="111">
        <v>71</v>
      </c>
      <c r="K112" s="54">
        <f t="shared" si="40"/>
        <v>0</v>
      </c>
      <c r="L112">
        <f t="shared" si="41"/>
        <v>-100</v>
      </c>
    </row>
    <row r="113" spans="9:12" ht="16.5" thickTop="1" thickBot="1" x14ac:dyDescent="0.3">
      <c r="I113" s="111">
        <v>72</v>
      </c>
      <c r="K113" s="54">
        <f t="shared" si="40"/>
        <v>0</v>
      </c>
      <c r="L113">
        <f t="shared" si="41"/>
        <v>-100</v>
      </c>
    </row>
    <row r="114" spans="9:12" ht="16.5" thickTop="1" thickBot="1" x14ac:dyDescent="0.3">
      <c r="I114" s="111">
        <v>73</v>
      </c>
      <c r="K114" s="54">
        <f t="shared" si="40"/>
        <v>0</v>
      </c>
      <c r="L114">
        <f t="shared" si="41"/>
        <v>-100</v>
      </c>
    </row>
    <row r="115" spans="9:12" ht="16.5" thickTop="1" thickBot="1" x14ac:dyDescent="0.3">
      <c r="I115" s="111">
        <v>74</v>
      </c>
      <c r="K115" s="54">
        <f t="shared" si="40"/>
        <v>0</v>
      </c>
      <c r="L115">
        <f t="shared" si="41"/>
        <v>-100</v>
      </c>
    </row>
    <row r="116" spans="9:12" ht="16.5" thickTop="1" thickBot="1" x14ac:dyDescent="0.3">
      <c r="I116" s="111">
        <v>75</v>
      </c>
      <c r="K116" s="54">
        <f t="shared" si="40"/>
        <v>0</v>
      </c>
      <c r="L116">
        <f t="shared" si="41"/>
        <v>-100</v>
      </c>
    </row>
    <row r="117" spans="9:12" ht="16.5" thickTop="1" thickBot="1" x14ac:dyDescent="0.3">
      <c r="I117" s="111">
        <v>76</v>
      </c>
      <c r="K117" s="54">
        <f t="shared" si="40"/>
        <v>0</v>
      </c>
      <c r="L117">
        <f t="shared" si="41"/>
        <v>-100</v>
      </c>
    </row>
    <row r="118" spans="9:12" ht="16.5" thickTop="1" thickBot="1" x14ac:dyDescent="0.3">
      <c r="I118" s="111">
        <v>77</v>
      </c>
      <c r="K118" s="54">
        <f t="shared" si="40"/>
        <v>0</v>
      </c>
      <c r="L118">
        <f t="shared" si="41"/>
        <v>-100</v>
      </c>
    </row>
    <row r="119" spans="9:12" ht="16.5" thickTop="1" thickBot="1" x14ac:dyDescent="0.3">
      <c r="I119" s="111">
        <v>78</v>
      </c>
      <c r="K119" s="54">
        <f t="shared" si="40"/>
        <v>0</v>
      </c>
      <c r="L119">
        <f t="shared" si="41"/>
        <v>-100</v>
      </c>
    </row>
    <row r="120" spans="9:12" ht="16.5" thickTop="1" thickBot="1" x14ac:dyDescent="0.3">
      <c r="I120" s="111">
        <v>79</v>
      </c>
      <c r="K120" s="54">
        <f t="shared" si="40"/>
        <v>0</v>
      </c>
      <c r="L120">
        <f t="shared" si="41"/>
        <v>-100</v>
      </c>
    </row>
    <row r="121" spans="9:12" ht="16.5" thickTop="1" thickBot="1" x14ac:dyDescent="0.3">
      <c r="I121" s="111">
        <v>80</v>
      </c>
      <c r="K121" s="54">
        <f t="shared" si="40"/>
        <v>0</v>
      </c>
      <c r="L121">
        <f t="shared" si="41"/>
        <v>-100</v>
      </c>
    </row>
    <row r="122" spans="9:12" ht="16.5" thickTop="1" thickBot="1" x14ac:dyDescent="0.3">
      <c r="I122" s="111">
        <v>81</v>
      </c>
      <c r="K122" s="54">
        <f t="shared" si="40"/>
        <v>0</v>
      </c>
      <c r="L122">
        <f t="shared" si="41"/>
        <v>-100</v>
      </c>
    </row>
    <row r="123" spans="9:12" ht="16.5" thickTop="1" thickBot="1" x14ac:dyDescent="0.3">
      <c r="I123" s="111">
        <v>82</v>
      </c>
      <c r="K123" s="54">
        <f t="shared" si="40"/>
        <v>0</v>
      </c>
      <c r="L123">
        <f t="shared" si="41"/>
        <v>-100</v>
      </c>
    </row>
    <row r="124" spans="9:12" ht="16.5" thickTop="1" thickBot="1" x14ac:dyDescent="0.3">
      <c r="I124" s="111">
        <v>83</v>
      </c>
      <c r="K124" s="54">
        <f t="shared" si="40"/>
        <v>0</v>
      </c>
      <c r="L124">
        <f t="shared" si="41"/>
        <v>-100</v>
      </c>
    </row>
    <row r="125" spans="9:12" ht="16.5" thickTop="1" thickBot="1" x14ac:dyDescent="0.3">
      <c r="I125" s="111">
        <v>84</v>
      </c>
      <c r="K125" s="54">
        <f t="shared" si="40"/>
        <v>0</v>
      </c>
      <c r="L125">
        <f t="shared" si="41"/>
        <v>-100</v>
      </c>
    </row>
    <row r="126" spans="9:12" ht="16.5" thickTop="1" thickBot="1" x14ac:dyDescent="0.3">
      <c r="I126" s="111">
        <v>85</v>
      </c>
      <c r="K126" s="54">
        <f t="shared" si="40"/>
        <v>0</v>
      </c>
      <c r="L126">
        <f t="shared" si="41"/>
        <v>-100</v>
      </c>
    </row>
    <row r="127" spans="9:12" ht="16.5" thickTop="1" thickBot="1" x14ac:dyDescent="0.3">
      <c r="I127" s="111">
        <v>86</v>
      </c>
      <c r="K127" s="54">
        <f t="shared" si="40"/>
        <v>0</v>
      </c>
      <c r="L127">
        <f t="shared" si="41"/>
        <v>-100</v>
      </c>
    </row>
    <row r="128" spans="9:12" ht="16.5" thickTop="1" thickBot="1" x14ac:dyDescent="0.3">
      <c r="I128" s="111">
        <v>87</v>
      </c>
      <c r="K128" s="54">
        <f t="shared" si="40"/>
        <v>0</v>
      </c>
      <c r="L128">
        <f t="shared" si="41"/>
        <v>-100</v>
      </c>
    </row>
    <row r="129" spans="9:12" ht="15.75" thickTop="1" x14ac:dyDescent="0.25">
      <c r="I129" s="111">
        <v>88</v>
      </c>
      <c r="K129" s="54">
        <f t="shared" si="40"/>
        <v>0</v>
      </c>
      <c r="L129">
        <f t="shared" si="41"/>
        <v>-100</v>
      </c>
    </row>
    <row r="130" spans="9:12" x14ac:dyDescent="0.25">
      <c r="I130" s="112"/>
      <c r="K130" s="108"/>
    </row>
    <row r="131" spans="9:12" x14ac:dyDescent="0.25">
      <c r="I131" s="112"/>
      <c r="K131" s="108"/>
    </row>
    <row r="132" spans="9:12" x14ac:dyDescent="0.25">
      <c r="I132" s="112"/>
      <c r="K132" s="108"/>
    </row>
    <row r="133" spans="9:12" x14ac:dyDescent="0.25">
      <c r="I133" s="112"/>
      <c r="K133" s="108"/>
    </row>
    <row r="134" spans="9:12" x14ac:dyDescent="0.25">
      <c r="I134" s="112"/>
      <c r="K134" s="108"/>
    </row>
    <row r="135" spans="9:12" x14ac:dyDescent="0.25">
      <c r="I135" s="112"/>
      <c r="K135" s="108"/>
    </row>
    <row r="136" spans="9:12" x14ac:dyDescent="0.25">
      <c r="I136" s="112"/>
      <c r="K136" s="108"/>
    </row>
    <row r="137" spans="9:12" x14ac:dyDescent="0.25">
      <c r="I137" s="112"/>
      <c r="K137" s="108"/>
    </row>
    <row r="138" spans="9:12" x14ac:dyDescent="0.25">
      <c r="I138" s="112"/>
      <c r="K138" s="108"/>
    </row>
    <row r="139" spans="9:12" x14ac:dyDescent="0.25">
      <c r="I139" s="112"/>
      <c r="K139" s="108"/>
    </row>
    <row r="140" spans="9:12" x14ac:dyDescent="0.25">
      <c r="I140" s="112"/>
      <c r="K140" s="108"/>
    </row>
    <row r="141" spans="9:12" x14ac:dyDescent="0.25">
      <c r="I141" s="112"/>
      <c r="K141" s="108"/>
    </row>
    <row r="142" spans="9:12" x14ac:dyDescent="0.25">
      <c r="I142" s="112"/>
      <c r="K142" s="108"/>
    </row>
    <row r="143" spans="9:12" x14ac:dyDescent="0.25">
      <c r="I143" s="112"/>
      <c r="K143" s="108"/>
    </row>
    <row r="144" spans="9:12" x14ac:dyDescent="0.25">
      <c r="I144" s="112"/>
      <c r="K144" s="108"/>
    </row>
    <row r="145" spans="9:11" x14ac:dyDescent="0.25">
      <c r="I145" s="112"/>
      <c r="K145" s="108"/>
    </row>
    <row r="146" spans="9:11" x14ac:dyDescent="0.25">
      <c r="I146" s="112"/>
      <c r="K146" s="108"/>
    </row>
    <row r="147" spans="9:11" x14ac:dyDescent="0.25">
      <c r="I147" s="112"/>
      <c r="K147" s="108"/>
    </row>
    <row r="148" spans="9:11" x14ac:dyDescent="0.25">
      <c r="I148" s="112"/>
      <c r="K148" s="108"/>
    </row>
    <row r="149" spans="9:11" x14ac:dyDescent="0.25">
      <c r="I149" s="112"/>
      <c r="K149" s="108"/>
    </row>
    <row r="150" spans="9:11" x14ac:dyDescent="0.25">
      <c r="I150" s="112"/>
      <c r="K150" s="108"/>
    </row>
    <row r="151" spans="9:11" x14ac:dyDescent="0.25">
      <c r="I151" s="112"/>
      <c r="K151" s="108"/>
    </row>
    <row r="152" spans="9:11" x14ac:dyDescent="0.25">
      <c r="I152" s="112"/>
      <c r="K152" s="108"/>
    </row>
    <row r="153" spans="9:11" x14ac:dyDescent="0.25">
      <c r="I153" s="112"/>
      <c r="K153" s="108"/>
    </row>
    <row r="154" spans="9:11" x14ac:dyDescent="0.25">
      <c r="I154" s="112"/>
      <c r="K154" s="108"/>
    </row>
    <row r="155" spans="9:11" x14ac:dyDescent="0.25">
      <c r="I155" s="112"/>
      <c r="K155" s="108"/>
    </row>
    <row r="156" spans="9:11" x14ac:dyDescent="0.25">
      <c r="I156" s="112"/>
      <c r="K156" s="108"/>
    </row>
    <row r="157" spans="9:11" x14ac:dyDescent="0.25">
      <c r="I157" s="112"/>
      <c r="K157" s="108"/>
    </row>
    <row r="158" spans="9:11" x14ac:dyDescent="0.25">
      <c r="I158" s="112"/>
      <c r="K158" s="108"/>
    </row>
    <row r="159" spans="9:11" x14ac:dyDescent="0.25">
      <c r="I159" s="112"/>
      <c r="K159" s="108"/>
    </row>
    <row r="160" spans="9:11" x14ac:dyDescent="0.25">
      <c r="I160" s="112"/>
      <c r="K160" s="108"/>
    </row>
    <row r="161" spans="9:11" x14ac:dyDescent="0.25">
      <c r="I161" s="112"/>
      <c r="K161" s="108"/>
    </row>
    <row r="162" spans="9:11" x14ac:dyDescent="0.25">
      <c r="I162" s="112"/>
      <c r="K162" s="108"/>
    </row>
    <row r="163" spans="9:11" x14ac:dyDescent="0.25">
      <c r="I163" s="112"/>
      <c r="K163" s="108"/>
    </row>
    <row r="164" spans="9:11" x14ac:dyDescent="0.25">
      <c r="I164" s="112"/>
      <c r="K164" s="108"/>
    </row>
    <row r="165" spans="9:11" x14ac:dyDescent="0.25">
      <c r="I165" s="112"/>
      <c r="K165" s="108"/>
    </row>
    <row r="166" spans="9:11" x14ac:dyDescent="0.25">
      <c r="I166" s="112"/>
      <c r="K166" s="108"/>
    </row>
    <row r="167" spans="9:11" x14ac:dyDescent="0.25">
      <c r="I167" s="112"/>
      <c r="K167" s="108"/>
    </row>
    <row r="168" spans="9:11" x14ac:dyDescent="0.25">
      <c r="I168" s="112"/>
      <c r="K168" s="108"/>
    </row>
    <row r="169" spans="9:11" x14ac:dyDescent="0.25">
      <c r="I169" s="112"/>
      <c r="K169" s="108"/>
    </row>
    <row r="170" spans="9:11" x14ac:dyDescent="0.25">
      <c r="I170" s="112"/>
      <c r="K170" s="108"/>
    </row>
    <row r="171" spans="9:11" x14ac:dyDescent="0.25">
      <c r="I171" s="112"/>
      <c r="K171" s="108"/>
    </row>
    <row r="172" spans="9:11" x14ac:dyDescent="0.25">
      <c r="I172" s="112"/>
      <c r="K172" s="108"/>
    </row>
    <row r="173" spans="9:11" x14ac:dyDescent="0.25">
      <c r="I173" s="112"/>
      <c r="K173" s="108"/>
    </row>
    <row r="174" spans="9:11" x14ac:dyDescent="0.25">
      <c r="I174" s="112"/>
      <c r="K174" s="108"/>
    </row>
    <row r="175" spans="9:11" x14ac:dyDescent="0.25">
      <c r="I175" s="112"/>
      <c r="K175" s="108"/>
    </row>
    <row r="176" spans="9:11" x14ac:dyDescent="0.25">
      <c r="I176" s="112"/>
      <c r="K176" s="108"/>
    </row>
    <row r="177" spans="9:11" x14ac:dyDescent="0.25">
      <c r="I177" s="112"/>
      <c r="K177" s="108"/>
    </row>
    <row r="178" spans="9:11" x14ac:dyDescent="0.25">
      <c r="I178" s="112"/>
      <c r="K178" s="108"/>
    </row>
    <row r="179" spans="9:11" x14ac:dyDescent="0.25">
      <c r="I179" s="112"/>
      <c r="K179" s="108"/>
    </row>
    <row r="180" spans="9:11" x14ac:dyDescent="0.25">
      <c r="I180" s="112"/>
      <c r="K180" s="108"/>
    </row>
    <row r="181" spans="9:11" x14ac:dyDescent="0.25">
      <c r="I181" s="112"/>
      <c r="K181" s="108"/>
    </row>
    <row r="182" spans="9:11" x14ac:dyDescent="0.25">
      <c r="I182" s="112"/>
      <c r="K182" s="108"/>
    </row>
    <row r="183" spans="9:11" x14ac:dyDescent="0.25">
      <c r="I183" s="112"/>
      <c r="K183" s="108"/>
    </row>
    <row r="184" spans="9:11" x14ac:dyDescent="0.25">
      <c r="I184" s="112"/>
      <c r="K184" s="108"/>
    </row>
    <row r="185" spans="9:11" x14ac:dyDescent="0.25">
      <c r="I185" s="112"/>
      <c r="K185" s="108"/>
    </row>
    <row r="186" spans="9:11" x14ac:dyDescent="0.25">
      <c r="I186" s="112"/>
      <c r="K186" s="108"/>
    </row>
    <row r="187" spans="9:11" x14ac:dyDescent="0.25">
      <c r="I187" s="112"/>
      <c r="K187" s="108"/>
    </row>
    <row r="188" spans="9:11" x14ac:dyDescent="0.25">
      <c r="I188" s="112"/>
      <c r="K188" s="108"/>
    </row>
    <row r="189" spans="9:11" x14ac:dyDescent="0.25">
      <c r="I189" s="112"/>
      <c r="K189" s="108"/>
    </row>
    <row r="190" spans="9:11" x14ac:dyDescent="0.25">
      <c r="I190" s="112"/>
      <c r="K190" s="108"/>
    </row>
    <row r="191" spans="9:11" x14ac:dyDescent="0.25">
      <c r="I191" s="112"/>
      <c r="K191" s="108"/>
    </row>
    <row r="192" spans="9:11" x14ac:dyDescent="0.25">
      <c r="I192" s="112"/>
      <c r="K192" s="108"/>
    </row>
    <row r="193" spans="9:11" x14ac:dyDescent="0.25">
      <c r="I193" s="112"/>
      <c r="K193" s="108"/>
    </row>
    <row r="194" spans="9:11" x14ac:dyDescent="0.25">
      <c r="I194" s="112"/>
      <c r="K194" s="108"/>
    </row>
    <row r="195" spans="9:11" x14ac:dyDescent="0.25">
      <c r="I195" s="112"/>
      <c r="K195" s="108"/>
    </row>
    <row r="196" spans="9:11" x14ac:dyDescent="0.25">
      <c r="I196" s="112"/>
      <c r="K196" s="108"/>
    </row>
    <row r="197" spans="9:11" x14ac:dyDescent="0.25">
      <c r="I197" s="112"/>
      <c r="K197" s="108"/>
    </row>
    <row r="198" spans="9:11" x14ac:dyDescent="0.25">
      <c r="I198" s="112"/>
      <c r="K198" s="108"/>
    </row>
    <row r="199" spans="9:11" x14ac:dyDescent="0.25">
      <c r="I199" s="112"/>
      <c r="K199" s="108"/>
    </row>
    <row r="200" spans="9:11" x14ac:dyDescent="0.25">
      <c r="I200" s="112"/>
      <c r="K200" s="108"/>
    </row>
  </sheetData>
  <protectedRanges>
    <protectedRange sqref="K5:L9 Q5:R9 W5:X9 AC5:AD9 AI5:AJ9 AO5:AP9 AU5:AV9 E5:F9 BA5:BB9" name="Plage1_1"/>
    <protectedRange sqref="K42:K200" name="Plage1_5"/>
    <protectedRange sqref="J130:J200" name="Plage1_3"/>
    <protectedRange sqref="J125:J129" name="Plage1_2_4"/>
    <protectedRange sqref="J62:J68" name="Plage1_10"/>
    <protectedRange sqref="J69:J77" name="Plage1_11"/>
    <protectedRange sqref="J78:J84" name="Plage1_12"/>
    <protectedRange sqref="J42:J50" name="Plage1_17"/>
  </protectedRanges>
  <sortState xmlns:xlrd2="http://schemas.microsoft.com/office/spreadsheetml/2017/richdata2" ref="J42:L150">
    <sortCondition descending="1" ref="L42:L150"/>
  </sortState>
  <mergeCells count="47">
    <mergeCell ref="AX3:AX4"/>
    <mergeCell ref="AY3:BB3"/>
    <mergeCell ref="BA10:BB10"/>
    <mergeCell ref="AY11:BB11"/>
    <mergeCell ref="AZ25:BA25"/>
    <mergeCell ref="J40:K40"/>
    <mergeCell ref="D25:E25"/>
    <mergeCell ref="B3:B4"/>
    <mergeCell ref="C3:F3"/>
    <mergeCell ref="H3:H4"/>
    <mergeCell ref="I3:L3"/>
    <mergeCell ref="C11:F11"/>
    <mergeCell ref="I11:L11"/>
    <mergeCell ref="E10:F10"/>
    <mergeCell ref="K10:L10"/>
    <mergeCell ref="J25:K25"/>
    <mergeCell ref="P25:Q25"/>
    <mergeCell ref="V25:W25"/>
    <mergeCell ref="Z3:Z4"/>
    <mergeCell ref="N3:N4"/>
    <mergeCell ref="O3:R3"/>
    <mergeCell ref="T3:T4"/>
    <mergeCell ref="U3:X3"/>
    <mergeCell ref="Q10:R10"/>
    <mergeCell ref="W10:X10"/>
    <mergeCell ref="AF3:AF4"/>
    <mergeCell ref="AG3:AJ3"/>
    <mergeCell ref="AC10:AD10"/>
    <mergeCell ref="AI10:AJ10"/>
    <mergeCell ref="O11:R11"/>
    <mergeCell ref="U11:X11"/>
    <mergeCell ref="H2:L2"/>
    <mergeCell ref="AM11:AP11"/>
    <mergeCell ref="AS11:AV11"/>
    <mergeCell ref="AN25:AO25"/>
    <mergeCell ref="AT25:AU25"/>
    <mergeCell ref="AM3:AP3"/>
    <mergeCell ref="AR3:AR4"/>
    <mergeCell ref="AS3:AV3"/>
    <mergeCell ref="AO10:AP10"/>
    <mergeCell ref="AU10:AV10"/>
    <mergeCell ref="AA11:AD11"/>
    <mergeCell ref="AG11:AJ11"/>
    <mergeCell ref="AB25:AC25"/>
    <mergeCell ref="AH25:AI25"/>
    <mergeCell ref="AL3:AL4"/>
    <mergeCell ref="AA3:AD3"/>
  </mergeCells>
  <phoneticPr fontId="1" type="noConversion"/>
  <conditionalFormatting sqref="C5:D9">
    <cfRule type="expression" dxfId="11" priority="45">
      <formula>C5=0</formula>
    </cfRule>
  </conditionalFormatting>
  <conditionalFormatting sqref="E27:E36 Q27:Q36 AC27:AC36 AO27:AO36">
    <cfRule type="expression" dxfId="10" priority="42">
      <formula>$E27=-100</formula>
    </cfRule>
  </conditionalFormatting>
  <conditionalFormatting sqref="K27:K36 W27:W36 AI27:AI36 AU27:AU36 K42:K200">
    <cfRule type="expression" dxfId="9" priority="39">
      <formula>$K27=-100</formula>
    </cfRule>
  </conditionalFormatting>
  <conditionalFormatting sqref="O5:P9">
    <cfRule type="expression" dxfId="8" priority="25">
      <formula>O5=0</formula>
    </cfRule>
  </conditionalFormatting>
  <conditionalFormatting sqref="U5:V9">
    <cfRule type="expression" dxfId="7" priority="24">
      <formula>U5=0</formula>
    </cfRule>
  </conditionalFormatting>
  <conditionalFormatting sqref="AA5:AB9">
    <cfRule type="expression" dxfId="6" priority="17">
      <formula>AA5=0</formula>
    </cfRule>
  </conditionalFormatting>
  <conditionalFormatting sqref="AG5:AH9">
    <cfRule type="expression" dxfId="5" priority="16">
      <formula>AG5=0</formula>
    </cfRule>
  </conditionalFormatting>
  <conditionalFormatting sqref="AM5:AN9">
    <cfRule type="expression" dxfId="4" priority="9">
      <formula>AM5=0</formula>
    </cfRule>
  </conditionalFormatting>
  <conditionalFormatting sqref="AS5:AT9">
    <cfRule type="expression" dxfId="3" priority="8">
      <formula>AS5=0</formula>
    </cfRule>
  </conditionalFormatting>
  <conditionalFormatting sqref="I5:J9">
    <cfRule type="expression" dxfId="2" priority="5">
      <formula>I5=0</formula>
    </cfRule>
  </conditionalFormatting>
  <conditionalFormatting sqref="BA27:BA36">
    <cfRule type="expression" dxfId="1" priority="2">
      <formula>$K27=-100</formula>
    </cfRule>
  </conditionalFormatting>
  <conditionalFormatting sqref="AY5:AZ9">
    <cfRule type="expression" dxfId="0" priority="1">
      <formula>AY5=0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2</xdr:col>
                <xdr:colOff>57150</xdr:colOff>
                <xdr:row>0</xdr:row>
                <xdr:rowOff>95250</xdr:rowOff>
              </from>
              <to>
                <xdr:col>4</xdr:col>
                <xdr:colOff>533400</xdr:colOff>
                <xdr:row>1</xdr:row>
                <xdr:rowOff>257175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53" r:id="rId6" name="CommandButton5">
          <controlPr defaultSize="0" autoLine="0" r:id="rId7">
            <anchor moveWithCells="1">
              <from>
                <xdr:col>8</xdr:col>
                <xdr:colOff>180975</xdr:colOff>
                <xdr:row>36</xdr:row>
                <xdr:rowOff>85725</xdr:rowOff>
              </from>
              <to>
                <xdr:col>10</xdr:col>
                <xdr:colOff>866775</xdr:colOff>
                <xdr:row>38</xdr:row>
                <xdr:rowOff>123825</xdr:rowOff>
              </to>
            </anchor>
          </controlPr>
        </control>
      </mc:Choice>
      <mc:Fallback>
        <control shapeId="2053" r:id="rId6" name="CommandButton5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 d'emploi</vt:lpstr>
      <vt:lpstr>ACCUEIL</vt:lpstr>
      <vt:lpstr>Tirage1</vt:lpstr>
      <vt:lpstr>Journée1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2024-10-26T16:28:44Z</dcterms:created>
  <dcterms:modified xsi:type="dcterms:W3CDTF">2024-11-04T16:56:28Z</dcterms:modified>
</cp:coreProperties>
</file>