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BE76F16-1AE7-46F9-8ABE-AAAE6F53536C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Tirage" sheetId="1" r:id="rId1"/>
    <sheet name="Journée1" sheetId="2" r:id="rId2"/>
    <sheet name="Inscription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2" l="1"/>
  <c r="C17" i="2"/>
  <c r="C18" i="2"/>
  <c r="C19" i="2"/>
  <c r="C20" i="2"/>
  <c r="C21" i="2"/>
  <c r="C22" i="2"/>
  <c r="C23" i="2"/>
  <c r="C24" i="2"/>
  <c r="C25" i="2"/>
  <c r="C26" i="2"/>
  <c r="I16" i="2"/>
  <c r="I17" i="2"/>
  <c r="I18" i="2"/>
  <c r="I19" i="2"/>
  <c r="I20" i="2"/>
  <c r="I21" i="2"/>
  <c r="I22" i="2"/>
  <c r="I23" i="2"/>
  <c r="I24" i="2"/>
  <c r="I25" i="2"/>
  <c r="I26" i="2"/>
  <c r="I15" i="2"/>
  <c r="D39" i="2"/>
  <c r="D36" i="2"/>
  <c r="D34" i="2"/>
  <c r="D32" i="2"/>
  <c r="D31" i="2"/>
  <c r="J31" i="2"/>
  <c r="J32" i="2"/>
  <c r="J33" i="2"/>
  <c r="J34" i="2"/>
  <c r="J35" i="2"/>
  <c r="J36" i="2"/>
  <c r="J37" i="2"/>
  <c r="J38" i="2"/>
  <c r="J39" i="2"/>
  <c r="J40" i="2"/>
  <c r="J41" i="2"/>
  <c r="J30" i="2"/>
  <c r="D40" i="2"/>
  <c r="D41" i="2"/>
  <c r="D33" i="2"/>
  <c r="D35" i="2"/>
  <c r="D37" i="2"/>
  <c r="D38" i="2"/>
  <c r="D30" i="2"/>
  <c r="J58" i="2"/>
  <c r="K58" i="2" s="1"/>
  <c r="J57" i="2"/>
  <c r="K57" i="2" s="1"/>
  <c r="J56" i="2"/>
  <c r="K56" i="2" s="1"/>
  <c r="J55" i="2"/>
  <c r="K55" i="2" s="1"/>
  <c r="J54" i="2"/>
  <c r="K54" i="2" s="1"/>
  <c r="J53" i="2"/>
  <c r="K53" i="2" s="1"/>
  <c r="J52" i="2"/>
  <c r="K52" i="2" s="1"/>
  <c r="J51" i="2"/>
  <c r="K51" i="2" s="1"/>
  <c r="J50" i="2"/>
  <c r="K50" i="2" s="1"/>
  <c r="J49" i="2"/>
  <c r="K49" i="2" s="1"/>
  <c r="J48" i="2"/>
  <c r="K48" i="2" s="1"/>
  <c r="K47" i="2"/>
  <c r="I10" i="2"/>
  <c r="J9" i="2"/>
  <c r="I9" i="2"/>
  <c r="J8" i="2"/>
  <c r="I8" i="2"/>
  <c r="J7" i="2"/>
  <c r="I7" i="2"/>
  <c r="J6" i="2"/>
  <c r="I6" i="2"/>
  <c r="J5" i="2"/>
  <c r="J10" i="2"/>
  <c r="I5" i="2"/>
  <c r="J23" i="2" l="1"/>
  <c r="K23" i="2"/>
  <c r="J15" i="2"/>
  <c r="C15" i="2"/>
  <c r="D10" i="2"/>
  <c r="C10" i="2"/>
  <c r="D9" i="2"/>
  <c r="C9" i="2"/>
  <c r="D7" i="2"/>
  <c r="C6" i="2"/>
  <c r="D5" i="2"/>
  <c r="D8" i="2"/>
  <c r="C8" i="2"/>
  <c r="C7" i="2"/>
  <c r="D6" i="2"/>
  <c r="C5" i="2"/>
  <c r="L23" i="2" l="1" a="1"/>
  <c r="L23" i="2" s="1"/>
  <c r="J24" i="2"/>
  <c r="K24" i="2"/>
  <c r="J19" i="2"/>
  <c r="K19" i="2"/>
  <c r="K25" i="2"/>
  <c r="J25" i="2"/>
  <c r="J20" i="2"/>
  <c r="K20" i="2"/>
  <c r="J16" i="2"/>
  <c r="K16" i="2"/>
  <c r="K22" i="2"/>
  <c r="J22" i="2"/>
  <c r="K18" i="2"/>
  <c r="J18" i="2"/>
  <c r="K26" i="2"/>
  <c r="J26" i="2"/>
  <c r="K21" i="2"/>
  <c r="J21" i="2"/>
  <c r="K17" i="2"/>
  <c r="J17" i="2"/>
  <c r="K15" i="2"/>
  <c r="E16" i="2"/>
  <c r="E20" i="2"/>
  <c r="E24" i="2"/>
  <c r="D16" i="2"/>
  <c r="D20" i="2"/>
  <c r="D24" i="2"/>
  <c r="E15" i="2"/>
  <c r="D15" i="2"/>
  <c r="E17" i="2"/>
  <c r="E21" i="2"/>
  <c r="E25" i="2"/>
  <c r="D17" i="2"/>
  <c r="D21" i="2"/>
  <c r="D25" i="2"/>
  <c r="E23" i="2"/>
  <c r="D23" i="2"/>
  <c r="E18" i="2"/>
  <c r="E22" i="2"/>
  <c r="E26" i="2"/>
  <c r="D18" i="2"/>
  <c r="D22" i="2"/>
  <c r="D26" i="2"/>
  <c r="E19" i="2"/>
  <c r="D19" i="2"/>
  <c r="L22" i="2" l="1" a="1"/>
  <c r="L22" i="2" s="1"/>
  <c r="L24" i="2" a="1"/>
  <c r="L24" i="2" s="1"/>
  <c r="L19" i="2" a="1"/>
  <c r="L19" i="2" s="1"/>
  <c r="L18" i="2" a="1"/>
  <c r="L18" i="2" s="1"/>
  <c r="L25" i="2" a="1"/>
  <c r="L25" i="2" s="1"/>
  <c r="L17" i="2" a="1"/>
  <c r="L17" i="2" s="1"/>
  <c r="K39" i="2" s="1"/>
  <c r="L26" i="2" a="1"/>
  <c r="L26" i="2" s="1"/>
  <c r="L16" i="2" a="1"/>
  <c r="L16" i="2" s="1"/>
  <c r="L21" i="2" a="1"/>
  <c r="L21" i="2" s="1"/>
  <c r="L20" i="2" a="1"/>
  <c r="L20" i="2" s="1"/>
  <c r="F19" i="2" a="1"/>
  <c r="F19" i="2" s="1"/>
  <c r="F26" i="2" a="1"/>
  <c r="F26" i="2" s="1"/>
  <c r="F25" i="2" a="1"/>
  <c r="F25" i="2" s="1"/>
  <c r="F24" i="2" a="1"/>
  <c r="F24" i="2" s="1"/>
  <c r="F23" i="2" a="1"/>
  <c r="F23" i="2" s="1"/>
  <c r="F15" i="2" a="1"/>
  <c r="F15" i="2" s="1"/>
  <c r="F16" i="2" a="1"/>
  <c r="F16" i="2" s="1"/>
  <c r="F18" i="2" a="1"/>
  <c r="F18" i="2" s="1"/>
  <c r="F17" i="2" a="1"/>
  <c r="F17" i="2" s="1"/>
  <c r="F22" i="2" a="1"/>
  <c r="F22" i="2" s="1"/>
  <c r="F21" i="2" a="1"/>
  <c r="F21" i="2" s="1"/>
  <c r="F20" i="2" a="1"/>
  <c r="F20" i="2" s="1"/>
  <c r="L15" i="2" a="1"/>
  <c r="L15" i="2" s="1"/>
  <c r="K41" i="2" l="1"/>
  <c r="E40" i="2"/>
  <c r="K40" i="2"/>
  <c r="K38" i="2"/>
  <c r="E31" i="2"/>
  <c r="K36" i="2"/>
  <c r="K34" i="2"/>
  <c r="K32" i="2"/>
  <c r="K30" i="2"/>
  <c r="K37" i="2"/>
  <c r="K35" i="2"/>
  <c r="K31" i="2"/>
  <c r="K33" i="2"/>
  <c r="E39" i="2"/>
  <c r="E41" i="2"/>
  <c r="E37" i="2"/>
  <c r="E30" i="2"/>
  <c r="E33" i="2"/>
  <c r="E34" i="2"/>
  <c r="E35" i="2"/>
  <c r="E32" i="2"/>
  <c r="E38" i="2"/>
  <c r="E36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<sst xmlns="http://schemas.openxmlformats.org/spreadsheetml/2006/main" count="113" uniqueCount="45">
  <si>
    <t>Arbitre</t>
  </si>
  <si>
    <t>TOUR 1</t>
  </si>
  <si>
    <t>Equipe 1</t>
  </si>
  <si>
    <t>Equipe 2</t>
  </si>
  <si>
    <t>Score 1</t>
  </si>
  <si>
    <t>Score 2</t>
  </si>
  <si>
    <t>TOUR 2</t>
  </si>
  <si>
    <t>ne pas modifier</t>
  </si>
  <si>
    <t>N°</t>
  </si>
  <si>
    <t>Score pour</t>
  </si>
  <si>
    <t>Score contre</t>
  </si>
  <si>
    <t xml:space="preserve">Pts </t>
  </si>
  <si>
    <t>Classement TOUR 1</t>
  </si>
  <si>
    <t>Classement TOUR 2</t>
  </si>
  <si>
    <t>Place</t>
  </si>
  <si>
    <t>Equipes</t>
  </si>
  <si>
    <t>Total pts</t>
  </si>
  <si>
    <t>ab=abandon</t>
  </si>
  <si>
    <t>Pts</t>
  </si>
  <si>
    <t>Grille des points</t>
  </si>
  <si>
    <t>ab</t>
  </si>
  <si>
    <t>ex</t>
  </si>
  <si>
    <t>ex=exempt</t>
  </si>
  <si>
    <t>Dark Legion 2</t>
  </si>
  <si>
    <t>Dark Legion</t>
  </si>
  <si>
    <t>Les reptiles</t>
  </si>
  <si>
    <t>Les fracasser</t>
  </si>
  <si>
    <t>Les frelons</t>
  </si>
  <si>
    <t>Les touristes</t>
  </si>
  <si>
    <t>les parigots</t>
  </si>
  <si>
    <t>Les touristes 2</t>
  </si>
  <si>
    <t>Classement Tour 1</t>
  </si>
  <si>
    <t>Classement Tour 2</t>
  </si>
  <si>
    <t>Classement Général journée 1</t>
  </si>
  <si>
    <t>ramos</t>
  </si>
  <si>
    <t>AZERTY</t>
  </si>
  <si>
    <t>TYU</t>
  </si>
  <si>
    <t>Tirage Tour 1</t>
  </si>
  <si>
    <t>Tirage Tour 2</t>
  </si>
  <si>
    <t>aaa</t>
  </si>
  <si>
    <t>zzzzz</t>
  </si>
  <si>
    <t>Les cellules en jaune ne devraient pas etre ici</t>
  </si>
  <si>
    <t>Ce que je cherche à faire  c'est copier les plages</t>
  </si>
  <si>
    <t>A3:A14  , C3:C14 de la feuil Tirage et le coller en colonne A3 de la feuil Inscriptions</t>
  </si>
  <si>
    <t>Merci a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</si>
</sst>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</patternFill>
    </fill>
  </fills>
  <borders count="28">
    <border>
      <left/>
      <right/>
      <top/>
      <bottom/>
      <diagonal/>
    </border>
    <border>
      <left style="double">
        <color rgb="FFFF0000"/>
      </left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thin">
        <color auto="1"/>
      </top>
      <bottom style="double">
        <color rgb="FFFF0000"/>
      </bottom>
      <diagonal/>
    </border>
    <border>
      <left/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 style="double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87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/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6" borderId="0" xfId="1" applyAlignment="1">
      <alignment horizontal="centerContinuous"/>
    </xf>
    <xf numFmtId="0" fontId="0" fillId="2" borderId="21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1" fontId="0" fillId="4" borderId="21" xfId="0" applyNumberFormat="1" applyFill="1" applyBorder="1" applyAlignment="1">
      <alignment horizontal="center"/>
    </xf>
    <xf numFmtId="0" fontId="9" fillId="5" borderId="0" xfId="0" applyFont="1" applyFill="1" applyAlignment="1">
      <alignment horizontal="center" vertical="center"/>
    </xf>
    <xf numFmtId="0" fontId="10" fillId="0" borderId="5" xfId="0" applyFont="1" applyBorder="1"/>
    <xf numFmtId="0" fontId="10" fillId="0" borderId="6" xfId="0" applyFont="1" applyBorder="1"/>
    <xf numFmtId="0" fontId="5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4" borderId="5" xfId="0" applyFill="1" applyBorder="1"/>
    <xf numFmtId="0" fontId="0" fillId="4" borderId="5" xfId="0" applyFill="1" applyBorder="1" applyAlignment="1">
      <alignment horizontal="center" vertical="center"/>
    </xf>
    <xf numFmtId="0" fontId="4" fillId="3" borderId="8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9" fillId="3" borderId="0" xfId="0" applyFont="1" applyFill="1"/>
    <xf numFmtId="0" fontId="13" fillId="3" borderId="0" xfId="0" applyFont="1" applyFill="1" applyAlignment="1">
      <alignment horizontal="center" vertical="center"/>
    </xf>
    <xf numFmtId="0" fontId="11" fillId="2" borderId="27" xfId="0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2" borderId="7" xfId="0" applyFill="1" applyBorder="1"/>
  </cellXfs>
  <cellStyles count="2">
    <cellStyle name="Accent6" xfId="1" builtinId="49"/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" Target="richData/rdrichvalue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0</xdr:row>
          <xdr:rowOff>0</xdr:rowOff>
        </xdr:from>
        <xdr:to>
          <xdr:col>0</xdr:col>
          <xdr:colOff>1304925</xdr:colOff>
          <xdr:row>0</xdr:row>
          <xdr:rowOff>390525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0</xdr:row>
          <xdr:rowOff>9525</xdr:rowOff>
        </xdr:from>
        <xdr:to>
          <xdr:col>2</xdr:col>
          <xdr:colOff>1285875</xdr:colOff>
          <xdr:row>1</xdr:row>
          <xdr:rowOff>0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104775</xdr:rowOff>
        </xdr:from>
        <xdr:to>
          <xdr:col>5</xdr:col>
          <xdr:colOff>9525</xdr:colOff>
          <xdr:row>26</xdr:row>
          <xdr:rowOff>409575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95250</xdr:rowOff>
        </xdr:from>
        <xdr:to>
          <xdr:col>4</xdr:col>
          <xdr:colOff>533400</xdr:colOff>
          <xdr:row>1</xdr:row>
          <xdr:rowOff>257175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26</xdr:row>
          <xdr:rowOff>104775</xdr:rowOff>
        </xdr:from>
        <xdr:to>
          <xdr:col>10</xdr:col>
          <xdr:colOff>733425</xdr:colOff>
          <xdr:row>26</xdr:row>
          <xdr:rowOff>409575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/>
    <v>2</v>
    <v>3</v>
    <v>5</v>
  </rv>
</rvData>
</file>

<file path=xl/richData/rdrichvaluestructure.xml><?xml version="1.0" encoding="utf-8"?>
<rvStructures xmlns="http://schemas.microsoft.com/office/spreadsheetml/2017/richdata" count="1">
  <s t="_error">
    <k n="argument" t="s"/>
    <k n="errorType" t="i"/>
    <k n="ptg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D0C8D8-1D4E-4182-9CE2-223FDF980855}" name="tPts" displayName="tPts" ref="C46:E60" totalsRowShown="0">
  <autoFilter ref="C46:E60" xr:uid="{7CD0C8D8-1D4E-4182-9CE2-223FDF980855}"/>
  <tableColumns count="3">
    <tableColumn id="1" xr3:uid="{DAEEB9C8-2CD4-4AD9-AA46-13AA16AFE188}" name="Score 1"/>
    <tableColumn id="2" xr3:uid="{DA9B5968-242D-4069-9596-E20D168DEA29}" name="Score 2"/>
    <tableColumn id="3" xr3:uid="{71F014B4-9595-4F91-BD38-4BED29AF7D1E}" name="Pt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table" Target="../tables/table1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5"/>
  <sheetViews>
    <sheetView workbookViewId="0">
      <selection activeCell="D3" sqref="D3:D14"/>
    </sheetView>
  </sheetViews>
  <sheetFormatPr baseColWidth="10" defaultRowHeight="15" x14ac:dyDescent="0.25"/>
  <cols>
    <col min="1" max="4" width="20.7109375" customWidth="1"/>
  </cols>
  <sheetData>
    <row r="1" spans="1:4" ht="31.5" customHeight="1" thickBot="1" x14ac:dyDescent="0.3">
      <c r="A1" s="30"/>
      <c r="B1" s="31" t="s">
        <v>7</v>
      </c>
      <c r="C1" s="62"/>
      <c r="D1" s="63" t="s">
        <v>7</v>
      </c>
    </row>
    <row r="2" spans="1:4" ht="46.5" customHeight="1" thickTop="1" thickBot="1" x14ac:dyDescent="0.3">
      <c r="A2" s="64" t="s">
        <v>37</v>
      </c>
      <c r="B2" s="65"/>
      <c r="C2" s="61" t="s">
        <v>38</v>
      </c>
      <c r="D2" s="60"/>
    </row>
    <row r="3" spans="1:4" ht="16.5" thickTop="1" thickBot="1" x14ac:dyDescent="0.3">
      <c r="A3" s="8" t="s">
        <v>23</v>
      </c>
      <c r="B3" s="8" t="s">
        <v>27</v>
      </c>
      <c r="C3" s="8" t="s">
        <v>23</v>
      </c>
      <c r="D3" s="8" t="s">
        <v>23</v>
      </c>
    </row>
    <row r="4" spans="1:4" ht="16.5" thickTop="1" thickBot="1" x14ac:dyDescent="0.3">
      <c r="A4" s="8" t="s">
        <v>28</v>
      </c>
      <c r="B4" s="6" t="s">
        <v>28</v>
      </c>
      <c r="C4" s="8" t="s">
        <v>28</v>
      </c>
      <c r="D4" s="6" t="s">
        <v>29</v>
      </c>
    </row>
    <row r="5" spans="1:4" ht="16.5" thickTop="1" thickBot="1" x14ac:dyDescent="0.3">
      <c r="A5" s="8" t="s">
        <v>24</v>
      </c>
      <c r="B5" s="6" t="s">
        <v>23</v>
      </c>
      <c r="C5" s="8" t="s">
        <v>24</v>
      </c>
      <c r="D5" s="6" t="s">
        <v>25</v>
      </c>
    </row>
    <row r="6" spans="1:4" ht="16.5" thickTop="1" thickBot="1" x14ac:dyDescent="0.3">
      <c r="A6" s="8" t="s">
        <v>25</v>
      </c>
      <c r="B6" s="6" t="s">
        <v>24</v>
      </c>
      <c r="C6" s="8" t="s">
        <v>25</v>
      </c>
      <c r="D6" s="6" t="s">
        <v>27</v>
      </c>
    </row>
    <row r="7" spans="1:4" ht="16.5" thickTop="1" thickBot="1" x14ac:dyDescent="0.3">
      <c r="A7" s="8" t="s">
        <v>26</v>
      </c>
      <c r="B7" s="6" t="s">
        <v>26</v>
      </c>
      <c r="C7" s="8" t="s">
        <v>26</v>
      </c>
      <c r="D7" s="6" t="s">
        <v>26</v>
      </c>
    </row>
    <row r="8" spans="1:4" ht="16.5" thickTop="1" thickBot="1" x14ac:dyDescent="0.3">
      <c r="A8" s="8" t="s">
        <v>27</v>
      </c>
      <c r="B8" s="6" t="s">
        <v>40</v>
      </c>
      <c r="C8" s="8" t="s">
        <v>27</v>
      </c>
      <c r="D8" s="6" t="s">
        <v>36</v>
      </c>
    </row>
    <row r="9" spans="1:4" ht="16.5" thickTop="1" thickBot="1" x14ac:dyDescent="0.3">
      <c r="A9" s="8" t="s">
        <v>30</v>
      </c>
      <c r="B9" s="6" t="s">
        <v>30</v>
      </c>
      <c r="C9" s="8" t="s">
        <v>30</v>
      </c>
      <c r="D9" s="6" t="s">
        <v>24</v>
      </c>
    </row>
    <row r="10" spans="1:4" ht="16.5" thickTop="1" thickBot="1" x14ac:dyDescent="0.3">
      <c r="A10" s="8" t="s">
        <v>29</v>
      </c>
      <c r="B10" s="6" t="s">
        <v>25</v>
      </c>
      <c r="C10" s="8" t="s">
        <v>29</v>
      </c>
      <c r="D10" s="6" t="s">
        <v>28</v>
      </c>
    </row>
    <row r="11" spans="1:4" ht="16.5" thickTop="1" thickBot="1" x14ac:dyDescent="0.3">
      <c r="A11" s="8" t="s">
        <v>34</v>
      </c>
      <c r="B11" s="6" t="s">
        <v>39</v>
      </c>
      <c r="C11" s="8" t="s">
        <v>36</v>
      </c>
      <c r="D11" s="6" t="s">
        <v>30</v>
      </c>
    </row>
    <row r="12" spans="1:4" ht="16.5" thickTop="1" thickBot="1" x14ac:dyDescent="0.3">
      <c r="A12" s="8" t="s">
        <v>35</v>
      </c>
      <c r="B12" s="6" t="s">
        <v>34</v>
      </c>
      <c r="C12" s="8"/>
      <c r="D12" s="6"/>
    </row>
    <row r="13" spans="1:4" ht="16.5" thickTop="1" thickBot="1" x14ac:dyDescent="0.3">
      <c r="A13" s="8" t="s">
        <v>39</v>
      </c>
      <c r="B13" s="6" t="s">
        <v>35</v>
      </c>
      <c r="C13" s="8"/>
      <c r="D13" s="6"/>
    </row>
    <row r="14" spans="1:4" ht="16.5" thickTop="1" thickBot="1" x14ac:dyDescent="0.3">
      <c r="A14" s="8" t="s">
        <v>40</v>
      </c>
      <c r="B14" s="7" t="s">
        <v>29</v>
      </c>
      <c r="C14" s="8"/>
      <c r="D14" s="7"/>
    </row>
    <row r="15" spans="1:4" ht="15.75" thickTop="1" x14ac:dyDescent="0.25"/>
  </sheetData>
  <protectedRanges>
    <protectedRange sqref="C3:C14 A3:A14" name="Plage1"/>
  </protectedRanges>
  <sortState xmlns:xlrd2="http://schemas.microsoft.com/office/spreadsheetml/2017/richdata2" ref="A3:A14">
    <sortCondition ref="A3:A14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2">
          <controlPr defaultSize="0" autoLine="0" r:id="rId5">
            <anchor moveWithCells="1">
              <from>
                <xdr:col>0</xdr:col>
                <xdr:colOff>381000</xdr:colOff>
                <xdr:row>0</xdr:row>
                <xdr:rowOff>0</xdr:rowOff>
              </from>
              <to>
                <xdr:col>0</xdr:col>
                <xdr:colOff>1304925</xdr:colOff>
                <xdr:row>0</xdr:row>
                <xdr:rowOff>390525</xdr:rowOff>
              </to>
            </anchor>
          </controlPr>
        </control>
      </mc:Choice>
      <mc:Fallback>
        <control shapeId="1041" r:id="rId4" name="CommandButton2"/>
      </mc:Fallback>
    </mc:AlternateContent>
    <mc:AlternateContent xmlns:mc="http://schemas.openxmlformats.org/markup-compatibility/2006">
      <mc:Choice Requires="x14">
        <control shapeId="1042" r:id="rId6" name="CommandButton1">
          <controlPr defaultSize="0" autoLine="0" r:id="rId7">
            <anchor moveWithCells="1">
              <from>
                <xdr:col>2</xdr:col>
                <xdr:colOff>361950</xdr:colOff>
                <xdr:row>0</xdr:row>
                <xdr:rowOff>9525</xdr:rowOff>
              </from>
              <to>
                <xdr:col>2</xdr:col>
                <xdr:colOff>1285875</xdr:colOff>
                <xdr:row>1</xdr:row>
                <xdr:rowOff>0</xdr:rowOff>
              </to>
            </anchor>
          </controlPr>
        </control>
      </mc:Choice>
      <mc:Fallback>
        <control shapeId="1042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L67"/>
  <sheetViews>
    <sheetView showGridLines="0" workbookViewId="0">
      <selection activeCell="C15" sqref="C15:C26"/>
    </sheetView>
  </sheetViews>
  <sheetFormatPr baseColWidth="10" defaultRowHeight="15" x14ac:dyDescent="0.25"/>
  <cols>
    <col min="1" max="1" width="7.5703125" customWidth="1"/>
    <col min="2" max="2" width="11.85546875" style="24" customWidth="1"/>
    <col min="3" max="3" width="15.5703125" customWidth="1"/>
    <col min="4" max="4" width="15.28515625" customWidth="1"/>
    <col min="7" max="7" width="2.85546875" customWidth="1"/>
    <col min="8" max="8" width="14.140625" customWidth="1"/>
    <col min="9" max="12" width="15.7109375" customWidth="1"/>
  </cols>
  <sheetData>
    <row r="2" spans="2:12" ht="27" customHeight="1" thickBot="1" x14ac:dyDescent="0.3"/>
    <row r="3" spans="2:12" ht="18.75" thickTop="1" x14ac:dyDescent="0.25">
      <c r="B3" s="68" t="s">
        <v>0</v>
      </c>
      <c r="C3" s="70" t="s">
        <v>1</v>
      </c>
      <c r="D3" s="71"/>
      <c r="E3" s="71"/>
      <c r="F3" s="72"/>
      <c r="H3" s="73" t="s">
        <v>0</v>
      </c>
      <c r="I3" s="75" t="s">
        <v>6</v>
      </c>
      <c r="J3" s="76"/>
      <c r="K3" s="76"/>
      <c r="L3" s="77"/>
    </row>
    <row r="4" spans="2:12" ht="18" x14ac:dyDescent="0.25">
      <c r="B4" s="69"/>
      <c r="C4" s="1" t="s">
        <v>2</v>
      </c>
      <c r="D4" s="2" t="s">
        <v>3</v>
      </c>
      <c r="E4" s="2" t="s">
        <v>4</v>
      </c>
      <c r="F4" s="10" t="s">
        <v>5</v>
      </c>
      <c r="H4" s="74"/>
      <c r="I4" s="17" t="s">
        <v>2</v>
      </c>
      <c r="J4" s="43" t="s">
        <v>3</v>
      </c>
      <c r="K4" s="43" t="s">
        <v>4</v>
      </c>
      <c r="L4" s="18" t="s">
        <v>5</v>
      </c>
    </row>
    <row r="5" spans="2:12" ht="18" x14ac:dyDescent="0.25">
      <c r="B5" s="23"/>
      <c r="C5" s="3" t="str">
        <f>Tirage!B3</f>
        <v>Les frelons</v>
      </c>
      <c r="D5" s="4" t="str">
        <f>Tirage!B4</f>
        <v>Les touristes</v>
      </c>
      <c r="E5" s="5"/>
      <c r="F5" s="11"/>
      <c r="H5" s="27"/>
      <c r="I5" s="19" t="str">
        <f>Tirage!D3</f>
        <v>Dark Legion 2</v>
      </c>
      <c r="J5" s="44" t="str">
        <f>Tirage!D4</f>
        <v>les parigots</v>
      </c>
      <c r="K5" s="45"/>
      <c r="L5" s="20"/>
    </row>
    <row r="6" spans="2:12" ht="18" x14ac:dyDescent="0.25">
      <c r="B6" s="23"/>
      <c r="C6" s="3" t="str">
        <f>Tirage!B5</f>
        <v>Dark Legion 2</v>
      </c>
      <c r="D6" s="4" t="str">
        <f>Tirage!B6</f>
        <v>Dark Legion</v>
      </c>
      <c r="E6" s="5"/>
      <c r="F6" s="11"/>
      <c r="H6" s="27"/>
      <c r="I6" s="19" t="str">
        <f>Tirage!D5</f>
        <v>Les reptiles</v>
      </c>
      <c r="J6" s="44" t="str">
        <f>Tirage!D6</f>
        <v>Les frelons</v>
      </c>
      <c r="K6" s="45"/>
      <c r="L6" s="20"/>
    </row>
    <row r="7" spans="2:12" ht="18" x14ac:dyDescent="0.25">
      <c r="B7" s="23"/>
      <c r="C7" s="3" t="str">
        <f>Tirage!B7</f>
        <v>Les fracasser</v>
      </c>
      <c r="D7" s="4" t="str">
        <f>Tirage!B8</f>
        <v>zzzzz</v>
      </c>
      <c r="E7" s="5"/>
      <c r="F7" s="11"/>
      <c r="H7" s="27"/>
      <c r="I7" s="19" t="str">
        <f>Tirage!D7</f>
        <v>Les fracasser</v>
      </c>
      <c r="J7" s="44" t="str">
        <f>Tirage!D8</f>
        <v>TYU</v>
      </c>
      <c r="K7" s="45"/>
      <c r="L7" s="20"/>
    </row>
    <row r="8" spans="2:12" ht="18" x14ac:dyDescent="0.25">
      <c r="B8" s="23"/>
      <c r="C8" s="3" t="str">
        <f>Tirage!B9</f>
        <v>Les touristes 2</v>
      </c>
      <c r="D8" s="4" t="str">
        <f>Tirage!B10</f>
        <v>Les reptiles</v>
      </c>
      <c r="E8" s="5"/>
      <c r="F8" s="11"/>
      <c r="H8" s="27"/>
      <c r="I8" s="19" t="str">
        <f>Tirage!D9</f>
        <v>Dark Legion</v>
      </c>
      <c r="J8" s="44" t="str">
        <f>Tirage!D10</f>
        <v>Les touristes</v>
      </c>
      <c r="K8" s="45"/>
      <c r="L8" s="20"/>
    </row>
    <row r="9" spans="2:12" ht="18" x14ac:dyDescent="0.25">
      <c r="B9" s="25"/>
      <c r="C9" s="3" t="str">
        <f>Tirage!B11</f>
        <v>aaa</v>
      </c>
      <c r="D9" s="4" t="str">
        <f>Tirage!B12</f>
        <v>ramos</v>
      </c>
      <c r="E9" s="9"/>
      <c r="F9" s="12"/>
      <c r="H9" s="28"/>
      <c r="I9" s="19" t="str">
        <f>Tirage!D11</f>
        <v>Les touristes 2</v>
      </c>
      <c r="J9" s="44">
        <f>Tirage!D12</f>
        <v>0</v>
      </c>
      <c r="K9" s="46"/>
      <c r="L9" s="21"/>
    </row>
    <row r="10" spans="2:12" ht="18.75" thickBot="1" x14ac:dyDescent="0.3">
      <c r="B10" s="26"/>
      <c r="C10" s="13" t="str">
        <f>Tirage!B13</f>
        <v>AZERTY</v>
      </c>
      <c r="D10" s="14" t="str">
        <f>Tirage!B14</f>
        <v>les parigots</v>
      </c>
      <c r="E10" s="15"/>
      <c r="F10" s="16"/>
      <c r="H10" s="29"/>
      <c r="I10" s="19">
        <f>Tirage!D13</f>
        <v>0</v>
      </c>
      <c r="J10" s="44">
        <f>Tirage!D14</f>
        <v>0</v>
      </c>
      <c r="K10" s="47"/>
      <c r="L10" s="22"/>
    </row>
    <row r="11" spans="2:12" ht="16.5" thickTop="1" thickBot="1" x14ac:dyDescent="0.3">
      <c r="D11" s="49" t="s">
        <v>22</v>
      </c>
      <c r="E11" s="84" t="s">
        <v>17</v>
      </c>
      <c r="F11" s="84"/>
      <c r="J11" s="49" t="s">
        <v>22</v>
      </c>
      <c r="K11" s="84" t="s">
        <v>17</v>
      </c>
      <c r="L11" s="84"/>
    </row>
    <row r="12" spans="2:12" ht="17.25" thickTop="1" thickBot="1" x14ac:dyDescent="0.3">
      <c r="C12" s="78" t="s">
        <v>12</v>
      </c>
      <c r="D12" s="79"/>
      <c r="E12" s="79"/>
      <c r="F12" s="80"/>
      <c r="I12" s="81" t="s">
        <v>13</v>
      </c>
      <c r="J12" s="82"/>
      <c r="K12" s="82"/>
      <c r="L12" s="83"/>
    </row>
    <row r="13" spans="2:12" ht="16.5" thickTop="1" thickBot="1" x14ac:dyDescent="0.3"/>
    <row r="14" spans="2:12" ht="16.5" thickTop="1" thickBot="1" x14ac:dyDescent="0.3">
      <c r="B14"/>
      <c r="C14" s="32" t="s">
        <v>8</v>
      </c>
      <c r="D14" s="32" t="s">
        <v>4</v>
      </c>
      <c r="E14" s="32" t="s">
        <v>5</v>
      </c>
      <c r="F14" s="32" t="s">
        <v>11</v>
      </c>
      <c r="I14" s="34" t="s">
        <v>8</v>
      </c>
      <c r="J14" s="34" t="s">
        <v>9</v>
      </c>
      <c r="K14" s="34" t="s">
        <v>10</v>
      </c>
      <c r="L14" s="34" t="s">
        <v>11</v>
      </c>
    </row>
    <row r="15" spans="2:12" ht="16.5" thickTop="1" thickBot="1" x14ac:dyDescent="0.3">
      <c r="B15"/>
      <c r="C15" s="33" t="str">
        <f>IF(Tirage!A3="","",Tirage!A3)</f>
        <v>Dark Legion 2</v>
      </c>
      <c r="D15" s="42" t="str">
        <f>IFERROR(VLOOKUP(C15,$C$5:$E$10,3,0),"")&amp;IFERROR(VLOOKUP(C15,$D$5:$F$10,3,0),"")</f>
        <v/>
      </c>
      <c r="E15" s="32" t="str">
        <f>IFERROR(VLOOKUP(C15,$C$5:$F$10,4,0),"")&amp;IFERROR(VLOOKUP(C15,$D$5:$F$10,2,0),"")</f>
        <v/>
      </c>
      <c r="F15" s="42" t="str" cm="1">
        <f t="array" ref="F15">IF(COUNTBLANK(D15:E15),"",VLOOKUP(D15&amp;E15,CHOOSE({1,2},tPts[Score 1]&amp;tPts[Score 2],tPts[Pts]),2,0))</f>
        <v/>
      </c>
      <c r="I15" s="35" t="str">
        <f>IF(Tirage!D3="","",Tirage!D3)</f>
        <v>Dark Legion 2</v>
      </c>
      <c r="J15" s="48" t="str">
        <f>IFERROR(VLOOKUP(I15,$I$5:$K$10,3,0),"")&amp;IFERROR(VLOOKUP(I15,$J$5:$L$10,3,0),"")</f>
        <v/>
      </c>
      <c r="K15" s="48" t="str">
        <f>IFERROR(VLOOKUP(I15,$I$5:$L$10,4,0),"")&amp;IFERROR(VLOOKUP(I15,$J$5:$L$10,2,0),"")</f>
        <v/>
      </c>
      <c r="L15" s="34" t="str" cm="1">
        <f t="array" ref="L15">IF(COUNTBLANK(J15:K15),"",VLOOKUP(J15&amp;K15,CHOOSE({1,2},tPts[Score 1]&amp;tPts[Score 2],tPts[Pts]),2,0))</f>
        <v/>
      </c>
    </row>
    <row r="16" spans="2:12" ht="16.5" thickTop="1" thickBot="1" x14ac:dyDescent="0.3">
      <c r="B16"/>
      <c r="C16" s="33" t="str">
        <f>IF(Tirage!A4="","",Tirage!A4)</f>
        <v>Les touristes</v>
      </c>
      <c r="D16" s="42" t="str">
        <f t="shared" ref="D16:D26" si="0">IFERROR(VLOOKUP(C16,$C$5:$E$10,3,0),"")&amp;IFERROR(VLOOKUP(C16,$D$5:$F$10,3,0),"")</f>
        <v/>
      </c>
      <c r="E16" s="32" t="str">
        <f t="shared" ref="E16:E26" si="1">IFERROR(VLOOKUP(C16,$C$5:$F$10,4,0),"")&amp;IFERROR(VLOOKUP(C16,$D$5:$F$10,2,0),"")</f>
        <v/>
      </c>
      <c r="F16" s="42" t="str" cm="1">
        <f t="array" ref="F16">IF(COUNTBLANK(D16:E16),"",VLOOKUP(D16&amp;E16,CHOOSE({1,2},tPts[Score 1]&amp;tPts[Score 2],tPts[Pts]),2,0))</f>
        <v/>
      </c>
      <c r="I16" s="35" t="str">
        <f>IF(Tirage!D4="","",Tirage!D4)</f>
        <v>les parigots</v>
      </c>
      <c r="J16" s="48" t="str">
        <f t="shared" ref="J16:J26" si="2">IFERROR(VLOOKUP(I16,$I$5:$K$10,3,0),"")&amp;IFERROR(VLOOKUP(I16,$J$5:$L$10,3,0),"")</f>
        <v/>
      </c>
      <c r="K16" s="48" t="str">
        <f t="shared" ref="K16:K26" si="3">IFERROR(VLOOKUP(I16,$I$5:$L$10,4,0),"")&amp;IFERROR(VLOOKUP(I16,$J$5:$L$10,2,0),"")</f>
        <v/>
      </c>
      <c r="L16" s="34" t="str" cm="1">
        <f t="array" ref="L16">IF(COUNTBLANK(J16:K16),"",VLOOKUP(J16&amp;K16,CHOOSE({1,2},tPts[Score 1]&amp;tPts[Score 2],tPts[Pts]),2,0))</f>
        <v/>
      </c>
    </row>
    <row r="17" spans="2:12" ht="16.5" thickTop="1" thickBot="1" x14ac:dyDescent="0.3">
      <c r="B17"/>
      <c r="C17" s="33" t="str">
        <f>IF(Tirage!A5="","",Tirage!A5)</f>
        <v>Dark Legion</v>
      </c>
      <c r="D17" s="42" t="str">
        <f t="shared" si="0"/>
        <v/>
      </c>
      <c r="E17" s="32" t="str">
        <f t="shared" si="1"/>
        <v/>
      </c>
      <c r="F17" s="42" t="str" cm="1">
        <f t="array" ref="F17">IF(COUNTBLANK(D17:E17),"",VLOOKUP(D17&amp;E17,CHOOSE({1,2},tPts[Score 1]&amp;tPts[Score 2],tPts[Pts]),2,0))</f>
        <v/>
      </c>
      <c r="I17" s="35" t="str">
        <f>IF(Tirage!D5="","",Tirage!D5)</f>
        <v>Les reptiles</v>
      </c>
      <c r="J17" s="48" t="str">
        <f t="shared" si="2"/>
        <v/>
      </c>
      <c r="K17" s="48" t="str">
        <f t="shared" si="3"/>
        <v/>
      </c>
      <c r="L17" s="34" t="str" cm="1">
        <f t="array" ref="L17">IF(COUNTBLANK(J17:K17),"",VLOOKUP(J17&amp;K17,CHOOSE({1,2},tPts[Score 1]&amp;tPts[Score 2],tPts[Pts]),2,0))</f>
        <v/>
      </c>
    </row>
    <row r="18" spans="2:12" ht="16.5" thickTop="1" thickBot="1" x14ac:dyDescent="0.3">
      <c r="B18"/>
      <c r="C18" s="33" t="str">
        <f>IF(Tirage!A6="","",Tirage!A6)</f>
        <v>Les reptiles</v>
      </c>
      <c r="D18" s="42" t="str">
        <f t="shared" si="0"/>
        <v/>
      </c>
      <c r="E18" s="32" t="str">
        <f t="shared" si="1"/>
        <v/>
      </c>
      <c r="F18" s="42" t="str" cm="1">
        <f t="array" ref="F18">IF(COUNTBLANK(D18:E18),"",VLOOKUP(D18&amp;E18,CHOOSE({1,2},tPts[Score 1]&amp;tPts[Score 2],tPts[Pts]),2,0))</f>
        <v/>
      </c>
      <c r="I18" s="35" t="str">
        <f>IF(Tirage!D6="","",Tirage!D6)</f>
        <v>Les frelons</v>
      </c>
      <c r="J18" s="48" t="str">
        <f t="shared" si="2"/>
        <v/>
      </c>
      <c r="K18" s="48" t="str">
        <f t="shared" si="3"/>
        <v/>
      </c>
      <c r="L18" s="34" t="str" cm="1">
        <f t="array" ref="L18">IF(COUNTBLANK(J18:K18),"",VLOOKUP(J18&amp;K18,CHOOSE({1,2},tPts[Score 1]&amp;tPts[Score 2],tPts[Pts]),2,0))</f>
        <v/>
      </c>
    </row>
    <row r="19" spans="2:12" ht="16.5" thickTop="1" thickBot="1" x14ac:dyDescent="0.3">
      <c r="B19"/>
      <c r="C19" s="33" t="str">
        <f>IF(Tirage!A7="","",Tirage!A7)</f>
        <v>Les fracasser</v>
      </c>
      <c r="D19" s="42" t="str">
        <f t="shared" si="0"/>
        <v/>
      </c>
      <c r="E19" s="32" t="str">
        <f t="shared" si="1"/>
        <v/>
      </c>
      <c r="F19" s="42" t="str" cm="1">
        <f t="array" ref="F19">IF(COUNTBLANK(D19:E19),"",VLOOKUP(D19&amp;E19,CHOOSE({1,2},tPts[Score 1]&amp;tPts[Score 2],tPts[Pts]),2,0))</f>
        <v/>
      </c>
      <c r="I19" s="35" t="str">
        <f>IF(Tirage!D7="","",Tirage!D7)</f>
        <v>Les fracasser</v>
      </c>
      <c r="J19" s="48" t="str">
        <f t="shared" si="2"/>
        <v/>
      </c>
      <c r="K19" s="48" t="str">
        <f t="shared" si="3"/>
        <v/>
      </c>
      <c r="L19" s="34" t="str" cm="1">
        <f t="array" ref="L19">IF(COUNTBLANK(J19:K19),"",VLOOKUP(J19&amp;K19,CHOOSE({1,2},tPts[Score 1]&amp;tPts[Score 2],tPts[Pts]),2,0))</f>
        <v/>
      </c>
    </row>
    <row r="20" spans="2:12" ht="16.5" thickTop="1" thickBot="1" x14ac:dyDescent="0.3">
      <c r="B20"/>
      <c r="C20" s="33" t="str">
        <f>IF(Tirage!A8="","",Tirage!A8)</f>
        <v>Les frelons</v>
      </c>
      <c r="D20" s="42" t="str">
        <f t="shared" si="0"/>
        <v/>
      </c>
      <c r="E20" s="32" t="str">
        <f t="shared" si="1"/>
        <v/>
      </c>
      <c r="F20" s="42" t="str" cm="1">
        <f t="array" ref="F20">IF(COUNTBLANK(D20:E20),"",VLOOKUP(D20&amp;E20,CHOOSE({1,2},tPts[Score 1]&amp;tPts[Score 2],tPts[Pts]),2,0))</f>
        <v/>
      </c>
      <c r="I20" s="35" t="str">
        <f>IF(Tirage!D8="","",Tirage!D8)</f>
        <v>TYU</v>
      </c>
      <c r="J20" s="48" t="str">
        <f t="shared" si="2"/>
        <v/>
      </c>
      <c r="K20" s="48" t="str">
        <f t="shared" si="3"/>
        <v/>
      </c>
      <c r="L20" s="34" t="str" cm="1">
        <f t="array" ref="L20">IF(COUNTBLANK(J20:K20),"",VLOOKUP(J20&amp;K20,CHOOSE({1,2},tPts[Score 1]&amp;tPts[Score 2],tPts[Pts]),2,0))</f>
        <v/>
      </c>
    </row>
    <row r="21" spans="2:12" ht="16.5" thickTop="1" thickBot="1" x14ac:dyDescent="0.3">
      <c r="B21"/>
      <c r="C21" s="33" t="str">
        <f>IF(Tirage!A9="","",Tirage!A9)</f>
        <v>Les touristes 2</v>
      </c>
      <c r="D21" s="42" t="str">
        <f t="shared" si="0"/>
        <v/>
      </c>
      <c r="E21" s="32" t="str">
        <f t="shared" si="1"/>
        <v/>
      </c>
      <c r="F21" s="42" t="str" cm="1">
        <f t="array" ref="F21">IF(COUNTBLANK(D21:E21),"",VLOOKUP(D21&amp;E21,CHOOSE({1,2},tPts[Score 1]&amp;tPts[Score 2],tPts[Pts]),2,0))</f>
        <v/>
      </c>
      <c r="I21" s="35" t="str">
        <f>IF(Tirage!D9="","",Tirage!D9)</f>
        <v>Dark Legion</v>
      </c>
      <c r="J21" s="48" t="str">
        <f t="shared" si="2"/>
        <v/>
      </c>
      <c r="K21" s="48" t="str">
        <f t="shared" si="3"/>
        <v/>
      </c>
      <c r="L21" s="34" t="str" cm="1">
        <f t="array" ref="L21">IF(COUNTBLANK(J21:K21),"",VLOOKUP(J21&amp;K21,CHOOSE({1,2},tPts[Score 1]&amp;tPts[Score 2],tPts[Pts]),2,0))</f>
        <v/>
      </c>
    </row>
    <row r="22" spans="2:12" ht="16.5" thickTop="1" thickBot="1" x14ac:dyDescent="0.3">
      <c r="B22"/>
      <c r="C22" s="33" t="str">
        <f>IF(Tirage!A10="","",Tirage!A10)</f>
        <v>les parigots</v>
      </c>
      <c r="D22" s="42" t="str">
        <f t="shared" si="0"/>
        <v/>
      </c>
      <c r="E22" s="32" t="str">
        <f t="shared" si="1"/>
        <v/>
      </c>
      <c r="F22" s="42" t="str" cm="1">
        <f t="array" ref="F22">IF(COUNTBLANK(D22:E22),"",VLOOKUP(D22&amp;E22,CHOOSE({1,2},tPts[Score 1]&amp;tPts[Score 2],tPts[Pts]),2,0))</f>
        <v/>
      </c>
      <c r="I22" s="35" t="str">
        <f>IF(Tirage!D10="","",Tirage!D10)</f>
        <v>Les touristes</v>
      </c>
      <c r="J22" s="48" t="str">
        <f t="shared" si="2"/>
        <v/>
      </c>
      <c r="K22" s="48" t="str">
        <f t="shared" si="3"/>
        <v/>
      </c>
      <c r="L22" s="34" t="str" cm="1">
        <f t="array" ref="L22">IF(COUNTBLANK(J22:K22),"",VLOOKUP(J22&amp;K22,CHOOSE({1,2},tPts[Score 1]&amp;tPts[Score 2],tPts[Pts]),2,0))</f>
        <v/>
      </c>
    </row>
    <row r="23" spans="2:12" ht="16.5" thickTop="1" thickBot="1" x14ac:dyDescent="0.3">
      <c r="B23"/>
      <c r="C23" s="33" t="str">
        <f>IF(Tirage!A11="","",Tirage!A11)</f>
        <v>ramos</v>
      </c>
      <c r="D23" s="42" t="str">
        <f t="shared" si="0"/>
        <v/>
      </c>
      <c r="E23" s="32" t="str">
        <f t="shared" si="1"/>
        <v/>
      </c>
      <c r="F23" s="42" t="str" cm="1">
        <f t="array" ref="F23">IF(COUNTBLANK(D23:E23),"",VLOOKUP(D23&amp;E23,CHOOSE({1,2},tPts[Score 1]&amp;tPts[Score 2],tPts[Pts]),2,0))</f>
        <v/>
      </c>
      <c r="I23" s="35" t="str">
        <f>IF(Tirage!D11="","",Tirage!D11)</f>
        <v>Les touristes 2</v>
      </c>
      <c r="J23" s="48" t="str">
        <f t="shared" si="2"/>
        <v/>
      </c>
      <c r="K23" s="48" t="str">
        <f t="shared" si="3"/>
        <v/>
      </c>
      <c r="L23" s="34" t="str" cm="1">
        <f t="array" ref="L23">IF(COUNTBLANK(J23:K23),"",VLOOKUP(J23&amp;K23,CHOOSE({1,2},tPts[Score 1]&amp;tPts[Score 2],tPts[Pts]),2,0))</f>
        <v/>
      </c>
    </row>
    <row r="24" spans="2:12" ht="16.5" thickTop="1" thickBot="1" x14ac:dyDescent="0.3">
      <c r="B24"/>
      <c r="C24" s="33" t="str">
        <f>IF(Tirage!A12="","",Tirage!A12)</f>
        <v>AZERTY</v>
      </c>
      <c r="D24" s="42" t="str">
        <f t="shared" si="0"/>
        <v/>
      </c>
      <c r="E24" s="32" t="str">
        <f t="shared" si="1"/>
        <v/>
      </c>
      <c r="F24" s="42" t="str" cm="1">
        <f t="array" ref="F24">IF(COUNTBLANK(D24:E24),"",VLOOKUP(D24&amp;E24,CHOOSE({1,2},tPts[Score 1]&amp;tPts[Score 2],tPts[Pts]),2,0))</f>
        <v/>
      </c>
      <c r="I24" s="35" t="str">
        <f>IF(Tirage!D12="","",Tirage!D12)</f>
        <v/>
      </c>
      <c r="J24" s="48" t="str">
        <f t="shared" si="2"/>
        <v/>
      </c>
      <c r="K24" s="48" t="str">
        <f t="shared" si="3"/>
        <v/>
      </c>
      <c r="L24" s="34" t="str" cm="1">
        <f t="array" ref="L24">IF(COUNTBLANK(J24:K24),"",VLOOKUP(J24&amp;K24,CHOOSE({1,2},tPts[Score 1]&amp;tPts[Score 2],tPts[Pts]),2,0))</f>
        <v/>
      </c>
    </row>
    <row r="25" spans="2:12" ht="16.5" thickTop="1" thickBot="1" x14ac:dyDescent="0.3">
      <c r="C25" s="33" t="str">
        <f>IF(Tirage!A13="","",Tirage!A13)</f>
        <v>aaa</v>
      </c>
      <c r="D25" s="42" t="str">
        <f t="shared" si="0"/>
        <v/>
      </c>
      <c r="E25" s="32" t="str">
        <f t="shared" si="1"/>
        <v/>
      </c>
      <c r="F25" s="42" t="str" cm="1">
        <f t="array" ref="F25">IF(COUNTBLANK(D25:E25),"",VLOOKUP(D25&amp;E25,CHOOSE({1,2},tPts[Score 1]&amp;tPts[Score 2],tPts[Pts]),2,0))</f>
        <v/>
      </c>
      <c r="I25" s="35" t="str">
        <f>IF(Tirage!D13="","",Tirage!D13)</f>
        <v/>
      </c>
      <c r="J25" s="48" t="str">
        <f t="shared" si="2"/>
        <v/>
      </c>
      <c r="K25" s="48" t="str">
        <f t="shared" si="3"/>
        <v/>
      </c>
      <c r="L25" s="34" t="str" cm="1">
        <f t="array" ref="L25">IF(COUNTBLANK(J25:K25),"",VLOOKUP(J25&amp;K25,CHOOSE({1,2},tPts[Score 1]&amp;tPts[Score 2],tPts[Pts]),2,0))</f>
        <v/>
      </c>
    </row>
    <row r="26" spans="2:12" ht="16.5" thickTop="1" thickBot="1" x14ac:dyDescent="0.3">
      <c r="C26" s="33" t="str">
        <f>IF(Tirage!A14="","",Tirage!A14)</f>
        <v>zzzzz</v>
      </c>
      <c r="D26" s="42" t="str">
        <f t="shared" si="0"/>
        <v/>
      </c>
      <c r="E26" s="32" t="str">
        <f t="shared" si="1"/>
        <v/>
      </c>
      <c r="F26" s="42" t="str" cm="1">
        <f t="array" ref="F26">IF(COUNTBLANK(D26:E26),"",VLOOKUP(D26&amp;E26,CHOOSE({1,2},tPts[Score 1]&amp;tPts[Score 2],tPts[Pts]),2,0))</f>
        <v/>
      </c>
      <c r="I26" s="35" t="str">
        <f>IF(Tirage!D14="","",Tirage!D14)</f>
        <v/>
      </c>
      <c r="J26" s="48" t="str">
        <f t="shared" si="2"/>
        <v/>
      </c>
      <c r="K26" s="48" t="str">
        <f t="shared" si="3"/>
        <v/>
      </c>
      <c r="L26" s="34" t="str" cm="1">
        <f t="array" ref="L26">IF(COUNTBLANK(J26:K26),"",VLOOKUP(J26&amp;K26,CHOOSE({1,2},tPts[Score 1]&amp;tPts[Score 2],tPts[Pts]),2,0))</f>
        <v/>
      </c>
    </row>
    <row r="27" spans="2:12" ht="41.25" customHeight="1" thickTop="1" thickBot="1" x14ac:dyDescent="0.3"/>
    <row r="28" spans="2:12" ht="15.75" thickTop="1" x14ac:dyDescent="0.25">
      <c r="B28"/>
      <c r="C28" s="52"/>
      <c r="D28" s="67" t="s">
        <v>31</v>
      </c>
      <c r="E28" s="67"/>
      <c r="I28" s="56"/>
      <c r="J28" s="85" t="s">
        <v>32</v>
      </c>
      <c r="K28" s="85"/>
    </row>
    <row r="29" spans="2:12" x14ac:dyDescent="0.25">
      <c r="B29"/>
      <c r="C29" s="53" t="s">
        <v>14</v>
      </c>
      <c r="D29" s="54" t="s">
        <v>15</v>
      </c>
      <c r="E29" s="55" t="s">
        <v>16</v>
      </c>
      <c r="I29" s="57" t="s">
        <v>14</v>
      </c>
      <c r="J29" s="58" t="s">
        <v>15</v>
      </c>
      <c r="K29" s="59" t="s">
        <v>16</v>
      </c>
    </row>
    <row r="30" spans="2:12" x14ac:dyDescent="0.25">
      <c r="B30"/>
      <c r="C30" s="37">
        <v>1</v>
      </c>
      <c r="D30" s="6" t="str">
        <f>IF(Tirage!A3="","",Tirage!A3)</f>
        <v>Dark Legion 2</v>
      </c>
      <c r="E30" s="6" t="str">
        <f t="shared" ref="E30:E41" si="4">IF(D30="",-100,IFERROR(VLOOKUP(D30,$C$15:$F$26,4,FALSE),""))</f>
        <v/>
      </c>
      <c r="I30" s="37">
        <v>1</v>
      </c>
      <c r="J30" s="50" t="str">
        <f>IF(Tirage!D3="","",Tirage!D3)</f>
        <v>Dark Legion 2</v>
      </c>
      <c r="K30" s="6" t="str">
        <f t="shared" ref="K30:K41" si="5">IF(J30="",-100,IFERROR(VLOOKUP(J30,$I$15:$L$26,4,FALSE),""))</f>
        <v/>
      </c>
    </row>
    <row r="31" spans="2:12" x14ac:dyDescent="0.25">
      <c r="B31"/>
      <c r="C31" s="37">
        <v>2</v>
      </c>
      <c r="D31" s="6" t="str">
        <f>IF(Tirage!A4="","",Tirage!A4)</f>
        <v>Les touristes</v>
      </c>
      <c r="E31" s="6" t="str">
        <f t="shared" si="4"/>
        <v/>
      </c>
      <c r="I31" s="37">
        <v>2</v>
      </c>
      <c r="J31" s="50" t="str">
        <f>IF(Tirage!D4="","",Tirage!D4)</f>
        <v>les parigots</v>
      </c>
      <c r="K31" s="6" t="str">
        <f t="shared" si="5"/>
        <v/>
      </c>
    </row>
    <row r="32" spans="2:12" x14ac:dyDescent="0.25">
      <c r="B32"/>
      <c r="C32" s="37">
        <v>3</v>
      </c>
      <c r="D32" s="6" t="str">
        <f>IF(Tirage!A5="","",Tirage!A5)</f>
        <v>Dark Legion</v>
      </c>
      <c r="E32" s="6" t="str">
        <f t="shared" si="4"/>
        <v/>
      </c>
      <c r="I32" s="37">
        <v>3</v>
      </c>
      <c r="J32" s="50" t="str">
        <f>IF(Tirage!D5="","",Tirage!D5)</f>
        <v>Les reptiles</v>
      </c>
      <c r="K32" s="6" t="str">
        <f t="shared" si="5"/>
        <v/>
      </c>
    </row>
    <row r="33" spans="2:11" x14ac:dyDescent="0.25">
      <c r="B33"/>
      <c r="C33" s="37">
        <v>4</v>
      </c>
      <c r="D33" s="6" t="str">
        <f>IF(Tirage!A6="","",Tirage!A6)</f>
        <v>Les reptiles</v>
      </c>
      <c r="E33" s="6" t="str">
        <f t="shared" si="4"/>
        <v/>
      </c>
      <c r="I33" s="37">
        <v>4</v>
      </c>
      <c r="J33" s="50" t="str">
        <f>IF(Tirage!D6="","",Tirage!D6)</f>
        <v>Les frelons</v>
      </c>
      <c r="K33" s="6" t="str">
        <f t="shared" si="5"/>
        <v/>
      </c>
    </row>
    <row r="34" spans="2:11" x14ac:dyDescent="0.25">
      <c r="B34"/>
      <c r="C34" s="37">
        <v>5</v>
      </c>
      <c r="D34" s="6" t="str">
        <f>IF(Tirage!A7="","",Tirage!A7)</f>
        <v>Les fracasser</v>
      </c>
      <c r="E34" s="6" t="str">
        <f t="shared" si="4"/>
        <v/>
      </c>
      <c r="I34" s="37">
        <v>5</v>
      </c>
      <c r="J34" s="50" t="str">
        <f>IF(Tirage!D7="","",Tirage!D7)</f>
        <v>Les fracasser</v>
      </c>
      <c r="K34" s="6" t="str">
        <f t="shared" si="5"/>
        <v/>
      </c>
    </row>
    <row r="35" spans="2:11" x14ac:dyDescent="0.25">
      <c r="B35"/>
      <c r="C35" s="37">
        <v>6</v>
      </c>
      <c r="D35" s="6" t="str">
        <f>IF(Tirage!A8="","",Tirage!A8)</f>
        <v>Les frelons</v>
      </c>
      <c r="E35" s="6" t="str">
        <f t="shared" si="4"/>
        <v/>
      </c>
      <c r="I35" s="37">
        <v>6</v>
      </c>
      <c r="J35" s="50" t="str">
        <f>IF(Tirage!D8="","",Tirage!D8)</f>
        <v>TYU</v>
      </c>
      <c r="K35" s="6" t="str">
        <f t="shared" si="5"/>
        <v/>
      </c>
    </row>
    <row r="36" spans="2:11" x14ac:dyDescent="0.25">
      <c r="B36"/>
      <c r="C36" s="37">
        <v>7</v>
      </c>
      <c r="D36" s="6" t="str">
        <f>IF(Tirage!A9="","",Tirage!A9)</f>
        <v>Les touristes 2</v>
      </c>
      <c r="E36" s="6" t="str">
        <f t="shared" si="4"/>
        <v/>
      </c>
      <c r="I36" s="37">
        <v>7</v>
      </c>
      <c r="J36" s="50" t="str">
        <f>IF(Tirage!D9="","",Tirage!D9)</f>
        <v>Dark Legion</v>
      </c>
      <c r="K36" s="6" t="str">
        <f t="shared" si="5"/>
        <v/>
      </c>
    </row>
    <row r="37" spans="2:11" x14ac:dyDescent="0.25">
      <c r="B37"/>
      <c r="C37" s="37">
        <v>8</v>
      </c>
      <c r="D37" s="6" t="str">
        <f>IF(Tirage!A10="","",Tirage!A10)</f>
        <v>les parigots</v>
      </c>
      <c r="E37" s="6" t="str">
        <f t="shared" si="4"/>
        <v/>
      </c>
      <c r="I37" s="37">
        <v>8</v>
      </c>
      <c r="J37" s="50" t="str">
        <f>IF(Tirage!D10="","",Tirage!D10)</f>
        <v>Les touristes</v>
      </c>
      <c r="K37" s="6" t="str">
        <f t="shared" si="5"/>
        <v/>
      </c>
    </row>
    <row r="38" spans="2:11" x14ac:dyDescent="0.25">
      <c r="B38"/>
      <c r="C38" s="37">
        <v>9</v>
      </c>
      <c r="D38" s="6" t="str">
        <f>IF(Tirage!A11="","",Tirage!A11)</f>
        <v>ramos</v>
      </c>
      <c r="E38" s="6" t="str">
        <f t="shared" si="4"/>
        <v/>
      </c>
      <c r="I38" s="37">
        <v>9</v>
      </c>
      <c r="J38" s="50" t="str">
        <f>IF(Tirage!D11="","",Tirage!D11)</f>
        <v>Les touristes 2</v>
      </c>
      <c r="K38" s="6" t="str">
        <f t="shared" si="5"/>
        <v/>
      </c>
    </row>
    <row r="39" spans="2:11" x14ac:dyDescent="0.25">
      <c r="B39"/>
      <c r="C39" s="37">
        <v>10</v>
      </c>
      <c r="D39" s="6" t="str">
        <f>IF(Tirage!A12="","",Tirage!A12)</f>
        <v>AZERTY</v>
      </c>
      <c r="E39" s="6" t="str">
        <f t="shared" si="4"/>
        <v/>
      </c>
      <c r="I39" s="37">
        <v>10</v>
      </c>
      <c r="J39" s="50" t="str">
        <f>IF(Tirage!D12="","",Tirage!D12)</f>
        <v/>
      </c>
      <c r="K39" s="6">
        <f t="shared" si="5"/>
        <v>-100</v>
      </c>
    </row>
    <row r="40" spans="2:11" x14ac:dyDescent="0.25">
      <c r="B40"/>
      <c r="C40" s="37">
        <v>11</v>
      </c>
      <c r="D40" s="6" t="str">
        <f>IF(Tirage!A13="","",Tirage!A13)</f>
        <v>aaa</v>
      </c>
      <c r="E40" s="6" t="str">
        <f t="shared" si="4"/>
        <v/>
      </c>
      <c r="I40" s="37">
        <v>11</v>
      </c>
      <c r="J40" s="50" t="str">
        <f>IF(Tirage!D13="","",Tirage!D13)</f>
        <v/>
      </c>
      <c r="K40" s="6">
        <f t="shared" si="5"/>
        <v>-100</v>
      </c>
    </row>
    <row r="41" spans="2:11" ht="15.75" thickBot="1" x14ac:dyDescent="0.3">
      <c r="B41"/>
      <c r="C41" s="39">
        <v>12</v>
      </c>
      <c r="D41" s="6" t="str">
        <f>IF(Tirage!A14="","",Tirage!A14)</f>
        <v>zzzzz</v>
      </c>
      <c r="E41" s="7" t="str">
        <f t="shared" si="4"/>
        <v/>
      </c>
      <c r="I41" s="39">
        <v>12</v>
      </c>
      <c r="J41" s="50" t="str">
        <f>IF(Tirage!D14="","",Tirage!D14)</f>
        <v/>
      </c>
      <c r="K41" s="7">
        <f t="shared" si="5"/>
        <v>-100</v>
      </c>
    </row>
    <row r="42" spans="2:11" ht="15.75" thickTop="1" x14ac:dyDescent="0.25"/>
    <row r="44" spans="2:11" ht="15.75" thickBot="1" x14ac:dyDescent="0.3"/>
    <row r="45" spans="2:11" ht="15.75" thickTop="1" x14ac:dyDescent="0.25">
      <c r="C45" s="41" t="s">
        <v>19</v>
      </c>
      <c r="D45" s="41"/>
      <c r="E45" s="41"/>
      <c r="I45" s="36"/>
      <c r="J45" s="66" t="s">
        <v>33</v>
      </c>
      <c r="K45" s="66"/>
    </row>
    <row r="46" spans="2:11" x14ac:dyDescent="0.25">
      <c r="C46" s="40" t="s">
        <v>4</v>
      </c>
      <c r="D46" s="40" t="s">
        <v>5</v>
      </c>
      <c r="E46" s="40" t="s">
        <v>18</v>
      </c>
      <c r="I46" s="37" t="s">
        <v>14</v>
      </c>
      <c r="J46" s="6" t="s">
        <v>15</v>
      </c>
      <c r="K46" s="38" t="s">
        <v>16</v>
      </c>
    </row>
    <row r="47" spans="2:11" x14ac:dyDescent="0.25">
      <c r="C47" s="40">
        <v>0</v>
      </c>
      <c r="D47" s="40">
        <v>0</v>
      </c>
      <c r="E47" s="40">
        <v>3</v>
      </c>
      <c r="I47" s="37">
        <v>1</v>
      </c>
      <c r="J47" s="50"/>
      <c r="K47" s="6">
        <f t="shared" ref="K47:K58" si="6">IF(J47="",-100,IFERROR(VLOOKUP(J47,$I$15:$L$26,4,FALSE),""))</f>
        <v>-100</v>
      </c>
    </row>
    <row r="48" spans="2:11" x14ac:dyDescent="0.25">
      <c r="C48" s="40">
        <v>0</v>
      </c>
      <c r="D48" s="40">
        <v>1</v>
      </c>
      <c r="E48" s="40">
        <v>1</v>
      </c>
      <c r="I48" s="37">
        <v>2</v>
      </c>
      <c r="J48" s="50" t="str">
        <f>IF(Tirage!D26="","",Tirage!D26)</f>
        <v/>
      </c>
      <c r="K48" s="6">
        <f t="shared" si="6"/>
        <v>-100</v>
      </c>
    </row>
    <row r="49" spans="3:11" x14ac:dyDescent="0.25">
      <c r="C49" s="40">
        <v>0</v>
      </c>
      <c r="D49" s="40">
        <v>2</v>
      </c>
      <c r="E49" s="40">
        <v>1</v>
      </c>
      <c r="I49" s="37">
        <v>3</v>
      </c>
      <c r="J49" s="50" t="str">
        <f>IF(Tirage!D22="","",Tirage!D22)</f>
        <v/>
      </c>
      <c r="K49" s="6">
        <f t="shared" si="6"/>
        <v>-100</v>
      </c>
    </row>
    <row r="50" spans="3:11" x14ac:dyDescent="0.25">
      <c r="C50" s="40">
        <v>1</v>
      </c>
      <c r="D50" s="40">
        <v>0</v>
      </c>
      <c r="E50" s="40">
        <v>10</v>
      </c>
      <c r="I50" s="37">
        <v>4</v>
      </c>
      <c r="J50" s="50" t="str">
        <f>IF(Tirage!D24="","",Tirage!D24)</f>
        <v/>
      </c>
      <c r="K50" s="6">
        <f t="shared" si="6"/>
        <v>-100</v>
      </c>
    </row>
    <row r="51" spans="3:11" x14ac:dyDescent="0.25">
      <c r="C51" s="40">
        <v>1</v>
      </c>
      <c r="D51" s="40">
        <v>1</v>
      </c>
      <c r="E51" s="40">
        <v>3</v>
      </c>
      <c r="I51" s="37">
        <v>5</v>
      </c>
      <c r="J51" s="50" t="str">
        <f>IF(Tirage!D25="","",Tirage!D25)</f>
        <v/>
      </c>
      <c r="K51" s="6">
        <f t="shared" si="6"/>
        <v>-100</v>
      </c>
    </row>
    <row r="52" spans="3:11" x14ac:dyDescent="0.25">
      <c r="C52" s="40">
        <v>1</v>
      </c>
      <c r="D52" s="40">
        <v>2</v>
      </c>
      <c r="E52" s="40">
        <v>1</v>
      </c>
      <c r="I52" s="37">
        <v>6</v>
      </c>
      <c r="J52" s="50" t="str">
        <f>IF(Tirage!D23="","",Tirage!D23)</f>
        <v/>
      </c>
      <c r="K52" s="6">
        <f t="shared" si="6"/>
        <v>-100</v>
      </c>
    </row>
    <row r="53" spans="3:11" x14ac:dyDescent="0.25">
      <c r="C53" s="40">
        <v>2</v>
      </c>
      <c r="D53" s="40">
        <v>0</v>
      </c>
      <c r="E53" s="40">
        <v>10</v>
      </c>
      <c r="I53" s="37">
        <v>7</v>
      </c>
      <c r="J53" s="50" t="str">
        <f>IF(Tirage!D27="","",Tirage!D27)</f>
        <v/>
      </c>
      <c r="K53" s="6">
        <f t="shared" si="6"/>
        <v>-100</v>
      </c>
    </row>
    <row r="54" spans="3:11" x14ac:dyDescent="0.25">
      <c r="C54" s="40">
        <v>2</v>
      </c>
      <c r="D54" s="40">
        <v>1</v>
      </c>
      <c r="E54" s="40">
        <v>10</v>
      </c>
      <c r="I54" s="37">
        <v>8</v>
      </c>
      <c r="J54" s="50" t="str">
        <f>IF(Tirage!D20="","",Tirage!D20)</f>
        <v/>
      </c>
      <c r="K54" s="6">
        <f t="shared" si="6"/>
        <v>-100</v>
      </c>
    </row>
    <row r="55" spans="3:11" x14ac:dyDescent="0.25">
      <c r="C55" s="40">
        <v>2</v>
      </c>
      <c r="D55" s="40">
        <v>2</v>
      </c>
      <c r="E55" s="40">
        <v>3</v>
      </c>
      <c r="I55" s="37">
        <v>9</v>
      </c>
      <c r="J55" s="50" t="str">
        <f>IF(Tirage!D28="","",Tirage!D28)</f>
        <v/>
      </c>
      <c r="K55" s="6">
        <f t="shared" si="6"/>
        <v>-100</v>
      </c>
    </row>
    <row r="56" spans="3:11" x14ac:dyDescent="0.25">
      <c r="C56" s="40">
        <v>2</v>
      </c>
      <c r="D56" s="40" t="s">
        <v>20</v>
      </c>
      <c r="E56" s="40">
        <v>10</v>
      </c>
      <c r="I56" s="37">
        <v>10</v>
      </c>
      <c r="J56" s="50" t="str">
        <f>IF(Tirage!D29="","",Tirage!D29)</f>
        <v/>
      </c>
      <c r="K56" s="6">
        <f t="shared" si="6"/>
        <v>-100</v>
      </c>
    </row>
    <row r="57" spans="3:11" x14ac:dyDescent="0.25">
      <c r="C57" s="40" t="s">
        <v>20</v>
      </c>
      <c r="D57" s="40">
        <v>2</v>
      </c>
      <c r="E57" s="40">
        <v>0</v>
      </c>
      <c r="I57" s="37">
        <v>11</v>
      </c>
      <c r="J57" s="50" t="str">
        <f>IF(Tirage!D30="","",Tirage!D30)</f>
        <v/>
      </c>
      <c r="K57" s="6">
        <f t="shared" si="6"/>
        <v>-100</v>
      </c>
    </row>
    <row r="58" spans="3:11" ht="15.75" thickBot="1" x14ac:dyDescent="0.3">
      <c r="C58" s="40">
        <v>1</v>
      </c>
      <c r="D58" s="40" t="s">
        <v>20</v>
      </c>
      <c r="E58" s="40">
        <v>10</v>
      </c>
      <c r="I58" s="39">
        <v>12</v>
      </c>
      <c r="J58" s="51" t="str">
        <f>IF(Tirage!D31="","",Tirage!D31)</f>
        <v/>
      </c>
      <c r="K58" s="7">
        <f t="shared" si="6"/>
        <v>-100</v>
      </c>
    </row>
    <row r="59" spans="3:11" ht="15.75" thickTop="1" x14ac:dyDescent="0.25">
      <c r="C59" s="40" t="s">
        <v>20</v>
      </c>
      <c r="D59" s="40">
        <v>1</v>
      </c>
      <c r="E59" s="40">
        <v>0</v>
      </c>
    </row>
    <row r="60" spans="3:11" x14ac:dyDescent="0.25">
      <c r="C60" s="40" t="s">
        <v>21</v>
      </c>
      <c r="D60" s="40" t="s">
        <v>21</v>
      </c>
      <c r="E60" s="40">
        <v>0</v>
      </c>
    </row>
    <row r="67" ht="27" customHeight="1" x14ac:dyDescent="0.25"/>
  </sheetData>
  <protectedRanges>
    <protectedRange sqref="E5:F10 K5:L10" name="Plage1_1"/>
  </protectedRanges>
  <sortState xmlns:xlrd2="http://schemas.microsoft.com/office/spreadsheetml/2017/richdata2" ref="D30:E41">
    <sortCondition descending="1" ref="E30:E41"/>
  </sortState>
  <mergeCells count="11">
    <mergeCell ref="J45:K45"/>
    <mergeCell ref="D28:E28"/>
    <mergeCell ref="B3:B4"/>
    <mergeCell ref="C3:F3"/>
    <mergeCell ref="H3:H4"/>
    <mergeCell ref="I3:L3"/>
    <mergeCell ref="C12:F12"/>
    <mergeCell ref="I12:L12"/>
    <mergeCell ref="E11:F11"/>
    <mergeCell ref="K11:L11"/>
    <mergeCell ref="J28:K28"/>
  </mergeCells>
  <phoneticPr fontId="1" type="noConversion"/>
  <conditionalFormatting sqref="C5:D10">
    <cfRule type="expression" dxfId="4" priority="20">
      <formula>C5=0</formula>
    </cfRule>
  </conditionalFormatting>
  <conditionalFormatting sqref="I5:J10">
    <cfRule type="expression" dxfId="3" priority="18">
      <formula>I5=0</formula>
    </cfRule>
  </conditionalFormatting>
  <conditionalFormatting sqref="E30:E41">
    <cfRule type="expression" dxfId="2" priority="17">
      <formula>$E30=-100</formula>
    </cfRule>
  </conditionalFormatting>
  <conditionalFormatting sqref="K30:K41">
    <cfRule type="expression" dxfId="1" priority="14">
      <formula>$K30=-100</formula>
    </cfRule>
  </conditionalFormatting>
  <conditionalFormatting sqref="K47:K58">
    <cfRule type="expression" dxfId="0" priority="12">
      <formula>$K47=-100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2</xdr:col>
                <xdr:colOff>57150</xdr:colOff>
                <xdr:row>0</xdr:row>
                <xdr:rowOff>95250</xdr:rowOff>
              </from>
              <to>
                <xdr:col>4</xdr:col>
                <xdr:colOff>533400</xdr:colOff>
                <xdr:row>1</xdr:row>
                <xdr:rowOff>257175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2</xdr:col>
                <xdr:colOff>47625</xdr:colOff>
                <xdr:row>26</xdr:row>
                <xdr:rowOff>104775</xdr:rowOff>
              </from>
              <to>
                <xdr:col>5</xdr:col>
                <xdr:colOff>9525</xdr:colOff>
                <xdr:row>26</xdr:row>
                <xdr:rowOff>409575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1" r:id="rId8" name="CommandButton3">
          <controlPr defaultSize="0" autoLine="0" r:id="rId9">
            <anchor moveWithCells="1">
              <from>
                <xdr:col>8</xdr:col>
                <xdr:colOff>47625</xdr:colOff>
                <xdr:row>26</xdr:row>
                <xdr:rowOff>104775</xdr:rowOff>
              </from>
              <to>
                <xdr:col>10</xdr:col>
                <xdr:colOff>733425</xdr:colOff>
                <xdr:row>26</xdr:row>
                <xdr:rowOff>409575</xdr:rowOff>
              </to>
            </anchor>
          </controlPr>
        </control>
      </mc:Choice>
      <mc:Fallback>
        <control shapeId="2051" r:id="rId8" name="CommandButton3"/>
      </mc:Fallback>
    </mc:AlternateContent>
  </controls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D6E3-D6BE-4679-9894-3AD5E24FEDFD}">
  <sheetPr codeName="Feuil3"/>
  <dimension ref="A1:D31"/>
  <sheetViews>
    <sheetView tabSelected="1" workbookViewId="0">
      <selection activeCell="E27" sqref="E27"/>
    </sheetView>
  </sheetViews>
  <sheetFormatPr baseColWidth="10" defaultRowHeight="15" x14ac:dyDescent="0.25"/>
  <cols>
    <col min="1" max="1" width="23.5703125" customWidth="1"/>
  </cols>
  <sheetData>
    <row r="1" spans="1:4" ht="15.75" thickBot="1" x14ac:dyDescent="0.3"/>
    <row r="2" spans="1:4" ht="15.75" thickTop="1" x14ac:dyDescent="0.25">
      <c r="A2" s="86" t="s">
        <v>37</v>
      </c>
    </row>
    <row r="3" spans="1:4" x14ac:dyDescent="0.25">
      <c r="A3" s="6" t="s">
        <v>23</v>
      </c>
    </row>
    <row r="4" spans="1:4" x14ac:dyDescent="0.25">
      <c r="A4" s="6" t="s">
        <v>28</v>
      </c>
    </row>
    <row r="5" spans="1:4" x14ac:dyDescent="0.25">
      <c r="A5" s="6" t="s">
        <v>24</v>
      </c>
    </row>
    <row r="6" spans="1:4" x14ac:dyDescent="0.25">
      <c r="A6" s="6" t="s">
        <v>25</v>
      </c>
    </row>
    <row r="7" spans="1:4" x14ac:dyDescent="0.25">
      <c r="A7" s="6" t="s">
        <v>26</v>
      </c>
    </row>
    <row r="8" spans="1:4" x14ac:dyDescent="0.25">
      <c r="A8" s="6" t="s">
        <v>27</v>
      </c>
    </row>
    <row r="9" spans="1:4" x14ac:dyDescent="0.25">
      <c r="A9" s="6" t="s">
        <v>30</v>
      </c>
      <c r="D9" t="s">
        <v>41</v>
      </c>
    </row>
    <row r="10" spans="1:4" x14ac:dyDescent="0.25">
      <c r="A10" s="6" t="s">
        <v>29</v>
      </c>
    </row>
    <row r="11" spans="1:4" x14ac:dyDescent="0.25">
      <c r="A11" s="6" t="s">
        <v>34</v>
      </c>
    </row>
    <row r="12" spans="1:4" x14ac:dyDescent="0.25">
      <c r="A12" s="6" t="s">
        <v>35</v>
      </c>
      <c r="D12" t="s">
        <v>42</v>
      </c>
    </row>
    <row r="13" spans="1:4" x14ac:dyDescent="0.25">
      <c r="A13" s="6" t="s">
        <v>39</v>
      </c>
      <c r="D13" t="s">
        <v>43</v>
      </c>
    </row>
    <row r="14" spans="1:4" x14ac:dyDescent="0.25">
      <c r="A14" s="6" t="s">
        <v>40</v>
      </c>
      <c r="D14" t="s">
        <v>44</v>
      </c>
    </row>
    <row r="15" spans="1:4" x14ac:dyDescent="0.25">
      <c r="A15" s="54" t="s">
        <v>38</v>
      </c>
    </row>
    <row r="16" spans="1:4" x14ac:dyDescent="0.25">
      <c r="A16" s="6" t="s">
        <v>36</v>
      </c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ht="15.75" thickBot="1" x14ac:dyDescent="0.3">
      <c r="A30" s="7"/>
    </row>
    <row r="31" spans="1: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Journée1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2024-10-26T16:28:44Z</dcterms:created>
  <dcterms:modified xsi:type="dcterms:W3CDTF">2024-10-31T08:48:48Z</dcterms:modified>
</cp:coreProperties>
</file>