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drawings/drawing3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drawings/drawing4.xml" ContentType="application/vnd.openxmlformats-officedocument.drawing+xml"/>
  <Override PartName="/xl/activeX/activeX17.xml" ContentType="application/vnd.ms-office.activeX+xml"/>
  <Override PartName="/xl/activeX/activeX17.bin" ContentType="application/vnd.ms-office.activeX"/>
  <Override PartName="/xl/drawings/drawing5.xml" ContentType="application/vnd.openxmlformats-officedocument.drawing+xml"/>
  <Override PartName="/xl/activeX/activeX18.xml" ContentType="application/vnd.ms-office.activeX+xml"/>
  <Override PartName="/xl/activeX/activeX18.bin" ContentType="application/vnd.ms-office.activeX"/>
  <Override PartName="/xl/drawings/drawing6.xml" ContentType="application/vnd.openxmlformats-officedocument.drawing+xml"/>
  <Override PartName="/xl/activeX/activeX19.xml" ContentType="application/vnd.ms-office.activeX+xml"/>
  <Override PartName="/xl/activeX/activeX19.bin" ContentType="application/vnd.ms-office.activeX"/>
  <Override PartName="/xl/drawings/drawing7.xml" ContentType="application/vnd.openxmlformats-officedocument.drawing+xml"/>
  <Override PartName="/xl/activeX/activeX20.xml" ContentType="application/vnd.ms-office.activeX+xml"/>
  <Override PartName="/xl/activeX/activeX20.bin" ContentType="application/vnd.ms-office.activeX"/>
  <Override PartName="/xl/drawings/drawing8.xml" ContentType="application/vnd.openxmlformats-officedocument.drawing+xml"/>
  <Override PartName="/xl/activeX/activeX21.xml" ContentType="application/vnd.ms-office.activeX+xml"/>
  <Override PartName="/xl/activeX/activeX21.bin" ContentType="application/vnd.ms-office.activeX"/>
  <Override PartName="/xl/drawings/drawing9.xml" ContentType="application/vnd.openxmlformats-officedocument.drawing+xml"/>
  <Override PartName="/xl/activeX/activeX22.xml" ContentType="application/vnd.ms-office.activeX+xml"/>
  <Override PartName="/xl/activeX/activeX22.bin" ContentType="application/vnd.ms-office.activeX"/>
  <Override PartName="/xl/drawings/drawing10.xml" ContentType="application/vnd.openxmlformats-officedocument.drawing+xml"/>
  <Override PartName="/xl/activeX/activeX23.xml" ContentType="application/vnd.ms-office.activeX+xml"/>
  <Override PartName="/xl/activeX/activeX23.bin" ContentType="application/vnd.ms-office.activeX"/>
  <Override PartName="/xl/drawings/drawing11.xml" ContentType="application/vnd.openxmlformats-officedocument.drawing+xml"/>
  <Override PartName="/xl/activeX/activeX24.xml" ContentType="application/vnd.ms-office.activeX+xml"/>
  <Override PartName="/xl/activeX/activeX24.bin" ContentType="application/vnd.ms-office.activeX"/>
  <Override PartName="/xl/activeX/activeX25.xml" ContentType="application/vnd.ms-office.activeX+xml"/>
  <Override PartName="/xl/activeX/activeX25.bin" ContentType="application/vnd.ms-office.activeX"/>
  <Override PartName="/xl/activeX/activeX26.xml" ContentType="application/vnd.ms-office.activeX+xml"/>
  <Override PartName="/xl/activeX/activeX26.bin" ContentType="application/vnd.ms-office.activeX"/>
  <Override PartName="/xl/drawings/drawing12.xml" ContentType="application/vnd.openxmlformats-officedocument.drawing+xml"/>
  <Override PartName="/xl/activeX/activeX27.xml" ContentType="application/vnd.ms-office.activeX+xml"/>
  <Override PartName="/xl/activeX/activeX27.bin" ContentType="application/vnd.ms-office.activeX"/>
  <Override PartName="/xl/drawings/drawing13.xml" ContentType="application/vnd.openxmlformats-officedocument.drawing+xml"/>
  <Override PartName="/xl/activeX/activeX28.xml" ContentType="application/vnd.ms-office.activeX+xml"/>
  <Override PartName="/xl/activeX/activeX28.bin" ContentType="application/vnd.ms-office.activeX"/>
  <Override PartName="/xl/activeX/activeX29.xml" ContentType="application/vnd.ms-office.activeX+xml"/>
  <Override PartName="/xl/activeX/activeX29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oel\Desktop\"/>
    </mc:Choice>
  </mc:AlternateContent>
  <xr:revisionPtr revIDLastSave="0" documentId="13_ncr:1_{235345E7-3229-4767-B214-B35CC3E037ED}" xr6:coauthVersionLast="47" xr6:coauthVersionMax="47" xr10:uidLastSave="{00000000-0000-0000-0000-000000000000}"/>
  <bookViews>
    <workbookView xWindow="-120" yWindow="-120" windowWidth="19440" windowHeight="15000" xr2:uid="{CAD3185F-F36A-4A2F-A667-B2573E60AF6B}"/>
  </bookViews>
  <sheets>
    <sheet name="A LIRE Explications" sheetId="13" r:id="rId1"/>
    <sheet name="ACCUEIL" sheetId="23" r:id="rId2"/>
    <sheet name="Tirage-poules_de_4" sheetId="18" state="hidden" r:id="rId3"/>
    <sheet name="Poule1" sheetId="19" state="hidden" r:id="rId4"/>
    <sheet name="Poule2" sheetId="20" state="hidden" r:id="rId5"/>
    <sheet name="Poule3" sheetId="21" state="hidden" r:id="rId6"/>
    <sheet name="Poule4" sheetId="22" state="hidden" r:id="rId7"/>
    <sheet name="Poule5" sheetId="25" state="hidden" r:id="rId8"/>
    <sheet name="Poule6" sheetId="26" state="hidden" r:id="rId9"/>
    <sheet name="Poule7" sheetId="27" state="hidden" r:id="rId10"/>
    <sheet name="Poule8" sheetId="28" state="hidden" r:id="rId11"/>
    <sheet name="tableau1a16" sheetId="29" state="hidden" r:id="rId12"/>
    <sheet name="tableau17a32" sheetId="30" state="hidden" r:id="rId13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D10" i="28" l="1"/>
  <c r="BC10" i="28"/>
  <c r="BD10" i="27"/>
  <c r="BC10" i="27"/>
  <c r="BD10" i="26"/>
  <c r="BC10" i="26"/>
  <c r="BD10" i="25"/>
  <c r="BC10" i="25"/>
  <c r="AG5" i="18"/>
  <c r="AG4" i="18"/>
  <c r="AI5" i="18"/>
  <c r="AI4" i="18"/>
  <c r="AG3" i="18"/>
  <c r="AG2" i="18"/>
  <c r="AI3" i="18"/>
  <c r="AI2" i="18"/>
  <c r="AE2" i="18"/>
  <c r="AC2" i="18"/>
  <c r="AA2" i="18"/>
  <c r="Y2" i="18"/>
  <c r="W2" i="18"/>
  <c r="U2" i="18"/>
  <c r="Y3" i="18"/>
  <c r="AA5" i="18"/>
  <c r="AA4" i="18"/>
  <c r="N19" i="25"/>
  <c r="BD9" i="25"/>
  <c r="BC9" i="25"/>
  <c r="BD8" i="25"/>
  <c r="BC8" i="25"/>
  <c r="BD7" i="25"/>
  <c r="BC7" i="25"/>
  <c r="AA7" i="25"/>
  <c r="Z7" i="25"/>
  <c r="AG10" i="25" s="1"/>
  <c r="W7" i="25"/>
  <c r="V7" i="25"/>
  <c r="U7" i="25"/>
  <c r="T7" i="25"/>
  <c r="BD6" i="25"/>
  <c r="BC6" i="25"/>
  <c r="Y6" i="25"/>
  <c r="X6" i="25"/>
  <c r="W6" i="25"/>
  <c r="V6" i="25"/>
  <c r="U6" i="25"/>
  <c r="T6" i="25"/>
  <c r="BD5" i="25"/>
  <c r="BC5" i="25"/>
  <c r="AA5" i="25"/>
  <c r="Y5" i="25"/>
  <c r="W5" i="25"/>
  <c r="V5" i="25"/>
  <c r="U5" i="25"/>
  <c r="T5" i="25"/>
  <c r="Z4" i="25"/>
  <c r="X4" i="25"/>
  <c r="W4" i="25"/>
  <c r="V4" i="25"/>
  <c r="U4" i="25"/>
  <c r="T4" i="25"/>
  <c r="Z3" i="25"/>
  <c r="Y3" i="25"/>
  <c r="W3" i="25"/>
  <c r="V3" i="25"/>
  <c r="U3" i="25"/>
  <c r="T3" i="25"/>
  <c r="AA2" i="25"/>
  <c r="X2" i="25"/>
  <c r="U2" i="25"/>
  <c r="T2" i="25"/>
  <c r="N19" i="28"/>
  <c r="BD9" i="28"/>
  <c r="BC9" i="28"/>
  <c r="BD8" i="28"/>
  <c r="BC8" i="28"/>
  <c r="BD7" i="28"/>
  <c r="BC7" i="28"/>
  <c r="AA7" i="28"/>
  <c r="AG10" i="28" s="1"/>
  <c r="Z7" i="28"/>
  <c r="W7" i="28"/>
  <c r="V7" i="28"/>
  <c r="U7" i="28"/>
  <c r="T7" i="28"/>
  <c r="BD6" i="28"/>
  <c r="BC6" i="28"/>
  <c r="Y6" i="28"/>
  <c r="X6" i="28"/>
  <c r="W6" i="28"/>
  <c r="V6" i="28"/>
  <c r="U6" i="28"/>
  <c r="T6" i="28"/>
  <c r="BD5" i="28"/>
  <c r="BC5" i="28"/>
  <c r="AA5" i="28"/>
  <c r="Y5" i="28"/>
  <c r="W5" i="28"/>
  <c r="V5" i="28"/>
  <c r="U5" i="28"/>
  <c r="T5" i="28"/>
  <c r="Z4" i="28"/>
  <c r="X4" i="28"/>
  <c r="W4" i="28"/>
  <c r="V4" i="28"/>
  <c r="U4" i="28"/>
  <c r="T4" i="28"/>
  <c r="Z3" i="28"/>
  <c r="Y3" i="28"/>
  <c r="V3" i="28" s="1"/>
  <c r="U3" i="28"/>
  <c r="T3" i="28"/>
  <c r="AA2" i="28"/>
  <c r="X2" i="28"/>
  <c r="U2" i="28"/>
  <c r="T2" i="28"/>
  <c r="N19" i="27"/>
  <c r="BD9" i="27"/>
  <c r="BC9" i="27"/>
  <c r="BD8" i="27"/>
  <c r="BC8" i="27"/>
  <c r="BD7" i="27"/>
  <c r="BC7" i="27"/>
  <c r="AA7" i="27"/>
  <c r="AG10" i="27" s="1"/>
  <c r="Z7" i="27"/>
  <c r="W7" i="27"/>
  <c r="V7" i="27"/>
  <c r="U7" i="27"/>
  <c r="T7" i="27"/>
  <c r="BD6" i="27"/>
  <c r="BC6" i="27"/>
  <c r="Y6" i="27"/>
  <c r="X6" i="27"/>
  <c r="W6" i="27"/>
  <c r="V6" i="27"/>
  <c r="U6" i="27"/>
  <c r="T6" i="27"/>
  <c r="BD5" i="27"/>
  <c r="BC5" i="27"/>
  <c r="AA5" i="27"/>
  <c r="Y5" i="27"/>
  <c r="W5" i="27"/>
  <c r="V5" i="27"/>
  <c r="U5" i="27"/>
  <c r="T5" i="27"/>
  <c r="Z4" i="27"/>
  <c r="X4" i="27"/>
  <c r="W4" i="27"/>
  <c r="V4" i="27"/>
  <c r="U4" i="27"/>
  <c r="T4" i="27"/>
  <c r="Z3" i="27"/>
  <c r="Y3" i="27"/>
  <c r="W3" i="27"/>
  <c r="V3" i="27"/>
  <c r="U3" i="27"/>
  <c r="T3" i="27"/>
  <c r="AA2" i="27"/>
  <c r="X2" i="27"/>
  <c r="U2" i="27"/>
  <c r="T2" i="27"/>
  <c r="N19" i="26"/>
  <c r="BD9" i="26"/>
  <c r="BC9" i="26"/>
  <c r="BD8" i="26"/>
  <c r="BC8" i="26"/>
  <c r="BD7" i="26"/>
  <c r="BC7" i="26"/>
  <c r="AA7" i="26"/>
  <c r="Z7" i="26"/>
  <c r="AG10" i="26" s="1"/>
  <c r="W7" i="26"/>
  <c r="V7" i="26"/>
  <c r="U7" i="26"/>
  <c r="T7" i="26"/>
  <c r="BD6" i="26"/>
  <c r="BC6" i="26"/>
  <c r="Y6" i="26"/>
  <c r="X6" i="26"/>
  <c r="W6" i="26"/>
  <c r="V6" i="26"/>
  <c r="U6" i="26"/>
  <c r="T6" i="26"/>
  <c r="BD5" i="26"/>
  <c r="BC5" i="26"/>
  <c r="AA5" i="26"/>
  <c r="Y5" i="26"/>
  <c r="W5" i="26"/>
  <c r="V5" i="26"/>
  <c r="U5" i="26"/>
  <c r="T5" i="26"/>
  <c r="Z4" i="26"/>
  <c r="X4" i="26"/>
  <c r="W4" i="26"/>
  <c r="V4" i="26"/>
  <c r="U4" i="26"/>
  <c r="T4" i="26"/>
  <c r="Z3" i="26"/>
  <c r="Y3" i="26"/>
  <c r="W3" i="26"/>
  <c r="V3" i="26"/>
  <c r="U3" i="26"/>
  <c r="T3" i="26"/>
  <c r="AA2" i="26"/>
  <c r="X2" i="26"/>
  <c r="U2" i="26"/>
  <c r="T2" i="26"/>
  <c r="N19" i="22"/>
  <c r="BD10" i="22"/>
  <c r="BC10" i="22"/>
  <c r="BD9" i="22"/>
  <c r="BC9" i="22"/>
  <c r="BD8" i="22"/>
  <c r="BC8" i="22"/>
  <c r="BD7" i="22"/>
  <c r="BC7" i="22"/>
  <c r="AA7" i="22"/>
  <c r="AG10" i="22" s="1"/>
  <c r="Z7" i="22"/>
  <c r="W7" i="22"/>
  <c r="V7" i="22"/>
  <c r="U7" i="22"/>
  <c r="T7" i="22"/>
  <c r="BD6" i="22"/>
  <c r="BC6" i="22"/>
  <c r="Y6" i="22"/>
  <c r="X6" i="22"/>
  <c r="W6" i="22"/>
  <c r="V6" i="22"/>
  <c r="U6" i="22"/>
  <c r="T6" i="22"/>
  <c r="BD5" i="22"/>
  <c r="BC5" i="22"/>
  <c r="AA5" i="22"/>
  <c r="Y5" i="22"/>
  <c r="W5" i="22"/>
  <c r="V5" i="22"/>
  <c r="U5" i="22"/>
  <c r="T5" i="22"/>
  <c r="Z4" i="22"/>
  <c r="X4" i="22"/>
  <c r="W4" i="22"/>
  <c r="V4" i="22"/>
  <c r="U4" i="22"/>
  <c r="T4" i="22"/>
  <c r="Z3" i="22"/>
  <c r="Y3" i="22"/>
  <c r="W3" i="22"/>
  <c r="V3" i="22"/>
  <c r="U3" i="22"/>
  <c r="T3" i="22"/>
  <c r="AA2" i="22"/>
  <c r="X2" i="22"/>
  <c r="V2" i="22" s="1"/>
  <c r="U2" i="22"/>
  <c r="T2" i="22"/>
  <c r="N19" i="21"/>
  <c r="BD10" i="21"/>
  <c r="BC10" i="21"/>
  <c r="BD9" i="21"/>
  <c r="BC9" i="21"/>
  <c r="BD8" i="21"/>
  <c r="BC8" i="21"/>
  <c r="BD7" i="21"/>
  <c r="BC7" i="21"/>
  <c r="AA7" i="21"/>
  <c r="AG10" i="21" s="1"/>
  <c r="Z7" i="21"/>
  <c r="W7" i="21"/>
  <c r="V7" i="21"/>
  <c r="U7" i="21"/>
  <c r="T7" i="21"/>
  <c r="BD6" i="21"/>
  <c r="BC6" i="21"/>
  <c r="Y6" i="21"/>
  <c r="X6" i="21"/>
  <c r="W6" i="21"/>
  <c r="V6" i="21"/>
  <c r="U6" i="21"/>
  <c r="T6" i="21"/>
  <c r="BD5" i="21"/>
  <c r="BC5" i="21"/>
  <c r="AA5" i="21"/>
  <c r="Y5" i="21"/>
  <c r="W5" i="21"/>
  <c r="V5" i="21"/>
  <c r="U5" i="21"/>
  <c r="T5" i="21"/>
  <c r="Z4" i="21"/>
  <c r="X4" i="21"/>
  <c r="W4" i="21"/>
  <c r="V4" i="21"/>
  <c r="U4" i="21"/>
  <c r="T4" i="21"/>
  <c r="Z3" i="21"/>
  <c r="Y3" i="21"/>
  <c r="W3" i="21"/>
  <c r="V3" i="21"/>
  <c r="U3" i="21"/>
  <c r="T3" i="21"/>
  <c r="AA2" i="21"/>
  <c r="X2" i="21"/>
  <c r="U2" i="21"/>
  <c r="T2" i="21"/>
  <c r="N19" i="20"/>
  <c r="BD10" i="20"/>
  <c r="BC10" i="20"/>
  <c r="BD9" i="20"/>
  <c r="BC9" i="20"/>
  <c r="BD8" i="20"/>
  <c r="BC8" i="20"/>
  <c r="BD7" i="20"/>
  <c r="BC7" i="20"/>
  <c r="AA7" i="20"/>
  <c r="AG10" i="20" s="1"/>
  <c r="Z7" i="20"/>
  <c r="W7" i="20"/>
  <c r="V7" i="20"/>
  <c r="U7" i="20"/>
  <c r="T7" i="20"/>
  <c r="BD6" i="20"/>
  <c r="BC6" i="20"/>
  <c r="Y6" i="20"/>
  <c r="X6" i="20"/>
  <c r="W6" i="20"/>
  <c r="V6" i="20"/>
  <c r="U6" i="20"/>
  <c r="T6" i="20"/>
  <c r="BD5" i="20"/>
  <c r="BC5" i="20"/>
  <c r="AA5" i="20"/>
  <c r="Y5" i="20"/>
  <c r="W5" i="20"/>
  <c r="V5" i="20"/>
  <c r="U5" i="20"/>
  <c r="T5" i="20"/>
  <c r="Z4" i="20"/>
  <c r="X4" i="20"/>
  <c r="W4" i="20"/>
  <c r="V4" i="20"/>
  <c r="U4" i="20"/>
  <c r="T4" i="20"/>
  <c r="Z3" i="20"/>
  <c r="Y3" i="20"/>
  <c r="W3" i="20"/>
  <c r="U3" i="20"/>
  <c r="T3" i="20"/>
  <c r="AA2" i="20"/>
  <c r="X2" i="20"/>
  <c r="U2" i="20"/>
  <c r="T2" i="20"/>
  <c r="N19" i="19"/>
  <c r="BD10" i="19"/>
  <c r="BC10" i="19"/>
  <c r="BD9" i="19"/>
  <c r="BC9" i="19"/>
  <c r="BD8" i="19"/>
  <c r="BC8" i="19"/>
  <c r="BD7" i="19"/>
  <c r="BC7" i="19"/>
  <c r="AA7" i="19"/>
  <c r="Z7" i="19"/>
  <c r="U7" i="19"/>
  <c r="T7" i="19"/>
  <c r="BD6" i="19"/>
  <c r="BC6" i="19"/>
  <c r="Y6" i="19"/>
  <c r="X6" i="19"/>
  <c r="U6" i="19"/>
  <c r="T6" i="19"/>
  <c r="BD5" i="19"/>
  <c r="BC5" i="19"/>
  <c r="AA5" i="19"/>
  <c r="Y5" i="19"/>
  <c r="U5" i="19"/>
  <c r="T5" i="19"/>
  <c r="Z4" i="19"/>
  <c r="X4" i="19"/>
  <c r="U4" i="19"/>
  <c r="T4" i="19"/>
  <c r="Z3" i="19"/>
  <c r="Y3" i="19"/>
  <c r="U3" i="19"/>
  <c r="T3" i="19"/>
  <c r="AA2" i="19"/>
  <c r="X2" i="19"/>
  <c r="U2" i="19"/>
  <c r="T2" i="19"/>
  <c r="V6" i="19" l="1"/>
  <c r="X9" i="25"/>
  <c r="X9" i="21"/>
  <c r="Y9" i="27"/>
  <c r="W2" i="27"/>
  <c r="X9" i="26"/>
  <c r="W2" i="26"/>
  <c r="Y9" i="25"/>
  <c r="Z9" i="25"/>
  <c r="AF10" i="25" s="1"/>
  <c r="AA9" i="21"/>
  <c r="Y9" i="21"/>
  <c r="AD9" i="21" s="1"/>
  <c r="W2" i="28"/>
  <c r="W3" i="28"/>
  <c r="V2" i="27"/>
  <c r="V2" i="26"/>
  <c r="V2" i="25"/>
  <c r="W2" i="25"/>
  <c r="W2" i="22"/>
  <c r="W2" i="21"/>
  <c r="V2" i="21"/>
  <c r="W2" i="20"/>
  <c r="V3" i="20"/>
  <c r="V2" i="20"/>
  <c r="W3" i="19"/>
  <c r="V3" i="19"/>
  <c r="V2" i="19"/>
  <c r="X9" i="28"/>
  <c r="Y9" i="28"/>
  <c r="Z9" i="28"/>
  <c r="AF10" i="28" s="1"/>
  <c r="AA9" i="27"/>
  <c r="Z8" i="27"/>
  <c r="X9" i="27"/>
  <c r="Y9" i="26"/>
  <c r="Z9" i="26"/>
  <c r="AA9" i="26"/>
  <c r="AA9" i="25"/>
  <c r="AG8" i="25" s="1"/>
  <c r="AA9" i="22"/>
  <c r="Y9" i="22"/>
  <c r="Z8" i="21"/>
  <c r="Y9" i="20"/>
  <c r="AA9" i="20"/>
  <c r="Z9" i="20"/>
  <c r="X9" i="20"/>
  <c r="AA8" i="28"/>
  <c r="V2" i="28"/>
  <c r="Z8" i="25"/>
  <c r="AA8" i="25"/>
  <c r="X8" i="25"/>
  <c r="Y8" i="25"/>
  <c r="AA9" i="28"/>
  <c r="X8" i="28"/>
  <c r="Z8" i="28"/>
  <c r="Y8" i="28"/>
  <c r="Z9" i="27"/>
  <c r="AF10" i="27" s="1"/>
  <c r="AA8" i="27"/>
  <c r="X8" i="27"/>
  <c r="Y8" i="27"/>
  <c r="Z8" i="26"/>
  <c r="AA8" i="26"/>
  <c r="X8" i="26"/>
  <c r="Y8" i="26"/>
  <c r="Z8" i="22"/>
  <c r="Z9" i="22"/>
  <c r="AF10" i="22" s="1"/>
  <c r="X9" i="22"/>
  <c r="AA8" i="22"/>
  <c r="X8" i="22"/>
  <c r="Y8" i="22"/>
  <c r="Z9" i="21"/>
  <c r="AF10" i="21" s="1"/>
  <c r="AA8" i="21"/>
  <c r="X8" i="21"/>
  <c r="Y8" i="21"/>
  <c r="Z8" i="20"/>
  <c r="AA8" i="20"/>
  <c r="X8" i="20"/>
  <c r="Y8" i="20"/>
  <c r="W4" i="19"/>
  <c r="W7" i="19"/>
  <c r="AG10" i="19" s="1"/>
  <c r="V7" i="19"/>
  <c r="W6" i="19"/>
  <c r="W5" i="19"/>
  <c r="V4" i="19"/>
  <c r="W2" i="19"/>
  <c r="V5" i="19"/>
  <c r="Y9" i="19"/>
  <c r="Z8" i="19"/>
  <c r="Z9" i="19"/>
  <c r="AA8" i="19"/>
  <c r="AA9" i="19"/>
  <c r="X8" i="19"/>
  <c r="X9" i="19"/>
  <c r="Y8" i="19"/>
  <c r="L34" i="29"/>
  <c r="L33" i="29"/>
  <c r="AA11" i="26" l="1"/>
  <c r="AF10" i="26"/>
  <c r="AA11" i="22"/>
  <c r="AF10" i="20"/>
  <c r="AD9" i="25"/>
  <c r="AF6" i="25"/>
  <c r="AF11" i="25" s="1"/>
  <c r="Z10" i="25" s="1"/>
  <c r="AE9" i="25"/>
  <c r="AF7" i="25"/>
  <c r="AG8" i="27"/>
  <c r="AG5" i="26"/>
  <c r="AG11" i="26" s="1"/>
  <c r="AA10" i="26" s="1"/>
  <c r="AE6" i="25"/>
  <c r="AD5" i="21"/>
  <c r="AG8" i="21"/>
  <c r="AE6" i="21"/>
  <c r="AE11" i="21" s="1"/>
  <c r="Y10" i="21" s="1"/>
  <c r="Y11" i="21" s="1"/>
  <c r="AE9" i="21"/>
  <c r="AE8" i="21"/>
  <c r="AD7" i="25"/>
  <c r="AE6" i="22"/>
  <c r="AE8" i="22"/>
  <c r="AG5" i="21"/>
  <c r="AE6" i="20"/>
  <c r="AE9" i="28"/>
  <c r="AF7" i="28"/>
  <c r="AD7" i="28"/>
  <c r="AD5" i="27"/>
  <c r="AE8" i="27"/>
  <c r="AG5" i="27"/>
  <c r="AG11" i="27" s="1"/>
  <c r="AA10" i="27" s="1"/>
  <c r="AA11" i="27" s="1"/>
  <c r="AE8" i="26"/>
  <c r="AG8" i="26"/>
  <c r="AD5" i="26"/>
  <c r="AD5" i="25"/>
  <c r="AE8" i="25"/>
  <c r="AG8" i="22"/>
  <c r="AF6" i="20"/>
  <c r="AE8" i="20"/>
  <c r="AF7" i="20"/>
  <c r="AG8" i="20"/>
  <c r="AD9" i="28"/>
  <c r="AF6" i="28"/>
  <c r="AF11" i="28" s="1"/>
  <c r="Z10" i="28" s="1"/>
  <c r="AE6" i="28"/>
  <c r="AD9" i="27"/>
  <c r="AE9" i="27"/>
  <c r="AE9" i="26"/>
  <c r="AD9" i="26"/>
  <c r="AF6" i="26"/>
  <c r="AE6" i="26"/>
  <c r="AD7" i="26"/>
  <c r="AF7" i="26"/>
  <c r="AG5" i="25"/>
  <c r="AG11" i="25" s="1"/>
  <c r="AA10" i="25" s="1"/>
  <c r="AD5" i="20"/>
  <c r="AD11" i="20" s="1"/>
  <c r="X10" i="20" s="1"/>
  <c r="X11" i="20" s="1"/>
  <c r="AD7" i="20"/>
  <c r="AE9" i="20"/>
  <c r="AD9" i="20"/>
  <c r="AG5" i="20"/>
  <c r="AG11" i="20" s="1"/>
  <c r="AA10" i="20" s="1"/>
  <c r="AG5" i="28"/>
  <c r="AG11" i="28" s="1"/>
  <c r="AA10" i="28" s="1"/>
  <c r="AE8" i="28"/>
  <c r="AD5" i="28"/>
  <c r="AD11" i="28" s="1"/>
  <c r="X10" i="28" s="1"/>
  <c r="X11" i="28" s="1"/>
  <c r="AG8" i="28"/>
  <c r="AF7" i="27"/>
  <c r="AF11" i="27" s="1"/>
  <c r="Z10" i="27" s="1"/>
  <c r="AF6" i="27"/>
  <c r="AE6" i="27"/>
  <c r="AD7" i="27"/>
  <c r="AD9" i="22"/>
  <c r="AD7" i="22"/>
  <c r="AD5" i="22"/>
  <c r="AF7" i="22"/>
  <c r="AF6" i="22"/>
  <c r="AF11" i="22" s="1"/>
  <c r="Z10" i="22" s="1"/>
  <c r="AE9" i="22"/>
  <c r="AG5" i="22"/>
  <c r="AG11" i="22" s="1"/>
  <c r="AA10" i="22" s="1"/>
  <c r="AF7" i="21"/>
  <c r="AF11" i="21" s="1"/>
  <c r="Z10" i="21" s="1"/>
  <c r="AF6" i="21"/>
  <c r="AD7" i="21"/>
  <c r="AE9" i="19"/>
  <c r="AG8" i="19"/>
  <c r="AE6" i="19"/>
  <c r="AD9" i="19"/>
  <c r="AD7" i="19"/>
  <c r="AD5" i="19"/>
  <c r="AG5" i="19"/>
  <c r="AE8" i="19"/>
  <c r="AF7" i="19"/>
  <c r="AF6" i="19"/>
  <c r="AF10" i="19"/>
  <c r="AN10" i="28" l="1"/>
  <c r="AO10" i="28"/>
  <c r="Z11" i="28"/>
  <c r="AE11" i="28"/>
  <c r="Y10" i="28" s="1"/>
  <c r="Y11" i="28" s="1"/>
  <c r="Y12" i="28" s="1"/>
  <c r="AP10" i="28"/>
  <c r="AA11" i="28"/>
  <c r="AO10" i="27"/>
  <c r="AN10" i="27"/>
  <c r="Z11" i="27"/>
  <c r="AE11" i="27"/>
  <c r="Y10" i="27" s="1"/>
  <c r="Y11" i="27" s="1"/>
  <c r="AD11" i="27"/>
  <c r="X10" i="27" s="1"/>
  <c r="X11" i="27" s="1"/>
  <c r="X12" i="27" s="1"/>
  <c r="AP10" i="27"/>
  <c r="AE11" i="26"/>
  <c r="Y10" i="26" s="1"/>
  <c r="Y11" i="26" s="1"/>
  <c r="AD11" i="26"/>
  <c r="X10" i="26" s="1"/>
  <c r="X11" i="26" s="1"/>
  <c r="AF11" i="26"/>
  <c r="Z10" i="26" s="1"/>
  <c r="AN10" i="25"/>
  <c r="AO10" i="25"/>
  <c r="Z11" i="25"/>
  <c r="AP10" i="25"/>
  <c r="AA11" i="25"/>
  <c r="AD11" i="25"/>
  <c r="X10" i="25" s="1"/>
  <c r="X11" i="25" s="1"/>
  <c r="AE11" i="25"/>
  <c r="Y10" i="25" s="1"/>
  <c r="Y11" i="25" s="1"/>
  <c r="Y12" i="25" s="1"/>
  <c r="AO10" i="22"/>
  <c r="AN10" i="22"/>
  <c r="Z11" i="22"/>
  <c r="AE11" i="22"/>
  <c r="Y10" i="22" s="1"/>
  <c r="Y11" i="22" s="1"/>
  <c r="Y12" i="22" s="1"/>
  <c r="AP10" i="22"/>
  <c r="AD11" i="22"/>
  <c r="X10" i="22" s="1"/>
  <c r="X11" i="22" s="1"/>
  <c r="Z11" i="21"/>
  <c r="AG11" i="21"/>
  <c r="AA10" i="21" s="1"/>
  <c r="AO10" i="21" s="1"/>
  <c r="AD11" i="21"/>
  <c r="X10" i="21" s="1"/>
  <c r="X11" i="21" s="1"/>
  <c r="AF11" i="20"/>
  <c r="Z10" i="20" s="1"/>
  <c r="AE11" i="20"/>
  <c r="Y10" i="20" s="1"/>
  <c r="Y11" i="20" s="1"/>
  <c r="AA11" i="20"/>
  <c r="AE11" i="19"/>
  <c r="Y10" i="19" s="1"/>
  <c r="Y11" i="19" s="1"/>
  <c r="AD11" i="19"/>
  <c r="X10" i="19" s="1"/>
  <c r="X11" i="19" s="1"/>
  <c r="AF11" i="19"/>
  <c r="Z10" i="19" s="1"/>
  <c r="AG11" i="19"/>
  <c r="AA10" i="19" s="1"/>
  <c r="Z12" i="28" l="1"/>
  <c r="AQ10" i="28" s="1"/>
  <c r="X12" i="28"/>
  <c r="AB12" i="28" s="1"/>
  <c r="AA12" i="28"/>
  <c r="AA12" i="27"/>
  <c r="Z12" i="27"/>
  <c r="AQ10" i="27" s="1"/>
  <c r="Y12" i="27"/>
  <c r="X12" i="26"/>
  <c r="AN10" i="26"/>
  <c r="Z11" i="26"/>
  <c r="Z12" i="26" s="1"/>
  <c r="AQ10" i="26" s="1"/>
  <c r="AO10" i="26"/>
  <c r="AA12" i="26"/>
  <c r="AP10" i="26"/>
  <c r="X12" i="25"/>
  <c r="Z12" i="25"/>
  <c r="AQ10" i="25" s="1"/>
  <c r="AA12" i="25"/>
  <c r="Z12" i="22"/>
  <c r="AQ10" i="22" s="1"/>
  <c r="X12" i="22"/>
  <c r="AA12" i="22"/>
  <c r="Y12" i="21"/>
  <c r="AN10" i="21"/>
  <c r="AP10" i="21"/>
  <c r="AA11" i="21"/>
  <c r="X12" i="21" s="1"/>
  <c r="AO10" i="20"/>
  <c r="AN10" i="20"/>
  <c r="Z11" i="20"/>
  <c r="Z12" i="20" s="1"/>
  <c r="AQ10" i="20" s="1"/>
  <c r="AP10" i="20"/>
  <c r="AA12" i="20"/>
  <c r="X12" i="20"/>
  <c r="AP8" i="25"/>
  <c r="AO6" i="25"/>
  <c r="AN6" i="25"/>
  <c r="AM9" i="25"/>
  <c r="AQ8" i="25"/>
  <c r="AL9" i="25"/>
  <c r="AM8" i="25"/>
  <c r="AM6" i="25"/>
  <c r="AL8" i="25"/>
  <c r="AL6" i="25"/>
  <c r="AQ5" i="27"/>
  <c r="AJ5" i="27"/>
  <c r="AK5" i="27"/>
  <c r="AN7" i="25"/>
  <c r="AJ5" i="25"/>
  <c r="AJ11" i="25" s="1"/>
  <c r="AJ9" i="21"/>
  <c r="AL6" i="28"/>
  <c r="AP8" i="21"/>
  <c r="AJ5" i="21"/>
  <c r="AP5" i="21"/>
  <c r="AM8" i="21"/>
  <c r="AQ5" i="21"/>
  <c r="AL8" i="21"/>
  <c r="AM6" i="20"/>
  <c r="AM8" i="20"/>
  <c r="AP5" i="27"/>
  <c r="AO7" i="26"/>
  <c r="AJ9" i="25"/>
  <c r="AK9" i="25"/>
  <c r="AP5" i="25"/>
  <c r="AP11" i="25" s="1"/>
  <c r="AP12" i="25" s="1"/>
  <c r="AA13" i="25" s="1"/>
  <c r="AA14" i="25" s="1"/>
  <c r="AK7" i="25"/>
  <c r="AK5" i="25"/>
  <c r="AQ5" i="25"/>
  <c r="AQ11" i="25" s="1"/>
  <c r="AJ7" i="25"/>
  <c r="AO7" i="25"/>
  <c r="AK5" i="21"/>
  <c r="AQ8" i="21"/>
  <c r="AN6" i="20"/>
  <c r="AL9" i="26"/>
  <c r="AK9" i="26"/>
  <c r="AJ5" i="22"/>
  <c r="AJ5" i="28"/>
  <c r="AJ7" i="28"/>
  <c r="AL9" i="28"/>
  <c r="AK7" i="28"/>
  <c r="AN7" i="28"/>
  <c r="AO7" i="28"/>
  <c r="AO6" i="28"/>
  <c r="AO11" i="28" s="1"/>
  <c r="AM9" i="28"/>
  <c r="AN6" i="28"/>
  <c r="AN11" i="28" s="1"/>
  <c r="AK9" i="28"/>
  <c r="AM6" i="28"/>
  <c r="AJ9" i="28"/>
  <c r="AL8" i="27"/>
  <c r="AP8" i="27"/>
  <c r="AM8" i="27"/>
  <c r="AQ8" i="27"/>
  <c r="AJ9" i="27"/>
  <c r="AQ5" i="26"/>
  <c r="AK5" i="26"/>
  <c r="AK11" i="26" s="1"/>
  <c r="AJ5" i="26"/>
  <c r="AL8" i="26"/>
  <c r="AM9" i="26"/>
  <c r="AM6" i="26"/>
  <c r="AQ8" i="26"/>
  <c r="AO6" i="26"/>
  <c r="AP5" i="26"/>
  <c r="AM8" i="26"/>
  <c r="AP8" i="26"/>
  <c r="AJ9" i="26"/>
  <c r="AK7" i="26"/>
  <c r="AJ7" i="26"/>
  <c r="AN6" i="26"/>
  <c r="AN11" i="26" s="1"/>
  <c r="AL6" i="26"/>
  <c r="AN7" i="26"/>
  <c r="AQ8" i="22"/>
  <c r="AL8" i="22"/>
  <c r="AP8" i="22"/>
  <c r="AM8" i="22"/>
  <c r="AL8" i="20"/>
  <c r="AP8" i="20"/>
  <c r="AM9" i="20"/>
  <c r="AL9" i="20"/>
  <c r="AK7" i="20"/>
  <c r="AQ8" i="20"/>
  <c r="AL6" i="20"/>
  <c r="AO6" i="20"/>
  <c r="AN7" i="20"/>
  <c r="AK9" i="20"/>
  <c r="AJ7" i="20"/>
  <c r="AK5" i="20"/>
  <c r="AQ5" i="22"/>
  <c r="AQ11" i="22" s="1"/>
  <c r="AJ9" i="22"/>
  <c r="AK5" i="22"/>
  <c r="AP5" i="22"/>
  <c r="AP5" i="20"/>
  <c r="AP11" i="20" s="1"/>
  <c r="AQ5" i="20"/>
  <c r="AJ9" i="20"/>
  <c r="AO7" i="20"/>
  <c r="AJ5" i="20"/>
  <c r="AJ11" i="20" s="1"/>
  <c r="AQ8" i="28"/>
  <c r="AQ5" i="28"/>
  <c r="AP8" i="28"/>
  <c r="AP5" i="28"/>
  <c r="AP11" i="28" s="1"/>
  <c r="AK5" i="28"/>
  <c r="AM8" i="28"/>
  <c r="AL8" i="28"/>
  <c r="AO7" i="27"/>
  <c r="AN7" i="27"/>
  <c r="AN6" i="27"/>
  <c r="AL9" i="27"/>
  <c r="AK7" i="27"/>
  <c r="AO6" i="27"/>
  <c r="AO11" i="27" s="1"/>
  <c r="AK9" i="27"/>
  <c r="AL6" i="27"/>
  <c r="AM6" i="27"/>
  <c r="AM9" i="27"/>
  <c r="AJ7" i="27"/>
  <c r="AO7" i="22"/>
  <c r="AN7" i="22"/>
  <c r="AN6" i="22"/>
  <c r="AL9" i="22"/>
  <c r="AJ7" i="22"/>
  <c r="AK7" i="22"/>
  <c r="AO6" i="22"/>
  <c r="AL6" i="22"/>
  <c r="AK9" i="22"/>
  <c r="AM6" i="22"/>
  <c r="AM9" i="22"/>
  <c r="AO7" i="21"/>
  <c r="AN7" i="21"/>
  <c r="AN6" i="21"/>
  <c r="AM9" i="21"/>
  <c r="AO6" i="21"/>
  <c r="AO11" i="21" s="1"/>
  <c r="AM6" i="21"/>
  <c r="AL6" i="21"/>
  <c r="AL9" i="21"/>
  <c r="AK7" i="21"/>
  <c r="AJ7" i="21"/>
  <c r="AK9" i="21"/>
  <c r="AM8" i="19"/>
  <c r="AO6" i="19"/>
  <c r="AK5" i="19"/>
  <c r="AK7" i="19"/>
  <c r="AL8" i="19"/>
  <c r="AJ5" i="19"/>
  <c r="AJ7" i="19"/>
  <c r="AK9" i="19"/>
  <c r="AL9" i="19"/>
  <c r="AJ9" i="19"/>
  <c r="AL6" i="19"/>
  <c r="AM6" i="19"/>
  <c r="AM9" i="19"/>
  <c r="AQ8" i="19"/>
  <c r="AQ5" i="19"/>
  <c r="AP10" i="19"/>
  <c r="AP8" i="19"/>
  <c r="AP5" i="19"/>
  <c r="AA11" i="19"/>
  <c r="AO7" i="19"/>
  <c r="AN7" i="19"/>
  <c r="AN6" i="19"/>
  <c r="AO10" i="19"/>
  <c r="AN10" i="19"/>
  <c r="Z11" i="19"/>
  <c r="U5" i="18"/>
  <c r="W5" i="18"/>
  <c r="Y5" i="18"/>
  <c r="AC5" i="18"/>
  <c r="AE5" i="18"/>
  <c r="AE4" i="18"/>
  <c r="AC4" i="18"/>
  <c r="Y4" i="18"/>
  <c r="W4" i="18"/>
  <c r="U4" i="18"/>
  <c r="U3" i="18"/>
  <c r="W3" i="18"/>
  <c r="AA3" i="18"/>
  <c r="AC3" i="18"/>
  <c r="AE8" i="18"/>
  <c r="AE3" i="18"/>
  <c r="AM11" i="28" l="1"/>
  <c r="AQ11" i="28"/>
  <c r="AP12" i="28" s="1"/>
  <c r="AA13" i="28" s="1"/>
  <c r="AA14" i="28" s="1"/>
  <c r="AN11" i="27"/>
  <c r="AN12" i="27" s="1"/>
  <c r="Z13" i="27" s="1"/>
  <c r="AP11" i="27"/>
  <c r="AP12" i="27" s="1"/>
  <c r="AA13" i="27" s="1"/>
  <c r="AA14" i="27" s="1"/>
  <c r="AB12" i="27"/>
  <c r="AJ11" i="26"/>
  <c r="AJ12" i="26" s="1"/>
  <c r="X13" i="26" s="1"/>
  <c r="X14" i="26" s="1"/>
  <c r="Y12" i="26"/>
  <c r="AB12" i="26" s="1"/>
  <c r="AM11" i="25"/>
  <c r="AB12" i="25"/>
  <c r="AM11" i="22"/>
  <c r="AP11" i="22"/>
  <c r="AP12" i="22" s="1"/>
  <c r="AA13" i="22" s="1"/>
  <c r="AA14" i="22" s="1"/>
  <c r="AL11" i="22"/>
  <c r="AB12" i="22"/>
  <c r="AN11" i="21"/>
  <c r="AN12" i="21" s="1"/>
  <c r="Z13" i="21" s="1"/>
  <c r="AK11" i="21"/>
  <c r="AP11" i="21"/>
  <c r="AA12" i="21"/>
  <c r="Z12" i="21"/>
  <c r="AB12" i="21" s="1"/>
  <c r="AQ11" i="20"/>
  <c r="AP12" i="20" s="1"/>
  <c r="AA13" i="20" s="1"/>
  <c r="AA14" i="20" s="1"/>
  <c r="Y12" i="20"/>
  <c r="AB12" i="20" s="1"/>
  <c r="AN12" i="28"/>
  <c r="Z13" i="28" s="1"/>
  <c r="AJ11" i="28"/>
  <c r="AK11" i="28"/>
  <c r="AL11" i="28"/>
  <c r="AL12" i="28" s="1"/>
  <c r="Y13" i="28" s="1"/>
  <c r="Y14" i="28" s="1"/>
  <c r="Z14" i="27"/>
  <c r="AJ11" i="27"/>
  <c r="AQ11" i="27"/>
  <c r="AM11" i="27"/>
  <c r="AL11" i="27"/>
  <c r="AK11" i="27"/>
  <c r="AP11" i="26"/>
  <c r="AQ11" i="26"/>
  <c r="AM11" i="26"/>
  <c r="AL11" i="26"/>
  <c r="AL12" i="26" s="1"/>
  <c r="Y13" i="26" s="1"/>
  <c r="Y14" i="26" s="1"/>
  <c r="AO11" i="26"/>
  <c r="AN12" i="26" s="1"/>
  <c r="Z13" i="26" s="1"/>
  <c r="AO11" i="25"/>
  <c r="AN11" i="25"/>
  <c r="AL11" i="25"/>
  <c r="AK11" i="25"/>
  <c r="AJ12" i="25" s="1"/>
  <c r="X13" i="25" s="1"/>
  <c r="X14" i="25" s="1"/>
  <c r="AL12" i="22"/>
  <c r="Y13" i="22" s="1"/>
  <c r="Y14" i="22" s="1"/>
  <c r="AK11" i="22"/>
  <c r="AJ11" i="22"/>
  <c r="AO11" i="22"/>
  <c r="AN11" i="22"/>
  <c r="AN12" i="22" s="1"/>
  <c r="Z13" i="22" s="1"/>
  <c r="AL11" i="21"/>
  <c r="AJ11" i="21"/>
  <c r="AJ12" i="21" s="1"/>
  <c r="X13" i="21" s="1"/>
  <c r="X14" i="21" s="1"/>
  <c r="AM11" i="21"/>
  <c r="Z14" i="21"/>
  <c r="AK11" i="20"/>
  <c r="AJ12" i="20" s="1"/>
  <c r="X13" i="20" s="1"/>
  <c r="X14" i="20" s="1"/>
  <c r="AO11" i="20"/>
  <c r="AN11" i="20"/>
  <c r="AN12" i="20" s="1"/>
  <c r="Z13" i="20" s="1"/>
  <c r="AL11" i="20"/>
  <c r="AM11" i="20"/>
  <c r="G12" i="26"/>
  <c r="B2" i="26"/>
  <c r="G13" i="27"/>
  <c r="B3" i="27"/>
  <c r="G13" i="22"/>
  <c r="B3" i="22"/>
  <c r="G14" i="19"/>
  <c r="B4" i="19"/>
  <c r="G14" i="26"/>
  <c r="B4" i="26"/>
  <c r="G15" i="26"/>
  <c r="B5" i="26"/>
  <c r="B5" i="20"/>
  <c r="G15" i="20"/>
  <c r="G12" i="21"/>
  <c r="B2" i="21"/>
  <c r="G12" i="27"/>
  <c r="B2" i="27"/>
  <c r="G13" i="26"/>
  <c r="B3" i="26"/>
  <c r="G13" i="21"/>
  <c r="B3" i="21"/>
  <c r="B4" i="20"/>
  <c r="G14" i="20"/>
  <c r="G14" i="27"/>
  <c r="B4" i="27"/>
  <c r="G15" i="25"/>
  <c r="B5" i="25"/>
  <c r="B5" i="19"/>
  <c r="G15" i="19"/>
  <c r="G12" i="22"/>
  <c r="B2" i="22"/>
  <c r="G12" i="28"/>
  <c r="B2" i="28"/>
  <c r="G13" i="20"/>
  <c r="B3" i="20"/>
  <c r="B4" i="21"/>
  <c r="G14" i="21"/>
  <c r="G14" i="28"/>
  <c r="B4" i="28"/>
  <c r="G15" i="22"/>
  <c r="B5" i="22"/>
  <c r="G14" i="22"/>
  <c r="B4" i="22"/>
  <c r="G12" i="20"/>
  <c r="B2" i="20"/>
  <c r="G12" i="19"/>
  <c r="B2" i="19"/>
  <c r="G12" i="25"/>
  <c r="B2" i="25"/>
  <c r="G13" i="28"/>
  <c r="B3" i="28"/>
  <c r="G13" i="25"/>
  <c r="B3" i="25"/>
  <c r="G13" i="19"/>
  <c r="B3" i="19"/>
  <c r="G14" i="25"/>
  <c r="B4" i="25"/>
  <c r="G15" i="27"/>
  <c r="B5" i="27"/>
  <c r="B5" i="21"/>
  <c r="G15" i="21"/>
  <c r="G15" i="28"/>
  <c r="B5" i="28"/>
  <c r="Y12" i="19"/>
  <c r="AO11" i="19"/>
  <c r="AL11" i="19"/>
  <c r="AJ11" i="19"/>
  <c r="AK11" i="19"/>
  <c r="AN11" i="19"/>
  <c r="AM11" i="19"/>
  <c r="Z12" i="19"/>
  <c r="AQ10" i="19" s="1"/>
  <c r="AQ11" i="19" s="1"/>
  <c r="X12" i="19"/>
  <c r="AA12" i="19"/>
  <c r="AP11" i="19"/>
  <c r="Z6" i="18"/>
  <c r="X6" i="18"/>
  <c r="V6" i="18"/>
  <c r="AJ12" i="28" l="1"/>
  <c r="X13" i="28" s="1"/>
  <c r="X14" i="28" s="1"/>
  <c r="AL12" i="27"/>
  <c r="Y13" i="27" s="1"/>
  <c r="Y14" i="27" s="1"/>
  <c r="Y15" i="27" s="1"/>
  <c r="AJ12" i="27"/>
  <c r="X13" i="27" s="1"/>
  <c r="X14" i="27" s="1"/>
  <c r="X15" i="27" s="1"/>
  <c r="AL12" i="25"/>
  <c r="Y13" i="25" s="1"/>
  <c r="Y14" i="25" s="1"/>
  <c r="AN12" i="25"/>
  <c r="Z13" i="25" s="1"/>
  <c r="AY10" i="25" s="1"/>
  <c r="AZ10" i="25" s="1"/>
  <c r="AJ12" i="22"/>
  <c r="X13" i="22" s="1"/>
  <c r="X14" i="22" s="1"/>
  <c r="AA15" i="22" s="1"/>
  <c r="AL12" i="21"/>
  <c r="Y13" i="21" s="1"/>
  <c r="Y14" i="21" s="1"/>
  <c r="AP12" i="21"/>
  <c r="AA13" i="21" s="1"/>
  <c r="AQ10" i="21"/>
  <c r="AQ11" i="21" s="1"/>
  <c r="AY10" i="28"/>
  <c r="AZ10" i="28" s="1"/>
  <c r="AX10" i="28"/>
  <c r="BA10" i="28" s="1"/>
  <c r="Z14" i="28"/>
  <c r="AX10" i="27"/>
  <c r="BA10" i="27" s="1"/>
  <c r="AY10" i="27"/>
  <c r="AZ10" i="27" s="1"/>
  <c r="Z14" i="26"/>
  <c r="Y15" i="26" s="1"/>
  <c r="AP12" i="26"/>
  <c r="AA13" i="26" s="1"/>
  <c r="AA14" i="26" s="1"/>
  <c r="AX10" i="25"/>
  <c r="BA10" i="25" s="1"/>
  <c r="Z14" i="25"/>
  <c r="AX10" i="22"/>
  <c r="BA10" i="22" s="1"/>
  <c r="AY10" i="22"/>
  <c r="AZ10" i="22" s="1"/>
  <c r="Z14" i="22"/>
  <c r="X15" i="22"/>
  <c r="AL12" i="20"/>
  <c r="Y13" i="20" s="1"/>
  <c r="Y14" i="20" s="1"/>
  <c r="X15" i="20" s="1"/>
  <c r="AX10" i="20"/>
  <c r="BA10" i="20" s="1"/>
  <c r="AY10" i="20"/>
  <c r="AZ10" i="20" s="1"/>
  <c r="Z14" i="20"/>
  <c r="N5" i="28"/>
  <c r="AA1" i="28"/>
  <c r="N2" i="28"/>
  <c r="AP2" i="28"/>
  <c r="AG2" i="28"/>
  <c r="G7" i="28"/>
  <c r="AZ2" i="28"/>
  <c r="N2" i="27"/>
  <c r="N5" i="27"/>
  <c r="AA1" i="27"/>
  <c r="AP2" i="27"/>
  <c r="G7" i="27"/>
  <c r="AZ2" i="27"/>
  <c r="AG2" i="27"/>
  <c r="AV2" i="19"/>
  <c r="AE2" i="19"/>
  <c r="N6" i="19"/>
  <c r="Y1" i="19"/>
  <c r="G3" i="19"/>
  <c r="AL2" i="19"/>
  <c r="G5" i="19"/>
  <c r="AV2" i="28"/>
  <c r="AL2" i="28"/>
  <c r="G3" i="28"/>
  <c r="AE2" i="28"/>
  <c r="N6" i="28"/>
  <c r="Y1" i="28"/>
  <c r="G5" i="28"/>
  <c r="G4" i="19"/>
  <c r="AT2" i="19"/>
  <c r="AD2" i="19"/>
  <c r="G6" i="19"/>
  <c r="G2" i="19"/>
  <c r="X1" i="19"/>
  <c r="AJ2" i="19"/>
  <c r="Z1" i="22"/>
  <c r="AX2" i="22"/>
  <c r="AN2" i="22"/>
  <c r="N4" i="22"/>
  <c r="N3" i="22"/>
  <c r="AF2" i="22"/>
  <c r="N7" i="22"/>
  <c r="N7" i="28"/>
  <c r="Z1" i="28"/>
  <c r="N4" i="28"/>
  <c r="N3" i="28"/>
  <c r="AF2" i="28"/>
  <c r="AN2" i="28"/>
  <c r="AX2" i="28"/>
  <c r="N6" i="20"/>
  <c r="Y1" i="20"/>
  <c r="AL2" i="20"/>
  <c r="G5" i="20"/>
  <c r="AV2" i="20"/>
  <c r="G3" i="20"/>
  <c r="AE2" i="20"/>
  <c r="AJ2" i="22"/>
  <c r="G4" i="22"/>
  <c r="G2" i="22"/>
  <c r="X1" i="22"/>
  <c r="AT2" i="22"/>
  <c r="AD2" i="22"/>
  <c r="G6" i="22"/>
  <c r="G7" i="25"/>
  <c r="N2" i="25"/>
  <c r="N5" i="25"/>
  <c r="AG2" i="25"/>
  <c r="AA1" i="25"/>
  <c r="AZ2" i="25"/>
  <c r="AP2" i="25"/>
  <c r="N6" i="26"/>
  <c r="AE2" i="26"/>
  <c r="Y1" i="26"/>
  <c r="AV2" i="26"/>
  <c r="AL2" i="26"/>
  <c r="G3" i="26"/>
  <c r="G5" i="26"/>
  <c r="AT2" i="21"/>
  <c r="X1" i="21"/>
  <c r="G2" i="21"/>
  <c r="AD2" i="21"/>
  <c r="AJ2" i="21"/>
  <c r="G6" i="21"/>
  <c r="G4" i="21"/>
  <c r="AA1" i="26"/>
  <c r="N2" i="26"/>
  <c r="N5" i="26"/>
  <c r="AP2" i="26"/>
  <c r="G7" i="26"/>
  <c r="AZ2" i="26"/>
  <c r="AG2" i="26"/>
  <c r="Z1" i="19"/>
  <c r="N3" i="19"/>
  <c r="AF2" i="19"/>
  <c r="N4" i="19"/>
  <c r="AX2" i="19"/>
  <c r="N7" i="19"/>
  <c r="AN2" i="19"/>
  <c r="AV2" i="27"/>
  <c r="N6" i="27"/>
  <c r="AL2" i="27"/>
  <c r="AE2" i="27"/>
  <c r="Y1" i="27"/>
  <c r="G3" i="27"/>
  <c r="G5" i="27"/>
  <c r="AX2" i="20"/>
  <c r="AN2" i="20"/>
  <c r="Z1" i="20"/>
  <c r="N7" i="20"/>
  <c r="N3" i="20"/>
  <c r="AF2" i="20"/>
  <c r="N4" i="20"/>
  <c r="AN2" i="25"/>
  <c r="N4" i="25"/>
  <c r="N3" i="25"/>
  <c r="AF2" i="25"/>
  <c r="AX2" i="25"/>
  <c r="Z1" i="25"/>
  <c r="N7" i="25"/>
  <c r="Y1" i="25"/>
  <c r="G5" i="25"/>
  <c r="N6" i="25"/>
  <c r="AE2" i="25"/>
  <c r="AL2" i="25"/>
  <c r="AV2" i="25"/>
  <c r="G3" i="25"/>
  <c r="AT2" i="25"/>
  <c r="G4" i="25"/>
  <c r="G6" i="25"/>
  <c r="AJ2" i="25"/>
  <c r="X1" i="25"/>
  <c r="G2" i="25"/>
  <c r="AD2" i="25"/>
  <c r="G4" i="20"/>
  <c r="G2" i="20"/>
  <c r="X1" i="20"/>
  <c r="AJ2" i="20"/>
  <c r="AD2" i="20"/>
  <c r="AT2" i="20"/>
  <c r="G6" i="20"/>
  <c r="N5" i="22"/>
  <c r="AA1" i="22"/>
  <c r="N2" i="22"/>
  <c r="AG2" i="22"/>
  <c r="G7" i="22"/>
  <c r="AP2" i="22"/>
  <c r="AZ2" i="22"/>
  <c r="G2" i="28"/>
  <c r="G6" i="28"/>
  <c r="AJ2" i="28"/>
  <c r="G4" i="28"/>
  <c r="X1" i="28"/>
  <c r="AD2" i="28"/>
  <c r="AT2" i="28"/>
  <c r="Z1" i="27"/>
  <c r="N7" i="27"/>
  <c r="AN2" i="27"/>
  <c r="N4" i="27"/>
  <c r="AX2" i="27"/>
  <c r="AF2" i="27"/>
  <c r="N3" i="27"/>
  <c r="G3" i="21"/>
  <c r="N6" i="21"/>
  <c r="AV2" i="21"/>
  <c r="AE2" i="21"/>
  <c r="AL2" i="21"/>
  <c r="Y1" i="21"/>
  <c r="G5" i="21"/>
  <c r="AT2" i="27"/>
  <c r="G2" i="27"/>
  <c r="X1" i="27"/>
  <c r="G4" i="27"/>
  <c r="AJ2" i="27"/>
  <c r="G6" i="27"/>
  <c r="AD2" i="27"/>
  <c r="N7" i="26"/>
  <c r="Z1" i="26"/>
  <c r="AX2" i="26"/>
  <c r="AF2" i="26"/>
  <c r="AN2" i="26"/>
  <c r="N3" i="26"/>
  <c r="N4" i="26"/>
  <c r="G3" i="22"/>
  <c r="AV2" i="22"/>
  <c r="Y1" i="22"/>
  <c r="AL2" i="22"/>
  <c r="N6" i="22"/>
  <c r="AE2" i="22"/>
  <c r="G5" i="22"/>
  <c r="AT2" i="26"/>
  <c r="AJ2" i="26"/>
  <c r="X1" i="26"/>
  <c r="G4" i="26"/>
  <c r="G6" i="26"/>
  <c r="AD2" i="26"/>
  <c r="G2" i="26"/>
  <c r="N5" i="21"/>
  <c r="AZ2" i="21"/>
  <c r="AG2" i="21"/>
  <c r="G7" i="21"/>
  <c r="AA1" i="21"/>
  <c r="AP2" i="21"/>
  <c r="N2" i="21"/>
  <c r="N7" i="21"/>
  <c r="Z1" i="21"/>
  <c r="AX2" i="21"/>
  <c r="N4" i="21"/>
  <c r="AF2" i="21"/>
  <c r="N3" i="21"/>
  <c r="AN2" i="21"/>
  <c r="N5" i="19"/>
  <c r="AG2" i="19"/>
  <c r="G7" i="19"/>
  <c r="AP2" i="19"/>
  <c r="AZ2" i="19"/>
  <c r="N2" i="19"/>
  <c r="AA1" i="19"/>
  <c r="N5" i="20"/>
  <c r="AA1" i="20"/>
  <c r="AG2" i="20"/>
  <c r="AP2" i="20"/>
  <c r="AZ2" i="20"/>
  <c r="N2" i="20"/>
  <c r="G7" i="20"/>
  <c r="AW6" i="27"/>
  <c r="AU7" i="20"/>
  <c r="AX7" i="20" s="1"/>
  <c r="AL12" i="19"/>
  <c r="Y13" i="19" s="1"/>
  <c r="AN12" i="19"/>
  <c r="Z13" i="19" s="1"/>
  <c r="Z14" i="19" s="1"/>
  <c r="AJ12" i="19"/>
  <c r="X13" i="19" s="1"/>
  <c r="X14" i="19" s="1"/>
  <c r="AP12" i="19"/>
  <c r="AA13" i="19" s="1"/>
  <c r="AB12" i="19"/>
  <c r="AA15" i="27" l="1"/>
  <c r="Z15" i="27"/>
  <c r="X15" i="26"/>
  <c r="AY10" i="26"/>
  <c r="AZ10" i="26" s="1"/>
  <c r="AW8" i="25"/>
  <c r="AZ8" i="25" s="1"/>
  <c r="AA14" i="21"/>
  <c r="AX10" i="21"/>
  <c r="BA10" i="21" s="1"/>
  <c r="AY10" i="21"/>
  <c r="AZ10" i="21" s="1"/>
  <c r="Z15" i="28"/>
  <c r="X15" i="28"/>
  <c r="Y15" i="28"/>
  <c r="AA15" i="28"/>
  <c r="Z15" i="26"/>
  <c r="AA15" i="26"/>
  <c r="AX10" i="26"/>
  <c r="BA10" i="26" s="1"/>
  <c r="Z15" i="25"/>
  <c r="AA15" i="25"/>
  <c r="X15" i="25"/>
  <c r="Y15" i="25"/>
  <c r="Z15" i="22"/>
  <c r="Y15" i="22"/>
  <c r="AA15" i="20"/>
  <c r="AU9" i="20"/>
  <c r="AV9" i="20" s="1"/>
  <c r="Y15" i="20"/>
  <c r="Z15" i="20"/>
  <c r="AU7" i="26"/>
  <c r="AX7" i="26" s="1"/>
  <c r="AV8" i="25"/>
  <c r="BA8" i="25" s="1"/>
  <c r="AU7" i="25"/>
  <c r="AX7" i="25" s="1"/>
  <c r="AW6" i="25"/>
  <c r="AT9" i="20"/>
  <c r="AW9" i="20" s="1"/>
  <c r="AV6" i="25"/>
  <c r="AT5" i="21"/>
  <c r="AU5" i="25"/>
  <c r="AT5" i="25"/>
  <c r="AT9" i="25"/>
  <c r="AW9" i="25" s="1"/>
  <c r="AU9" i="25"/>
  <c r="AV9" i="25" s="1"/>
  <c r="AU9" i="26"/>
  <c r="AV9" i="26" s="1"/>
  <c r="AT7" i="25"/>
  <c r="AY7" i="25" s="1"/>
  <c r="AU5" i="21"/>
  <c r="AT7" i="28"/>
  <c r="AY7" i="28" s="1"/>
  <c r="AT9" i="26"/>
  <c r="AW9" i="26" s="1"/>
  <c r="AV8" i="20"/>
  <c r="BA8" i="20" s="1"/>
  <c r="AT7" i="27"/>
  <c r="AY7" i="27" s="1"/>
  <c r="AU5" i="27"/>
  <c r="AU7" i="27"/>
  <c r="AX7" i="27" s="1"/>
  <c r="AT5" i="27"/>
  <c r="AW8" i="22"/>
  <c r="AZ8" i="22" s="1"/>
  <c r="AU7" i="22"/>
  <c r="AX7" i="22" s="1"/>
  <c r="AW8" i="21"/>
  <c r="AZ8" i="21" s="1"/>
  <c r="AT9" i="21"/>
  <c r="AW9" i="21" s="1"/>
  <c r="AV8" i="21"/>
  <c r="BA8" i="21" s="1"/>
  <c r="AU9" i="21"/>
  <c r="AV9" i="21" s="1"/>
  <c r="AT5" i="20"/>
  <c r="AW8" i="20"/>
  <c r="AZ8" i="20" s="1"/>
  <c r="AU5" i="20"/>
  <c r="AU11" i="20" s="1"/>
  <c r="AW6" i="20"/>
  <c r="AT9" i="28"/>
  <c r="AW9" i="28" s="1"/>
  <c r="AV6" i="28"/>
  <c r="AU9" i="28"/>
  <c r="AV9" i="28" s="1"/>
  <c r="AU7" i="28"/>
  <c r="AX7" i="28" s="1"/>
  <c r="AW6" i="28"/>
  <c r="AV6" i="27"/>
  <c r="AT9" i="27"/>
  <c r="AW9" i="27" s="1"/>
  <c r="AV8" i="27"/>
  <c r="BA8" i="27" s="1"/>
  <c r="AU9" i="27"/>
  <c r="AV9" i="27" s="1"/>
  <c r="AW8" i="27"/>
  <c r="AZ8" i="27" s="1"/>
  <c r="AW6" i="26"/>
  <c r="AT7" i="26"/>
  <c r="AY7" i="26" s="1"/>
  <c r="AT5" i="26"/>
  <c r="AV6" i="26"/>
  <c r="AW8" i="26"/>
  <c r="AZ8" i="26" s="1"/>
  <c r="AV8" i="26"/>
  <c r="BA8" i="26" s="1"/>
  <c r="AU5" i="26"/>
  <c r="AT9" i="22"/>
  <c r="AW9" i="22" s="1"/>
  <c r="AU9" i="22"/>
  <c r="AV9" i="22" s="1"/>
  <c r="AT7" i="22"/>
  <c r="AY7" i="22" s="1"/>
  <c r="AW6" i="22"/>
  <c r="AV8" i="22"/>
  <c r="BA8" i="22" s="1"/>
  <c r="AV6" i="21"/>
  <c r="AW6" i="21"/>
  <c r="AU7" i="21"/>
  <c r="AX7" i="21" s="1"/>
  <c r="AT7" i="21"/>
  <c r="AY7" i="21" s="1"/>
  <c r="AV6" i="20"/>
  <c r="AV11" i="20" s="1"/>
  <c r="AT7" i="20"/>
  <c r="AY7" i="20" s="1"/>
  <c r="AV6" i="22"/>
  <c r="AT5" i="22"/>
  <c r="AU5" i="22"/>
  <c r="AW8" i="28"/>
  <c r="AT5" i="28"/>
  <c r="AU5" i="28"/>
  <c r="AV8" i="28"/>
  <c r="AX6" i="27"/>
  <c r="AY10" i="19"/>
  <c r="AZ10" i="19" s="1"/>
  <c r="AV6" i="19"/>
  <c r="AY6" i="19" s="1"/>
  <c r="Y14" i="19"/>
  <c r="AT7" i="19"/>
  <c r="AY7" i="19" s="1"/>
  <c r="AT9" i="19"/>
  <c r="AW9" i="19" s="1"/>
  <c r="AU9" i="19"/>
  <c r="AV9" i="19" s="1"/>
  <c r="AU7" i="19"/>
  <c r="AX7" i="19" s="1"/>
  <c r="AW6" i="19"/>
  <c r="AX6" i="19" s="1"/>
  <c r="AX10" i="19"/>
  <c r="BA10" i="19" s="1"/>
  <c r="AV8" i="19"/>
  <c r="AT5" i="19"/>
  <c r="AW8" i="19"/>
  <c r="AA14" i="19"/>
  <c r="AU5" i="19"/>
  <c r="AX11" i="27" l="1"/>
  <c r="AU11" i="22"/>
  <c r="Z15" i="21"/>
  <c r="Y15" i="21"/>
  <c r="X15" i="21"/>
  <c r="AA15" i="21"/>
  <c r="AU11" i="28"/>
  <c r="AY6" i="28"/>
  <c r="AY11" i="28" s="1"/>
  <c r="AV11" i="28"/>
  <c r="AV12" i="28" s="1"/>
  <c r="Y16" i="28" s="1"/>
  <c r="Y17" i="28" s="1"/>
  <c r="AT11" i="28"/>
  <c r="AT12" i="28" s="1"/>
  <c r="X16" i="28" s="1"/>
  <c r="X17" i="28" s="1"/>
  <c r="AX6" i="28"/>
  <c r="AX11" i="28" s="1"/>
  <c r="AW11" i="28"/>
  <c r="BA5" i="27"/>
  <c r="BA11" i="27" s="1"/>
  <c r="AT11" i="27"/>
  <c r="AY6" i="27"/>
  <c r="AY11" i="27" s="1"/>
  <c r="AX12" i="27" s="1"/>
  <c r="Z16" i="27" s="1"/>
  <c r="Z17" i="27" s="1"/>
  <c r="AV11" i="27"/>
  <c r="AZ5" i="27"/>
  <c r="AZ11" i="27" s="1"/>
  <c r="AZ12" i="27" s="1"/>
  <c r="AA16" i="27" s="1"/>
  <c r="AA17" i="27" s="1"/>
  <c r="AU11" i="27"/>
  <c r="AW11" i="27"/>
  <c r="AY6" i="26"/>
  <c r="AY11" i="26" s="1"/>
  <c r="AV11" i="26"/>
  <c r="AZ5" i="26"/>
  <c r="AZ11" i="26" s="1"/>
  <c r="AZ12" i="26" s="1"/>
  <c r="AA16" i="26" s="1"/>
  <c r="AA17" i="26" s="1"/>
  <c r="AU11" i="26"/>
  <c r="BA5" i="26"/>
  <c r="BA11" i="26" s="1"/>
  <c r="AT11" i="26"/>
  <c r="AX6" i="26"/>
  <c r="AX11" i="26" s="1"/>
  <c r="AX12" i="26" s="1"/>
  <c r="Z16" i="26" s="1"/>
  <c r="Z17" i="26" s="1"/>
  <c r="AW11" i="26"/>
  <c r="BA5" i="25"/>
  <c r="BA11" i="25" s="1"/>
  <c r="AT11" i="25"/>
  <c r="AZ5" i="25"/>
  <c r="AZ11" i="25" s="1"/>
  <c r="AU11" i="25"/>
  <c r="AX6" i="25"/>
  <c r="AX11" i="25" s="1"/>
  <c r="AW11" i="25"/>
  <c r="AY6" i="25"/>
  <c r="AY11" i="25" s="1"/>
  <c r="AV11" i="25"/>
  <c r="AV12" i="25" s="1"/>
  <c r="Y16" i="25" s="1"/>
  <c r="Y17" i="25" s="1"/>
  <c r="BA5" i="22"/>
  <c r="BA11" i="22" s="1"/>
  <c r="AT11" i="22"/>
  <c r="AT12" i="22" s="1"/>
  <c r="X16" i="22" s="1"/>
  <c r="X17" i="22" s="1"/>
  <c r="AY6" i="22"/>
  <c r="AY11" i="22" s="1"/>
  <c r="AV11" i="22"/>
  <c r="AW11" i="22"/>
  <c r="AY6" i="21"/>
  <c r="AY11" i="21" s="1"/>
  <c r="AV11" i="21"/>
  <c r="BA5" i="21"/>
  <c r="BA11" i="21" s="1"/>
  <c r="AT11" i="21"/>
  <c r="AX6" i="21"/>
  <c r="AX11" i="21" s="1"/>
  <c r="AX12" i="21" s="1"/>
  <c r="Z16" i="21" s="1"/>
  <c r="Z17" i="21" s="1"/>
  <c r="AW11" i="21"/>
  <c r="AZ5" i="21"/>
  <c r="AZ11" i="21" s="1"/>
  <c r="AZ12" i="21" s="1"/>
  <c r="AA16" i="21" s="1"/>
  <c r="AA17" i="21" s="1"/>
  <c r="AU11" i="21"/>
  <c r="BA5" i="20"/>
  <c r="BA11" i="20" s="1"/>
  <c r="AT11" i="20"/>
  <c r="AT12" i="20" s="1"/>
  <c r="X16" i="20" s="1"/>
  <c r="X17" i="20" s="1"/>
  <c r="AX6" i="20"/>
  <c r="AX11" i="20" s="1"/>
  <c r="AW11" i="20"/>
  <c r="AV12" i="20" s="1"/>
  <c r="Y16" i="20" s="1"/>
  <c r="Y17" i="20" s="1"/>
  <c r="AZ5" i="20"/>
  <c r="AZ11" i="20" s="1"/>
  <c r="AZ12" i="20" s="1"/>
  <c r="AA16" i="20" s="1"/>
  <c r="AA17" i="20" s="1"/>
  <c r="AX6" i="22"/>
  <c r="AX11" i="22" s="1"/>
  <c r="AY6" i="20"/>
  <c r="AY11" i="20" s="1"/>
  <c r="AZ5" i="22"/>
  <c r="AZ11" i="22" s="1"/>
  <c r="AZ12" i="22" s="1"/>
  <c r="AA16" i="22" s="1"/>
  <c r="AA17" i="22" s="1"/>
  <c r="BA8" i="28"/>
  <c r="BA5" i="28"/>
  <c r="BA11" i="28" s="1"/>
  <c r="AZ5" i="28"/>
  <c r="AZ8" i="28"/>
  <c r="AY11" i="19"/>
  <c r="AX11" i="19"/>
  <c r="BA5" i="19"/>
  <c r="AT11" i="19"/>
  <c r="AU11" i="19"/>
  <c r="AZ5" i="19"/>
  <c r="BA8" i="19"/>
  <c r="AV11" i="19"/>
  <c r="AA15" i="19"/>
  <c r="Z15" i="19"/>
  <c r="X15" i="19"/>
  <c r="Y15" i="19"/>
  <c r="AZ8" i="19"/>
  <c r="AW11" i="19"/>
  <c r="AZ12" i="25" l="1"/>
  <c r="AA16" i="25" s="1"/>
  <c r="AA17" i="25" s="1"/>
  <c r="AV12" i="22"/>
  <c r="Y16" i="22" s="1"/>
  <c r="Y17" i="22" s="1"/>
  <c r="AT12" i="21"/>
  <c r="X16" i="21" s="1"/>
  <c r="X17" i="21" s="1"/>
  <c r="X18" i="21" s="1"/>
  <c r="AZ11" i="28"/>
  <c r="AZ12" i="28" s="1"/>
  <c r="AA16" i="28" s="1"/>
  <c r="AA17" i="28" s="1"/>
  <c r="AX12" i="28"/>
  <c r="Z16" i="28" s="1"/>
  <c r="Z17" i="28" s="1"/>
  <c r="AT12" i="27"/>
  <c r="X16" i="27" s="1"/>
  <c r="X17" i="27" s="1"/>
  <c r="AV12" i="27"/>
  <c r="Y16" i="27" s="1"/>
  <c r="Y17" i="27" s="1"/>
  <c r="AT12" i="26"/>
  <c r="X16" i="26" s="1"/>
  <c r="X17" i="26" s="1"/>
  <c r="AA18" i="26" s="1"/>
  <c r="AV12" i="26"/>
  <c r="Y16" i="26" s="1"/>
  <c r="Y17" i="26" s="1"/>
  <c r="Y18" i="26" s="1"/>
  <c r="AT12" i="25"/>
  <c r="X16" i="25" s="1"/>
  <c r="X17" i="25" s="1"/>
  <c r="AX12" i="25"/>
  <c r="Z16" i="25" s="1"/>
  <c r="Z17" i="25" s="1"/>
  <c r="AX12" i="22"/>
  <c r="Z16" i="22" s="1"/>
  <c r="Z17" i="22" s="1"/>
  <c r="Z18" i="22" s="1"/>
  <c r="AV12" i="21"/>
  <c r="Y16" i="21" s="1"/>
  <c r="Y17" i="21" s="1"/>
  <c r="Z18" i="21"/>
  <c r="AX12" i="20"/>
  <c r="Z16" i="20" s="1"/>
  <c r="Z17" i="20" s="1"/>
  <c r="Z18" i="20" s="1"/>
  <c r="AX12" i="19"/>
  <c r="Z16" i="19" s="1"/>
  <c r="Z17" i="19" s="1"/>
  <c r="AV12" i="19"/>
  <c r="Y16" i="19" s="1"/>
  <c r="Y17" i="19" s="1"/>
  <c r="AZ11" i="19"/>
  <c r="AT12" i="19"/>
  <c r="X16" i="19" s="1"/>
  <c r="X17" i="19" s="1"/>
  <c r="BA11" i="19"/>
  <c r="Z18" i="28" l="1"/>
  <c r="X18" i="27"/>
  <c r="Z18" i="25"/>
  <c r="Y18" i="21"/>
  <c r="AA18" i="28"/>
  <c r="Y18" i="28"/>
  <c r="X18" i="28"/>
  <c r="AA18" i="27"/>
  <c r="Y18" i="27"/>
  <c r="Z18" i="27"/>
  <c r="X18" i="26"/>
  <c r="Z18" i="26"/>
  <c r="Y18" i="25"/>
  <c r="X18" i="25"/>
  <c r="AA18" i="25"/>
  <c r="X18" i="22"/>
  <c r="Y18" i="22"/>
  <c r="AA18" i="22"/>
  <c r="AA18" i="21"/>
  <c r="AA18" i="20"/>
  <c r="X18" i="20"/>
  <c r="Y18" i="20"/>
  <c r="AZ12" i="19"/>
  <c r="AA16" i="19" s="1"/>
  <c r="AA17" i="19" s="1"/>
  <c r="AA18" i="19" s="1"/>
  <c r="N21" i="25" l="1"/>
  <c r="C43" i="29" s="1"/>
  <c r="N22" i="25"/>
  <c r="C19" i="30" s="1"/>
  <c r="N20" i="25"/>
  <c r="C19" i="29" s="1"/>
  <c r="N23" i="25"/>
  <c r="C43" i="30" s="1"/>
  <c r="N21" i="20"/>
  <c r="C7" i="29" s="1"/>
  <c r="E4" i="29" s="1"/>
  <c r="N20" i="20"/>
  <c r="C63" i="29" s="1"/>
  <c r="E60" i="29" s="1"/>
  <c r="G56" i="29" s="1"/>
  <c r="I64" i="29" s="1"/>
  <c r="N22" i="20"/>
  <c r="C63" i="30" s="1"/>
  <c r="E60" i="30" s="1"/>
  <c r="G56" i="30" s="1"/>
  <c r="I48" i="30" s="1"/>
  <c r="N23" i="20"/>
  <c r="C7" i="30" s="1"/>
  <c r="E4" i="30" s="1"/>
  <c r="N22" i="27"/>
  <c r="C51" i="30" s="1"/>
  <c r="N21" i="21"/>
  <c r="C27" i="29" s="1"/>
  <c r="N20" i="27"/>
  <c r="C51" i="29" s="1"/>
  <c r="N23" i="27"/>
  <c r="C11" i="30" s="1"/>
  <c r="N21" i="27"/>
  <c r="C11" i="29" s="1"/>
  <c r="N20" i="21"/>
  <c r="C35" i="29" s="1"/>
  <c r="N22" i="21"/>
  <c r="C35" i="30" s="1"/>
  <c r="N22" i="26"/>
  <c r="C47" i="30" s="1"/>
  <c r="E44" i="30" s="1"/>
  <c r="N20" i="22"/>
  <c r="C31" i="29" s="1"/>
  <c r="E28" i="29" s="1"/>
  <c r="G24" i="29" s="1"/>
  <c r="I16" i="29" s="1"/>
  <c r="L35" i="29" s="1"/>
  <c r="N23" i="21"/>
  <c r="C27" i="30" s="1"/>
  <c r="N21" i="26"/>
  <c r="C23" i="29" s="1"/>
  <c r="E20" i="29" s="1"/>
  <c r="N20" i="26"/>
  <c r="C47" i="29" s="1"/>
  <c r="E44" i="29" s="1"/>
  <c r="N23" i="26"/>
  <c r="C23" i="30" s="1"/>
  <c r="E20" i="30" s="1"/>
  <c r="N11" i="30" s="1"/>
  <c r="N28" i="30" s="1"/>
  <c r="N21" i="22"/>
  <c r="C39" i="29" s="1"/>
  <c r="E36" i="29" s="1"/>
  <c r="N23" i="22"/>
  <c r="C39" i="30" s="1"/>
  <c r="E36" i="30" s="1"/>
  <c r="N22" i="22"/>
  <c r="C31" i="30" s="1"/>
  <c r="E28" i="30" s="1"/>
  <c r="X18" i="19"/>
  <c r="Z18" i="19"/>
  <c r="Y18" i="19"/>
  <c r="N11" i="29" l="1"/>
  <c r="N28" i="29" s="1"/>
  <c r="P27" i="29" s="1"/>
  <c r="R31" i="29" s="1"/>
  <c r="T28" i="29" s="1"/>
  <c r="N16" i="30"/>
  <c r="P15" i="30" s="1"/>
  <c r="R24" i="30" s="1"/>
  <c r="T23" i="30" s="1"/>
  <c r="I48" i="29"/>
  <c r="L32" i="29" s="1"/>
  <c r="N21" i="28"/>
  <c r="C55" i="29" s="1"/>
  <c r="E52" i="29" s="1"/>
  <c r="N19" i="29" s="1"/>
  <c r="N32" i="29" s="1"/>
  <c r="P31" i="29" s="1"/>
  <c r="R28" i="29" s="1"/>
  <c r="T31" i="29" s="1"/>
  <c r="N23" i="28"/>
  <c r="C55" i="30" s="1"/>
  <c r="E52" i="30" s="1"/>
  <c r="N56" i="30" s="1"/>
  <c r="P55" i="30" s="1"/>
  <c r="R52" i="30" s="1"/>
  <c r="N22" i="28"/>
  <c r="C15" i="30" s="1"/>
  <c r="E12" i="30" s="1"/>
  <c r="G8" i="30" s="1"/>
  <c r="I63" i="30" s="1"/>
  <c r="L64" i="30" s="1"/>
  <c r="N20" i="28"/>
  <c r="C15" i="29" s="1"/>
  <c r="E12" i="29" s="1"/>
  <c r="G8" i="29" s="1"/>
  <c r="N51" i="29" s="1"/>
  <c r="P63" i="29" s="1"/>
  <c r="R64" i="29" s="1"/>
  <c r="G40" i="30"/>
  <c r="I64" i="30" s="1"/>
  <c r="L63" i="30" s="1"/>
  <c r="G24" i="30"/>
  <c r="N52" i="30" s="1"/>
  <c r="P51" i="30" s="1"/>
  <c r="R55" i="30" s="1"/>
  <c r="N12" i="29"/>
  <c r="P11" i="29" s="1"/>
  <c r="R8" i="29" s="1"/>
  <c r="T15" i="29" s="1"/>
  <c r="N52" i="29"/>
  <c r="P51" i="29" s="1"/>
  <c r="R55" i="29" s="1"/>
  <c r="G40" i="29"/>
  <c r="N16" i="29"/>
  <c r="P15" i="29" s="1"/>
  <c r="R24" i="29" s="1"/>
  <c r="T23" i="29" s="1"/>
  <c r="N15" i="29"/>
  <c r="N31" i="29" s="1"/>
  <c r="P40" i="29" s="1"/>
  <c r="R39" i="29" s="1"/>
  <c r="T40" i="29" s="1"/>
  <c r="N15" i="30"/>
  <c r="N31" i="30" s="1"/>
  <c r="N12" i="30"/>
  <c r="P11" i="30" s="1"/>
  <c r="R8" i="30" s="1"/>
  <c r="N21" i="19"/>
  <c r="C59" i="29" s="1"/>
  <c r="N20" i="29" s="1"/>
  <c r="P19" i="29" s="1"/>
  <c r="R16" i="29" s="1"/>
  <c r="T12" i="29" s="1"/>
  <c r="N22" i="19"/>
  <c r="C3" i="30" s="1"/>
  <c r="N7" i="30" s="1"/>
  <c r="N27" i="30" s="1"/>
  <c r="P39" i="30" s="1"/>
  <c r="T40" i="30" s="1"/>
  <c r="N23" i="19"/>
  <c r="C59" i="30" s="1"/>
  <c r="N20" i="30" s="1"/>
  <c r="P19" i="30" s="1"/>
  <c r="R16" i="30" s="1"/>
  <c r="N20" i="19"/>
  <c r="C3" i="29" s="1"/>
  <c r="N7" i="29" s="1"/>
  <c r="N27" i="29" s="1"/>
  <c r="P39" i="29" s="1"/>
  <c r="R40" i="29" s="1"/>
  <c r="T39" i="29" s="1"/>
  <c r="N56" i="29" l="1"/>
  <c r="P55" i="29" s="1"/>
  <c r="R52" i="29" s="1"/>
  <c r="N19" i="30"/>
  <c r="N32" i="30" s="1"/>
  <c r="P31" i="30" s="1"/>
  <c r="T29" i="30" s="1"/>
  <c r="N8" i="29"/>
  <c r="P7" i="29" s="1"/>
  <c r="R23" i="29" s="1"/>
  <c r="T24" i="29" s="1"/>
  <c r="I63" i="29"/>
  <c r="L64" i="29" s="1"/>
  <c r="N8" i="30"/>
  <c r="P7" i="30" s="1"/>
  <c r="R23" i="30" s="1"/>
  <c r="T24" i="30" s="1"/>
  <c r="N55" i="30"/>
  <c r="P64" i="30" s="1"/>
  <c r="R63" i="30" s="1"/>
  <c r="N51" i="30"/>
  <c r="P63" i="30" s="1"/>
  <c r="R64" i="30" s="1"/>
  <c r="I16" i="30"/>
  <c r="L34" i="30" s="1"/>
  <c r="L63" i="29"/>
  <c r="L32" i="30"/>
  <c r="T15" i="30"/>
  <c r="T12" i="30"/>
  <c r="P40" i="30"/>
  <c r="T39" i="30" s="1"/>
  <c r="P27" i="30"/>
  <c r="T30" i="30" s="1"/>
  <c r="N55" i="29"/>
  <c r="P64" i="29" s="1"/>
  <c r="R63" i="29" s="1"/>
</calcChain>
</file>

<file path=xl/sharedStrings.xml><?xml version="1.0" encoding="utf-8"?>
<sst xmlns="http://schemas.openxmlformats.org/spreadsheetml/2006/main" count="902" uniqueCount="157">
  <si>
    <t>N°</t>
  </si>
  <si>
    <t>NOMS</t>
  </si>
  <si>
    <t>Contre</t>
  </si>
  <si>
    <t>NOM du joueur 1</t>
  </si>
  <si>
    <t>NOM du joueur 2</t>
  </si>
  <si>
    <t xml:space="preserve">Sur la feuille Tirage_poules </t>
  </si>
  <si>
    <t>Ensuite cliquer sur le bouton Tirage et tous les tirages sont effectués</t>
  </si>
  <si>
    <t>Les différents boutons donnent accés directement  a la feuille voulue</t>
  </si>
  <si>
    <t>Attention les boutons effacer sont à utiliser que si vous etes sur de vouloir tout supprimer</t>
  </si>
  <si>
    <t xml:space="preserve">Sur les feuilles de Poule </t>
  </si>
  <si>
    <t xml:space="preserve">Remplir les cellules colonne "Noms"avec les noms </t>
  </si>
  <si>
    <t>BIENVENUE DANS LE MONDE DU SPORT</t>
  </si>
  <si>
    <t>1/8 de finale</t>
  </si>
  <si>
    <t>1/4 de finale</t>
  </si>
  <si>
    <t>1/2 finale</t>
  </si>
  <si>
    <t>Finale</t>
  </si>
  <si>
    <t>Reclassement 9e - 16e place</t>
  </si>
  <si>
    <t>2 poule 7</t>
  </si>
  <si>
    <t xml:space="preserve">9e </t>
  </si>
  <si>
    <t>1 poule 8</t>
  </si>
  <si>
    <t xml:space="preserve">10e </t>
  </si>
  <si>
    <t>Perdants</t>
  </si>
  <si>
    <t xml:space="preserve">11e </t>
  </si>
  <si>
    <t xml:space="preserve">12e </t>
  </si>
  <si>
    <t>13e</t>
  </si>
  <si>
    <t>14e</t>
  </si>
  <si>
    <t>1er</t>
  </si>
  <si>
    <t>2e</t>
  </si>
  <si>
    <t>15e</t>
  </si>
  <si>
    <t>16e</t>
  </si>
  <si>
    <t>Reclassement 5e - 8e place</t>
  </si>
  <si>
    <t>1 poule 7</t>
  </si>
  <si>
    <t>5e</t>
  </si>
  <si>
    <t>2 poule 8</t>
  </si>
  <si>
    <t>6e</t>
  </si>
  <si>
    <t>3e</t>
  </si>
  <si>
    <t>7e</t>
  </si>
  <si>
    <t>4e</t>
  </si>
  <si>
    <t>8e</t>
  </si>
  <si>
    <t>Poule   1</t>
  </si>
  <si>
    <t>Poule2</t>
  </si>
  <si>
    <t>Poule1</t>
  </si>
  <si>
    <t>Poule3</t>
  </si>
  <si>
    <t>Poule4</t>
  </si>
  <si>
    <t>Poule   3</t>
  </si>
  <si>
    <t>Classement de la poule 2</t>
  </si>
  <si>
    <t>Poule5</t>
  </si>
  <si>
    <t>Poule6</t>
  </si>
  <si>
    <t>Poule7</t>
  </si>
  <si>
    <t>1 Poule 1</t>
  </si>
  <si>
    <t>2 Poule 2</t>
  </si>
  <si>
    <t>1 Poule 5</t>
  </si>
  <si>
    <t>2 Poule 6</t>
  </si>
  <si>
    <t>2 Poule 3</t>
  </si>
  <si>
    <t>1 Poule 4</t>
  </si>
  <si>
    <t>1 Poule 3</t>
  </si>
  <si>
    <t>2 Poule 5</t>
  </si>
  <si>
    <t>1 Poule 6</t>
  </si>
  <si>
    <t>2 Poule 1</t>
  </si>
  <si>
    <t>1 Poule 2</t>
  </si>
  <si>
    <t>Pts set 1</t>
  </si>
  <si>
    <t>Pts set 2</t>
  </si>
  <si>
    <t>Pts set 3</t>
  </si>
  <si>
    <t>Pts set 4</t>
  </si>
  <si>
    <t>Pts set 5</t>
  </si>
  <si>
    <t>Classement de la poule 1</t>
  </si>
  <si>
    <t>Les résultats se mettront automatiquement  dans le classement ,et le classement sera également automatique.</t>
  </si>
  <si>
    <t>A la fin des poules les 2 premiers de chaque poule seront placés automatiquement dans le tableau;</t>
  </si>
  <si>
    <t>exemple :  3</t>
  </si>
  <si>
    <t xml:space="preserve">Pour les résultats du tableau vous n'aurez  que le nombre  de sets gagnés et perdus à inscrire </t>
  </si>
  <si>
    <t xml:space="preserve">BON TOURNOI </t>
  </si>
  <si>
    <t>Pts Classt</t>
  </si>
  <si>
    <t>Poule8</t>
  </si>
  <si>
    <t>Pts Diff pour joueur 1</t>
  </si>
  <si>
    <t>Pts Diff pour joueur 2</t>
  </si>
  <si>
    <t>Poule   5</t>
  </si>
  <si>
    <t>Classement de la poule 5</t>
  </si>
  <si>
    <t>Classement de la poule 6</t>
  </si>
  <si>
    <t>Classement de la poule 7</t>
  </si>
  <si>
    <t>Poule   8</t>
  </si>
  <si>
    <t>Classement de la poule 8</t>
  </si>
  <si>
    <t>&gt;&gt;&gt;&gt;&gt;</t>
  </si>
  <si>
    <t>Départage par parties gagnées</t>
  </si>
  <si>
    <t>Pts joueur 1</t>
  </si>
  <si>
    <t>Pts joueur 2</t>
  </si>
  <si>
    <t>Départage résultat parties</t>
  </si>
  <si>
    <t>Départage résultat manches</t>
  </si>
  <si>
    <t>Départage résultat points</t>
  </si>
  <si>
    <t>1-4</t>
  </si>
  <si>
    <t>JOUEUR  &gt;</t>
  </si>
  <si>
    <t>2-3</t>
  </si>
  <si>
    <t>N° &gt;</t>
  </si>
  <si>
    <t>1-3</t>
  </si>
  <si>
    <t xml:space="preserve">Parties </t>
  </si>
  <si>
    <t>POINTS</t>
  </si>
  <si>
    <t>Gagnée</t>
  </si>
  <si>
    <t>Perdue</t>
  </si>
  <si>
    <t>4-2</t>
  </si>
  <si>
    <t>1-2</t>
  </si>
  <si>
    <t>3-4</t>
  </si>
  <si>
    <t>Nb de MANCHES gagnées&gt;&gt;&gt;&gt;&gt;&gt;&gt;</t>
  </si>
  <si>
    <t>Nb de parties gagnées&gt;&gt;&gt;&gt;&gt;&gt;&gt;</t>
  </si>
  <si>
    <t>Total  départage résultat parties&gt;&gt;&gt;&gt;&gt;</t>
  </si>
  <si>
    <t>Total lignes 8 à 10&gt;&gt;&gt;&gt;&gt;</t>
  </si>
  <si>
    <t>Totaux</t>
  </si>
  <si>
    <t xml:space="preserve">Classt après départage parties&gt;&gt;&gt;&gt;&gt; </t>
  </si>
  <si>
    <t>Quotient</t>
  </si>
  <si>
    <t>Quotient résultat manches&gt;&gt;&gt;&gt;&gt;</t>
  </si>
  <si>
    <t>Total lignes 12&amp;13&gt;&gt;&gt;&gt;&gt;</t>
  </si>
  <si>
    <t xml:space="preserve">Classt après départage manches&gt;&gt;&gt;&gt;&gt; </t>
  </si>
  <si>
    <t>Quotient résultat points&gt;&gt;&gt;&gt;&gt;</t>
  </si>
  <si>
    <t>Total lignes 14 &amp;16&gt;&gt;&gt;&gt;&gt;</t>
  </si>
  <si>
    <t xml:space="preserve">Classt après départage points&gt;&gt;&gt;&gt;&gt; </t>
  </si>
  <si>
    <t>Poule   4</t>
  </si>
  <si>
    <t>Jeux</t>
  </si>
  <si>
    <t>Poule  2</t>
  </si>
  <si>
    <t>Classement de la poule 3</t>
  </si>
  <si>
    <t>Poule  6</t>
  </si>
  <si>
    <t>Poule   7</t>
  </si>
  <si>
    <t>NOM  du  joueur 2</t>
  </si>
  <si>
    <t>3 Poule 1</t>
  </si>
  <si>
    <t>4 Poule 2</t>
  </si>
  <si>
    <t>4 poule 7</t>
  </si>
  <si>
    <t>3 poule 8</t>
  </si>
  <si>
    <t>3 Poule 5</t>
  </si>
  <si>
    <t>4 Poule 6</t>
  </si>
  <si>
    <t>4 Poule 3</t>
  </si>
  <si>
    <t>3 Poule 4</t>
  </si>
  <si>
    <t>3 Poule 3</t>
  </si>
  <si>
    <t>4 Poule 5</t>
  </si>
  <si>
    <t>3 Poule 6</t>
  </si>
  <si>
    <t>3 poule 7</t>
  </si>
  <si>
    <t>4 poule 8</t>
  </si>
  <si>
    <t>4 Poule 1</t>
  </si>
  <si>
    <t>3 Poule 2</t>
  </si>
  <si>
    <t>2 Poule 4</t>
  </si>
  <si>
    <t>4 Poule 4</t>
  </si>
  <si>
    <t>32e</t>
  </si>
  <si>
    <t>31e</t>
  </si>
  <si>
    <t>17er</t>
  </si>
  <si>
    <t>18e</t>
  </si>
  <si>
    <t>19e</t>
  </si>
  <si>
    <t>20e</t>
  </si>
  <si>
    <t>21e</t>
  </si>
  <si>
    <t>22e</t>
  </si>
  <si>
    <t>23e</t>
  </si>
  <si>
    <t>24e</t>
  </si>
  <si>
    <t xml:space="preserve">25e </t>
  </si>
  <si>
    <t xml:space="preserve">26e </t>
  </si>
  <si>
    <t xml:space="preserve">27e </t>
  </si>
  <si>
    <t xml:space="preserve">28e </t>
  </si>
  <si>
    <t>29e</t>
  </si>
  <si>
    <t>30e</t>
  </si>
  <si>
    <t>Reclassement 17 à 32 place</t>
  </si>
  <si>
    <t>Avant de lancer le tournoi pensez à classer les joueurs selon leurs points.</t>
  </si>
  <si>
    <t>et les points classement</t>
  </si>
  <si>
    <t xml:space="preserve">Faites le classement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</si>
</sst>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0.000"/>
  </numFmts>
  <fonts count="45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0"/>
      <name val="Calibri"/>
      <family val="2"/>
      <scheme val="minor"/>
    </font>
    <font>
      <sz val="28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indexed="8"/>
      <name val="Bookman Old Style"/>
      <family val="1"/>
    </font>
    <font>
      <b/>
      <sz val="16"/>
      <color indexed="8"/>
      <name val="Bookman Old Style"/>
      <family val="1"/>
    </font>
    <font>
      <sz val="12"/>
      <color indexed="8"/>
      <name val="Bookman Old Style"/>
      <family val="1"/>
    </font>
    <font>
      <b/>
      <i/>
      <sz val="18"/>
      <color indexed="8"/>
      <name val="Bookman Old Style"/>
      <family val="1"/>
    </font>
    <font>
      <u/>
      <sz val="11"/>
      <color indexed="12"/>
      <name val="Calibri"/>
      <family val="2"/>
    </font>
    <font>
      <u/>
      <sz val="11"/>
      <color indexed="12"/>
      <name val="Bookman Old Style"/>
      <family val="1"/>
    </font>
    <font>
      <sz val="14"/>
      <color indexed="8"/>
      <name val="Bookman Old Style"/>
      <family val="1"/>
    </font>
    <font>
      <b/>
      <sz val="14"/>
      <color indexed="8"/>
      <name val="Bookman Old Style"/>
      <family val="1"/>
    </font>
    <font>
      <b/>
      <sz val="18"/>
      <color indexed="8"/>
      <name val="Bookman Old Style"/>
      <family val="1"/>
    </font>
    <font>
      <b/>
      <i/>
      <sz val="14"/>
      <color indexed="8"/>
      <name val="Bookman Old Style"/>
      <family val="1"/>
    </font>
    <font>
      <b/>
      <i/>
      <sz val="16"/>
      <color indexed="8"/>
      <name val="Bookman Old Style"/>
      <family val="1"/>
    </font>
    <font>
      <b/>
      <sz val="11"/>
      <color indexed="8"/>
      <name val="Bookman Old Style"/>
      <family val="1"/>
    </font>
    <font>
      <sz val="14"/>
      <color rgb="FFFF0000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i/>
      <sz val="10"/>
      <color indexed="8"/>
      <name val="Bookman Old Style"/>
      <family val="1"/>
    </font>
    <font>
      <i/>
      <sz val="10"/>
      <color indexed="8"/>
      <name val="Bookman Old Style"/>
      <family val="1"/>
    </font>
    <font>
      <sz val="1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0" tint="-4.9989318521683403E-2"/>
      <name val="Calibri"/>
      <family val="2"/>
      <scheme val="minor"/>
    </font>
    <font>
      <sz val="10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1"/>
      <name val="Calibri"/>
      <family val="2"/>
      <scheme val="minor"/>
    </font>
    <font>
      <sz val="14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2"/>
      <color indexed="8"/>
      <name val="Bookman Old Style"/>
      <family val="1"/>
    </font>
    <font>
      <b/>
      <i/>
      <sz val="12"/>
      <color indexed="8"/>
      <name val="Bookman Old Style"/>
      <family val="1"/>
    </font>
    <font>
      <i/>
      <sz val="10"/>
      <color theme="1"/>
      <name val="Bookman Old Style"/>
      <family val="1"/>
    </font>
    <font>
      <sz val="9"/>
      <color theme="1" tint="4.9989318521683403E-2"/>
      <name val="Arial Black"/>
      <family val="2"/>
    </font>
  </fonts>
  <fills count="2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9933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rgb="FF00339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0033CC"/>
        <bgColor indexed="64"/>
      </patternFill>
    </fill>
    <fill>
      <patternFill patternType="solid">
        <fgColor theme="4" tint="-0.249977111117893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double">
        <color rgb="FFFF0000"/>
      </left>
      <right style="double">
        <color rgb="FFFF0000"/>
      </right>
      <top style="double">
        <color rgb="FFFF0000"/>
      </top>
      <bottom style="thin">
        <color rgb="FFFF0000"/>
      </bottom>
      <diagonal/>
    </border>
    <border>
      <left style="double">
        <color rgb="FFFF0000"/>
      </left>
      <right style="double">
        <color rgb="FFFF0000"/>
      </right>
      <top style="thin">
        <color rgb="FFFF0000"/>
      </top>
      <bottom style="thin">
        <color rgb="FFFF0000"/>
      </bottom>
      <diagonal/>
    </border>
    <border>
      <left style="double">
        <color rgb="FFFF0000"/>
      </left>
      <right style="double">
        <color rgb="FFFF0000"/>
      </right>
      <top/>
      <bottom/>
      <diagonal/>
    </border>
    <border>
      <left style="double">
        <color rgb="FF0070C0"/>
      </left>
      <right style="double">
        <color rgb="FF0070C0"/>
      </right>
      <top style="double">
        <color rgb="FF0070C0"/>
      </top>
      <bottom/>
      <diagonal/>
    </border>
    <border>
      <left/>
      <right/>
      <top style="double">
        <color rgb="FFFF0000"/>
      </top>
      <bottom/>
      <diagonal/>
    </border>
    <border>
      <left style="double">
        <color rgb="FFFF0000"/>
      </left>
      <right style="double">
        <color rgb="FFFF0000"/>
      </right>
      <top style="double">
        <color rgb="FFFF0000"/>
      </top>
      <bottom style="double">
        <color rgb="FFFF0000"/>
      </bottom>
      <diagonal/>
    </border>
    <border>
      <left style="double">
        <color rgb="FFFF0000"/>
      </left>
      <right style="double">
        <color rgb="FFFF0000"/>
      </right>
      <top style="double">
        <color rgb="FFFF0000"/>
      </top>
      <bottom style="medium">
        <color auto="1"/>
      </bottom>
      <diagonal/>
    </border>
    <border>
      <left style="double">
        <color rgb="FFFF0000"/>
      </left>
      <right style="double">
        <color rgb="FFFF0000"/>
      </right>
      <top style="medium">
        <color auto="1"/>
      </top>
      <bottom style="thin">
        <color auto="1"/>
      </bottom>
      <diagonal/>
    </border>
    <border>
      <left style="double">
        <color rgb="FFFF0000"/>
      </left>
      <right style="double">
        <color rgb="FFFF0000"/>
      </right>
      <top style="thin">
        <color auto="1"/>
      </top>
      <bottom style="thin">
        <color auto="1"/>
      </bottom>
      <diagonal/>
    </border>
    <border>
      <left style="double">
        <color rgb="FFFF0000"/>
      </left>
      <right style="double">
        <color rgb="FFFF0000"/>
      </right>
      <top style="thin">
        <color auto="1"/>
      </top>
      <bottom style="double">
        <color rgb="FFFF0000"/>
      </bottom>
      <diagonal/>
    </border>
    <border>
      <left style="double">
        <color rgb="FFFF0000"/>
      </left>
      <right/>
      <top style="double">
        <color rgb="FFFF0000"/>
      </top>
      <bottom style="double">
        <color rgb="FFFF0000"/>
      </bottom>
      <diagonal/>
    </border>
    <border>
      <left/>
      <right/>
      <top style="double">
        <color rgb="FFFF0000"/>
      </top>
      <bottom style="double">
        <color rgb="FFFF0000"/>
      </bottom>
      <diagonal/>
    </border>
    <border>
      <left/>
      <right style="double">
        <color rgb="FFFF0000"/>
      </right>
      <top style="double">
        <color rgb="FFFF0000"/>
      </top>
      <bottom style="double">
        <color rgb="FFFF0000"/>
      </bottom>
      <diagonal/>
    </border>
    <border>
      <left style="double">
        <color rgb="FFFF0000"/>
      </left>
      <right style="double">
        <color rgb="FFFF0000"/>
      </right>
      <top style="thin">
        <color rgb="FFFF0000"/>
      </top>
      <bottom style="double">
        <color rgb="FFFF0000"/>
      </bottom>
      <diagonal/>
    </border>
    <border>
      <left style="double">
        <color rgb="FFFF0000"/>
      </left>
      <right/>
      <top style="double">
        <color rgb="FFFF0000"/>
      </top>
      <bottom style="medium">
        <color auto="1"/>
      </bottom>
      <diagonal/>
    </border>
    <border>
      <left/>
      <right style="double">
        <color rgb="FFFF0000"/>
      </right>
      <top style="double">
        <color rgb="FFFF0000"/>
      </top>
      <bottom style="medium">
        <color auto="1"/>
      </bottom>
      <diagonal/>
    </border>
    <border>
      <left style="double">
        <color rgb="FFFF0000"/>
      </left>
      <right style="double">
        <color rgb="FFFF0000"/>
      </right>
      <top style="thin">
        <color auto="1"/>
      </top>
      <bottom/>
      <diagonal/>
    </border>
    <border>
      <left style="double">
        <color rgb="FFFF0000"/>
      </left>
      <right style="double">
        <color rgb="FFFF0000"/>
      </right>
      <top style="thin">
        <color rgb="FFFF0000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rgb="FFFF0000"/>
      </left>
      <right style="double">
        <color rgb="FFFF0000"/>
      </right>
      <top/>
      <bottom style="thin">
        <color rgb="FFFF0000"/>
      </bottom>
      <diagonal/>
    </border>
    <border>
      <left style="double">
        <color rgb="FFFF0000"/>
      </left>
      <right style="double">
        <color rgb="FFFF0000"/>
      </right>
      <top style="double">
        <color rgb="FFFF0000"/>
      </top>
      <bottom/>
      <diagonal/>
    </border>
    <border>
      <left style="double">
        <color rgb="FFFF0000"/>
      </left>
      <right style="double">
        <color rgb="FFFF0000"/>
      </right>
      <top/>
      <bottom style="double">
        <color rgb="FFFF0000"/>
      </bottom>
      <diagonal/>
    </border>
    <border>
      <left style="double">
        <color rgb="FFFF0000"/>
      </left>
      <right style="double">
        <color rgb="FFFF0000"/>
      </right>
      <top/>
      <bottom style="thin">
        <color auto="1"/>
      </bottom>
      <diagonal/>
    </border>
    <border>
      <left style="double">
        <color rgb="FFFF0000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double">
        <color rgb="FFFF0000"/>
      </left>
      <right/>
      <top/>
      <bottom/>
      <diagonal/>
    </border>
    <border>
      <left/>
      <right style="double">
        <color rgb="FFFF0000"/>
      </right>
      <top style="double">
        <color rgb="FFFF0000"/>
      </top>
      <bottom/>
      <diagonal/>
    </border>
    <border>
      <left/>
      <right style="thin">
        <color auto="1"/>
      </right>
      <top style="thick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ck">
        <color auto="1"/>
      </bottom>
      <diagonal/>
    </border>
    <border>
      <left/>
      <right style="double">
        <color rgb="FFFF0000"/>
      </right>
      <top/>
      <bottom style="double">
        <color rgb="FFFF0000"/>
      </bottom>
      <diagonal/>
    </border>
    <border>
      <left/>
      <right style="double">
        <color rgb="FFFF0000"/>
      </right>
      <top/>
      <bottom/>
      <diagonal/>
    </border>
    <border>
      <left style="double">
        <color rgb="FFFF0000"/>
      </left>
      <right style="double">
        <color rgb="FFFF0000"/>
      </right>
      <top style="double">
        <color rgb="FF00FF00"/>
      </top>
      <bottom style="double">
        <color rgb="FFFF0000"/>
      </bottom>
      <diagonal/>
    </border>
    <border>
      <left style="double">
        <color rgb="FFFF0000"/>
      </left>
      <right style="double">
        <color rgb="FF00FF00"/>
      </right>
      <top style="double">
        <color rgb="FFFF0000"/>
      </top>
      <bottom style="double">
        <color rgb="FF00FF00"/>
      </bottom>
      <diagonal/>
    </border>
    <border>
      <left style="double">
        <color rgb="FF00FF00"/>
      </left>
      <right style="double">
        <color rgb="FF00FF00"/>
      </right>
      <top style="double">
        <color rgb="FFFF0000"/>
      </top>
      <bottom style="double">
        <color rgb="FF00FF00"/>
      </bottom>
      <diagonal/>
    </border>
    <border>
      <left style="double">
        <color rgb="FF00FF00"/>
      </left>
      <right style="double">
        <color rgb="FFFF0000"/>
      </right>
      <top style="double">
        <color rgb="FFFF0000"/>
      </top>
      <bottom style="double">
        <color rgb="FF00FF00"/>
      </bottom>
      <diagonal/>
    </border>
    <border>
      <left style="double">
        <color rgb="FFFF0000"/>
      </left>
      <right/>
      <top style="double">
        <color rgb="FFFF0000"/>
      </top>
      <bottom/>
      <diagonal/>
    </border>
    <border>
      <left style="thin">
        <color auto="1"/>
      </left>
      <right/>
      <top style="thick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ck">
        <color auto="1"/>
      </bottom>
      <diagonal/>
    </border>
    <border>
      <left style="double">
        <color rgb="FFFF0000"/>
      </left>
      <right/>
      <top/>
      <bottom style="double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4" fillId="0" borderId="0" applyNumberFormat="0" applyFill="0" applyBorder="0" applyAlignment="0" applyProtection="0">
      <alignment vertical="top"/>
      <protection locked="0"/>
    </xf>
  </cellStyleXfs>
  <cellXfs count="334">
    <xf numFmtId="0" fontId="0" fillId="0" borderId="0" xfId="0"/>
    <xf numFmtId="0" fontId="0" fillId="2" borderId="3" xfId="0" applyFill="1" applyBorder="1"/>
    <xf numFmtId="0" fontId="0" fillId="2" borderId="5" xfId="0" applyFill="1" applyBorder="1"/>
    <xf numFmtId="0" fontId="0" fillId="0" borderId="0" xfId="0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6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0" xfId="0" applyAlignment="1">
      <alignment horizontal="center"/>
    </xf>
    <xf numFmtId="0" fontId="0" fillId="0" borderId="7" xfId="0" applyBorder="1" applyAlignment="1">
      <alignment horizontal="center"/>
    </xf>
    <xf numFmtId="0" fontId="3" fillId="3" borderId="9" xfId="0" applyFont="1" applyFill="1" applyBorder="1" applyAlignment="1">
      <alignment horizontal="center" vertical="center" wrapText="1"/>
    </xf>
    <xf numFmtId="0" fontId="4" fillId="4" borderId="9" xfId="0" applyFont="1" applyFill="1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0" fillId="4" borderId="0" xfId="0" applyFill="1"/>
    <xf numFmtId="0" fontId="0" fillId="0" borderId="13" xfId="0" applyBorder="1"/>
    <xf numFmtId="0" fontId="0" fillId="0" borderId="14" xfId="0" applyBorder="1" applyAlignment="1">
      <alignment horizontal="center" vertical="center"/>
    </xf>
    <xf numFmtId="0" fontId="0" fillId="0" borderId="14" xfId="0" applyBorder="1" applyAlignment="1">
      <alignment horizontal="center"/>
    </xf>
    <xf numFmtId="0" fontId="5" fillId="0" borderId="0" xfId="0" applyFont="1" applyAlignment="1">
      <alignment horizontal="center" vertical="center"/>
    </xf>
    <xf numFmtId="0" fontId="2" fillId="3" borderId="9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5" fillId="3" borderId="12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0" fillId="0" borderId="19" xfId="0" applyBorder="1" applyAlignment="1">
      <alignment horizontal="left" vertical="center"/>
    </xf>
    <xf numFmtId="0" fontId="0" fillId="0" borderId="19" xfId="0" applyBorder="1" applyAlignment="1">
      <alignment horizontal="center"/>
    </xf>
    <xf numFmtId="0" fontId="0" fillId="0" borderId="15" xfId="0" applyBorder="1" applyAlignment="1">
      <alignment horizontal="center" vertical="center"/>
    </xf>
    <xf numFmtId="0" fontId="0" fillId="0" borderId="15" xfId="0" applyBorder="1" applyAlignment="1">
      <alignment horizontal="center"/>
    </xf>
    <xf numFmtId="0" fontId="3" fillId="5" borderId="9" xfId="0" applyFont="1" applyFill="1" applyBorder="1" applyAlignment="1">
      <alignment horizontal="center" vertical="center" wrapText="1"/>
    </xf>
    <xf numFmtId="0" fontId="0" fillId="0" borderId="22" xfId="0" applyBorder="1" applyAlignment="1">
      <alignment horizontal="center" vertical="center"/>
    </xf>
    <xf numFmtId="0" fontId="0" fillId="0" borderId="22" xfId="0" applyBorder="1" applyAlignment="1">
      <alignment horizontal="center"/>
    </xf>
    <xf numFmtId="0" fontId="0" fillId="0" borderId="14" xfId="0" applyBorder="1"/>
    <xf numFmtId="0" fontId="0" fillId="0" borderId="15" xfId="0" applyBorder="1"/>
    <xf numFmtId="0" fontId="3" fillId="7" borderId="9" xfId="0" applyFont="1" applyFill="1" applyBorder="1" applyAlignment="1">
      <alignment horizontal="center" vertical="center" wrapText="1"/>
    </xf>
    <xf numFmtId="0" fontId="0" fillId="0" borderId="23" xfId="0" applyBorder="1" applyAlignment="1">
      <alignment horizontal="center"/>
    </xf>
    <xf numFmtId="0" fontId="7" fillId="0" borderId="0" xfId="0" applyFont="1" applyAlignment="1">
      <alignment horizontal="center" vertical="center"/>
    </xf>
    <xf numFmtId="0" fontId="10" fillId="8" borderId="0" xfId="0" applyFont="1" applyFill="1" applyAlignment="1">
      <alignment horizontal="center" vertical="center"/>
    </xf>
    <xf numFmtId="0" fontId="11" fillId="8" borderId="0" xfId="0" applyFont="1" applyFill="1" applyAlignment="1">
      <alignment horizontal="center" vertical="center"/>
    </xf>
    <xf numFmtId="0" fontId="10" fillId="8" borderId="0" xfId="0" applyFont="1" applyFill="1" applyAlignment="1">
      <alignment vertical="center"/>
    </xf>
    <xf numFmtId="0" fontId="10" fillId="9" borderId="0" xfId="0" applyFont="1" applyFill="1" applyAlignment="1">
      <alignment vertical="center"/>
    </xf>
    <xf numFmtId="0" fontId="10" fillId="0" borderId="0" xfId="0" applyFont="1" applyAlignment="1">
      <alignment vertical="center"/>
    </xf>
    <xf numFmtId="0" fontId="16" fillId="10" borderId="0" xfId="0" applyFont="1" applyFill="1" applyAlignment="1">
      <alignment horizontal="center" vertical="center"/>
    </xf>
    <xf numFmtId="0" fontId="17" fillId="10" borderId="0" xfId="0" applyFont="1" applyFill="1" applyAlignment="1">
      <alignment vertical="center"/>
    </xf>
    <xf numFmtId="0" fontId="19" fillId="9" borderId="0" xfId="0" applyFont="1" applyFill="1" applyAlignment="1">
      <alignment vertical="top"/>
    </xf>
    <xf numFmtId="0" fontId="10" fillId="9" borderId="0" xfId="0" applyFont="1" applyFill="1" applyAlignment="1">
      <alignment horizontal="left" vertical="center"/>
    </xf>
    <xf numFmtId="0" fontId="10" fillId="11" borderId="0" xfId="0" applyFont="1" applyFill="1" applyAlignment="1">
      <alignment horizontal="center" vertical="center"/>
    </xf>
    <xf numFmtId="0" fontId="10" fillId="10" borderId="0" xfId="0" applyFont="1" applyFill="1" applyAlignment="1">
      <alignment horizontal="center" vertical="center"/>
    </xf>
    <xf numFmtId="0" fontId="10" fillId="11" borderId="0" xfId="0" applyFont="1" applyFill="1" applyAlignment="1">
      <alignment vertical="center"/>
    </xf>
    <xf numFmtId="0" fontId="10" fillId="12" borderId="0" xfId="0" applyFont="1" applyFill="1" applyAlignment="1">
      <alignment horizontal="center" vertical="center"/>
    </xf>
    <xf numFmtId="0" fontId="10" fillId="12" borderId="0" xfId="0" applyFont="1" applyFill="1" applyAlignment="1">
      <alignment vertical="center"/>
    </xf>
    <xf numFmtId="0" fontId="10" fillId="13" borderId="0" xfId="0" applyFont="1" applyFill="1" applyAlignment="1">
      <alignment vertical="center"/>
    </xf>
    <xf numFmtId="0" fontId="10" fillId="0" borderId="0" xfId="0" applyFont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center"/>
    </xf>
    <xf numFmtId="0" fontId="9" fillId="0" borderId="0" xfId="0" applyFont="1"/>
    <xf numFmtId="0" fontId="22" fillId="0" borderId="0" xfId="0" applyFont="1" applyAlignment="1">
      <alignment vertical="center" wrapText="1"/>
    </xf>
    <xf numFmtId="0" fontId="9" fillId="0" borderId="0" xfId="0" applyFont="1" applyAlignment="1">
      <alignment horizontal="center" vertical="center"/>
    </xf>
    <xf numFmtId="0" fontId="21" fillId="3" borderId="0" xfId="0" applyFont="1" applyFill="1" applyAlignment="1">
      <alignment vertical="center"/>
    </xf>
    <xf numFmtId="0" fontId="0" fillId="4" borderId="19" xfId="0" applyFill="1" applyBorder="1" applyAlignment="1">
      <alignment horizontal="center"/>
    </xf>
    <xf numFmtId="0" fontId="4" fillId="15" borderId="9" xfId="0" applyFont="1" applyFill="1" applyBorder="1" applyAlignment="1">
      <alignment horizontal="center" vertical="center" wrapText="1"/>
    </xf>
    <xf numFmtId="0" fontId="4" fillId="16" borderId="9" xfId="0" applyFont="1" applyFill="1" applyBorder="1" applyAlignment="1">
      <alignment horizontal="center" vertical="center" wrapText="1"/>
    </xf>
    <xf numFmtId="0" fontId="17" fillId="8" borderId="0" xfId="0" applyFont="1" applyFill="1" applyAlignment="1">
      <alignment horizontal="center" vertical="center"/>
    </xf>
    <xf numFmtId="0" fontId="16" fillId="8" borderId="0" xfId="0" applyFont="1" applyFill="1" applyAlignment="1">
      <alignment horizontal="center" vertical="center"/>
    </xf>
    <xf numFmtId="0" fontId="16" fillId="11" borderId="0" xfId="0" applyFont="1" applyFill="1" applyAlignment="1">
      <alignment horizontal="center" vertical="center"/>
    </xf>
    <xf numFmtId="0" fontId="16" fillId="12" borderId="0" xfId="0" applyFont="1" applyFill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23" fillId="3" borderId="20" xfId="0" applyFont="1" applyFill="1" applyBorder="1" applyAlignment="1">
      <alignment horizontal="center" vertical="center" wrapText="1"/>
    </xf>
    <xf numFmtId="0" fontId="0" fillId="0" borderId="13" xfId="0" applyBorder="1" applyAlignment="1">
      <alignment horizontal="center"/>
    </xf>
    <xf numFmtId="0" fontId="23" fillId="3" borderId="12" xfId="0" applyFont="1" applyFill="1" applyBorder="1" applyAlignment="1">
      <alignment horizontal="center" vertical="center"/>
    </xf>
    <xf numFmtId="0" fontId="13" fillId="0" borderId="0" xfId="0" applyFont="1" applyAlignment="1">
      <alignment vertical="center"/>
    </xf>
    <xf numFmtId="0" fontId="15" fillId="0" borderId="0" xfId="1" applyFont="1" applyFill="1" applyAlignment="1" applyProtection="1">
      <alignment vertical="center"/>
    </xf>
    <xf numFmtId="0" fontId="20" fillId="0" borderId="0" xfId="0" applyFont="1" applyAlignment="1">
      <alignment vertical="center"/>
    </xf>
    <xf numFmtId="0" fontId="5" fillId="17" borderId="0" xfId="0" applyFont="1" applyFill="1" applyAlignment="1">
      <alignment horizontal="center" vertical="center"/>
    </xf>
    <xf numFmtId="0" fontId="16" fillId="17" borderId="25" xfId="0" applyFont="1" applyFill="1" applyBorder="1" applyAlignment="1" applyProtection="1">
      <alignment horizontal="center" vertical="center"/>
      <protection locked="0"/>
    </xf>
    <xf numFmtId="0" fontId="16" fillId="17" borderId="0" xfId="0" applyFont="1" applyFill="1" applyAlignment="1">
      <alignment horizontal="center" vertical="center"/>
    </xf>
    <xf numFmtId="0" fontId="17" fillId="17" borderId="0" xfId="0" applyFont="1" applyFill="1" applyAlignment="1">
      <alignment vertical="center"/>
    </xf>
    <xf numFmtId="0" fontId="16" fillId="17" borderId="0" xfId="0" applyFont="1" applyFill="1" applyAlignment="1" applyProtection="1">
      <alignment horizontal="center" vertical="center"/>
      <protection locked="0"/>
    </xf>
    <xf numFmtId="0" fontId="16" fillId="17" borderId="4" xfId="0" applyFont="1" applyFill="1" applyBorder="1" applyAlignment="1">
      <alignment horizontal="center" vertical="center"/>
    </xf>
    <xf numFmtId="0" fontId="16" fillId="17" borderId="25" xfId="0" applyFont="1" applyFill="1" applyBorder="1" applyAlignment="1">
      <alignment horizontal="center" vertical="center"/>
    </xf>
    <xf numFmtId="0" fontId="16" fillId="17" borderId="5" xfId="0" applyFont="1" applyFill="1" applyBorder="1" applyAlignment="1">
      <alignment horizontal="center" vertical="center"/>
    </xf>
    <xf numFmtId="0" fontId="19" fillId="17" borderId="0" xfId="0" applyFont="1" applyFill="1" applyAlignment="1">
      <alignment vertical="top"/>
    </xf>
    <xf numFmtId="0" fontId="16" fillId="17" borderId="1" xfId="0" applyFont="1" applyFill="1" applyBorder="1" applyAlignment="1">
      <alignment horizontal="center" vertical="center"/>
    </xf>
    <xf numFmtId="0" fontId="11" fillId="17" borderId="0" xfId="0" applyFont="1" applyFill="1" applyAlignment="1">
      <alignment vertical="center"/>
    </xf>
    <xf numFmtId="0" fontId="19" fillId="17" borderId="4" xfId="0" applyFont="1" applyFill="1" applyBorder="1" applyAlignment="1">
      <alignment horizontal="center" vertical="center"/>
    </xf>
    <xf numFmtId="0" fontId="17" fillId="17" borderId="24" xfId="0" applyFont="1" applyFill="1" applyBorder="1" applyAlignment="1">
      <alignment horizontal="center" vertical="center"/>
    </xf>
    <xf numFmtId="0" fontId="16" fillId="17" borderId="30" xfId="0" applyFont="1" applyFill="1" applyBorder="1" applyAlignment="1" applyProtection="1">
      <alignment horizontal="center" vertical="center"/>
      <protection locked="0"/>
    </xf>
    <xf numFmtId="0" fontId="16" fillId="17" borderId="3" xfId="0" applyFont="1" applyFill="1" applyBorder="1" applyAlignment="1">
      <alignment horizontal="center" vertical="center"/>
    </xf>
    <xf numFmtId="0" fontId="16" fillId="17" borderId="27" xfId="0" applyFont="1" applyFill="1" applyBorder="1" applyAlignment="1">
      <alignment horizontal="center" vertical="center"/>
    </xf>
    <xf numFmtId="0" fontId="12" fillId="17" borderId="0" xfId="0" applyFont="1" applyFill="1" applyAlignment="1">
      <alignment horizontal="center" vertical="center"/>
    </xf>
    <xf numFmtId="0" fontId="19" fillId="17" borderId="25" xfId="0" applyFont="1" applyFill="1" applyBorder="1" applyAlignment="1">
      <alignment horizontal="center" vertical="center"/>
    </xf>
    <xf numFmtId="0" fontId="19" fillId="17" borderId="29" xfId="0" applyFont="1" applyFill="1" applyBorder="1" applyAlignment="1">
      <alignment horizontal="center" vertical="center"/>
    </xf>
    <xf numFmtId="0" fontId="25" fillId="9" borderId="4" xfId="0" applyFont="1" applyFill="1" applyBorder="1" applyAlignment="1">
      <alignment horizontal="center" vertical="center"/>
    </xf>
    <xf numFmtId="0" fontId="25" fillId="9" borderId="24" xfId="0" applyFont="1" applyFill="1" applyBorder="1" applyAlignment="1">
      <alignment horizontal="center" vertical="center"/>
    </xf>
    <xf numFmtId="0" fontId="25" fillId="9" borderId="0" xfId="0" applyFont="1" applyFill="1" applyAlignment="1">
      <alignment horizontal="center" vertical="center"/>
    </xf>
    <xf numFmtId="0" fontId="25" fillId="9" borderId="4" xfId="0" applyFont="1" applyFill="1" applyBorder="1" applyAlignment="1">
      <alignment horizontal="right" vertical="center"/>
    </xf>
    <xf numFmtId="0" fontId="0" fillId="0" borderId="31" xfId="0" applyBorder="1" applyAlignment="1">
      <alignment horizontal="center"/>
    </xf>
    <xf numFmtId="0" fontId="0" fillId="0" borderId="31" xfId="0" applyBorder="1"/>
    <xf numFmtId="0" fontId="0" fillId="0" borderId="11" xfId="0" applyBorder="1"/>
    <xf numFmtId="0" fontId="2" fillId="0" borderId="11" xfId="0" applyFont="1" applyBorder="1" applyAlignment="1">
      <alignment horizontal="center" vertical="center"/>
    </xf>
    <xf numFmtId="0" fontId="28" fillId="0" borderId="11" xfId="0" applyFont="1" applyBorder="1" applyAlignment="1">
      <alignment horizontal="center" vertical="center" wrapText="1"/>
    </xf>
    <xf numFmtId="0" fontId="29" fillId="3" borderId="12" xfId="0" applyFont="1" applyFill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/>
    </xf>
    <xf numFmtId="0" fontId="0" fillId="7" borderId="11" xfId="0" applyFill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0" fillId="0" borderId="10" xfId="0" applyBorder="1"/>
    <xf numFmtId="0" fontId="7" fillId="0" borderId="0" xfId="0" applyFont="1" applyAlignment="1">
      <alignment horizontal="left" vertical="center"/>
    </xf>
    <xf numFmtId="0" fontId="7" fillId="0" borderId="0" xfId="0" applyFont="1"/>
    <xf numFmtId="0" fontId="5" fillId="3" borderId="32" xfId="0" applyFont="1" applyFill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9" fillId="0" borderId="0" xfId="0" applyFont="1" applyAlignment="1">
      <alignment vertical="center"/>
    </xf>
    <xf numFmtId="0" fontId="0" fillId="0" borderId="10" xfId="0" applyBorder="1" applyAlignment="1">
      <alignment horizontal="center" vertical="center"/>
    </xf>
    <xf numFmtId="0" fontId="30" fillId="3" borderId="32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0" fillId="6" borderId="36" xfId="0" applyFill="1" applyBorder="1" applyAlignment="1">
      <alignment horizontal="center" vertical="center"/>
    </xf>
    <xf numFmtId="0" fontId="0" fillId="6" borderId="25" xfId="0" applyFill="1" applyBorder="1" applyAlignment="1">
      <alignment horizontal="center" vertical="center"/>
    </xf>
    <xf numFmtId="0" fontId="0" fillId="6" borderId="37" xfId="0" applyFill="1" applyBorder="1" applyAlignment="1">
      <alignment horizontal="center" vertical="center"/>
    </xf>
    <xf numFmtId="0" fontId="31" fillId="19" borderId="25" xfId="0" applyFont="1" applyFill="1" applyBorder="1" applyAlignment="1">
      <alignment horizontal="center" vertical="center"/>
    </xf>
    <xf numFmtId="0" fontId="31" fillId="19" borderId="37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0" fillId="18" borderId="34" xfId="0" applyFill="1" applyBorder="1" applyAlignment="1">
      <alignment horizontal="center" vertical="center"/>
    </xf>
    <xf numFmtId="0" fontId="0" fillId="18" borderId="35" xfId="0" applyFill="1" applyBorder="1" applyAlignment="1">
      <alignment horizontal="center" vertical="center"/>
    </xf>
    <xf numFmtId="0" fontId="31" fillId="20" borderId="33" xfId="0" applyFont="1" applyFill="1" applyBorder="1" applyAlignment="1">
      <alignment horizontal="center" vertical="center"/>
    </xf>
    <xf numFmtId="0" fontId="0" fillId="7" borderId="11" xfId="0" applyFill="1" applyBorder="1" applyAlignment="1">
      <alignment horizontal="left" vertical="center"/>
    </xf>
    <xf numFmtId="0" fontId="33" fillId="0" borderId="0" xfId="0" applyFont="1" applyAlignment="1">
      <alignment horizontal="center" vertical="center"/>
    </xf>
    <xf numFmtId="0" fontId="0" fillId="7" borderId="18" xfId="0" applyFill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29" fillId="3" borderId="20" xfId="0" applyFont="1" applyFill="1" applyBorder="1" applyAlignment="1">
      <alignment horizontal="center" vertical="center" wrapText="1"/>
    </xf>
    <xf numFmtId="0" fontId="29" fillId="3" borderId="11" xfId="0" applyFont="1" applyFill="1" applyBorder="1" applyAlignment="1">
      <alignment horizontal="center" vertical="center" wrapText="1"/>
    </xf>
    <xf numFmtId="0" fontId="30" fillId="3" borderId="39" xfId="0" applyFont="1" applyFill="1" applyBorder="1" applyAlignment="1">
      <alignment horizontal="center" vertical="center"/>
    </xf>
    <xf numFmtId="0" fontId="35" fillId="3" borderId="18" xfId="0" applyFont="1" applyFill="1" applyBorder="1" applyAlignment="1">
      <alignment horizontal="center" vertical="center"/>
    </xf>
    <xf numFmtId="0" fontId="36" fillId="0" borderId="0" xfId="0" applyFont="1" applyAlignment="1">
      <alignment horizontal="center" vertical="center"/>
    </xf>
    <xf numFmtId="0" fontId="0" fillId="18" borderId="11" xfId="0" applyFill="1" applyBorder="1" applyAlignment="1">
      <alignment horizontal="center" vertical="center"/>
    </xf>
    <xf numFmtId="0" fontId="31" fillId="19" borderId="40" xfId="0" applyFont="1" applyFill="1" applyBorder="1" applyAlignment="1">
      <alignment horizontal="center" vertical="center"/>
    </xf>
    <xf numFmtId="49" fontId="0" fillId="0" borderId="11" xfId="0" applyNumberFormat="1" applyBorder="1" applyAlignment="1">
      <alignment horizontal="center" vertical="center"/>
    </xf>
    <xf numFmtId="0" fontId="35" fillId="3" borderId="11" xfId="0" applyFont="1" applyFill="1" applyBorder="1" applyAlignment="1">
      <alignment vertical="center" wrapText="1"/>
    </xf>
    <xf numFmtId="0" fontId="35" fillId="3" borderId="11" xfId="0" applyFont="1" applyFill="1" applyBorder="1" applyAlignment="1">
      <alignment horizontal="center"/>
    </xf>
    <xf numFmtId="0" fontId="35" fillId="0" borderId="0" xfId="0" applyFont="1" applyAlignment="1">
      <alignment horizontal="center"/>
    </xf>
    <xf numFmtId="0" fontId="0" fillId="6" borderId="30" xfId="0" applyFill="1" applyBorder="1" applyAlignment="1">
      <alignment horizontal="center" vertical="center"/>
    </xf>
    <xf numFmtId="0" fontId="35" fillId="3" borderId="11" xfId="0" applyFont="1" applyFill="1" applyBorder="1" applyAlignment="1">
      <alignment horizontal="center" vertical="center" wrapText="1"/>
    </xf>
    <xf numFmtId="0" fontId="28" fillId="0" borderId="0" xfId="0" applyFont="1" applyAlignment="1">
      <alignment horizontal="center"/>
    </xf>
    <xf numFmtId="0" fontId="31" fillId="19" borderId="30" xfId="0" applyFont="1" applyFill="1" applyBorder="1" applyAlignment="1">
      <alignment horizontal="center" vertical="center"/>
    </xf>
    <xf numFmtId="0" fontId="35" fillId="3" borderId="11" xfId="0" applyFont="1" applyFill="1" applyBorder="1" applyAlignment="1">
      <alignment horizontal="center" vertical="center"/>
    </xf>
    <xf numFmtId="0" fontId="35" fillId="3" borderId="11" xfId="0" applyFont="1" applyFill="1" applyBorder="1"/>
    <xf numFmtId="0" fontId="35" fillId="0" borderId="0" xfId="0" applyFont="1"/>
    <xf numFmtId="49" fontId="24" fillId="0" borderId="11" xfId="0" applyNumberFormat="1" applyFont="1" applyBorder="1" applyAlignment="1">
      <alignment horizontal="center" vertical="center"/>
    </xf>
    <xf numFmtId="0" fontId="35" fillId="7" borderId="11" xfId="0" applyFont="1" applyFill="1" applyBorder="1" applyAlignment="1">
      <alignment horizontal="center"/>
    </xf>
    <xf numFmtId="0" fontId="35" fillId="16" borderId="11" xfId="0" applyFont="1" applyFill="1" applyBorder="1" applyAlignment="1">
      <alignment horizontal="center"/>
    </xf>
    <xf numFmtId="0" fontId="35" fillId="21" borderId="11" xfId="0" applyFont="1" applyFill="1" applyBorder="1" applyAlignment="1">
      <alignment horizontal="center"/>
    </xf>
    <xf numFmtId="0" fontId="28" fillId="7" borderId="11" xfId="0" applyFont="1" applyFill="1" applyBorder="1" applyAlignment="1">
      <alignment horizontal="center"/>
    </xf>
    <xf numFmtId="0" fontId="28" fillId="21" borderId="11" xfId="0" applyFont="1" applyFill="1" applyBorder="1" applyAlignment="1">
      <alignment horizontal="center"/>
    </xf>
    <xf numFmtId="49" fontId="6" fillId="0" borderId="11" xfId="0" applyNumberFormat="1" applyFont="1" applyBorder="1" applyAlignment="1">
      <alignment horizontal="center" vertical="center"/>
    </xf>
    <xf numFmtId="0" fontId="35" fillId="22" borderId="11" xfId="0" applyFont="1" applyFill="1" applyBorder="1" applyAlignment="1">
      <alignment horizontal="center"/>
    </xf>
    <xf numFmtId="0" fontId="0" fillId="6" borderId="41" xfId="0" applyFill="1" applyBorder="1" applyAlignment="1">
      <alignment horizontal="center" vertical="center"/>
    </xf>
    <xf numFmtId="0" fontId="31" fillId="20" borderId="42" xfId="0" applyFont="1" applyFill="1" applyBorder="1" applyAlignment="1">
      <alignment horizontal="center" vertical="center"/>
    </xf>
    <xf numFmtId="49" fontId="6" fillId="0" borderId="0" xfId="0" applyNumberFormat="1" applyFont="1" applyAlignment="1">
      <alignment horizontal="center" vertical="center"/>
    </xf>
    <xf numFmtId="49" fontId="37" fillId="0" borderId="11" xfId="0" applyNumberFormat="1" applyFont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9" fillId="0" borderId="0" xfId="0" applyFont="1" applyAlignment="1">
      <alignment horizontal="right" vertical="center"/>
    </xf>
    <xf numFmtId="0" fontId="35" fillId="0" borderId="11" xfId="0" applyFont="1" applyBorder="1" applyAlignment="1">
      <alignment horizontal="center"/>
    </xf>
    <xf numFmtId="0" fontId="35" fillId="0" borderId="11" xfId="0" applyFont="1" applyBorder="1" applyAlignment="1">
      <alignment horizontal="center" vertical="center"/>
    </xf>
    <xf numFmtId="0" fontId="28" fillId="0" borderId="11" xfId="0" applyFont="1" applyBorder="1" applyAlignment="1">
      <alignment horizontal="center"/>
    </xf>
    <xf numFmtId="0" fontId="28" fillId="0" borderId="11" xfId="0" applyFont="1" applyBorder="1" applyAlignment="1">
      <alignment horizontal="center" vertical="center"/>
    </xf>
    <xf numFmtId="0" fontId="24" fillId="0" borderId="0" xfId="0" applyFont="1"/>
    <xf numFmtId="49" fontId="35" fillId="0" borderId="11" xfId="0" applyNumberFormat="1" applyFont="1" applyBorder="1" applyAlignment="1">
      <alignment horizontal="center" vertical="center"/>
    </xf>
    <xf numFmtId="0" fontId="35" fillId="0" borderId="18" xfId="0" applyFont="1" applyBorder="1" applyAlignment="1">
      <alignment horizontal="center"/>
    </xf>
    <xf numFmtId="49" fontId="28" fillId="0" borderId="11" xfId="0" applyNumberFormat="1" applyFont="1" applyBorder="1" applyAlignment="1">
      <alignment horizontal="center" vertical="center"/>
    </xf>
    <xf numFmtId="0" fontId="28" fillId="0" borderId="0" xfId="0" applyFont="1" applyAlignment="1">
      <alignment horizontal="center" vertical="center"/>
    </xf>
    <xf numFmtId="0" fontId="34" fillId="4" borderId="44" xfId="0" applyFont="1" applyFill="1" applyBorder="1" applyAlignment="1">
      <alignment horizontal="center" vertical="center"/>
    </xf>
    <xf numFmtId="49" fontId="9" fillId="0" borderId="0" xfId="0" applyNumberFormat="1" applyFont="1" applyAlignment="1">
      <alignment horizontal="center" vertical="center"/>
    </xf>
    <xf numFmtId="0" fontId="39" fillId="7" borderId="11" xfId="0" applyFont="1" applyFill="1" applyBorder="1" applyAlignment="1">
      <alignment horizontal="center"/>
    </xf>
    <xf numFmtId="49" fontId="0" fillId="0" borderId="0" xfId="0" applyNumberFormat="1"/>
    <xf numFmtId="49" fontId="6" fillId="0" borderId="0" xfId="0" applyNumberFormat="1" applyFont="1" applyAlignment="1">
      <alignment horizontal="center"/>
    </xf>
    <xf numFmtId="0" fontId="35" fillId="0" borderId="0" xfId="0" applyFont="1" applyAlignment="1">
      <alignment horizontal="center" vertical="center"/>
    </xf>
    <xf numFmtId="0" fontId="0" fillId="7" borderId="32" xfId="0" applyFill="1" applyBorder="1" applyAlignment="1">
      <alignment horizontal="center" vertical="center"/>
    </xf>
    <xf numFmtId="0" fontId="34" fillId="4" borderId="45" xfId="0" applyFont="1" applyFill="1" applyBorder="1" applyAlignment="1">
      <alignment horizontal="center" vertical="center"/>
    </xf>
    <xf numFmtId="0" fontId="34" fillId="4" borderId="46" xfId="0" applyFont="1" applyFill="1" applyBorder="1" applyAlignment="1">
      <alignment horizontal="center" vertical="center"/>
    </xf>
    <xf numFmtId="0" fontId="34" fillId="4" borderId="47" xfId="0" applyFont="1" applyFill="1" applyBorder="1" applyAlignment="1">
      <alignment horizontal="center" vertical="center"/>
    </xf>
    <xf numFmtId="0" fontId="38" fillId="7" borderId="38" xfId="0" applyFont="1" applyFill="1" applyBorder="1" applyAlignment="1">
      <alignment horizontal="center" vertical="center"/>
    </xf>
    <xf numFmtId="0" fontId="38" fillId="7" borderId="0" xfId="0" applyFont="1" applyFill="1" applyAlignment="1">
      <alignment horizontal="center" vertical="center"/>
    </xf>
    <xf numFmtId="0" fontId="38" fillId="7" borderId="43" xfId="0" applyFont="1" applyFill="1" applyBorder="1" applyAlignment="1">
      <alignment horizontal="center" vertical="center"/>
    </xf>
    <xf numFmtId="0" fontId="30" fillId="3" borderId="48" xfId="0" applyFont="1" applyFill="1" applyBorder="1" applyAlignment="1">
      <alignment horizontal="center" vertical="center"/>
    </xf>
    <xf numFmtId="0" fontId="31" fillId="19" borderId="49" xfId="0" applyFont="1" applyFill="1" applyBorder="1" applyAlignment="1">
      <alignment horizontal="center" vertical="center"/>
    </xf>
    <xf numFmtId="0" fontId="0" fillId="6" borderId="50" xfId="0" applyFill="1" applyBorder="1" applyAlignment="1">
      <alignment horizontal="center" vertical="center"/>
    </xf>
    <xf numFmtId="0" fontId="31" fillId="19" borderId="50" xfId="0" applyFont="1" applyFill="1" applyBorder="1" applyAlignment="1">
      <alignment horizontal="center" vertical="center"/>
    </xf>
    <xf numFmtId="0" fontId="31" fillId="19" borderId="51" xfId="0" applyFont="1" applyFill="1" applyBorder="1" applyAlignment="1">
      <alignment horizontal="center" vertical="center"/>
    </xf>
    <xf numFmtId="0" fontId="31" fillId="20" borderId="52" xfId="0" applyFont="1" applyFill="1" applyBorder="1" applyAlignment="1">
      <alignment horizontal="center" vertical="center"/>
    </xf>
    <xf numFmtId="0" fontId="0" fillId="7" borderId="16" xfId="0" applyFill="1" applyBorder="1" applyAlignment="1">
      <alignment horizontal="center" vertical="center"/>
    </xf>
    <xf numFmtId="0" fontId="35" fillId="3" borderId="18" xfId="0" applyFont="1" applyFill="1" applyBorder="1" applyAlignment="1">
      <alignment vertical="center" wrapText="1"/>
    </xf>
    <xf numFmtId="0" fontId="35" fillId="3" borderId="18" xfId="0" applyFont="1" applyFill="1" applyBorder="1" applyAlignment="1">
      <alignment horizontal="center" vertical="center" wrapText="1"/>
    </xf>
    <xf numFmtId="49" fontId="24" fillId="0" borderId="18" xfId="0" applyNumberFormat="1" applyFont="1" applyBorder="1" applyAlignment="1">
      <alignment horizontal="center" vertical="center"/>
    </xf>
    <xf numFmtId="49" fontId="37" fillId="0" borderId="18" xfId="0" applyNumberFormat="1" applyFont="1" applyBorder="1" applyAlignment="1">
      <alignment horizontal="center" vertical="center"/>
    </xf>
    <xf numFmtId="0" fontId="0" fillId="7" borderId="17" xfId="0" applyFill="1" applyBorder="1" applyAlignment="1">
      <alignment horizontal="center" vertical="center"/>
    </xf>
    <xf numFmtId="49" fontId="30" fillId="0" borderId="8" xfId="0" applyNumberFormat="1" applyFont="1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49" fontId="6" fillId="0" borderId="8" xfId="0" applyNumberFormat="1" applyFont="1" applyBorder="1" applyAlignment="1">
      <alignment horizontal="center" vertical="center"/>
    </xf>
    <xf numFmtId="49" fontId="33" fillId="0" borderId="8" xfId="0" applyNumberFormat="1" applyFont="1" applyBorder="1" applyAlignment="1">
      <alignment horizontal="center" vertical="center"/>
    </xf>
    <xf numFmtId="0" fontId="34" fillId="0" borderId="0" xfId="0" applyFont="1" applyAlignment="1">
      <alignment horizontal="center" vertical="center"/>
    </xf>
    <xf numFmtId="0" fontId="0" fillId="7" borderId="48" xfId="0" applyFill="1" applyBorder="1" applyAlignment="1">
      <alignment horizontal="center" vertical="center"/>
    </xf>
    <xf numFmtId="0" fontId="34" fillId="4" borderId="11" xfId="0" applyFont="1" applyFill="1" applyBorder="1" applyAlignment="1">
      <alignment horizontal="center" vertical="center"/>
    </xf>
    <xf numFmtId="0" fontId="16" fillId="17" borderId="53" xfId="0" applyFont="1" applyFill="1" applyBorder="1" applyAlignment="1">
      <alignment horizontal="center" vertical="center"/>
    </xf>
    <xf numFmtId="0" fontId="41" fillId="8" borderId="0" xfId="0" applyFont="1" applyFill="1" applyAlignment="1">
      <alignment horizontal="center" vertical="center"/>
    </xf>
    <xf numFmtId="0" fontId="12" fillId="8" borderId="0" xfId="0" applyFont="1" applyFill="1" applyAlignment="1">
      <alignment horizontal="center" vertical="center"/>
    </xf>
    <xf numFmtId="0" fontId="30" fillId="17" borderId="0" xfId="0" applyFont="1" applyFill="1" applyAlignment="1">
      <alignment horizontal="center" vertical="center"/>
    </xf>
    <xf numFmtId="0" fontId="12" fillId="17" borderId="5" xfId="0" applyFont="1" applyFill="1" applyBorder="1" applyAlignment="1">
      <alignment horizontal="center" vertical="center"/>
    </xf>
    <xf numFmtId="0" fontId="12" fillId="10" borderId="0" xfId="0" applyFont="1" applyFill="1" applyAlignment="1">
      <alignment horizontal="center" vertical="center"/>
    </xf>
    <xf numFmtId="0" fontId="12" fillId="11" borderId="0" xfId="0" applyFont="1" applyFill="1" applyAlignment="1">
      <alignment horizontal="center" vertical="center"/>
    </xf>
    <xf numFmtId="0" fontId="12" fillId="12" borderId="0" xfId="0" applyFont="1" applyFill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17" borderId="4" xfId="0" applyFont="1" applyFill="1" applyBorder="1" applyAlignment="1">
      <alignment horizontal="center" vertical="center"/>
    </xf>
    <xf numFmtId="0" fontId="12" fillId="17" borderId="24" xfId="0" applyFont="1" applyFill="1" applyBorder="1" applyAlignment="1">
      <alignment horizontal="center" vertical="center"/>
    </xf>
    <xf numFmtId="0" fontId="12" fillId="17" borderId="26" xfId="0" applyFont="1" applyFill="1" applyBorder="1" applyAlignment="1">
      <alignment horizontal="center" vertical="center"/>
    </xf>
    <xf numFmtId="0" fontId="41" fillId="17" borderId="0" xfId="0" applyFont="1" applyFill="1" applyAlignment="1">
      <alignment vertical="center"/>
    </xf>
    <xf numFmtId="0" fontId="42" fillId="17" borderId="0" xfId="0" applyFont="1" applyFill="1" applyAlignment="1">
      <alignment vertical="top"/>
    </xf>
    <xf numFmtId="0" fontId="12" fillId="17" borderId="28" xfId="0" applyFont="1" applyFill="1" applyBorder="1" applyAlignment="1">
      <alignment horizontal="center" vertical="center"/>
    </xf>
    <xf numFmtId="0" fontId="12" fillId="17" borderId="25" xfId="0" applyFont="1" applyFill="1" applyBorder="1" applyAlignment="1" applyProtection="1">
      <alignment horizontal="center" vertical="center"/>
      <protection locked="0"/>
    </xf>
    <xf numFmtId="0" fontId="21" fillId="0" borderId="0" xfId="0" applyFont="1" applyAlignment="1">
      <alignment vertical="center"/>
    </xf>
    <xf numFmtId="0" fontId="25" fillId="17" borderId="0" xfId="0" applyFont="1" applyFill="1" applyAlignment="1">
      <alignment vertical="top"/>
    </xf>
    <xf numFmtId="0" fontId="25" fillId="9" borderId="0" xfId="0" applyFont="1" applyFill="1" applyAlignment="1">
      <alignment vertical="top"/>
    </xf>
    <xf numFmtId="0" fontId="25" fillId="17" borderId="4" xfId="0" applyFont="1" applyFill="1" applyBorder="1" applyAlignment="1">
      <alignment horizontal="center" vertical="center"/>
    </xf>
    <xf numFmtId="0" fontId="25" fillId="17" borderId="25" xfId="0" applyFont="1" applyFill="1" applyBorder="1" applyAlignment="1">
      <alignment horizontal="center" vertical="center"/>
    </xf>
    <xf numFmtId="0" fontId="25" fillId="17" borderId="29" xfId="0" applyFont="1" applyFill="1" applyBorder="1" applyAlignment="1">
      <alignment horizontal="center" vertical="center"/>
    </xf>
    <xf numFmtId="0" fontId="25" fillId="8" borderId="0" xfId="0" applyFont="1" applyFill="1" applyAlignment="1">
      <alignment horizontal="center" vertical="center"/>
    </xf>
    <xf numFmtId="0" fontId="26" fillId="8" borderId="0" xfId="0" applyFont="1" applyFill="1" applyAlignment="1">
      <alignment horizontal="center" vertical="center"/>
    </xf>
    <xf numFmtId="0" fontId="26" fillId="8" borderId="0" xfId="0" applyFont="1" applyFill="1" applyAlignment="1">
      <alignment vertical="center"/>
    </xf>
    <xf numFmtId="0" fontId="43" fillId="17" borderId="0" xfId="0" applyFont="1" applyFill="1" applyAlignment="1">
      <alignment horizontal="center" vertical="center"/>
    </xf>
    <xf numFmtId="0" fontId="26" fillId="17" borderId="25" xfId="0" applyFont="1" applyFill="1" applyBorder="1" applyAlignment="1" applyProtection="1">
      <alignment horizontal="center" vertical="center"/>
      <protection locked="0"/>
    </xf>
    <xf numFmtId="0" fontId="26" fillId="17" borderId="0" xfId="0" applyFont="1" applyFill="1" applyAlignment="1">
      <alignment horizontal="center" vertical="center"/>
    </xf>
    <xf numFmtId="0" fontId="25" fillId="17" borderId="0" xfId="0" applyFont="1" applyFill="1" applyAlignment="1">
      <alignment vertical="center"/>
    </xf>
    <xf numFmtId="0" fontId="25" fillId="10" borderId="0" xfId="0" applyFont="1" applyFill="1" applyAlignment="1">
      <alignment vertical="center"/>
    </xf>
    <xf numFmtId="0" fontId="26" fillId="17" borderId="4" xfId="0" applyFont="1" applyFill="1" applyBorder="1" applyAlignment="1">
      <alignment horizontal="center" vertical="center"/>
    </xf>
    <xf numFmtId="0" fontId="26" fillId="17" borderId="25" xfId="0" applyFont="1" applyFill="1" applyBorder="1" applyAlignment="1">
      <alignment horizontal="center" vertical="center"/>
    </xf>
    <xf numFmtId="0" fontId="26" fillId="17" borderId="24" xfId="0" applyFont="1" applyFill="1" applyBorder="1" applyAlignment="1">
      <alignment horizontal="center" vertical="center"/>
    </xf>
    <xf numFmtId="0" fontId="26" fillId="17" borderId="5" xfId="0" applyFont="1" applyFill="1" applyBorder="1" applyAlignment="1">
      <alignment horizontal="center" vertical="center"/>
    </xf>
    <xf numFmtId="0" fontId="26" fillId="17" borderId="26" xfId="0" applyFont="1" applyFill="1" applyBorder="1" applyAlignment="1">
      <alignment horizontal="center" vertical="center"/>
    </xf>
    <xf numFmtId="0" fontId="25" fillId="9" borderId="0" xfId="0" applyFont="1" applyFill="1" applyAlignment="1">
      <alignment vertical="center"/>
    </xf>
    <xf numFmtId="0" fontId="26" fillId="17" borderId="1" xfId="0" applyFont="1" applyFill="1" applyBorder="1" applyAlignment="1">
      <alignment horizontal="center" vertical="center"/>
    </xf>
    <xf numFmtId="0" fontId="26" fillId="17" borderId="28" xfId="0" applyFont="1" applyFill="1" applyBorder="1" applyAlignment="1">
      <alignment horizontal="center" vertical="center"/>
    </xf>
    <xf numFmtId="0" fontId="26" fillId="17" borderId="2" xfId="0" applyFont="1" applyFill="1" applyBorder="1" applyAlignment="1">
      <alignment horizontal="center" vertical="center"/>
    </xf>
    <xf numFmtId="0" fontId="25" fillId="17" borderId="24" xfId="0" applyFont="1" applyFill="1" applyBorder="1" applyAlignment="1">
      <alignment horizontal="center" vertical="center"/>
    </xf>
    <xf numFmtId="0" fontId="26" fillId="3" borderId="0" xfId="0" applyFont="1" applyFill="1" applyAlignment="1">
      <alignment vertical="center"/>
    </xf>
    <xf numFmtId="0" fontId="25" fillId="3" borderId="0" xfId="0" applyFont="1" applyFill="1" applyAlignment="1">
      <alignment vertical="center"/>
    </xf>
    <xf numFmtId="0" fontId="25" fillId="9" borderId="24" xfId="0" applyFont="1" applyFill="1" applyBorder="1" applyAlignment="1">
      <alignment vertical="center"/>
    </xf>
    <xf numFmtId="0" fontId="26" fillId="17" borderId="30" xfId="0" applyFont="1" applyFill="1" applyBorder="1" applyAlignment="1" applyProtection="1">
      <alignment horizontal="center" vertical="center"/>
      <protection locked="0"/>
    </xf>
    <xf numFmtId="0" fontId="26" fillId="17" borderId="3" xfId="0" applyFont="1" applyFill="1" applyBorder="1" applyAlignment="1">
      <alignment horizontal="center" vertical="center"/>
    </xf>
    <xf numFmtId="0" fontId="26" fillId="17" borderId="27" xfId="0" applyFont="1" applyFill="1" applyBorder="1" applyAlignment="1">
      <alignment horizontal="center" vertical="center"/>
    </xf>
    <xf numFmtId="0" fontId="26" fillId="10" borderId="0" xfId="0" applyFont="1" applyFill="1" applyAlignment="1">
      <alignment horizontal="center" vertical="center"/>
    </xf>
    <xf numFmtId="0" fontId="26" fillId="11" borderId="0" xfId="0" applyFont="1" applyFill="1" applyAlignment="1">
      <alignment vertical="center"/>
    </xf>
    <xf numFmtId="0" fontId="26" fillId="11" borderId="0" xfId="0" applyFont="1" applyFill="1" applyAlignment="1">
      <alignment horizontal="center" vertical="center"/>
    </xf>
    <xf numFmtId="0" fontId="26" fillId="12" borderId="0" xfId="0" applyFont="1" applyFill="1" applyAlignment="1">
      <alignment horizontal="center" vertical="center"/>
    </xf>
    <xf numFmtId="0" fontId="26" fillId="12" borderId="0" xfId="0" applyFont="1" applyFill="1" applyAlignment="1">
      <alignment vertical="center"/>
    </xf>
    <xf numFmtId="0" fontId="26" fillId="0" borderId="0" xfId="0" applyFont="1" applyAlignment="1">
      <alignment horizontal="center" vertical="center"/>
    </xf>
    <xf numFmtId="0" fontId="26" fillId="0" borderId="0" xfId="0" applyFont="1" applyAlignment="1">
      <alignment vertical="center"/>
    </xf>
    <xf numFmtId="0" fontId="25" fillId="9" borderId="0" xfId="0" applyFont="1" applyFill="1" applyAlignment="1">
      <alignment horizontal="left" vertical="center"/>
    </xf>
    <xf numFmtId="0" fontId="21" fillId="0" borderId="0" xfId="0" applyFont="1" applyAlignment="1">
      <alignment horizontal="center" vertical="center"/>
    </xf>
    <xf numFmtId="0" fontId="41" fillId="0" borderId="0" xfId="0" applyFont="1" applyAlignment="1">
      <alignment vertical="center"/>
    </xf>
    <xf numFmtId="0" fontId="25" fillId="9" borderId="25" xfId="0" applyFont="1" applyFill="1" applyBorder="1" applyAlignment="1" applyProtection="1">
      <alignment horizontal="left" vertical="center"/>
      <protection locked="0"/>
    </xf>
    <xf numFmtId="0" fontId="25" fillId="9" borderId="28" xfId="0" applyFont="1" applyFill="1" applyBorder="1" applyAlignment="1" applyProtection="1">
      <alignment horizontal="left" vertical="center"/>
      <protection locked="0"/>
    </xf>
    <xf numFmtId="0" fontId="25" fillId="9" borderId="25" xfId="0" applyFont="1" applyFill="1" applyBorder="1" applyAlignment="1">
      <alignment horizontal="center" vertical="center"/>
    </xf>
    <xf numFmtId="0" fontId="25" fillId="9" borderId="5" xfId="0" applyFont="1" applyFill="1" applyBorder="1" applyAlignment="1">
      <alignment horizontal="center" vertical="center"/>
    </xf>
    <xf numFmtId="0" fontId="25" fillId="9" borderId="24" xfId="0" applyFont="1" applyFill="1" applyBorder="1" applyAlignment="1">
      <alignment horizontal="right" vertical="center"/>
    </xf>
    <xf numFmtId="0" fontId="25" fillId="9" borderId="25" xfId="0" applyFont="1" applyFill="1" applyBorder="1" applyAlignment="1" applyProtection="1">
      <alignment horizontal="center" vertical="center"/>
      <protection locked="0"/>
    </xf>
    <xf numFmtId="0" fontId="25" fillId="9" borderId="24" xfId="0" applyFont="1" applyFill="1" applyBorder="1" applyAlignment="1">
      <alignment horizontal="left" vertical="center"/>
    </xf>
    <xf numFmtId="0" fontId="25" fillId="3" borderId="25" xfId="0" applyFont="1" applyFill="1" applyBorder="1" applyAlignment="1">
      <alignment horizontal="left" vertical="center"/>
    </xf>
    <xf numFmtId="0" fontId="25" fillId="9" borderId="0" xfId="0" applyFont="1" applyFill="1" applyAlignment="1" applyProtection="1">
      <alignment horizontal="left" vertical="center"/>
      <protection locked="0"/>
    </xf>
    <xf numFmtId="0" fontId="25" fillId="9" borderId="24" xfId="0" applyFont="1" applyFill="1" applyBorder="1" applyAlignment="1" applyProtection="1">
      <alignment horizontal="left" vertical="center"/>
      <protection locked="0"/>
    </xf>
    <xf numFmtId="0" fontId="25" fillId="3" borderId="25" xfId="0" applyFont="1" applyFill="1" applyBorder="1" applyAlignment="1">
      <alignment vertical="center"/>
    </xf>
    <xf numFmtId="0" fontId="25" fillId="13" borderId="0" xfId="0" applyFont="1" applyFill="1" applyAlignment="1">
      <alignment vertical="center"/>
    </xf>
    <xf numFmtId="0" fontId="25" fillId="13" borderId="0" xfId="0" applyFont="1" applyFill="1" applyAlignment="1">
      <alignment horizontal="left" vertical="center"/>
    </xf>
    <xf numFmtId="0" fontId="25" fillId="11" borderId="0" xfId="0" applyFont="1" applyFill="1" applyAlignment="1">
      <alignment vertical="center"/>
    </xf>
    <xf numFmtId="0" fontId="25" fillId="11" borderId="0" xfId="0" applyFont="1" applyFill="1" applyAlignment="1">
      <alignment horizontal="left" vertical="center"/>
    </xf>
    <xf numFmtId="0" fontId="25" fillId="0" borderId="0" xfId="0" applyFont="1" applyAlignment="1">
      <alignment vertical="center"/>
    </xf>
    <xf numFmtId="0" fontId="25" fillId="0" borderId="0" xfId="0" applyFont="1" applyAlignment="1">
      <alignment horizontal="left" vertical="center"/>
    </xf>
    <xf numFmtId="0" fontId="25" fillId="9" borderId="53" xfId="0" applyFont="1" applyFill="1" applyBorder="1" applyAlignment="1">
      <alignment horizontal="center" vertical="center"/>
    </xf>
    <xf numFmtId="0" fontId="25" fillId="9" borderId="1" xfId="0" applyFont="1" applyFill="1" applyBorder="1" applyAlignment="1">
      <alignment horizontal="center" vertical="center"/>
    </xf>
    <xf numFmtId="0" fontId="25" fillId="9" borderId="28" xfId="0" applyFont="1" applyFill="1" applyBorder="1" applyAlignment="1">
      <alignment vertical="center"/>
    </xf>
    <xf numFmtId="0" fontId="25" fillId="9" borderId="28" xfId="0" applyFont="1" applyFill="1" applyBorder="1" applyAlignment="1">
      <alignment horizontal="center" vertical="center"/>
    </xf>
    <xf numFmtId="0" fontId="25" fillId="9" borderId="2" xfId="0" applyFont="1" applyFill="1" applyBorder="1" applyAlignment="1">
      <alignment horizontal="center" vertical="center"/>
    </xf>
    <xf numFmtId="0" fontId="30" fillId="0" borderId="0" xfId="0" applyFont="1" applyAlignment="1">
      <alignment horizontal="center" vertical="center"/>
    </xf>
    <xf numFmtId="0" fontId="4" fillId="14" borderId="9" xfId="0" applyFont="1" applyFill="1" applyBorder="1" applyAlignment="1">
      <alignment horizontal="left" vertical="center" wrapText="1"/>
    </xf>
    <xf numFmtId="0" fontId="0" fillId="0" borderId="7" xfId="0" applyBorder="1" applyAlignment="1">
      <alignment horizontal="left"/>
    </xf>
    <xf numFmtId="0" fontId="0" fillId="0" borderId="0" xfId="0" applyAlignment="1">
      <alignment horizontal="left"/>
    </xf>
    <xf numFmtId="164" fontId="38" fillId="7" borderId="38" xfId="0" applyNumberFormat="1" applyFont="1" applyFill="1" applyBorder="1" applyAlignment="1">
      <alignment horizontal="center" vertical="center"/>
    </xf>
    <xf numFmtId="164" fontId="38" fillId="7" borderId="0" xfId="0" applyNumberFormat="1" applyFont="1" applyFill="1" applyAlignment="1">
      <alignment horizontal="center" vertical="center"/>
    </xf>
    <xf numFmtId="164" fontId="38" fillId="7" borderId="43" xfId="0" applyNumberFormat="1" applyFont="1" applyFill="1" applyBorder="1" applyAlignment="1">
      <alignment horizontal="center" vertical="center"/>
    </xf>
    <xf numFmtId="164" fontId="38" fillId="7" borderId="11" xfId="0" applyNumberFormat="1" applyFont="1" applyFill="1" applyBorder="1" applyAlignment="1">
      <alignment horizontal="center" vertical="center"/>
    </xf>
    <xf numFmtId="164" fontId="38" fillId="7" borderId="32" xfId="0" applyNumberFormat="1" applyFont="1" applyFill="1" applyBorder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27" fillId="3" borderId="0" xfId="0" applyFont="1" applyFill="1" applyAlignment="1">
      <alignment horizontal="center" vertical="center"/>
    </xf>
    <xf numFmtId="0" fontId="8" fillId="3" borderId="16" xfId="0" applyFont="1" applyFill="1" applyBorder="1" applyAlignment="1">
      <alignment horizontal="center" vertical="center"/>
    </xf>
    <xf numFmtId="0" fontId="8" fillId="3" borderId="17" xfId="0" applyFont="1" applyFill="1" applyBorder="1" applyAlignment="1">
      <alignment horizontal="center" vertical="center"/>
    </xf>
    <xf numFmtId="0" fontId="8" fillId="3" borderId="18" xfId="0" applyFont="1" applyFill="1" applyBorder="1" applyAlignment="1">
      <alignment horizontal="center" vertical="center"/>
    </xf>
    <xf numFmtId="0" fontId="44" fillId="7" borderId="0" xfId="0" applyFont="1" applyFill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164" fontId="28" fillId="0" borderId="16" xfId="0" applyNumberFormat="1" applyFont="1" applyBorder="1" applyAlignment="1">
      <alignment horizontal="center"/>
    </xf>
    <xf numFmtId="164" fontId="28" fillId="0" borderId="18" xfId="0" applyNumberFormat="1" applyFont="1" applyBorder="1" applyAlignment="1">
      <alignment horizontal="center"/>
    </xf>
    <xf numFmtId="0" fontId="7" fillId="0" borderId="0" xfId="0" applyFont="1" applyAlignment="1">
      <alignment horizontal="center"/>
    </xf>
    <xf numFmtId="0" fontId="32" fillId="0" borderId="0" xfId="0" applyFont="1" applyAlignment="1">
      <alignment horizontal="center"/>
    </xf>
    <xf numFmtId="164" fontId="35" fillId="0" borderId="16" xfId="0" applyNumberFormat="1" applyFont="1" applyBorder="1" applyAlignment="1">
      <alignment horizontal="center" vertical="center"/>
    </xf>
    <xf numFmtId="164" fontId="35" fillId="0" borderId="18" xfId="0" applyNumberFormat="1" applyFont="1" applyBorder="1" applyAlignment="1">
      <alignment horizontal="center" vertical="center"/>
    </xf>
    <xf numFmtId="164" fontId="35" fillId="0" borderId="16" xfId="0" applyNumberFormat="1" applyFont="1" applyBorder="1" applyAlignment="1">
      <alignment horizontal="center"/>
    </xf>
    <xf numFmtId="164" fontId="35" fillId="0" borderId="18" xfId="0" applyNumberFormat="1" applyFont="1" applyBorder="1" applyAlignment="1">
      <alignment horizontal="center"/>
    </xf>
    <xf numFmtId="164" fontId="28" fillId="0" borderId="16" xfId="0" applyNumberFormat="1" applyFont="1" applyBorder="1" applyAlignment="1">
      <alignment horizontal="center" vertical="center"/>
    </xf>
    <xf numFmtId="164" fontId="28" fillId="0" borderId="18" xfId="0" applyNumberFormat="1" applyFont="1" applyBorder="1" applyAlignment="1">
      <alignment horizontal="center" vertical="center"/>
    </xf>
    <xf numFmtId="0" fontId="28" fillId="3" borderId="16" xfId="0" applyFont="1" applyFill="1" applyBorder="1" applyAlignment="1">
      <alignment horizontal="center"/>
    </xf>
    <xf numFmtId="0" fontId="28" fillId="3" borderId="18" xfId="0" applyFont="1" applyFill="1" applyBorder="1" applyAlignment="1">
      <alignment horizontal="center"/>
    </xf>
    <xf numFmtId="0" fontId="0" fillId="7" borderId="11" xfId="0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7" fillId="4" borderId="0" xfId="0" applyFont="1" applyFill="1" applyAlignment="1">
      <alignment horizontal="center" vertical="center"/>
    </xf>
    <xf numFmtId="0" fontId="9" fillId="0" borderId="38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4" borderId="11" xfId="0" applyFont="1" applyFill="1" applyBorder="1" applyAlignment="1">
      <alignment horizontal="center" vertical="center"/>
    </xf>
    <xf numFmtId="0" fontId="35" fillId="3" borderId="16" xfId="0" applyFont="1" applyFill="1" applyBorder="1" applyAlignment="1">
      <alignment horizontal="center" vertical="center"/>
    </xf>
    <xf numFmtId="0" fontId="35" fillId="3" borderId="17" xfId="0" applyFont="1" applyFill="1" applyBorder="1" applyAlignment="1">
      <alignment horizontal="center" vertical="center"/>
    </xf>
    <xf numFmtId="0" fontId="35" fillId="3" borderId="18" xfId="0" applyFont="1" applyFill="1" applyBorder="1" applyAlignment="1">
      <alignment horizontal="center" vertical="center"/>
    </xf>
    <xf numFmtId="0" fontId="35" fillId="3" borderId="16" xfId="0" applyFont="1" applyFill="1" applyBorder="1" applyAlignment="1">
      <alignment horizontal="center"/>
    </xf>
    <xf numFmtId="0" fontId="35" fillId="3" borderId="18" xfId="0" applyFont="1" applyFill="1" applyBorder="1" applyAlignment="1">
      <alignment horizontal="center"/>
    </xf>
    <xf numFmtId="0" fontId="0" fillId="0" borderId="16" xfId="0" applyBorder="1" applyAlignment="1">
      <alignment horizontal="right" vertical="center"/>
    </xf>
    <xf numFmtId="0" fontId="0" fillId="0" borderId="17" xfId="0" applyBorder="1" applyAlignment="1">
      <alignment horizontal="right" vertical="center"/>
    </xf>
    <xf numFmtId="0" fontId="0" fillId="0" borderId="18" xfId="0" applyBorder="1" applyAlignment="1">
      <alignment horizontal="right" vertical="center"/>
    </xf>
    <xf numFmtId="0" fontId="24" fillId="3" borderId="20" xfId="0" applyFont="1" applyFill="1" applyBorder="1" applyAlignment="1">
      <alignment horizontal="center" vertical="center" wrapText="1"/>
    </xf>
    <xf numFmtId="0" fontId="24" fillId="3" borderId="21" xfId="0" applyFont="1" applyFill="1" applyBorder="1" applyAlignment="1">
      <alignment horizontal="center" vertical="center" wrapText="1"/>
    </xf>
    <xf numFmtId="0" fontId="40" fillId="0" borderId="10" xfId="0" applyFont="1" applyBorder="1" applyAlignment="1">
      <alignment horizontal="center" vertical="center"/>
    </xf>
    <xf numFmtId="0" fontId="40" fillId="0" borderId="39" xfId="0" applyFont="1" applyBorder="1" applyAlignment="1">
      <alignment horizontal="center" vertical="center"/>
    </xf>
    <xf numFmtId="0" fontId="9" fillId="0" borderId="43" xfId="0" applyFont="1" applyBorder="1" applyAlignment="1">
      <alignment horizontal="center" vertical="center"/>
    </xf>
    <xf numFmtId="0" fontId="25" fillId="9" borderId="0" xfId="0" applyFont="1" applyFill="1" applyAlignment="1">
      <alignment horizontal="center" vertical="center"/>
    </xf>
    <xf numFmtId="0" fontId="25" fillId="17" borderId="0" xfId="0" applyFont="1" applyFill="1" applyAlignment="1">
      <alignment horizontal="center" vertical="center"/>
    </xf>
    <xf numFmtId="0" fontId="25" fillId="3" borderId="0" xfId="0" applyFont="1" applyFill="1" applyAlignment="1">
      <alignment horizontal="left" vertical="center"/>
    </xf>
    <xf numFmtId="0" fontId="18" fillId="17" borderId="0" xfId="0" applyFont="1" applyFill="1" applyAlignment="1">
      <alignment horizontal="center" vertical="center"/>
    </xf>
    <xf numFmtId="0" fontId="21" fillId="3" borderId="0" xfId="0" applyFont="1" applyFill="1" applyAlignment="1">
      <alignment horizontal="left" vertical="center"/>
    </xf>
    <xf numFmtId="0" fontId="25" fillId="3" borderId="53" xfId="0" applyFont="1" applyFill="1" applyBorder="1" applyAlignment="1">
      <alignment horizontal="center" vertical="center"/>
    </xf>
    <xf numFmtId="0" fontId="25" fillId="3" borderId="29" xfId="0" applyFont="1" applyFill="1" applyBorder="1" applyAlignment="1">
      <alignment horizontal="center" vertical="center"/>
    </xf>
    <xf numFmtId="0" fontId="21" fillId="3" borderId="5" xfId="0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1" defaultTableStyle="TableStyleMedium2" defaultPivotStyle="PivotStyleLight16">
    <tableStyle name="Invisible" pivot="0" table="0" count="0" xr9:uid="{57FB27E3-9A9B-4857-9A99-DCEE08F88CFC}"/>
  </tableStyles>
  <colors>
    <mruColors>
      <color rgb="FF00FF00"/>
      <color rgb="FF0033CC"/>
      <color rgb="FF003399"/>
      <color rgb="FFFF9933"/>
      <color rgb="FF66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8" Type="http://schemas.openxmlformats.org/officeDocument/2006/relationships/image" Target="../media/image6.emf"/><Relationship Id="rId13" Type="http://schemas.openxmlformats.org/officeDocument/2006/relationships/image" Target="../media/image15.emf"/><Relationship Id="rId3" Type="http://schemas.openxmlformats.org/officeDocument/2006/relationships/image" Target="../media/image11.emf"/><Relationship Id="rId7" Type="http://schemas.openxmlformats.org/officeDocument/2006/relationships/image" Target="../media/image7.emf"/><Relationship Id="rId12" Type="http://schemas.openxmlformats.org/officeDocument/2006/relationships/image" Target="../media/image14.emf"/><Relationship Id="rId2" Type="http://schemas.openxmlformats.org/officeDocument/2006/relationships/image" Target="../media/image10.emf"/><Relationship Id="rId1" Type="http://schemas.openxmlformats.org/officeDocument/2006/relationships/image" Target="../media/image9.emf"/><Relationship Id="rId6" Type="http://schemas.openxmlformats.org/officeDocument/2006/relationships/image" Target="../media/image8.emf"/><Relationship Id="rId11" Type="http://schemas.openxmlformats.org/officeDocument/2006/relationships/image" Target="../media/image3.emf"/><Relationship Id="rId5" Type="http://schemas.openxmlformats.org/officeDocument/2006/relationships/image" Target="../media/image13.emf"/><Relationship Id="rId10" Type="http://schemas.openxmlformats.org/officeDocument/2006/relationships/image" Target="../media/image4.emf"/><Relationship Id="rId4" Type="http://schemas.openxmlformats.org/officeDocument/2006/relationships/image" Target="../media/image12.emf"/><Relationship Id="rId9" Type="http://schemas.openxmlformats.org/officeDocument/2006/relationships/image" Target="../media/image5.emf"/><Relationship Id="rId14" Type="http://schemas.openxmlformats.org/officeDocument/2006/relationships/image" Target="../media/image16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7.emf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8.emf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19.emf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20.emf"/></Relationships>
</file>

<file path=xl/drawings/_rels/vmlDrawing8.vml.rels><?xml version="1.0" encoding="UTF-8" standalone="yes"?>
<Relationships xmlns="http://schemas.openxmlformats.org/package/2006/relationships"><Relationship Id="rId1" Type="http://schemas.openxmlformats.org/officeDocument/2006/relationships/image" Target="../media/image21.emf"/></Relationships>
</file>

<file path=xl/drawings/_rels/vmlDrawing9.vml.rels><?xml version="1.0" encoding="UTF-8" standalone="yes"?>
<Relationships xmlns="http://schemas.openxmlformats.org/package/2006/relationships"><Relationship Id="rId1" Type="http://schemas.openxmlformats.org/officeDocument/2006/relationships/image" Target="../media/image22.emf"/></Relationships>
</file>

<file path=xl/drawings/_rels/vmlDrawing10.vml.rels><?xml version="1.0" encoding="UTF-8" standalone="yes"?>
<Relationships xmlns="http://schemas.openxmlformats.org/package/2006/relationships"><Relationship Id="rId1" Type="http://schemas.openxmlformats.org/officeDocument/2006/relationships/image" Target="../media/image23.emf"/></Relationships>
</file>

<file path=xl/drawings/_rels/vmlDrawing11.vml.rels><?xml version="1.0" encoding="UTF-8" standalone="yes"?>
<Relationships xmlns="http://schemas.openxmlformats.org/package/2006/relationships"><Relationship Id="rId3" Type="http://schemas.openxmlformats.org/officeDocument/2006/relationships/image" Target="../media/image26.emf"/><Relationship Id="rId2" Type="http://schemas.openxmlformats.org/officeDocument/2006/relationships/image" Target="../media/image25.emf"/><Relationship Id="rId1" Type="http://schemas.openxmlformats.org/officeDocument/2006/relationships/image" Target="../media/image24.emf"/></Relationships>
</file>

<file path=xl/drawings/_rels/vmlDrawing1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7.emf"/></Relationships>
</file>

<file path=xl/drawings/_rels/vmlDrawing13.vml.rels><?xml version="1.0" encoding="UTF-8" standalone="yes"?>
<Relationships xmlns="http://schemas.openxmlformats.org/package/2006/relationships"><Relationship Id="rId2" Type="http://schemas.openxmlformats.org/officeDocument/2006/relationships/image" Target="../media/image28.emf"/><Relationship Id="rId1" Type="http://schemas.openxmlformats.org/officeDocument/2006/relationships/image" Target="../media/image29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638175</xdr:colOff>
          <xdr:row>18</xdr:row>
          <xdr:rowOff>47625</xdr:rowOff>
        </xdr:from>
        <xdr:to>
          <xdr:col>10</xdr:col>
          <xdr:colOff>685800</xdr:colOff>
          <xdr:row>20</xdr:row>
          <xdr:rowOff>104775</xdr:rowOff>
        </xdr:to>
        <xdr:sp macro="" textlink="">
          <xdr:nvSpPr>
            <xdr:cNvPr id="13313" name="CommandButton1" hidden="1">
              <a:extLst>
                <a:ext uri="{63B3BB69-23CF-44E3-9099-C40C66FF867C}">
                  <a14:compatExt spid="_x0000_s13313"/>
                </a:ext>
                <a:ext uri="{FF2B5EF4-FFF2-40B4-BE49-F238E27FC236}">
                  <a16:creationId xmlns:a16="http://schemas.microsoft.com/office/drawing/2014/main" id="{00000000-0008-0000-0000-000001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11</xdr:row>
          <xdr:rowOff>19050</xdr:rowOff>
        </xdr:from>
        <xdr:to>
          <xdr:col>11</xdr:col>
          <xdr:colOff>38100</xdr:colOff>
          <xdr:row>19</xdr:row>
          <xdr:rowOff>180975</xdr:rowOff>
        </xdr:to>
        <xdr:sp macro="" textlink="">
          <xdr:nvSpPr>
            <xdr:cNvPr id="38915" name="CommandButton3" hidden="1">
              <a:extLst>
                <a:ext uri="{63B3BB69-23CF-44E3-9099-C40C66FF867C}">
                  <a14:compatExt spid="_x0000_s38915"/>
                </a:ext>
                <a:ext uri="{FF2B5EF4-FFF2-40B4-BE49-F238E27FC236}">
                  <a16:creationId xmlns:a16="http://schemas.microsoft.com/office/drawing/2014/main" id="{00000000-0008-0000-0100-0000039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7</xdr:row>
          <xdr:rowOff>9525</xdr:rowOff>
        </xdr:from>
        <xdr:to>
          <xdr:col>21</xdr:col>
          <xdr:colOff>9525</xdr:colOff>
          <xdr:row>11</xdr:row>
          <xdr:rowOff>9525</xdr:rowOff>
        </xdr:to>
        <xdr:sp macro="" textlink="">
          <xdr:nvSpPr>
            <xdr:cNvPr id="30722" name="CommandButton1" hidden="1">
              <a:extLst>
                <a:ext uri="{63B3BB69-23CF-44E3-9099-C40C66FF867C}">
                  <a14:compatExt spid="_x0000_s30722"/>
                </a:ext>
                <a:ext uri="{FF2B5EF4-FFF2-40B4-BE49-F238E27FC236}">
                  <a16:creationId xmlns:a16="http://schemas.microsoft.com/office/drawing/2014/main" id="{00000000-0008-0000-0200-000002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7</xdr:row>
          <xdr:rowOff>0</xdr:rowOff>
        </xdr:from>
        <xdr:to>
          <xdr:col>23</xdr:col>
          <xdr:colOff>19050</xdr:colOff>
          <xdr:row>11</xdr:row>
          <xdr:rowOff>0</xdr:rowOff>
        </xdr:to>
        <xdr:sp macro="" textlink="">
          <xdr:nvSpPr>
            <xdr:cNvPr id="30724" name="CommandButton2" hidden="1">
              <a:extLst>
                <a:ext uri="{63B3BB69-23CF-44E3-9099-C40C66FF867C}">
                  <a14:compatExt spid="_x0000_s30724"/>
                </a:ext>
                <a:ext uri="{FF2B5EF4-FFF2-40B4-BE49-F238E27FC236}">
                  <a16:creationId xmlns:a16="http://schemas.microsoft.com/office/drawing/2014/main" id="{00000000-0008-0000-0200-000004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9525</xdr:colOff>
          <xdr:row>6</xdr:row>
          <xdr:rowOff>238125</xdr:rowOff>
        </xdr:from>
        <xdr:to>
          <xdr:col>25</xdr:col>
          <xdr:colOff>28575</xdr:colOff>
          <xdr:row>10</xdr:row>
          <xdr:rowOff>238125</xdr:rowOff>
        </xdr:to>
        <xdr:sp macro="" textlink="">
          <xdr:nvSpPr>
            <xdr:cNvPr id="30725" name="CommandButton3" hidden="1">
              <a:extLst>
                <a:ext uri="{63B3BB69-23CF-44E3-9099-C40C66FF867C}">
                  <a14:compatExt spid="_x0000_s30725"/>
                </a:ext>
                <a:ext uri="{FF2B5EF4-FFF2-40B4-BE49-F238E27FC236}">
                  <a16:creationId xmlns:a16="http://schemas.microsoft.com/office/drawing/2014/main" id="{00000000-0008-0000-0200-000005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6</xdr:row>
          <xdr:rowOff>238125</xdr:rowOff>
        </xdr:from>
        <xdr:to>
          <xdr:col>27</xdr:col>
          <xdr:colOff>19050</xdr:colOff>
          <xdr:row>10</xdr:row>
          <xdr:rowOff>238125</xdr:rowOff>
        </xdr:to>
        <xdr:sp macro="" textlink="">
          <xdr:nvSpPr>
            <xdr:cNvPr id="30726" name="CommandButton4" hidden="1">
              <a:extLst>
                <a:ext uri="{63B3BB69-23CF-44E3-9099-C40C66FF867C}">
                  <a14:compatExt spid="_x0000_s30726"/>
                </a:ext>
                <a:ext uri="{FF2B5EF4-FFF2-40B4-BE49-F238E27FC236}">
                  <a16:creationId xmlns:a16="http://schemas.microsoft.com/office/drawing/2014/main" id="{00000000-0008-0000-0200-000006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1609725</xdr:colOff>
          <xdr:row>13</xdr:row>
          <xdr:rowOff>9525</xdr:rowOff>
        </xdr:from>
        <xdr:to>
          <xdr:col>29</xdr:col>
          <xdr:colOff>19050</xdr:colOff>
          <xdr:row>16</xdr:row>
          <xdr:rowOff>200025</xdr:rowOff>
        </xdr:to>
        <xdr:sp macro="" textlink="">
          <xdr:nvSpPr>
            <xdr:cNvPr id="30728" name="CommandButton5" hidden="1">
              <a:extLst>
                <a:ext uri="{63B3BB69-23CF-44E3-9099-C40C66FF867C}">
                  <a14:compatExt spid="_x0000_s30728"/>
                </a:ext>
                <a:ext uri="{FF2B5EF4-FFF2-40B4-BE49-F238E27FC236}">
                  <a16:creationId xmlns:a16="http://schemas.microsoft.com/office/drawing/2014/main" id="{00000000-0008-0000-0200-000008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295275</xdr:colOff>
          <xdr:row>12</xdr:row>
          <xdr:rowOff>238125</xdr:rowOff>
        </xdr:from>
        <xdr:to>
          <xdr:col>24</xdr:col>
          <xdr:colOff>200025</xdr:colOff>
          <xdr:row>16</xdr:row>
          <xdr:rowOff>238125</xdr:rowOff>
        </xdr:to>
        <xdr:sp macro="" textlink="">
          <xdr:nvSpPr>
            <xdr:cNvPr id="30731" name="CommandButton6" hidden="1">
              <a:extLst>
                <a:ext uri="{63B3BB69-23CF-44E3-9099-C40C66FF867C}">
                  <a14:compatExt spid="_x0000_s30731"/>
                </a:ext>
                <a:ext uri="{FF2B5EF4-FFF2-40B4-BE49-F238E27FC236}">
                  <a16:creationId xmlns:a16="http://schemas.microsoft.com/office/drawing/2014/main" id="{00000000-0008-0000-0200-00000B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914400</xdr:colOff>
          <xdr:row>12</xdr:row>
          <xdr:rowOff>238125</xdr:rowOff>
        </xdr:from>
        <xdr:to>
          <xdr:col>26</xdr:col>
          <xdr:colOff>819150</xdr:colOff>
          <xdr:row>16</xdr:row>
          <xdr:rowOff>238125</xdr:rowOff>
        </xdr:to>
        <xdr:sp macro="" textlink="">
          <xdr:nvSpPr>
            <xdr:cNvPr id="30732" name="CommandButton7" hidden="1">
              <a:extLst>
                <a:ext uri="{63B3BB69-23CF-44E3-9099-C40C66FF867C}">
                  <a14:compatExt spid="_x0000_s30732"/>
                </a:ext>
                <a:ext uri="{FF2B5EF4-FFF2-40B4-BE49-F238E27FC236}">
                  <a16:creationId xmlns:a16="http://schemas.microsoft.com/office/drawing/2014/main" id="{00000000-0008-0000-0200-00000C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7</xdr:row>
          <xdr:rowOff>0</xdr:rowOff>
        </xdr:from>
        <xdr:to>
          <xdr:col>29</xdr:col>
          <xdr:colOff>19050</xdr:colOff>
          <xdr:row>11</xdr:row>
          <xdr:rowOff>0</xdr:rowOff>
        </xdr:to>
        <xdr:sp macro="" textlink="">
          <xdr:nvSpPr>
            <xdr:cNvPr id="30734" name="CommandButton9" hidden="1">
              <a:extLst>
                <a:ext uri="{63B3BB69-23CF-44E3-9099-C40C66FF867C}">
                  <a14:compatExt spid="_x0000_s30734"/>
                </a:ext>
                <a:ext uri="{FF2B5EF4-FFF2-40B4-BE49-F238E27FC236}">
                  <a16:creationId xmlns:a16="http://schemas.microsoft.com/office/drawing/2014/main" id="{00000000-0008-0000-0200-00000E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7</xdr:row>
          <xdr:rowOff>0</xdr:rowOff>
        </xdr:from>
        <xdr:to>
          <xdr:col>31</xdr:col>
          <xdr:colOff>19050</xdr:colOff>
          <xdr:row>11</xdr:row>
          <xdr:rowOff>0</xdr:rowOff>
        </xdr:to>
        <xdr:sp macro="" textlink="">
          <xdr:nvSpPr>
            <xdr:cNvPr id="30735" name="CommandButton10" hidden="1">
              <a:extLst>
                <a:ext uri="{63B3BB69-23CF-44E3-9099-C40C66FF867C}">
                  <a14:compatExt spid="_x0000_s30735"/>
                </a:ext>
                <a:ext uri="{FF2B5EF4-FFF2-40B4-BE49-F238E27FC236}">
                  <a16:creationId xmlns:a16="http://schemas.microsoft.com/office/drawing/2014/main" id="{00000000-0008-0000-0200-00000F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7</xdr:row>
          <xdr:rowOff>0</xdr:rowOff>
        </xdr:from>
        <xdr:to>
          <xdr:col>33</xdr:col>
          <xdr:colOff>19050</xdr:colOff>
          <xdr:row>11</xdr:row>
          <xdr:rowOff>0</xdr:rowOff>
        </xdr:to>
        <xdr:sp macro="" textlink="">
          <xdr:nvSpPr>
            <xdr:cNvPr id="30736" name="CommandButton11" hidden="1">
              <a:extLst>
                <a:ext uri="{63B3BB69-23CF-44E3-9099-C40C66FF867C}">
                  <a14:compatExt spid="_x0000_s30736"/>
                </a:ext>
                <a:ext uri="{FF2B5EF4-FFF2-40B4-BE49-F238E27FC236}">
                  <a16:creationId xmlns:a16="http://schemas.microsoft.com/office/drawing/2014/main" id="{00000000-0008-0000-0200-000010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34</xdr:col>
          <xdr:colOff>0</xdr:colOff>
          <xdr:row>7</xdr:row>
          <xdr:rowOff>0</xdr:rowOff>
        </xdr:from>
        <xdr:to>
          <xdr:col>35</xdr:col>
          <xdr:colOff>19050</xdr:colOff>
          <xdr:row>11</xdr:row>
          <xdr:rowOff>0</xdr:rowOff>
        </xdr:to>
        <xdr:sp macro="" textlink="">
          <xdr:nvSpPr>
            <xdr:cNvPr id="30737" name="CommandButton12" hidden="1">
              <a:extLst>
                <a:ext uri="{63B3BB69-23CF-44E3-9099-C40C66FF867C}">
                  <a14:compatExt spid="_x0000_s30737"/>
                </a:ext>
                <a:ext uri="{FF2B5EF4-FFF2-40B4-BE49-F238E27FC236}">
                  <a16:creationId xmlns:a16="http://schemas.microsoft.com/office/drawing/2014/main" id="{00000000-0008-0000-0200-000011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238125</xdr:colOff>
          <xdr:row>13</xdr:row>
          <xdr:rowOff>9525</xdr:rowOff>
        </xdr:from>
        <xdr:to>
          <xdr:col>21</xdr:col>
          <xdr:colOff>9525</xdr:colOff>
          <xdr:row>16</xdr:row>
          <xdr:rowOff>238125</xdr:rowOff>
        </xdr:to>
        <xdr:sp macro="" textlink="">
          <xdr:nvSpPr>
            <xdr:cNvPr id="30738" name="CommandButton8" hidden="1">
              <a:extLst>
                <a:ext uri="{63B3BB69-23CF-44E3-9099-C40C66FF867C}">
                  <a14:compatExt spid="_x0000_s30738"/>
                </a:ext>
                <a:ext uri="{FF2B5EF4-FFF2-40B4-BE49-F238E27FC236}">
                  <a16:creationId xmlns:a16="http://schemas.microsoft.com/office/drawing/2014/main" id="{00000000-0008-0000-0200-000012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285750</xdr:colOff>
          <xdr:row>17</xdr:row>
          <xdr:rowOff>104775</xdr:rowOff>
        </xdr:from>
        <xdr:to>
          <xdr:col>24</xdr:col>
          <xdr:colOff>152400</xdr:colOff>
          <xdr:row>19</xdr:row>
          <xdr:rowOff>200025</xdr:rowOff>
        </xdr:to>
        <xdr:sp macro="" textlink="">
          <xdr:nvSpPr>
            <xdr:cNvPr id="30739" name="CommandButton13" hidden="1">
              <a:extLst>
                <a:ext uri="{63B3BB69-23CF-44E3-9099-C40C66FF867C}">
                  <a14:compatExt spid="_x0000_s30739"/>
                </a:ext>
                <a:ext uri="{FF2B5EF4-FFF2-40B4-BE49-F238E27FC236}">
                  <a16:creationId xmlns:a16="http://schemas.microsoft.com/office/drawing/2014/main" id="{00000000-0008-0000-0200-000013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933450</xdr:colOff>
          <xdr:row>17</xdr:row>
          <xdr:rowOff>104775</xdr:rowOff>
        </xdr:from>
        <xdr:to>
          <xdr:col>26</xdr:col>
          <xdr:colOff>800100</xdr:colOff>
          <xdr:row>19</xdr:row>
          <xdr:rowOff>200025</xdr:rowOff>
        </xdr:to>
        <xdr:sp macro="" textlink="">
          <xdr:nvSpPr>
            <xdr:cNvPr id="30740" name="CommandButton14" hidden="1">
              <a:extLst>
                <a:ext uri="{63B3BB69-23CF-44E3-9099-C40C66FF867C}">
                  <a14:compatExt spid="_x0000_s30740"/>
                </a:ext>
                <a:ext uri="{FF2B5EF4-FFF2-40B4-BE49-F238E27FC236}">
                  <a16:creationId xmlns:a16="http://schemas.microsoft.com/office/drawing/2014/main" id="{00000000-0008-0000-0200-000014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19</xdr:row>
          <xdr:rowOff>171450</xdr:rowOff>
        </xdr:from>
        <xdr:to>
          <xdr:col>29</xdr:col>
          <xdr:colOff>276225</xdr:colOff>
          <xdr:row>23</xdr:row>
          <xdr:rowOff>180975</xdr:rowOff>
        </xdr:to>
        <xdr:sp macro="" textlink="">
          <xdr:nvSpPr>
            <xdr:cNvPr id="50177" name="CommandButton1" hidden="1">
              <a:extLst>
                <a:ext uri="{63B3BB69-23CF-44E3-9099-C40C66FF867C}">
                  <a14:compatExt spid="_x0000_s50177"/>
                </a:ext>
                <a:ext uri="{FF2B5EF4-FFF2-40B4-BE49-F238E27FC236}">
                  <a16:creationId xmlns:a16="http://schemas.microsoft.com/office/drawing/2014/main" id="{00000000-0008-0000-0300-000001C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85725</xdr:colOff>
          <xdr:row>19</xdr:row>
          <xdr:rowOff>104775</xdr:rowOff>
        </xdr:from>
        <xdr:to>
          <xdr:col>28</xdr:col>
          <xdr:colOff>257175</xdr:colOff>
          <xdr:row>23</xdr:row>
          <xdr:rowOff>38100</xdr:rowOff>
        </xdr:to>
        <xdr:sp macro="" textlink="">
          <xdr:nvSpPr>
            <xdr:cNvPr id="51203" name="CommandButton2" hidden="1">
              <a:extLst>
                <a:ext uri="{63B3BB69-23CF-44E3-9099-C40C66FF867C}">
                  <a14:compatExt spid="_x0000_s51203"/>
                </a:ext>
                <a:ext uri="{FF2B5EF4-FFF2-40B4-BE49-F238E27FC236}">
                  <a16:creationId xmlns:a16="http://schemas.microsoft.com/office/drawing/2014/main" id="{00000000-0008-0000-0400-000003C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19</xdr:row>
          <xdr:rowOff>9525</xdr:rowOff>
        </xdr:from>
        <xdr:to>
          <xdr:col>29</xdr:col>
          <xdr:colOff>323850</xdr:colOff>
          <xdr:row>23</xdr:row>
          <xdr:rowOff>0</xdr:rowOff>
        </xdr:to>
        <xdr:sp macro="" textlink="">
          <xdr:nvSpPr>
            <xdr:cNvPr id="59394" name="CommandButton1" hidden="1">
              <a:extLst>
                <a:ext uri="{63B3BB69-23CF-44E3-9099-C40C66FF867C}">
                  <a14:compatExt spid="_x0000_s59394"/>
                </a:ext>
                <a:ext uri="{FF2B5EF4-FFF2-40B4-BE49-F238E27FC236}">
                  <a16:creationId xmlns:a16="http://schemas.microsoft.com/office/drawing/2014/main" id="{00000000-0008-0000-0500-000002E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19</xdr:row>
          <xdr:rowOff>76200</xdr:rowOff>
        </xdr:from>
        <xdr:to>
          <xdr:col>29</xdr:col>
          <xdr:colOff>323850</xdr:colOff>
          <xdr:row>23</xdr:row>
          <xdr:rowOff>28575</xdr:rowOff>
        </xdr:to>
        <xdr:sp macro="" textlink="">
          <xdr:nvSpPr>
            <xdr:cNvPr id="60417" name="CommandButton1" hidden="1">
              <a:extLst>
                <a:ext uri="{63B3BB69-23CF-44E3-9099-C40C66FF867C}">
                  <a14:compatExt spid="_x0000_s60417"/>
                </a:ext>
                <a:ext uri="{FF2B5EF4-FFF2-40B4-BE49-F238E27FC236}">
                  <a16:creationId xmlns:a16="http://schemas.microsoft.com/office/drawing/2014/main" id="{00000000-0008-0000-0600-000001E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133350</xdr:colOff>
          <xdr:row>19</xdr:row>
          <xdr:rowOff>76200</xdr:rowOff>
        </xdr:from>
        <xdr:to>
          <xdr:col>30</xdr:col>
          <xdr:colOff>9525</xdr:colOff>
          <xdr:row>23</xdr:row>
          <xdr:rowOff>28575</xdr:rowOff>
        </xdr:to>
        <xdr:sp macro="" textlink="">
          <xdr:nvSpPr>
            <xdr:cNvPr id="79875" name="CommandButton1" hidden="1">
              <a:extLst>
                <a:ext uri="{63B3BB69-23CF-44E3-9099-C40C66FF867C}">
                  <a14:compatExt spid="_x0000_s79875"/>
                </a:ext>
                <a:ext uri="{FF2B5EF4-FFF2-40B4-BE49-F238E27FC236}">
                  <a16:creationId xmlns:a16="http://schemas.microsoft.com/office/drawing/2014/main" id="{00000000-0008-0000-0700-00000338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19</xdr:row>
          <xdr:rowOff>57150</xdr:rowOff>
        </xdr:from>
        <xdr:to>
          <xdr:col>28</xdr:col>
          <xdr:colOff>171450</xdr:colOff>
          <xdr:row>23</xdr:row>
          <xdr:rowOff>66675</xdr:rowOff>
        </xdr:to>
        <xdr:sp macro="" textlink="">
          <xdr:nvSpPr>
            <xdr:cNvPr id="91137" name="CommandButton1" hidden="1">
              <a:extLst>
                <a:ext uri="{63B3BB69-23CF-44E3-9099-C40C66FF867C}">
                  <a14:compatExt spid="_x0000_s91137"/>
                </a:ext>
                <a:ext uri="{FF2B5EF4-FFF2-40B4-BE49-F238E27FC236}">
                  <a16:creationId xmlns:a16="http://schemas.microsoft.com/office/drawing/2014/main" id="{00000000-0008-0000-0800-00000164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10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19</xdr:row>
          <xdr:rowOff>38100</xdr:rowOff>
        </xdr:from>
        <xdr:to>
          <xdr:col>29</xdr:col>
          <xdr:colOff>323850</xdr:colOff>
          <xdr:row>23</xdr:row>
          <xdr:rowOff>47625</xdr:rowOff>
        </xdr:to>
        <xdr:sp macro="" textlink="">
          <xdr:nvSpPr>
            <xdr:cNvPr id="92161" name="CommandButton1" hidden="1">
              <a:extLst>
                <a:ext uri="{63B3BB69-23CF-44E3-9099-C40C66FF867C}">
                  <a14:compatExt spid="_x0000_s92161"/>
                </a:ext>
                <a:ext uri="{FF2B5EF4-FFF2-40B4-BE49-F238E27FC236}">
                  <a16:creationId xmlns:a16="http://schemas.microsoft.com/office/drawing/2014/main" id="{00000000-0008-0000-0900-00000168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1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323850</xdr:colOff>
          <xdr:row>19</xdr:row>
          <xdr:rowOff>57150</xdr:rowOff>
        </xdr:from>
        <xdr:to>
          <xdr:col>28</xdr:col>
          <xdr:colOff>419100</xdr:colOff>
          <xdr:row>23</xdr:row>
          <xdr:rowOff>66675</xdr:rowOff>
        </xdr:to>
        <xdr:sp macro="" textlink="">
          <xdr:nvSpPr>
            <xdr:cNvPr id="101377" name="CommandButton1" hidden="1">
              <a:extLst>
                <a:ext uri="{63B3BB69-23CF-44E3-9099-C40C66FF867C}">
                  <a14:compatExt spid="_x0000_s101377"/>
                </a:ext>
                <a:ext uri="{FF2B5EF4-FFF2-40B4-BE49-F238E27FC236}">
                  <a16:creationId xmlns:a16="http://schemas.microsoft.com/office/drawing/2014/main" id="{00000000-0008-0000-0A00-0000018C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40</xdr:row>
          <xdr:rowOff>114300</xdr:rowOff>
        </xdr:from>
        <xdr:to>
          <xdr:col>28</xdr:col>
          <xdr:colOff>533400</xdr:colOff>
          <xdr:row>45</xdr:row>
          <xdr:rowOff>38100</xdr:rowOff>
        </xdr:to>
        <xdr:sp macro="" textlink="">
          <xdr:nvSpPr>
            <xdr:cNvPr id="101378" name="CommandButton2" hidden="1">
              <a:extLst>
                <a:ext uri="{63B3BB69-23CF-44E3-9099-C40C66FF867C}">
                  <a14:compatExt spid="_x0000_s101378"/>
                </a:ext>
                <a:ext uri="{FF2B5EF4-FFF2-40B4-BE49-F238E27FC236}">
                  <a16:creationId xmlns:a16="http://schemas.microsoft.com/office/drawing/2014/main" id="{00000000-0008-0000-0A00-0000028C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40</xdr:row>
          <xdr:rowOff>114300</xdr:rowOff>
        </xdr:from>
        <xdr:to>
          <xdr:col>28</xdr:col>
          <xdr:colOff>533400</xdr:colOff>
          <xdr:row>45</xdr:row>
          <xdr:rowOff>38100</xdr:rowOff>
        </xdr:to>
        <xdr:sp macro="" textlink="">
          <xdr:nvSpPr>
            <xdr:cNvPr id="101380" name="CommandButton4" hidden="1">
              <a:extLst>
                <a:ext uri="{63B3BB69-23CF-44E3-9099-C40C66FF867C}">
                  <a14:compatExt spid="_x0000_s101380"/>
                </a:ext>
                <a:ext uri="{FF2B5EF4-FFF2-40B4-BE49-F238E27FC236}">
                  <a16:creationId xmlns:a16="http://schemas.microsoft.com/office/drawing/2014/main" id="{00000000-0008-0000-0A00-0000048C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841466</xdr:colOff>
      <xdr:row>23</xdr:row>
      <xdr:rowOff>23132</xdr:rowOff>
    </xdr:from>
    <xdr:to>
      <xdr:col>15</xdr:col>
      <xdr:colOff>1522154</xdr:colOff>
      <xdr:row>23</xdr:row>
      <xdr:rowOff>23133</xdr:rowOff>
    </xdr:to>
    <xdr:cxnSp macro="">
      <xdr:nvCxnSpPr>
        <xdr:cNvPr id="2" name="Connecteur droit avec flèche 1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CxnSpPr/>
      </xdr:nvCxnSpPr>
      <xdr:spPr>
        <a:xfrm>
          <a:off x="17176841" y="3137807"/>
          <a:ext cx="680688" cy="1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851535</xdr:colOff>
      <xdr:row>21</xdr:row>
      <xdr:rowOff>34834</xdr:rowOff>
    </xdr:from>
    <xdr:to>
      <xdr:col>13</xdr:col>
      <xdr:colOff>851535</xdr:colOff>
      <xdr:row>24</xdr:row>
      <xdr:rowOff>34835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00000000-0008-0000-0B00-000003000000}"/>
            </a:ext>
          </a:extLst>
        </xdr:cNvPr>
        <xdr:cNvCxnSpPr/>
      </xdr:nvCxnSpPr>
      <xdr:spPr>
        <a:xfrm>
          <a:off x="15015210" y="2892334"/>
          <a:ext cx="0" cy="476251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824320</xdr:colOff>
      <xdr:row>38</xdr:row>
      <xdr:rowOff>204107</xdr:rowOff>
    </xdr:from>
    <xdr:to>
      <xdr:col>13</xdr:col>
      <xdr:colOff>1545351</xdr:colOff>
      <xdr:row>38</xdr:row>
      <xdr:rowOff>204108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00000000-0008-0000-0B00-000004000000}"/>
            </a:ext>
          </a:extLst>
        </xdr:cNvPr>
        <xdr:cNvCxnSpPr/>
      </xdr:nvCxnSpPr>
      <xdr:spPr>
        <a:xfrm>
          <a:off x="14987995" y="5157107"/>
          <a:ext cx="721031" cy="1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847453</xdr:colOff>
      <xdr:row>63</xdr:row>
      <xdr:rowOff>0</xdr:rowOff>
    </xdr:from>
    <xdr:to>
      <xdr:col>13</xdr:col>
      <xdr:colOff>1524040</xdr:colOff>
      <xdr:row>63</xdr:row>
      <xdr:rowOff>1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id="{00000000-0008-0000-0B00-000005000000}"/>
            </a:ext>
          </a:extLst>
        </xdr:cNvPr>
        <xdr:cNvCxnSpPr/>
      </xdr:nvCxnSpPr>
      <xdr:spPr>
        <a:xfrm>
          <a:off x="15011128" y="8258175"/>
          <a:ext cx="676587" cy="1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847453</xdr:colOff>
      <xdr:row>58</xdr:row>
      <xdr:rowOff>0</xdr:rowOff>
    </xdr:from>
    <xdr:to>
      <xdr:col>13</xdr:col>
      <xdr:colOff>847453</xdr:colOff>
      <xdr:row>62</xdr:row>
      <xdr:rowOff>213596</xdr:rowOff>
    </xdr:to>
    <xdr:cxnSp macro="">
      <xdr:nvCxnSpPr>
        <xdr:cNvPr id="6" name="Connecteur droit 5">
          <a:extLst>
            <a:ext uri="{FF2B5EF4-FFF2-40B4-BE49-F238E27FC236}">
              <a16:creationId xmlns:a16="http://schemas.microsoft.com/office/drawing/2014/main" id="{00000000-0008-0000-0B00-000006000000}"/>
            </a:ext>
          </a:extLst>
        </xdr:cNvPr>
        <xdr:cNvCxnSpPr/>
      </xdr:nvCxnSpPr>
      <xdr:spPr>
        <a:xfrm flipV="1">
          <a:off x="15011128" y="7524750"/>
          <a:ext cx="0" cy="727946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815339</xdr:colOff>
      <xdr:row>34</xdr:row>
      <xdr:rowOff>2720</xdr:rowOff>
    </xdr:from>
    <xdr:to>
      <xdr:col>13</xdr:col>
      <xdr:colOff>815339</xdr:colOff>
      <xdr:row>38</xdr:row>
      <xdr:rowOff>214397</xdr:rowOff>
    </xdr:to>
    <xdr:cxnSp macro="">
      <xdr:nvCxnSpPr>
        <xdr:cNvPr id="7" name="Connecteur droit 6">
          <a:extLst>
            <a:ext uri="{FF2B5EF4-FFF2-40B4-BE49-F238E27FC236}">
              <a16:creationId xmlns:a16="http://schemas.microsoft.com/office/drawing/2014/main" id="{00000000-0008-0000-0B00-000007000000}"/>
            </a:ext>
          </a:extLst>
        </xdr:cNvPr>
        <xdr:cNvCxnSpPr/>
      </xdr:nvCxnSpPr>
      <xdr:spPr>
        <a:xfrm flipV="1">
          <a:off x="14979014" y="4441370"/>
          <a:ext cx="0" cy="726027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841466</xdr:colOff>
      <xdr:row>19</xdr:row>
      <xdr:rowOff>99332</xdr:rowOff>
    </xdr:from>
    <xdr:to>
      <xdr:col>15</xdr:col>
      <xdr:colOff>844187</xdr:colOff>
      <xdr:row>23</xdr:row>
      <xdr:rowOff>5318</xdr:rowOff>
    </xdr:to>
    <xdr:cxnSp macro="">
      <xdr:nvCxnSpPr>
        <xdr:cNvPr id="8" name="Connecteur droit 7">
          <a:extLst>
            <a:ext uri="{FF2B5EF4-FFF2-40B4-BE49-F238E27FC236}">
              <a16:creationId xmlns:a16="http://schemas.microsoft.com/office/drawing/2014/main" id="{00000000-0008-0000-0B00-000008000000}"/>
            </a:ext>
          </a:extLst>
        </xdr:cNvPr>
        <xdr:cNvCxnSpPr/>
      </xdr:nvCxnSpPr>
      <xdr:spPr>
        <a:xfrm flipH="1" flipV="1">
          <a:off x="17176841" y="2699657"/>
          <a:ext cx="2721" cy="420336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1685925</xdr:colOff>
          <xdr:row>0</xdr:row>
          <xdr:rowOff>47625</xdr:rowOff>
        </xdr:from>
        <xdr:to>
          <xdr:col>11</xdr:col>
          <xdr:colOff>942975</xdr:colOff>
          <xdr:row>6</xdr:row>
          <xdr:rowOff>171450</xdr:rowOff>
        </xdr:to>
        <xdr:sp macro="" textlink="">
          <xdr:nvSpPr>
            <xdr:cNvPr id="102401" name="CommandButton1" hidden="1">
              <a:extLst>
                <a:ext uri="{63B3BB69-23CF-44E3-9099-C40C66FF867C}">
                  <a14:compatExt spid="_x0000_s102401"/>
                </a:ext>
                <a:ext uri="{FF2B5EF4-FFF2-40B4-BE49-F238E27FC236}">
                  <a16:creationId xmlns:a16="http://schemas.microsoft.com/office/drawing/2014/main" id="{00000000-0008-0000-0B00-00000190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841466</xdr:colOff>
      <xdr:row>23</xdr:row>
      <xdr:rowOff>23132</xdr:rowOff>
    </xdr:from>
    <xdr:to>
      <xdr:col>15</xdr:col>
      <xdr:colOff>1522154</xdr:colOff>
      <xdr:row>23</xdr:row>
      <xdr:rowOff>23133</xdr:rowOff>
    </xdr:to>
    <xdr:cxnSp macro="">
      <xdr:nvCxnSpPr>
        <xdr:cNvPr id="2" name="Connecteur droit avec flèche 1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CxnSpPr/>
      </xdr:nvCxnSpPr>
      <xdr:spPr>
        <a:xfrm>
          <a:off x="17176841" y="3137807"/>
          <a:ext cx="680688" cy="1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851535</xdr:colOff>
      <xdr:row>21</xdr:row>
      <xdr:rowOff>34834</xdr:rowOff>
    </xdr:from>
    <xdr:to>
      <xdr:col>13</xdr:col>
      <xdr:colOff>851535</xdr:colOff>
      <xdr:row>24</xdr:row>
      <xdr:rowOff>34835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00000000-0008-0000-0C00-000003000000}"/>
            </a:ext>
          </a:extLst>
        </xdr:cNvPr>
        <xdr:cNvCxnSpPr/>
      </xdr:nvCxnSpPr>
      <xdr:spPr>
        <a:xfrm>
          <a:off x="15015210" y="2892334"/>
          <a:ext cx="0" cy="476251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824320</xdr:colOff>
      <xdr:row>38</xdr:row>
      <xdr:rowOff>204107</xdr:rowOff>
    </xdr:from>
    <xdr:to>
      <xdr:col>13</xdr:col>
      <xdr:colOff>1545351</xdr:colOff>
      <xdr:row>38</xdr:row>
      <xdr:rowOff>204108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00000000-0008-0000-0C00-000004000000}"/>
            </a:ext>
          </a:extLst>
        </xdr:cNvPr>
        <xdr:cNvCxnSpPr/>
      </xdr:nvCxnSpPr>
      <xdr:spPr>
        <a:xfrm>
          <a:off x="14987995" y="5157107"/>
          <a:ext cx="721031" cy="1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847453</xdr:colOff>
      <xdr:row>63</xdr:row>
      <xdr:rowOff>0</xdr:rowOff>
    </xdr:from>
    <xdr:to>
      <xdr:col>13</xdr:col>
      <xdr:colOff>1524040</xdr:colOff>
      <xdr:row>63</xdr:row>
      <xdr:rowOff>1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id="{00000000-0008-0000-0C00-000005000000}"/>
            </a:ext>
          </a:extLst>
        </xdr:cNvPr>
        <xdr:cNvCxnSpPr/>
      </xdr:nvCxnSpPr>
      <xdr:spPr>
        <a:xfrm>
          <a:off x="15011128" y="8258175"/>
          <a:ext cx="676587" cy="1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847453</xdr:colOff>
      <xdr:row>58</xdr:row>
      <xdr:rowOff>0</xdr:rowOff>
    </xdr:from>
    <xdr:to>
      <xdr:col>13</xdr:col>
      <xdr:colOff>847453</xdr:colOff>
      <xdr:row>62</xdr:row>
      <xdr:rowOff>213596</xdr:rowOff>
    </xdr:to>
    <xdr:cxnSp macro="">
      <xdr:nvCxnSpPr>
        <xdr:cNvPr id="6" name="Connecteur droit 5">
          <a:extLst>
            <a:ext uri="{FF2B5EF4-FFF2-40B4-BE49-F238E27FC236}">
              <a16:creationId xmlns:a16="http://schemas.microsoft.com/office/drawing/2014/main" id="{00000000-0008-0000-0C00-000006000000}"/>
            </a:ext>
          </a:extLst>
        </xdr:cNvPr>
        <xdr:cNvCxnSpPr/>
      </xdr:nvCxnSpPr>
      <xdr:spPr>
        <a:xfrm flipV="1">
          <a:off x="15011128" y="7524750"/>
          <a:ext cx="0" cy="727946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815339</xdr:colOff>
      <xdr:row>34</xdr:row>
      <xdr:rowOff>2720</xdr:rowOff>
    </xdr:from>
    <xdr:to>
      <xdr:col>13</xdr:col>
      <xdr:colOff>815339</xdr:colOff>
      <xdr:row>38</xdr:row>
      <xdr:rowOff>214397</xdr:rowOff>
    </xdr:to>
    <xdr:cxnSp macro="">
      <xdr:nvCxnSpPr>
        <xdr:cNvPr id="7" name="Connecteur droit 6">
          <a:extLst>
            <a:ext uri="{FF2B5EF4-FFF2-40B4-BE49-F238E27FC236}">
              <a16:creationId xmlns:a16="http://schemas.microsoft.com/office/drawing/2014/main" id="{00000000-0008-0000-0C00-000007000000}"/>
            </a:ext>
          </a:extLst>
        </xdr:cNvPr>
        <xdr:cNvCxnSpPr/>
      </xdr:nvCxnSpPr>
      <xdr:spPr>
        <a:xfrm flipV="1">
          <a:off x="14979014" y="4441370"/>
          <a:ext cx="0" cy="726027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841466</xdr:colOff>
      <xdr:row>19</xdr:row>
      <xdr:rowOff>99332</xdr:rowOff>
    </xdr:from>
    <xdr:to>
      <xdr:col>15</xdr:col>
      <xdr:colOff>844187</xdr:colOff>
      <xdr:row>23</xdr:row>
      <xdr:rowOff>5318</xdr:rowOff>
    </xdr:to>
    <xdr:cxnSp macro="">
      <xdr:nvCxnSpPr>
        <xdr:cNvPr id="8" name="Connecteur droit 7">
          <a:extLst>
            <a:ext uri="{FF2B5EF4-FFF2-40B4-BE49-F238E27FC236}">
              <a16:creationId xmlns:a16="http://schemas.microsoft.com/office/drawing/2014/main" id="{00000000-0008-0000-0C00-000008000000}"/>
            </a:ext>
          </a:extLst>
        </xdr:cNvPr>
        <xdr:cNvCxnSpPr/>
      </xdr:nvCxnSpPr>
      <xdr:spPr>
        <a:xfrm flipH="1" flipV="1">
          <a:off x="17176841" y="2699657"/>
          <a:ext cx="2721" cy="420336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841466</xdr:colOff>
      <xdr:row>23</xdr:row>
      <xdr:rowOff>23132</xdr:rowOff>
    </xdr:from>
    <xdr:to>
      <xdr:col>15</xdr:col>
      <xdr:colOff>1522154</xdr:colOff>
      <xdr:row>23</xdr:row>
      <xdr:rowOff>23133</xdr:rowOff>
    </xdr:to>
    <xdr:cxnSp macro="">
      <xdr:nvCxnSpPr>
        <xdr:cNvPr id="9" name="Connecteur droit avec flèche 8">
          <a:extLst>
            <a:ext uri="{FF2B5EF4-FFF2-40B4-BE49-F238E27FC236}">
              <a16:creationId xmlns:a16="http://schemas.microsoft.com/office/drawing/2014/main" id="{00000000-0008-0000-0C00-000009000000}"/>
            </a:ext>
          </a:extLst>
        </xdr:cNvPr>
        <xdr:cNvCxnSpPr/>
      </xdr:nvCxnSpPr>
      <xdr:spPr>
        <a:xfrm>
          <a:off x="17176841" y="3137807"/>
          <a:ext cx="680688" cy="1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851535</xdr:colOff>
      <xdr:row>21</xdr:row>
      <xdr:rowOff>34834</xdr:rowOff>
    </xdr:from>
    <xdr:to>
      <xdr:col>13</xdr:col>
      <xdr:colOff>851535</xdr:colOff>
      <xdr:row>24</xdr:row>
      <xdr:rowOff>34835</xdr:rowOff>
    </xdr:to>
    <xdr:cxnSp macro="">
      <xdr:nvCxnSpPr>
        <xdr:cNvPr id="10" name="Connecteur droit avec flèche 9">
          <a:extLst>
            <a:ext uri="{FF2B5EF4-FFF2-40B4-BE49-F238E27FC236}">
              <a16:creationId xmlns:a16="http://schemas.microsoft.com/office/drawing/2014/main" id="{00000000-0008-0000-0C00-00000A000000}"/>
            </a:ext>
          </a:extLst>
        </xdr:cNvPr>
        <xdr:cNvCxnSpPr/>
      </xdr:nvCxnSpPr>
      <xdr:spPr>
        <a:xfrm>
          <a:off x="15015210" y="2892334"/>
          <a:ext cx="0" cy="476251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824320</xdr:colOff>
      <xdr:row>38</xdr:row>
      <xdr:rowOff>204107</xdr:rowOff>
    </xdr:from>
    <xdr:to>
      <xdr:col>13</xdr:col>
      <xdr:colOff>1545351</xdr:colOff>
      <xdr:row>38</xdr:row>
      <xdr:rowOff>204108</xdr:rowOff>
    </xdr:to>
    <xdr:cxnSp macro="">
      <xdr:nvCxnSpPr>
        <xdr:cNvPr id="11" name="Connecteur droit avec flèche 10">
          <a:extLst>
            <a:ext uri="{FF2B5EF4-FFF2-40B4-BE49-F238E27FC236}">
              <a16:creationId xmlns:a16="http://schemas.microsoft.com/office/drawing/2014/main" id="{00000000-0008-0000-0C00-00000B000000}"/>
            </a:ext>
          </a:extLst>
        </xdr:cNvPr>
        <xdr:cNvCxnSpPr/>
      </xdr:nvCxnSpPr>
      <xdr:spPr>
        <a:xfrm>
          <a:off x="14987995" y="5157107"/>
          <a:ext cx="721031" cy="1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847453</xdr:colOff>
      <xdr:row>63</xdr:row>
      <xdr:rowOff>0</xdr:rowOff>
    </xdr:from>
    <xdr:to>
      <xdr:col>13</xdr:col>
      <xdr:colOff>1524040</xdr:colOff>
      <xdr:row>63</xdr:row>
      <xdr:rowOff>1</xdr:rowOff>
    </xdr:to>
    <xdr:cxnSp macro="">
      <xdr:nvCxnSpPr>
        <xdr:cNvPr id="12" name="Connecteur droit avec flèche 11">
          <a:extLst>
            <a:ext uri="{FF2B5EF4-FFF2-40B4-BE49-F238E27FC236}">
              <a16:creationId xmlns:a16="http://schemas.microsoft.com/office/drawing/2014/main" id="{00000000-0008-0000-0C00-00000C000000}"/>
            </a:ext>
          </a:extLst>
        </xdr:cNvPr>
        <xdr:cNvCxnSpPr/>
      </xdr:nvCxnSpPr>
      <xdr:spPr>
        <a:xfrm>
          <a:off x="15011128" y="8258175"/>
          <a:ext cx="676587" cy="1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847453</xdr:colOff>
      <xdr:row>58</xdr:row>
      <xdr:rowOff>0</xdr:rowOff>
    </xdr:from>
    <xdr:to>
      <xdr:col>13</xdr:col>
      <xdr:colOff>847453</xdr:colOff>
      <xdr:row>62</xdr:row>
      <xdr:rowOff>213596</xdr:rowOff>
    </xdr:to>
    <xdr:cxnSp macro="">
      <xdr:nvCxnSpPr>
        <xdr:cNvPr id="13" name="Connecteur droit 12">
          <a:extLst>
            <a:ext uri="{FF2B5EF4-FFF2-40B4-BE49-F238E27FC236}">
              <a16:creationId xmlns:a16="http://schemas.microsoft.com/office/drawing/2014/main" id="{00000000-0008-0000-0C00-00000D000000}"/>
            </a:ext>
          </a:extLst>
        </xdr:cNvPr>
        <xdr:cNvCxnSpPr/>
      </xdr:nvCxnSpPr>
      <xdr:spPr>
        <a:xfrm flipV="1">
          <a:off x="15011128" y="7524750"/>
          <a:ext cx="0" cy="727946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815339</xdr:colOff>
      <xdr:row>34</xdr:row>
      <xdr:rowOff>2720</xdr:rowOff>
    </xdr:from>
    <xdr:to>
      <xdr:col>13</xdr:col>
      <xdr:colOff>815339</xdr:colOff>
      <xdr:row>38</xdr:row>
      <xdr:rowOff>214397</xdr:rowOff>
    </xdr:to>
    <xdr:cxnSp macro="">
      <xdr:nvCxnSpPr>
        <xdr:cNvPr id="14" name="Connecteur droit 13">
          <a:extLst>
            <a:ext uri="{FF2B5EF4-FFF2-40B4-BE49-F238E27FC236}">
              <a16:creationId xmlns:a16="http://schemas.microsoft.com/office/drawing/2014/main" id="{00000000-0008-0000-0C00-00000E000000}"/>
            </a:ext>
          </a:extLst>
        </xdr:cNvPr>
        <xdr:cNvCxnSpPr/>
      </xdr:nvCxnSpPr>
      <xdr:spPr>
        <a:xfrm flipV="1">
          <a:off x="14979014" y="4441370"/>
          <a:ext cx="0" cy="726027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841466</xdr:colOff>
      <xdr:row>19</xdr:row>
      <xdr:rowOff>99332</xdr:rowOff>
    </xdr:from>
    <xdr:to>
      <xdr:col>15</xdr:col>
      <xdr:colOff>844187</xdr:colOff>
      <xdr:row>23</xdr:row>
      <xdr:rowOff>5318</xdr:rowOff>
    </xdr:to>
    <xdr:cxnSp macro="">
      <xdr:nvCxnSpPr>
        <xdr:cNvPr id="15" name="Connecteur droit 14">
          <a:extLst>
            <a:ext uri="{FF2B5EF4-FFF2-40B4-BE49-F238E27FC236}">
              <a16:creationId xmlns:a16="http://schemas.microsoft.com/office/drawing/2014/main" id="{00000000-0008-0000-0C00-00000F000000}"/>
            </a:ext>
          </a:extLst>
        </xdr:cNvPr>
        <xdr:cNvCxnSpPr/>
      </xdr:nvCxnSpPr>
      <xdr:spPr>
        <a:xfrm flipH="1" flipV="1">
          <a:off x="17176841" y="2699657"/>
          <a:ext cx="2721" cy="420336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1438275</xdr:colOff>
          <xdr:row>0</xdr:row>
          <xdr:rowOff>161925</xdr:rowOff>
        </xdr:from>
        <xdr:to>
          <xdr:col>21</xdr:col>
          <xdr:colOff>1057275</xdr:colOff>
          <xdr:row>4</xdr:row>
          <xdr:rowOff>85725</xdr:rowOff>
        </xdr:to>
        <xdr:sp macro="" textlink="">
          <xdr:nvSpPr>
            <xdr:cNvPr id="103425" name="CommandButton1" hidden="1">
              <a:extLst>
                <a:ext uri="{63B3BB69-23CF-44E3-9099-C40C66FF867C}">
                  <a14:compatExt spid="_x0000_s103425"/>
                </a:ext>
                <a:ext uri="{FF2B5EF4-FFF2-40B4-BE49-F238E27FC236}">
                  <a16:creationId xmlns:a16="http://schemas.microsoft.com/office/drawing/2014/main" id="{00000000-0008-0000-0C00-00000194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1924050</xdr:colOff>
          <xdr:row>0</xdr:row>
          <xdr:rowOff>142875</xdr:rowOff>
        </xdr:from>
        <xdr:to>
          <xdr:col>11</xdr:col>
          <xdr:colOff>762000</xdr:colOff>
          <xdr:row>3</xdr:row>
          <xdr:rowOff>85725</xdr:rowOff>
        </xdr:to>
        <xdr:sp macro="" textlink="">
          <xdr:nvSpPr>
            <xdr:cNvPr id="103426" name="CommandButton2" hidden="1">
              <a:extLst>
                <a:ext uri="{63B3BB69-23CF-44E3-9099-C40C66FF867C}">
                  <a14:compatExt spid="_x0000_s103426"/>
                </a:ext>
                <a:ext uri="{FF2B5EF4-FFF2-40B4-BE49-F238E27FC236}">
                  <a16:creationId xmlns:a16="http://schemas.microsoft.com/office/drawing/2014/main" id="{00000000-0008-0000-0C00-00000294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2.emf"/><Relationship Id="rId4" Type="http://schemas.openxmlformats.org/officeDocument/2006/relationships/control" Target="../activeX/activeX2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5.xml"/><Relationship Id="rId13" Type="http://schemas.openxmlformats.org/officeDocument/2006/relationships/image" Target="../media/image7.emf"/><Relationship Id="rId18" Type="http://schemas.openxmlformats.org/officeDocument/2006/relationships/control" Target="../activeX/activeX10.xml"/><Relationship Id="rId26" Type="http://schemas.openxmlformats.org/officeDocument/2006/relationships/control" Target="../activeX/activeX14.xml"/><Relationship Id="rId3" Type="http://schemas.openxmlformats.org/officeDocument/2006/relationships/vmlDrawing" Target="../drawings/vmlDrawing3.vml"/><Relationship Id="rId21" Type="http://schemas.openxmlformats.org/officeDocument/2006/relationships/image" Target="../media/image11.emf"/><Relationship Id="rId7" Type="http://schemas.openxmlformats.org/officeDocument/2006/relationships/image" Target="../media/image4.emf"/><Relationship Id="rId12" Type="http://schemas.openxmlformats.org/officeDocument/2006/relationships/control" Target="../activeX/activeX7.xml"/><Relationship Id="rId17" Type="http://schemas.openxmlformats.org/officeDocument/2006/relationships/image" Target="../media/image9.emf"/><Relationship Id="rId25" Type="http://schemas.openxmlformats.org/officeDocument/2006/relationships/image" Target="../media/image13.emf"/><Relationship Id="rId2" Type="http://schemas.openxmlformats.org/officeDocument/2006/relationships/drawing" Target="../drawings/drawing3.xml"/><Relationship Id="rId16" Type="http://schemas.openxmlformats.org/officeDocument/2006/relationships/control" Target="../activeX/activeX9.xml"/><Relationship Id="rId20" Type="http://schemas.openxmlformats.org/officeDocument/2006/relationships/control" Target="../activeX/activeX11.xml"/><Relationship Id="rId29" Type="http://schemas.openxmlformats.org/officeDocument/2006/relationships/image" Target="../media/image15.emf"/><Relationship Id="rId1" Type="http://schemas.openxmlformats.org/officeDocument/2006/relationships/printerSettings" Target="../printerSettings/printerSettings3.bin"/><Relationship Id="rId6" Type="http://schemas.openxmlformats.org/officeDocument/2006/relationships/control" Target="../activeX/activeX4.xml"/><Relationship Id="rId11" Type="http://schemas.openxmlformats.org/officeDocument/2006/relationships/image" Target="../media/image6.emf"/><Relationship Id="rId24" Type="http://schemas.openxmlformats.org/officeDocument/2006/relationships/control" Target="../activeX/activeX13.xml"/><Relationship Id="rId5" Type="http://schemas.openxmlformats.org/officeDocument/2006/relationships/image" Target="../media/image3.emf"/><Relationship Id="rId15" Type="http://schemas.openxmlformats.org/officeDocument/2006/relationships/image" Target="../media/image8.emf"/><Relationship Id="rId23" Type="http://schemas.openxmlformats.org/officeDocument/2006/relationships/image" Target="../media/image12.emf"/><Relationship Id="rId28" Type="http://schemas.openxmlformats.org/officeDocument/2006/relationships/control" Target="../activeX/activeX15.xml"/><Relationship Id="rId10" Type="http://schemas.openxmlformats.org/officeDocument/2006/relationships/control" Target="../activeX/activeX6.xml"/><Relationship Id="rId19" Type="http://schemas.openxmlformats.org/officeDocument/2006/relationships/image" Target="../media/image10.emf"/><Relationship Id="rId31" Type="http://schemas.openxmlformats.org/officeDocument/2006/relationships/image" Target="../media/image16.emf"/><Relationship Id="rId4" Type="http://schemas.openxmlformats.org/officeDocument/2006/relationships/control" Target="../activeX/activeX3.xml"/><Relationship Id="rId9" Type="http://schemas.openxmlformats.org/officeDocument/2006/relationships/image" Target="../media/image5.emf"/><Relationship Id="rId14" Type="http://schemas.openxmlformats.org/officeDocument/2006/relationships/control" Target="../activeX/activeX8.xml"/><Relationship Id="rId22" Type="http://schemas.openxmlformats.org/officeDocument/2006/relationships/control" Target="../activeX/activeX12.xml"/><Relationship Id="rId27" Type="http://schemas.openxmlformats.org/officeDocument/2006/relationships/image" Target="../media/image14.emf"/><Relationship Id="rId30" Type="http://schemas.openxmlformats.org/officeDocument/2006/relationships/control" Target="../activeX/activeX16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5" Type="http://schemas.openxmlformats.org/officeDocument/2006/relationships/image" Target="../media/image17.emf"/><Relationship Id="rId4" Type="http://schemas.openxmlformats.org/officeDocument/2006/relationships/control" Target="../activeX/activeX17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8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Relationship Id="rId4" Type="http://schemas.openxmlformats.org/officeDocument/2006/relationships/image" Target="../media/image18.emf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9.xml"/><Relationship Id="rId2" Type="http://schemas.openxmlformats.org/officeDocument/2006/relationships/vmlDrawing" Target="../drawings/vmlDrawing6.vml"/><Relationship Id="rId1" Type="http://schemas.openxmlformats.org/officeDocument/2006/relationships/drawing" Target="../drawings/drawing6.xml"/><Relationship Id="rId4" Type="http://schemas.openxmlformats.org/officeDocument/2006/relationships/image" Target="../media/image19.emf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20.xml"/><Relationship Id="rId2" Type="http://schemas.openxmlformats.org/officeDocument/2006/relationships/vmlDrawing" Target="../drawings/vmlDrawing7.vml"/><Relationship Id="rId1" Type="http://schemas.openxmlformats.org/officeDocument/2006/relationships/drawing" Target="../drawings/drawing7.xml"/><Relationship Id="rId4" Type="http://schemas.openxmlformats.org/officeDocument/2006/relationships/image" Target="../media/image20.emf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21.xml"/><Relationship Id="rId2" Type="http://schemas.openxmlformats.org/officeDocument/2006/relationships/vmlDrawing" Target="../drawings/vmlDrawing8.vml"/><Relationship Id="rId1" Type="http://schemas.openxmlformats.org/officeDocument/2006/relationships/drawing" Target="../drawings/drawing8.xml"/><Relationship Id="rId4" Type="http://schemas.openxmlformats.org/officeDocument/2006/relationships/image" Target="../media/image21.emf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22.xml"/><Relationship Id="rId2" Type="http://schemas.openxmlformats.org/officeDocument/2006/relationships/vmlDrawing" Target="../drawings/vmlDrawing9.vml"/><Relationship Id="rId1" Type="http://schemas.openxmlformats.org/officeDocument/2006/relationships/drawing" Target="../drawings/drawing9.xml"/><Relationship Id="rId4" Type="http://schemas.openxmlformats.org/officeDocument/2006/relationships/image" Target="../media/image22.emf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23.xml"/><Relationship Id="rId2" Type="http://schemas.openxmlformats.org/officeDocument/2006/relationships/vmlDrawing" Target="../drawings/vmlDrawing10.vml"/><Relationship Id="rId1" Type="http://schemas.openxmlformats.org/officeDocument/2006/relationships/drawing" Target="../drawings/drawing10.xml"/><Relationship Id="rId4" Type="http://schemas.openxmlformats.org/officeDocument/2006/relationships/image" Target="../media/image23.emf"/></Relationships>
</file>

<file path=xl/worksheets/_rels/sheet11.xml.rels><?xml version="1.0" encoding="UTF-8" standalone="yes"?>
<Relationships xmlns="http://schemas.openxmlformats.org/package/2006/relationships"><Relationship Id="rId8" Type="http://schemas.openxmlformats.org/officeDocument/2006/relationships/image" Target="../media/image26.emf"/><Relationship Id="rId3" Type="http://schemas.openxmlformats.org/officeDocument/2006/relationships/control" Target="../activeX/activeX24.xml"/><Relationship Id="rId7" Type="http://schemas.openxmlformats.org/officeDocument/2006/relationships/control" Target="../activeX/activeX26.xml"/><Relationship Id="rId2" Type="http://schemas.openxmlformats.org/officeDocument/2006/relationships/vmlDrawing" Target="../drawings/vmlDrawing11.vml"/><Relationship Id="rId1" Type="http://schemas.openxmlformats.org/officeDocument/2006/relationships/drawing" Target="../drawings/drawing11.xml"/><Relationship Id="rId6" Type="http://schemas.openxmlformats.org/officeDocument/2006/relationships/image" Target="../media/image25.emf"/><Relationship Id="rId5" Type="http://schemas.openxmlformats.org/officeDocument/2006/relationships/control" Target="../activeX/activeX25.xml"/><Relationship Id="rId4" Type="http://schemas.openxmlformats.org/officeDocument/2006/relationships/image" Target="../media/image24.emf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27.xml"/><Relationship Id="rId2" Type="http://schemas.openxmlformats.org/officeDocument/2006/relationships/vmlDrawing" Target="../drawings/vmlDrawing12.vml"/><Relationship Id="rId1" Type="http://schemas.openxmlformats.org/officeDocument/2006/relationships/drawing" Target="../drawings/drawing12.xml"/><Relationship Id="rId4" Type="http://schemas.openxmlformats.org/officeDocument/2006/relationships/image" Target="../media/image27.emf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28.xml"/><Relationship Id="rId2" Type="http://schemas.openxmlformats.org/officeDocument/2006/relationships/vmlDrawing" Target="../drawings/vmlDrawing13.vml"/><Relationship Id="rId1" Type="http://schemas.openxmlformats.org/officeDocument/2006/relationships/drawing" Target="../drawings/drawing13.xml"/><Relationship Id="rId6" Type="http://schemas.openxmlformats.org/officeDocument/2006/relationships/image" Target="../media/image29.emf"/><Relationship Id="rId5" Type="http://schemas.openxmlformats.org/officeDocument/2006/relationships/control" Target="../activeX/activeX29.xml"/><Relationship Id="rId4" Type="http://schemas.openxmlformats.org/officeDocument/2006/relationships/image" Target="../media/image28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5C1DB7-7E8C-4B11-9E6C-E2A637C2E033}">
  <sheetPr codeName="Feuil2"/>
  <dimension ref="A2:G16"/>
  <sheetViews>
    <sheetView showGridLines="0" showRowColHeaders="0" tabSelected="1" workbookViewId="0">
      <selection activeCell="H24" sqref="H24"/>
    </sheetView>
  </sheetViews>
  <sheetFormatPr baseColWidth="10" defaultRowHeight="15" x14ac:dyDescent="0.25"/>
  <sheetData>
    <row r="2" spans="1:7" ht="18.75" x14ac:dyDescent="0.25">
      <c r="A2" s="287" t="s">
        <v>5</v>
      </c>
      <c r="B2" s="287"/>
      <c r="C2" s="287"/>
    </row>
    <row r="3" spans="1:7" x14ac:dyDescent="0.25">
      <c r="A3" t="s">
        <v>10</v>
      </c>
      <c r="E3" t="s">
        <v>155</v>
      </c>
      <c r="G3" t="s">
        <v>156</v>
      </c>
    </row>
    <row r="4" spans="1:7" x14ac:dyDescent="0.25">
      <c r="A4" t="s">
        <v>6</v>
      </c>
    </row>
    <row r="5" spans="1:7" x14ac:dyDescent="0.25">
      <c r="A5" t="s">
        <v>7</v>
      </c>
    </row>
    <row r="6" spans="1:7" x14ac:dyDescent="0.25">
      <c r="A6" t="s">
        <v>8</v>
      </c>
    </row>
    <row r="8" spans="1:7" ht="18.75" x14ac:dyDescent="0.25">
      <c r="A8" s="287" t="s">
        <v>9</v>
      </c>
      <c r="B8" s="287"/>
      <c r="C8" s="287"/>
    </row>
    <row r="9" spans="1:7" x14ac:dyDescent="0.25">
      <c r="A9" t="s">
        <v>66</v>
      </c>
    </row>
    <row r="10" spans="1:7" x14ac:dyDescent="0.25">
      <c r="A10" t="s">
        <v>67</v>
      </c>
    </row>
    <row r="12" spans="1:7" x14ac:dyDescent="0.25">
      <c r="A12" t="s">
        <v>69</v>
      </c>
    </row>
    <row r="13" spans="1:7" x14ac:dyDescent="0.25">
      <c r="A13" t="s">
        <v>68</v>
      </c>
    </row>
    <row r="14" spans="1:7" x14ac:dyDescent="0.25">
      <c r="A14">
        <v>2</v>
      </c>
    </row>
    <row r="16" spans="1:7" ht="23.25" x14ac:dyDescent="0.25">
      <c r="D16" s="288" t="s">
        <v>70</v>
      </c>
      <c r="E16" s="288"/>
      <c r="F16" s="288"/>
      <c r="G16" s="288"/>
    </row>
  </sheetData>
  <sheetProtection algorithmName="SHA-512" hashValue="kc2noU+aPjUM5zVsoILXWsJYmnjuzyviDbbo1u4u26TGGbav2As2vwHfTgVR0ANEomZGnqJ1Kp0jh0obQm/0GQ==" saltValue="hz2FZAPM/qFR4FS3CP6ncA==" spinCount="100000" sheet="1" objects="1" scenarios="1"/>
  <mergeCells count="3">
    <mergeCell ref="A8:C8"/>
    <mergeCell ref="A2:C2"/>
    <mergeCell ref="D16:G16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3313" r:id="rId4" name="CommandButton1">
          <controlPr defaultSize="0" autoLine="0" r:id="rId5">
            <anchor moveWithCells="1">
              <from>
                <xdr:col>8</xdr:col>
                <xdr:colOff>638175</xdr:colOff>
                <xdr:row>18</xdr:row>
                <xdr:rowOff>47625</xdr:rowOff>
              </from>
              <to>
                <xdr:col>10</xdr:col>
                <xdr:colOff>685800</xdr:colOff>
                <xdr:row>20</xdr:row>
                <xdr:rowOff>104775</xdr:rowOff>
              </to>
            </anchor>
          </controlPr>
        </control>
      </mc:Choice>
      <mc:Fallback>
        <control shapeId="13313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735D48-9FAC-4DB9-9890-9E1599310F66}">
  <sheetPr codeName="Feuil13"/>
  <dimension ref="D4:L6"/>
  <sheetViews>
    <sheetView showGridLines="0" showRowColHeaders="0" workbookViewId="0">
      <selection activeCell="L34" sqref="L34"/>
    </sheetView>
  </sheetViews>
  <sheetFormatPr baseColWidth="10" defaultRowHeight="15" x14ac:dyDescent="0.25"/>
  <sheetData>
    <row r="4" spans="4:12" ht="15.75" thickBot="1" x14ac:dyDescent="0.3"/>
    <row r="5" spans="4:12" ht="37.5" thickTop="1" thickBot="1" x14ac:dyDescent="0.3">
      <c r="D5" s="289" t="s">
        <v>11</v>
      </c>
      <c r="E5" s="290"/>
      <c r="F5" s="290"/>
      <c r="G5" s="290"/>
      <c r="H5" s="290"/>
      <c r="I5" s="290"/>
      <c r="J5" s="290"/>
      <c r="K5" s="290"/>
      <c r="L5" s="291"/>
    </row>
    <row r="6" spans="4:12" ht="15.75" thickTop="1" x14ac:dyDescent="0.25"/>
  </sheetData>
  <sheetProtection algorithmName="SHA-512" hashValue="vEG6TvCGZLeKnppIOQuD41pIHoFARvDhOoKRTfUdf08astQxIaCPxeBkCXpPdAlXC+UidJ/nvuJgA+bxhjw2Aw==" saltValue="QukTuAZow027XEYQTE8fEw==" spinCount="100000" sheet="1" objects="1" scenarios="1"/>
  <mergeCells count="1">
    <mergeCell ref="D5:L5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38915" r:id="rId4" name="CommandButton3">
          <controlPr defaultSize="0" autoLine="0" autoPict="0" r:id="rId5">
            <anchor moveWithCells="1">
              <from>
                <xdr:col>4</xdr:col>
                <xdr:colOff>0</xdr:colOff>
                <xdr:row>11</xdr:row>
                <xdr:rowOff>19050</xdr:rowOff>
              </from>
              <to>
                <xdr:col>11</xdr:col>
                <xdr:colOff>38100</xdr:colOff>
                <xdr:row>19</xdr:row>
                <xdr:rowOff>180975</xdr:rowOff>
              </to>
            </anchor>
          </controlPr>
        </control>
      </mc:Choice>
      <mc:Fallback>
        <control shapeId="38915" r:id="rId4" name="CommandButton3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CEDDD4-8623-4A3F-874F-66C9040B0CAC}">
  <sheetPr codeName="Feuil11"/>
  <dimension ref="A1:AI79"/>
  <sheetViews>
    <sheetView showGridLines="0" showRowColHeaders="0" workbookViewId="0">
      <selection activeCell="W26" sqref="W26"/>
    </sheetView>
  </sheetViews>
  <sheetFormatPr baseColWidth="10" defaultColWidth="6.7109375" defaultRowHeight="15" x14ac:dyDescent="0.25"/>
  <cols>
    <col min="1" max="1" width="4.7109375" style="10" customWidth="1"/>
    <col min="2" max="2" width="21.28515625" customWidth="1"/>
    <col min="3" max="3" width="9.85546875" customWidth="1"/>
    <col min="4" max="4" width="4.85546875" style="3" hidden="1" customWidth="1"/>
    <col min="5" max="5" width="8" style="3" hidden="1" customWidth="1"/>
    <col min="6" max="6" width="4.85546875" style="3" hidden="1" customWidth="1"/>
    <col min="7" max="7" width="7.85546875" style="3" hidden="1" customWidth="1"/>
    <col min="8" max="8" width="7.42578125" style="3" hidden="1" customWidth="1"/>
    <col min="9" max="9" width="7.28515625" style="3" hidden="1" customWidth="1"/>
    <col min="10" max="10" width="6.42578125" style="3" hidden="1" customWidth="1"/>
    <col min="11" max="11" width="7.140625" style="3" hidden="1" customWidth="1"/>
    <col min="12" max="12" width="7" style="3" hidden="1" customWidth="1"/>
    <col min="13" max="13" width="4" style="3" hidden="1" customWidth="1"/>
    <col min="14" max="14" width="9.28515625" style="3" hidden="1" customWidth="1"/>
    <col min="15" max="15" width="3.85546875" style="3" hidden="1" customWidth="1"/>
    <col min="16" max="16" width="4.7109375" style="3" hidden="1" customWidth="1"/>
    <col min="17" max="17" width="6.140625" style="3" hidden="1" customWidth="1"/>
    <col min="18" max="18" width="7.140625" style="3" hidden="1" customWidth="1"/>
    <col min="19" max="19" width="4.5703125" hidden="1" customWidth="1"/>
    <col min="20" max="20" width="3.7109375" customWidth="1"/>
    <col min="21" max="21" width="27.85546875" style="3" customWidth="1"/>
    <col min="22" max="22" width="1.7109375" style="3" customWidth="1"/>
    <col min="23" max="23" width="27.7109375" style="3" customWidth="1"/>
    <col min="24" max="24" width="1.7109375" style="3" customWidth="1"/>
    <col min="25" max="25" width="27.7109375" style="3" customWidth="1"/>
    <col min="26" max="26" width="1.7109375" style="3" customWidth="1"/>
    <col min="27" max="27" width="27.7109375" style="3" customWidth="1"/>
    <col min="28" max="28" width="1.7109375" style="3" customWidth="1"/>
    <col min="29" max="29" width="27.7109375" style="281" customWidth="1"/>
    <col min="30" max="30" width="1.7109375" customWidth="1"/>
    <col min="31" max="31" width="27.7109375" customWidth="1"/>
    <col min="32" max="32" width="1.7109375" customWidth="1"/>
    <col min="33" max="33" width="27.7109375" customWidth="1"/>
    <col min="34" max="34" width="1.7109375" customWidth="1"/>
    <col min="35" max="35" width="27.7109375" customWidth="1"/>
  </cols>
  <sheetData>
    <row r="1" spans="1:35" ht="54" customHeight="1" thickTop="1" thickBot="1" x14ac:dyDescent="0.3">
      <c r="A1" s="98" t="s">
        <v>0</v>
      </c>
      <c r="B1" s="98" t="s">
        <v>1</v>
      </c>
      <c r="C1" s="99" t="s">
        <v>71</v>
      </c>
      <c r="U1" s="12" t="s">
        <v>41</v>
      </c>
      <c r="V1" s="6"/>
      <c r="W1" s="28" t="s">
        <v>40</v>
      </c>
      <c r="X1" s="6"/>
      <c r="Y1" s="13" t="s">
        <v>42</v>
      </c>
      <c r="Z1" s="6"/>
      <c r="AA1" s="33" t="s">
        <v>43</v>
      </c>
      <c r="AB1" s="23"/>
      <c r="AC1" s="279" t="s">
        <v>46</v>
      </c>
      <c r="AE1" s="59" t="s">
        <v>47</v>
      </c>
      <c r="AG1" s="60" t="s">
        <v>48</v>
      </c>
      <c r="AI1" s="13" t="s">
        <v>72</v>
      </c>
    </row>
    <row r="2" spans="1:35" ht="20.100000000000001" customHeight="1" thickTop="1" thickBot="1" x14ac:dyDescent="0.3">
      <c r="A2" s="95">
        <v>1</v>
      </c>
      <c r="B2" s="96"/>
      <c r="C2" s="97"/>
      <c r="D2" s="4">
        <v>23</v>
      </c>
      <c r="E2" s="4"/>
      <c r="F2" s="4">
        <v>25</v>
      </c>
      <c r="G2" s="4"/>
      <c r="H2" s="4">
        <v>14</v>
      </c>
      <c r="I2" s="4"/>
      <c r="J2" s="4">
        <v>31</v>
      </c>
      <c r="K2" s="4"/>
      <c r="L2" s="4">
        <v>21</v>
      </c>
      <c r="M2" s="4"/>
      <c r="N2" s="4">
        <v>8</v>
      </c>
      <c r="O2" s="4"/>
      <c r="P2" s="4">
        <v>6</v>
      </c>
      <c r="Q2" s="4"/>
      <c r="R2" s="4">
        <v>29</v>
      </c>
      <c r="S2" s="1"/>
      <c r="U2" s="7">
        <f>B2</f>
        <v>0</v>
      </c>
      <c r="V2" s="8"/>
      <c r="W2" s="7">
        <f>B3</f>
        <v>0</v>
      </c>
      <c r="X2" s="8"/>
      <c r="Y2" s="7">
        <f>B4</f>
        <v>0</v>
      </c>
      <c r="Z2" s="8"/>
      <c r="AA2" s="7">
        <f>B5</f>
        <v>0</v>
      </c>
      <c r="AB2" s="14"/>
      <c r="AC2" s="7">
        <f>B6</f>
        <v>0</v>
      </c>
      <c r="AE2" s="7">
        <f>B7</f>
        <v>0</v>
      </c>
      <c r="AG2" s="7">
        <f>$B$8</f>
        <v>0</v>
      </c>
      <c r="AI2" s="7">
        <f>$B$9</f>
        <v>0</v>
      </c>
    </row>
    <row r="3" spans="1:35" ht="20.100000000000001" customHeight="1" thickTop="1" thickBot="1" x14ac:dyDescent="0.3">
      <c r="A3" s="11">
        <v>2</v>
      </c>
      <c r="B3" s="96"/>
      <c r="C3" s="97"/>
      <c r="D3" s="5">
        <v>18</v>
      </c>
      <c r="E3" s="5"/>
      <c r="F3" s="5">
        <v>1</v>
      </c>
      <c r="G3" s="5"/>
      <c r="H3" s="5">
        <v>28</v>
      </c>
      <c r="I3" s="5"/>
      <c r="J3" s="5">
        <v>17</v>
      </c>
      <c r="K3" s="5"/>
      <c r="L3" s="5">
        <v>9</v>
      </c>
      <c r="M3" s="5"/>
      <c r="N3" s="5">
        <v>4</v>
      </c>
      <c r="O3" s="5"/>
      <c r="P3" s="5">
        <v>11</v>
      </c>
      <c r="Q3" s="5"/>
      <c r="R3" s="5">
        <v>16</v>
      </c>
      <c r="S3" s="2"/>
      <c r="U3" s="9">
        <f>B17</f>
        <v>0</v>
      </c>
      <c r="V3" s="8"/>
      <c r="W3" s="9">
        <f>B16</f>
        <v>0</v>
      </c>
      <c r="X3" s="8"/>
      <c r="Y3" s="9">
        <f>B15</f>
        <v>0</v>
      </c>
      <c r="Z3" s="8"/>
      <c r="AA3" s="9">
        <f>B14</f>
        <v>0</v>
      </c>
      <c r="AB3" s="14"/>
      <c r="AC3" s="280">
        <f>B13</f>
        <v>0</v>
      </c>
      <c r="AE3" s="9">
        <f>B12</f>
        <v>0</v>
      </c>
      <c r="AG3" s="9">
        <f>$B$11</f>
        <v>0</v>
      </c>
      <c r="AI3" s="9">
        <f>$B$10</f>
        <v>0</v>
      </c>
    </row>
    <row r="4" spans="1:35" ht="20.100000000000001" customHeight="1" thickTop="1" thickBot="1" x14ac:dyDescent="0.3">
      <c r="A4" s="11">
        <v>3</v>
      </c>
      <c r="B4" s="96"/>
      <c r="C4" s="97"/>
      <c r="D4" s="5">
        <v>19</v>
      </c>
      <c r="E4" s="5"/>
      <c r="F4" s="5">
        <v>27</v>
      </c>
      <c r="G4" s="5"/>
      <c r="H4" s="5">
        <v>26</v>
      </c>
      <c r="I4" s="5"/>
      <c r="J4" s="5">
        <v>15</v>
      </c>
      <c r="K4" s="5"/>
      <c r="L4" s="5">
        <v>32</v>
      </c>
      <c r="M4" s="5"/>
      <c r="N4" s="5">
        <v>22</v>
      </c>
      <c r="O4" s="5"/>
      <c r="P4" s="5">
        <v>7</v>
      </c>
      <c r="Q4" s="5"/>
      <c r="R4" s="5">
        <v>5</v>
      </c>
      <c r="S4" s="2"/>
      <c r="U4" s="9">
        <f>B18</f>
        <v>0</v>
      </c>
      <c r="V4" s="8"/>
      <c r="W4" s="9">
        <f>B19</f>
        <v>0</v>
      </c>
      <c r="X4" s="8"/>
      <c r="Y4" s="9">
        <f>B20</f>
        <v>0</v>
      </c>
      <c r="Z4" s="8"/>
      <c r="AA4" s="9">
        <f>B21</f>
        <v>0</v>
      </c>
      <c r="AB4" s="14"/>
      <c r="AC4" s="9">
        <f>B22</f>
        <v>0</v>
      </c>
      <c r="AE4" s="9">
        <f>B23</f>
        <v>0</v>
      </c>
      <c r="AG4" s="9">
        <f>$B$24</f>
        <v>0</v>
      </c>
      <c r="AI4" s="9">
        <f>$B$25</f>
        <v>0</v>
      </c>
    </row>
    <row r="5" spans="1:35" ht="20.100000000000001" customHeight="1" thickTop="1" thickBot="1" x14ac:dyDescent="0.3">
      <c r="A5" s="11">
        <v>4</v>
      </c>
      <c r="B5" s="96"/>
      <c r="C5" s="97"/>
      <c r="D5" s="5">
        <v>10</v>
      </c>
      <c r="E5" s="5"/>
      <c r="F5" s="5">
        <v>2</v>
      </c>
      <c r="G5" s="5"/>
      <c r="H5" s="5">
        <v>12</v>
      </c>
      <c r="I5" s="5"/>
      <c r="J5" s="5">
        <v>20</v>
      </c>
      <c r="K5" s="5"/>
      <c r="L5" s="5">
        <v>30</v>
      </c>
      <c r="M5" s="5"/>
      <c r="N5" s="5">
        <v>13</v>
      </c>
      <c r="O5" s="5"/>
      <c r="P5" s="5">
        <v>3</v>
      </c>
      <c r="Q5" s="5"/>
      <c r="R5" s="5">
        <v>24</v>
      </c>
      <c r="S5" s="2"/>
      <c r="U5" s="24">
        <f>B33</f>
        <v>0</v>
      </c>
      <c r="V5" s="8"/>
      <c r="W5" s="24">
        <f>B32</f>
        <v>0</v>
      </c>
      <c r="X5" s="8"/>
      <c r="Y5" s="24">
        <f>B31</f>
        <v>0</v>
      </c>
      <c r="Z5" s="8"/>
      <c r="AA5" s="24">
        <f>B30</f>
        <v>0</v>
      </c>
      <c r="AB5" s="14"/>
      <c r="AC5" s="24">
        <f>B29</f>
        <v>0</v>
      </c>
      <c r="AE5" s="24">
        <f>B28</f>
        <v>0</v>
      </c>
      <c r="AG5" s="24">
        <f>$B$27</f>
        <v>0</v>
      </c>
      <c r="AI5" s="24">
        <f>$B$26</f>
        <v>0</v>
      </c>
    </row>
    <row r="6" spans="1:35" ht="20.100000000000001" customHeight="1" thickTop="1" thickBot="1" x14ac:dyDescent="0.3">
      <c r="A6" s="11">
        <v>5</v>
      </c>
      <c r="B6" s="96"/>
      <c r="C6" s="97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2"/>
      <c r="V6" s="3" t="str">
        <f>IFERROR(VLOOKUP(E12,$A$2:$B$52,2,0),"")</f>
        <v/>
      </c>
      <c r="X6" s="3" t="str">
        <f>IFERROR(VLOOKUP(G12,$A$2:$B$52,2,0),"")</f>
        <v/>
      </c>
      <c r="Z6" s="3" t="str">
        <f>IFERROR(VLOOKUP(I12,$A$2:$B$52,2,0),"")</f>
        <v/>
      </c>
      <c r="AB6" s="14"/>
    </row>
    <row r="7" spans="1:35" ht="20.100000000000001" customHeight="1" thickTop="1" thickBot="1" x14ac:dyDescent="0.3">
      <c r="A7" s="11">
        <v>6</v>
      </c>
      <c r="B7" s="96"/>
      <c r="C7" s="97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2"/>
      <c r="AB7" s="14"/>
    </row>
    <row r="8" spans="1:35" ht="20.100000000000001" customHeight="1" thickTop="1" thickBot="1" x14ac:dyDescent="0.3">
      <c r="A8" s="11">
        <v>7</v>
      </c>
      <c r="B8" s="96"/>
      <c r="C8" s="97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2"/>
      <c r="AB8"/>
      <c r="AE8" s="9" t="str">
        <f>B1</f>
        <v>NOMS</v>
      </c>
    </row>
    <row r="9" spans="1:35" ht="20.100000000000001" customHeight="1" thickTop="1" thickBot="1" x14ac:dyDescent="0.3">
      <c r="A9" s="11">
        <v>8</v>
      </c>
      <c r="B9" s="96"/>
      <c r="C9" s="97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2"/>
    </row>
    <row r="10" spans="1:35" ht="20.100000000000001" customHeight="1" thickTop="1" thickBot="1" x14ac:dyDescent="0.3">
      <c r="A10" s="11">
        <v>9</v>
      </c>
      <c r="B10" s="96"/>
      <c r="C10" s="97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2"/>
      <c r="AA10"/>
    </row>
    <row r="11" spans="1:35" ht="20.100000000000001" customHeight="1" thickTop="1" thickBot="1" x14ac:dyDescent="0.3">
      <c r="A11" s="11">
        <v>10</v>
      </c>
      <c r="B11" s="96"/>
      <c r="C11" s="97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2"/>
      <c r="AA11"/>
    </row>
    <row r="12" spans="1:35" ht="20.100000000000001" customHeight="1" thickTop="1" thickBot="1" x14ac:dyDescent="0.3">
      <c r="A12" s="11">
        <v>11</v>
      </c>
      <c r="B12" s="96"/>
      <c r="C12" s="97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2"/>
      <c r="AA12"/>
    </row>
    <row r="13" spans="1:35" ht="20.100000000000001" customHeight="1" thickTop="1" thickBot="1" x14ac:dyDescent="0.3">
      <c r="A13" s="34">
        <v>12</v>
      </c>
      <c r="B13" s="96"/>
      <c r="C13" s="97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2"/>
      <c r="AA13"/>
    </row>
    <row r="14" spans="1:35" ht="20.100000000000001" customHeight="1" thickTop="1" thickBot="1" x14ac:dyDescent="0.3">
      <c r="A14" s="34">
        <v>13</v>
      </c>
      <c r="B14" s="96"/>
      <c r="C14" s="97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2"/>
      <c r="AA14"/>
    </row>
    <row r="15" spans="1:35" ht="20.100000000000001" customHeight="1" thickTop="1" thickBot="1" x14ac:dyDescent="0.3">
      <c r="A15" s="34">
        <v>14</v>
      </c>
      <c r="B15" s="96"/>
      <c r="C15" s="97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2"/>
      <c r="AA15"/>
    </row>
    <row r="16" spans="1:35" ht="20.100000000000001" customHeight="1" thickTop="1" thickBot="1" x14ac:dyDescent="0.3">
      <c r="A16" s="34">
        <v>15</v>
      </c>
      <c r="B16" s="96"/>
      <c r="C16" s="97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2"/>
      <c r="AA16"/>
    </row>
    <row r="17" spans="1:27" ht="20.25" customHeight="1" thickTop="1" thickBot="1" x14ac:dyDescent="0.3">
      <c r="A17" s="25">
        <v>16</v>
      </c>
      <c r="B17" s="96"/>
      <c r="C17" s="97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2"/>
      <c r="AA17"/>
    </row>
    <row r="18" spans="1:27" ht="20.100000000000001" customHeight="1" thickTop="1" thickBot="1" x14ac:dyDescent="0.3">
      <c r="A18" s="25">
        <v>17</v>
      </c>
      <c r="B18" s="96"/>
      <c r="C18" s="97"/>
      <c r="U18" s="292" t="s">
        <v>154</v>
      </c>
    </row>
    <row r="19" spans="1:27" ht="16.5" thickTop="1" thickBot="1" x14ac:dyDescent="0.3">
      <c r="A19" s="25">
        <v>18</v>
      </c>
      <c r="B19" s="96"/>
      <c r="C19" s="97"/>
      <c r="U19" s="292"/>
    </row>
    <row r="20" spans="1:27" ht="16.5" thickTop="1" thickBot="1" x14ac:dyDescent="0.3">
      <c r="A20" s="25">
        <v>19</v>
      </c>
      <c r="B20" s="96"/>
      <c r="C20" s="97"/>
      <c r="U20" s="292"/>
    </row>
    <row r="21" spans="1:27" ht="16.5" thickTop="1" thickBot="1" x14ac:dyDescent="0.3">
      <c r="A21" s="25">
        <v>20</v>
      </c>
      <c r="B21" s="96"/>
      <c r="C21" s="97"/>
    </row>
    <row r="22" spans="1:27" ht="16.5" thickTop="1" thickBot="1" x14ac:dyDescent="0.3">
      <c r="A22" s="25">
        <v>21</v>
      </c>
      <c r="B22" s="96"/>
      <c r="C22" s="97"/>
    </row>
    <row r="23" spans="1:27" ht="16.5" thickTop="1" thickBot="1" x14ac:dyDescent="0.3">
      <c r="A23" s="25">
        <v>22</v>
      </c>
      <c r="B23" s="96"/>
      <c r="C23" s="97"/>
    </row>
    <row r="24" spans="1:27" ht="16.5" thickTop="1" thickBot="1" x14ac:dyDescent="0.3">
      <c r="A24" s="25">
        <v>23</v>
      </c>
      <c r="B24" s="96"/>
      <c r="C24" s="97"/>
    </row>
    <row r="25" spans="1:27" ht="16.5" thickTop="1" thickBot="1" x14ac:dyDescent="0.3">
      <c r="A25" s="25">
        <v>24</v>
      </c>
      <c r="B25" s="96"/>
      <c r="C25" s="97"/>
    </row>
    <row r="26" spans="1:27" ht="16.5" thickTop="1" thickBot="1" x14ac:dyDescent="0.3">
      <c r="A26" s="25">
        <v>25</v>
      </c>
      <c r="B26" s="96"/>
      <c r="C26" s="97"/>
    </row>
    <row r="27" spans="1:27" ht="16.5" thickTop="1" thickBot="1" x14ac:dyDescent="0.3">
      <c r="A27" s="25">
        <v>26</v>
      </c>
      <c r="B27" s="96"/>
      <c r="C27" s="97"/>
    </row>
    <row r="28" spans="1:27" ht="16.5" thickTop="1" thickBot="1" x14ac:dyDescent="0.3">
      <c r="A28" s="25">
        <v>27</v>
      </c>
      <c r="B28" s="96"/>
      <c r="C28" s="97"/>
    </row>
    <row r="29" spans="1:27" ht="16.5" thickTop="1" thickBot="1" x14ac:dyDescent="0.3">
      <c r="A29" s="25">
        <v>28</v>
      </c>
      <c r="B29" s="96"/>
      <c r="C29" s="97"/>
    </row>
    <row r="30" spans="1:27" ht="16.5" thickTop="1" thickBot="1" x14ac:dyDescent="0.3">
      <c r="A30" s="25">
        <v>29</v>
      </c>
      <c r="B30" s="96"/>
      <c r="C30" s="97"/>
    </row>
    <row r="31" spans="1:27" ht="16.5" thickTop="1" thickBot="1" x14ac:dyDescent="0.3">
      <c r="A31" s="25">
        <v>30</v>
      </c>
      <c r="B31" s="96"/>
      <c r="C31" s="97"/>
    </row>
    <row r="32" spans="1:27" ht="16.5" thickTop="1" thickBot="1" x14ac:dyDescent="0.3">
      <c r="A32" s="25">
        <v>31</v>
      </c>
      <c r="B32" s="96"/>
      <c r="C32" s="97"/>
    </row>
    <row r="33" spans="1:28" ht="16.5" thickTop="1" thickBot="1" x14ac:dyDescent="0.3">
      <c r="A33" s="25">
        <v>32</v>
      </c>
      <c r="B33" s="96"/>
      <c r="C33" s="97"/>
    </row>
    <row r="34" spans="1:28" ht="16.5" thickTop="1" thickBot="1" x14ac:dyDescent="0.3">
      <c r="A34" s="58"/>
      <c r="B34" s="15"/>
      <c r="C34" s="15"/>
    </row>
    <row r="35" spans="1:28" ht="16.5" thickTop="1" x14ac:dyDescent="0.25">
      <c r="C35" s="104"/>
      <c r="Y35" s="278"/>
    </row>
    <row r="46" spans="1:28" x14ac:dyDescent="0.25">
      <c r="AA46"/>
      <c r="AB46"/>
    </row>
    <row r="47" spans="1:28" x14ac:dyDescent="0.25">
      <c r="AA47"/>
      <c r="AB47"/>
    </row>
    <row r="48" spans="1:28" x14ac:dyDescent="0.25">
      <c r="AA48"/>
      <c r="AB48"/>
    </row>
    <row r="49" spans="27:28" x14ac:dyDescent="0.25">
      <c r="AA49"/>
      <c r="AB49"/>
    </row>
    <row r="50" spans="27:28" x14ac:dyDescent="0.25">
      <c r="AA50"/>
      <c r="AB50"/>
    </row>
    <row r="51" spans="27:28" x14ac:dyDescent="0.25">
      <c r="AA51"/>
      <c r="AB51"/>
    </row>
    <row r="52" spans="27:28" x14ac:dyDescent="0.25">
      <c r="AA52"/>
      <c r="AB52"/>
    </row>
    <row r="53" spans="27:28" x14ac:dyDescent="0.25">
      <c r="AA53"/>
      <c r="AB53"/>
    </row>
    <row r="54" spans="27:28" x14ac:dyDescent="0.25">
      <c r="AA54"/>
      <c r="AB54"/>
    </row>
    <row r="55" spans="27:28" x14ac:dyDescent="0.25">
      <c r="AA55"/>
      <c r="AB55"/>
    </row>
    <row r="56" spans="27:28" x14ac:dyDescent="0.25">
      <c r="AA56"/>
      <c r="AB56"/>
    </row>
    <row r="57" spans="27:28" x14ac:dyDescent="0.25">
      <c r="AA57"/>
      <c r="AB57"/>
    </row>
    <row r="58" spans="27:28" x14ac:dyDescent="0.25">
      <c r="AA58"/>
      <c r="AB58"/>
    </row>
    <row r="59" spans="27:28" x14ac:dyDescent="0.25">
      <c r="AA59"/>
      <c r="AB59"/>
    </row>
    <row r="60" spans="27:28" x14ac:dyDescent="0.25">
      <c r="AA60"/>
      <c r="AB60"/>
    </row>
    <row r="61" spans="27:28" x14ac:dyDescent="0.25">
      <c r="AA61"/>
      <c r="AB61"/>
    </row>
    <row r="62" spans="27:28" x14ac:dyDescent="0.25">
      <c r="AA62"/>
      <c r="AB62"/>
    </row>
    <row r="63" spans="27:28" x14ac:dyDescent="0.25">
      <c r="AA63"/>
      <c r="AB63"/>
    </row>
    <row r="64" spans="27:28" x14ac:dyDescent="0.25">
      <c r="AA64"/>
      <c r="AB64"/>
    </row>
    <row r="65" spans="27:28" x14ac:dyDescent="0.25">
      <c r="AA65"/>
      <c r="AB65"/>
    </row>
    <row r="66" spans="27:28" x14ac:dyDescent="0.25">
      <c r="AA66"/>
      <c r="AB66"/>
    </row>
    <row r="67" spans="27:28" x14ac:dyDescent="0.25">
      <c r="AA67"/>
      <c r="AB67"/>
    </row>
    <row r="68" spans="27:28" x14ac:dyDescent="0.25">
      <c r="AA68"/>
      <c r="AB68"/>
    </row>
    <row r="69" spans="27:28" x14ac:dyDescent="0.25">
      <c r="AA69"/>
      <c r="AB69"/>
    </row>
    <row r="70" spans="27:28" x14ac:dyDescent="0.25">
      <c r="AA70"/>
      <c r="AB70"/>
    </row>
    <row r="71" spans="27:28" x14ac:dyDescent="0.25">
      <c r="AA71"/>
      <c r="AB71"/>
    </row>
    <row r="72" spans="27:28" x14ac:dyDescent="0.25">
      <c r="AA72"/>
      <c r="AB72"/>
    </row>
    <row r="73" spans="27:28" x14ac:dyDescent="0.25">
      <c r="AA73"/>
      <c r="AB73"/>
    </row>
    <row r="74" spans="27:28" x14ac:dyDescent="0.25">
      <c r="AA74"/>
      <c r="AB74"/>
    </row>
    <row r="75" spans="27:28" x14ac:dyDescent="0.25">
      <c r="AA75"/>
      <c r="AB75"/>
    </row>
    <row r="76" spans="27:28" x14ac:dyDescent="0.25">
      <c r="AA76"/>
      <c r="AB76"/>
    </row>
    <row r="77" spans="27:28" x14ac:dyDescent="0.25">
      <c r="AA77"/>
      <c r="AB77"/>
    </row>
    <row r="78" spans="27:28" x14ac:dyDescent="0.25">
      <c r="AA78"/>
      <c r="AB78"/>
    </row>
    <row r="79" spans="27:28" x14ac:dyDescent="0.25">
      <c r="AA79"/>
      <c r="AB79"/>
    </row>
  </sheetData>
  <sheetProtection algorithmName="SHA-512" hashValue="jE/kXz7Zl9Olh1HlLvHYROPEyhx/mmugdAfsrdgJ4NPgSi2PbfgIYH75nys78JreBWaaRc37XEi197DeSJvMqw==" saltValue="hiyO7NsGlt5GU81PYRHOBg==" spinCount="100000" sheet="1" objects="1" scenarios="1"/>
  <protectedRanges>
    <protectedRange sqref="B2:C33" name="Plage1"/>
  </protectedRanges>
  <sortState xmlns:xlrd2="http://schemas.microsoft.com/office/spreadsheetml/2017/richdata2" ref="B2:C33">
    <sortCondition descending="1" ref="C2:C33"/>
  </sortState>
  <mergeCells count="1">
    <mergeCell ref="U18:U20"/>
  </mergeCells>
  <phoneticPr fontId="1" type="noConversion"/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30737" r:id="rId4" name="CommandButton12">
          <controlPr defaultSize="0" autoLine="0" r:id="rId5">
            <anchor moveWithCells="1">
              <from>
                <xdr:col>34</xdr:col>
                <xdr:colOff>0</xdr:colOff>
                <xdr:row>7</xdr:row>
                <xdr:rowOff>0</xdr:rowOff>
              </from>
              <to>
                <xdr:col>35</xdr:col>
                <xdr:colOff>19050</xdr:colOff>
                <xdr:row>11</xdr:row>
                <xdr:rowOff>0</xdr:rowOff>
              </to>
            </anchor>
          </controlPr>
        </control>
      </mc:Choice>
      <mc:Fallback>
        <control shapeId="30737" r:id="rId4" name="CommandButton12"/>
      </mc:Fallback>
    </mc:AlternateContent>
    <mc:AlternateContent xmlns:mc="http://schemas.openxmlformats.org/markup-compatibility/2006">
      <mc:Choice Requires="x14">
        <control shapeId="30736" r:id="rId6" name="CommandButton11">
          <controlPr defaultSize="0" autoLine="0" r:id="rId7">
            <anchor moveWithCells="1">
              <from>
                <xdr:col>32</xdr:col>
                <xdr:colOff>0</xdr:colOff>
                <xdr:row>7</xdr:row>
                <xdr:rowOff>0</xdr:rowOff>
              </from>
              <to>
                <xdr:col>33</xdr:col>
                <xdr:colOff>19050</xdr:colOff>
                <xdr:row>11</xdr:row>
                <xdr:rowOff>0</xdr:rowOff>
              </to>
            </anchor>
          </controlPr>
        </control>
      </mc:Choice>
      <mc:Fallback>
        <control shapeId="30736" r:id="rId6" name="CommandButton11"/>
      </mc:Fallback>
    </mc:AlternateContent>
    <mc:AlternateContent xmlns:mc="http://schemas.openxmlformats.org/markup-compatibility/2006">
      <mc:Choice Requires="x14">
        <control shapeId="30735" r:id="rId8" name="CommandButton10">
          <controlPr defaultSize="0" autoLine="0" r:id="rId9">
            <anchor moveWithCells="1">
              <from>
                <xdr:col>30</xdr:col>
                <xdr:colOff>0</xdr:colOff>
                <xdr:row>7</xdr:row>
                <xdr:rowOff>0</xdr:rowOff>
              </from>
              <to>
                <xdr:col>31</xdr:col>
                <xdr:colOff>19050</xdr:colOff>
                <xdr:row>11</xdr:row>
                <xdr:rowOff>0</xdr:rowOff>
              </to>
            </anchor>
          </controlPr>
        </control>
      </mc:Choice>
      <mc:Fallback>
        <control shapeId="30735" r:id="rId8" name="CommandButton10"/>
      </mc:Fallback>
    </mc:AlternateContent>
    <mc:AlternateContent xmlns:mc="http://schemas.openxmlformats.org/markup-compatibility/2006">
      <mc:Choice Requires="x14">
        <control shapeId="30734" r:id="rId10" name="CommandButton9">
          <controlPr defaultSize="0" autoLine="0" r:id="rId11">
            <anchor moveWithCells="1">
              <from>
                <xdr:col>28</xdr:col>
                <xdr:colOff>0</xdr:colOff>
                <xdr:row>7</xdr:row>
                <xdr:rowOff>0</xdr:rowOff>
              </from>
              <to>
                <xdr:col>29</xdr:col>
                <xdr:colOff>19050</xdr:colOff>
                <xdr:row>11</xdr:row>
                <xdr:rowOff>0</xdr:rowOff>
              </to>
            </anchor>
          </controlPr>
        </control>
      </mc:Choice>
      <mc:Fallback>
        <control shapeId="30734" r:id="rId10" name="CommandButton9"/>
      </mc:Fallback>
    </mc:AlternateContent>
    <mc:AlternateContent xmlns:mc="http://schemas.openxmlformats.org/markup-compatibility/2006">
      <mc:Choice Requires="x14">
        <control shapeId="30732" r:id="rId12" name="CommandButton7">
          <controlPr defaultSize="0" autoLine="0" r:id="rId13">
            <anchor moveWithCells="1">
              <from>
                <xdr:col>24</xdr:col>
                <xdr:colOff>914400</xdr:colOff>
                <xdr:row>12</xdr:row>
                <xdr:rowOff>238125</xdr:rowOff>
              </from>
              <to>
                <xdr:col>26</xdr:col>
                <xdr:colOff>819150</xdr:colOff>
                <xdr:row>16</xdr:row>
                <xdr:rowOff>238125</xdr:rowOff>
              </to>
            </anchor>
          </controlPr>
        </control>
      </mc:Choice>
      <mc:Fallback>
        <control shapeId="30732" r:id="rId12" name="CommandButton7"/>
      </mc:Fallback>
    </mc:AlternateContent>
    <mc:AlternateContent xmlns:mc="http://schemas.openxmlformats.org/markup-compatibility/2006">
      <mc:Choice Requires="x14">
        <control shapeId="30731" r:id="rId14" name="CommandButton6">
          <controlPr defaultSize="0" autoLine="0" r:id="rId15">
            <anchor moveWithCells="1">
              <from>
                <xdr:col>22</xdr:col>
                <xdr:colOff>295275</xdr:colOff>
                <xdr:row>12</xdr:row>
                <xdr:rowOff>238125</xdr:rowOff>
              </from>
              <to>
                <xdr:col>24</xdr:col>
                <xdr:colOff>200025</xdr:colOff>
                <xdr:row>16</xdr:row>
                <xdr:rowOff>238125</xdr:rowOff>
              </to>
            </anchor>
          </controlPr>
        </control>
      </mc:Choice>
      <mc:Fallback>
        <control shapeId="30731" r:id="rId14" name="CommandButton6"/>
      </mc:Fallback>
    </mc:AlternateContent>
    <mc:AlternateContent xmlns:mc="http://schemas.openxmlformats.org/markup-compatibility/2006">
      <mc:Choice Requires="x14">
        <control shapeId="30722" r:id="rId16" name="CommandButton1">
          <controlPr defaultSize="0" autoLine="0" r:id="rId17">
            <anchor moveWithCells="1">
              <from>
                <xdr:col>20</xdr:col>
                <xdr:colOff>0</xdr:colOff>
                <xdr:row>7</xdr:row>
                <xdr:rowOff>9525</xdr:rowOff>
              </from>
              <to>
                <xdr:col>21</xdr:col>
                <xdr:colOff>9525</xdr:colOff>
                <xdr:row>11</xdr:row>
                <xdr:rowOff>9525</xdr:rowOff>
              </to>
            </anchor>
          </controlPr>
        </control>
      </mc:Choice>
      <mc:Fallback>
        <control shapeId="30722" r:id="rId16" name="CommandButton1"/>
      </mc:Fallback>
    </mc:AlternateContent>
    <mc:AlternateContent xmlns:mc="http://schemas.openxmlformats.org/markup-compatibility/2006">
      <mc:Choice Requires="x14">
        <control shapeId="30724" r:id="rId18" name="CommandButton2">
          <controlPr defaultSize="0" autoLine="0" r:id="rId19">
            <anchor moveWithCells="1">
              <from>
                <xdr:col>22</xdr:col>
                <xdr:colOff>0</xdr:colOff>
                <xdr:row>7</xdr:row>
                <xdr:rowOff>0</xdr:rowOff>
              </from>
              <to>
                <xdr:col>23</xdr:col>
                <xdr:colOff>19050</xdr:colOff>
                <xdr:row>11</xdr:row>
                <xdr:rowOff>0</xdr:rowOff>
              </to>
            </anchor>
          </controlPr>
        </control>
      </mc:Choice>
      <mc:Fallback>
        <control shapeId="30724" r:id="rId18" name="CommandButton2"/>
      </mc:Fallback>
    </mc:AlternateContent>
    <mc:AlternateContent xmlns:mc="http://schemas.openxmlformats.org/markup-compatibility/2006">
      <mc:Choice Requires="x14">
        <control shapeId="30725" r:id="rId20" name="CommandButton3">
          <controlPr defaultSize="0" autoLine="0" r:id="rId21">
            <anchor moveWithCells="1">
              <from>
                <xdr:col>24</xdr:col>
                <xdr:colOff>9525</xdr:colOff>
                <xdr:row>6</xdr:row>
                <xdr:rowOff>238125</xdr:rowOff>
              </from>
              <to>
                <xdr:col>25</xdr:col>
                <xdr:colOff>28575</xdr:colOff>
                <xdr:row>10</xdr:row>
                <xdr:rowOff>238125</xdr:rowOff>
              </to>
            </anchor>
          </controlPr>
        </control>
      </mc:Choice>
      <mc:Fallback>
        <control shapeId="30725" r:id="rId20" name="CommandButton3"/>
      </mc:Fallback>
    </mc:AlternateContent>
    <mc:AlternateContent xmlns:mc="http://schemas.openxmlformats.org/markup-compatibility/2006">
      <mc:Choice Requires="x14">
        <control shapeId="30726" r:id="rId22" name="CommandButton4">
          <controlPr defaultSize="0" autoLine="0" r:id="rId23">
            <anchor moveWithCells="1">
              <from>
                <xdr:col>26</xdr:col>
                <xdr:colOff>0</xdr:colOff>
                <xdr:row>6</xdr:row>
                <xdr:rowOff>238125</xdr:rowOff>
              </from>
              <to>
                <xdr:col>27</xdr:col>
                <xdr:colOff>19050</xdr:colOff>
                <xdr:row>10</xdr:row>
                <xdr:rowOff>238125</xdr:rowOff>
              </to>
            </anchor>
          </controlPr>
        </control>
      </mc:Choice>
      <mc:Fallback>
        <control shapeId="30726" r:id="rId22" name="CommandButton4"/>
      </mc:Fallback>
    </mc:AlternateContent>
    <mc:AlternateContent xmlns:mc="http://schemas.openxmlformats.org/markup-compatibility/2006">
      <mc:Choice Requires="x14">
        <control shapeId="30728" r:id="rId24" name="CommandButton5">
          <controlPr defaultSize="0" autoLine="0" r:id="rId25">
            <anchor moveWithCells="1">
              <from>
                <xdr:col>26</xdr:col>
                <xdr:colOff>1609725</xdr:colOff>
                <xdr:row>13</xdr:row>
                <xdr:rowOff>9525</xdr:rowOff>
              </from>
              <to>
                <xdr:col>29</xdr:col>
                <xdr:colOff>19050</xdr:colOff>
                <xdr:row>16</xdr:row>
                <xdr:rowOff>200025</xdr:rowOff>
              </to>
            </anchor>
          </controlPr>
        </control>
      </mc:Choice>
      <mc:Fallback>
        <control shapeId="30728" r:id="rId24" name="CommandButton5"/>
      </mc:Fallback>
    </mc:AlternateContent>
    <mc:AlternateContent xmlns:mc="http://schemas.openxmlformats.org/markup-compatibility/2006">
      <mc:Choice Requires="x14">
        <control shapeId="30738" r:id="rId26" name="CommandButton8">
          <controlPr defaultSize="0" autoLine="0" r:id="rId27">
            <anchor moveWithCells="1">
              <from>
                <xdr:col>19</xdr:col>
                <xdr:colOff>238125</xdr:colOff>
                <xdr:row>13</xdr:row>
                <xdr:rowOff>9525</xdr:rowOff>
              </from>
              <to>
                <xdr:col>21</xdr:col>
                <xdr:colOff>9525</xdr:colOff>
                <xdr:row>16</xdr:row>
                <xdr:rowOff>238125</xdr:rowOff>
              </to>
            </anchor>
          </controlPr>
        </control>
      </mc:Choice>
      <mc:Fallback>
        <control shapeId="30738" r:id="rId26" name="CommandButton8"/>
      </mc:Fallback>
    </mc:AlternateContent>
    <mc:AlternateContent xmlns:mc="http://schemas.openxmlformats.org/markup-compatibility/2006">
      <mc:Choice Requires="x14">
        <control shapeId="30739" r:id="rId28" name="CommandButton13">
          <controlPr defaultSize="0" autoLine="0" r:id="rId29">
            <anchor moveWithCells="1">
              <from>
                <xdr:col>22</xdr:col>
                <xdr:colOff>285750</xdr:colOff>
                <xdr:row>17</xdr:row>
                <xdr:rowOff>104775</xdr:rowOff>
              </from>
              <to>
                <xdr:col>24</xdr:col>
                <xdr:colOff>152400</xdr:colOff>
                <xdr:row>19</xdr:row>
                <xdr:rowOff>200025</xdr:rowOff>
              </to>
            </anchor>
          </controlPr>
        </control>
      </mc:Choice>
      <mc:Fallback>
        <control shapeId="30739" r:id="rId28" name="CommandButton13"/>
      </mc:Fallback>
    </mc:AlternateContent>
    <mc:AlternateContent xmlns:mc="http://schemas.openxmlformats.org/markup-compatibility/2006">
      <mc:Choice Requires="x14">
        <control shapeId="30740" r:id="rId30" name="CommandButton14">
          <controlPr defaultSize="0" autoLine="0" r:id="rId31">
            <anchor moveWithCells="1">
              <from>
                <xdr:col>24</xdr:col>
                <xdr:colOff>933450</xdr:colOff>
                <xdr:row>17</xdr:row>
                <xdr:rowOff>104775</xdr:rowOff>
              </from>
              <to>
                <xdr:col>26</xdr:col>
                <xdr:colOff>800100</xdr:colOff>
                <xdr:row>19</xdr:row>
                <xdr:rowOff>200025</xdr:rowOff>
              </to>
            </anchor>
          </controlPr>
        </control>
      </mc:Choice>
      <mc:Fallback>
        <control shapeId="30740" r:id="rId30" name="CommandButton14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9FF28E-0215-4E90-A2DC-101160E91209}">
  <sheetPr codeName="Feuil12"/>
  <dimension ref="A1:BD39"/>
  <sheetViews>
    <sheetView showGridLines="0" showRowColHeaders="0" topLeftCell="B1" zoomScaleNormal="100" workbookViewId="0">
      <selection activeCell="V28" sqref="V28"/>
    </sheetView>
  </sheetViews>
  <sheetFormatPr baseColWidth="10" defaultRowHeight="15" x14ac:dyDescent="0.25"/>
  <cols>
    <col min="1" max="1" width="2" hidden="1" customWidth="1"/>
    <col min="2" max="2" width="10.85546875" bestFit="1" customWidth="1"/>
    <col min="3" max="3" width="10.85546875" hidden="1" customWidth="1"/>
    <col min="4" max="4" width="12.85546875" hidden="1" customWidth="1"/>
    <col min="5" max="6" width="2" style="10" bestFit="1" customWidth="1"/>
    <col min="7" max="7" width="20.5703125" bestFit="1" customWidth="1"/>
    <col min="8" max="12" width="4.28515625" style="10" customWidth="1"/>
    <col min="13" max="13" width="6" bestFit="1" customWidth="1"/>
    <col min="14" max="14" width="21.85546875" bestFit="1" customWidth="1"/>
    <col min="15" max="19" width="4.28515625" style="10" bestFit="1" customWidth="1"/>
    <col min="20" max="21" width="6.5703125" style="3" hidden="1" customWidth="1"/>
    <col min="22" max="23" width="6.5703125" style="3" bestFit="1" customWidth="1"/>
    <col min="24" max="27" width="5.5703125" style="3" bestFit="1" customWidth="1"/>
    <col min="28" max="28" width="3" style="157" bestFit="1" customWidth="1"/>
    <col min="29" max="29" width="8.7109375" style="173" bestFit="1" customWidth="1"/>
    <col min="30" max="33" width="6.7109375" style="137" bestFit="1" customWidth="1"/>
    <col min="34" max="34" width="3.7109375" customWidth="1"/>
    <col min="35" max="35" width="8.7109375" style="163" bestFit="1" customWidth="1"/>
    <col min="36" max="36" width="6.85546875" style="163" bestFit="1" customWidth="1"/>
    <col min="37" max="37" width="6.7109375" style="163" bestFit="1" customWidth="1"/>
    <col min="38" max="38" width="6.85546875" style="163" bestFit="1" customWidth="1"/>
    <col min="39" max="39" width="6.7109375" style="163" bestFit="1" customWidth="1"/>
    <col min="40" max="40" width="6.85546875" style="163" bestFit="1" customWidth="1"/>
    <col min="41" max="41" width="6.7109375" style="163" bestFit="1" customWidth="1"/>
    <col min="42" max="42" width="6.85546875" style="163" bestFit="1" customWidth="1"/>
    <col min="43" max="43" width="6.7109375" style="163" bestFit="1" customWidth="1"/>
    <col min="44" max="44" width="3.7109375" customWidth="1"/>
    <col min="45" max="45" width="9.85546875" bestFit="1" customWidth="1"/>
    <col min="46" max="46" width="6.85546875" bestFit="1" customWidth="1"/>
    <col min="47" max="47" width="6.7109375" bestFit="1" customWidth="1"/>
    <col min="48" max="48" width="6.85546875" bestFit="1" customWidth="1"/>
    <col min="49" max="49" width="6.7109375" bestFit="1" customWidth="1"/>
    <col min="50" max="50" width="6.85546875" bestFit="1" customWidth="1"/>
    <col min="51" max="51" width="6.7109375" bestFit="1" customWidth="1"/>
    <col min="52" max="52" width="6.85546875" bestFit="1" customWidth="1"/>
    <col min="53" max="53" width="6.7109375" bestFit="1" customWidth="1"/>
    <col min="54" max="54" width="6.7109375" hidden="1" customWidth="1"/>
    <col min="55" max="55" width="5.28515625" hidden="1" customWidth="1"/>
    <col min="56" max="56" width="5" hidden="1" customWidth="1"/>
  </cols>
  <sheetData>
    <row r="1" spans="1:56" s="19" customFormat="1" ht="44.25" customHeight="1" thickTop="1" thickBot="1" x14ac:dyDescent="0.3">
      <c r="B1" s="20" t="s">
        <v>39</v>
      </c>
      <c r="C1" s="21"/>
      <c r="D1" s="21"/>
      <c r="E1" s="321" t="s">
        <v>114</v>
      </c>
      <c r="F1" s="322"/>
      <c r="G1" s="22" t="s">
        <v>3</v>
      </c>
      <c r="H1" s="66" t="s">
        <v>60</v>
      </c>
      <c r="I1" s="66" t="s">
        <v>61</v>
      </c>
      <c r="J1" s="66" t="s">
        <v>62</v>
      </c>
      <c r="K1" s="66" t="s">
        <v>63</v>
      </c>
      <c r="L1" s="66" t="s">
        <v>64</v>
      </c>
      <c r="M1" s="68" t="s">
        <v>2</v>
      </c>
      <c r="N1" s="107" t="s">
        <v>119</v>
      </c>
      <c r="O1" s="66" t="s">
        <v>60</v>
      </c>
      <c r="P1" s="66" t="s">
        <v>61</v>
      </c>
      <c r="Q1" s="66" t="s">
        <v>62</v>
      </c>
      <c r="R1" s="66" t="s">
        <v>63</v>
      </c>
      <c r="S1" s="66" t="s">
        <v>64</v>
      </c>
      <c r="T1" s="100" t="s">
        <v>73</v>
      </c>
      <c r="U1" s="127" t="s">
        <v>74</v>
      </c>
      <c r="V1" s="128" t="s">
        <v>83</v>
      </c>
      <c r="W1" s="128" t="s">
        <v>84</v>
      </c>
      <c r="X1" s="129">
        <f>B2</f>
        <v>0</v>
      </c>
      <c r="Y1" s="111">
        <f>B3</f>
        <v>0</v>
      </c>
      <c r="Z1" s="111">
        <f>B4</f>
        <v>0</v>
      </c>
      <c r="AA1" s="181">
        <f>B5</f>
        <v>0</v>
      </c>
      <c r="AB1" s="193"/>
      <c r="AC1" s="314" t="s">
        <v>85</v>
      </c>
      <c r="AD1" s="314"/>
      <c r="AE1" s="314"/>
      <c r="AF1" s="314"/>
      <c r="AG1" s="315"/>
      <c r="AI1" s="313" t="s">
        <v>86</v>
      </c>
      <c r="AJ1" s="314"/>
      <c r="AK1" s="314"/>
      <c r="AL1" s="314"/>
      <c r="AM1" s="314"/>
      <c r="AN1" s="314"/>
      <c r="AO1" s="314"/>
      <c r="AP1" s="314"/>
      <c r="AQ1" s="315"/>
      <c r="AS1" s="313" t="s">
        <v>87</v>
      </c>
      <c r="AT1" s="314"/>
      <c r="AU1" s="314"/>
      <c r="AV1" s="314"/>
      <c r="AW1" s="314"/>
      <c r="AX1" s="314"/>
      <c r="AY1" s="314"/>
      <c r="AZ1" s="314"/>
      <c r="BA1" s="315"/>
      <c r="BB1" s="131"/>
    </row>
    <row r="2" spans="1:56" ht="15.95" customHeight="1" thickTop="1" thickBot="1" x14ac:dyDescent="0.3">
      <c r="A2">
        <v>1</v>
      </c>
      <c r="B2" s="7">
        <f>'Tirage-poules_de_4'!U2</f>
        <v>0</v>
      </c>
      <c r="C2" s="14"/>
      <c r="D2" s="14"/>
      <c r="E2" s="17">
        <v>1</v>
      </c>
      <c r="F2" s="18">
        <v>4</v>
      </c>
      <c r="G2" s="16">
        <f t="shared" ref="G2:G6" si="0">IFERROR(VLOOKUP(E2,$A$2:$B$7,2,0),"")</f>
        <v>0</v>
      </c>
      <c r="H2" s="18"/>
      <c r="I2" s="18"/>
      <c r="J2" s="18"/>
      <c r="K2" s="67"/>
      <c r="L2" s="67"/>
      <c r="M2" s="16" t="s">
        <v>81</v>
      </c>
      <c r="N2" s="16">
        <f>IFERROR(VLOOKUP(F2,$A$2:$B$7,2,0),"")</f>
        <v>0</v>
      </c>
      <c r="O2" s="67"/>
      <c r="P2" s="67"/>
      <c r="Q2" s="67"/>
      <c r="R2" s="67"/>
      <c r="S2" s="67"/>
      <c r="T2" s="120">
        <f>SUM(H2:L2)-SUM(O2:S2)</f>
        <v>0</v>
      </c>
      <c r="U2" s="121">
        <f>SUM(O2:S2)-SUM(H2:L2)</f>
        <v>0</v>
      </c>
      <c r="V2" s="132">
        <f>IF(H2="",0,IF(X2&gt;AA2,2,1))</f>
        <v>0</v>
      </c>
      <c r="W2" s="132">
        <f>IF(O2="",0,IF(AA2&gt;X2,2,1))</f>
        <v>0</v>
      </c>
      <c r="X2" s="133">
        <f>IF(H2&gt;O2,1,0)+IF(I2&gt;P2,1,0)+IF(J2&gt;Q2,1,0)+IF(K2&gt;R2,1,0)+IF(L2&gt;S2,1,0)</f>
        <v>0</v>
      </c>
      <c r="Y2" s="114"/>
      <c r="Z2" s="114"/>
      <c r="AA2" s="182">
        <f>IF(O2&gt;H2,1,0)+IF(P2&gt;I2,1,0)+IF(Q2&gt;J2,1,0)+IF(R2&gt;K2,1,0)+IF(S2&gt;L2,1,0)</f>
        <v>0</v>
      </c>
      <c r="AB2" s="194"/>
      <c r="AC2" s="188" t="s">
        <v>89</v>
      </c>
      <c r="AD2" s="136">
        <f>B2</f>
        <v>0</v>
      </c>
      <c r="AE2" s="136">
        <f>B3</f>
        <v>0</v>
      </c>
      <c r="AF2" s="136">
        <f>B4</f>
        <v>0</v>
      </c>
      <c r="AG2" s="136">
        <f>B5</f>
        <v>0</v>
      </c>
      <c r="AI2" s="135" t="s">
        <v>89</v>
      </c>
      <c r="AJ2" s="316">
        <f>B2</f>
        <v>0</v>
      </c>
      <c r="AK2" s="317"/>
      <c r="AL2" s="316">
        <f>B3</f>
        <v>0</v>
      </c>
      <c r="AM2" s="317"/>
      <c r="AN2" s="316">
        <f>B4</f>
        <v>0</v>
      </c>
      <c r="AO2" s="317"/>
      <c r="AP2" s="316">
        <f>B5</f>
        <v>0</v>
      </c>
      <c r="AQ2" s="317"/>
      <c r="AS2" s="135" t="s">
        <v>89</v>
      </c>
      <c r="AT2" s="316">
        <f>B2</f>
        <v>0</v>
      </c>
      <c r="AU2" s="317"/>
      <c r="AV2" s="316">
        <f>B3</f>
        <v>0</v>
      </c>
      <c r="AW2" s="317"/>
      <c r="AX2" s="316">
        <f>B4</f>
        <v>0</v>
      </c>
      <c r="AY2" s="317"/>
      <c r="AZ2" s="316">
        <f>B5</f>
        <v>0</v>
      </c>
      <c r="BA2" s="317"/>
      <c r="BB2" s="137"/>
    </row>
    <row r="3" spans="1:56" ht="15.95" customHeight="1" thickTop="1" thickBot="1" x14ac:dyDescent="0.3">
      <c r="A3">
        <v>2</v>
      </c>
      <c r="B3" s="7">
        <f>'Tirage-poules_de_4'!U3</f>
        <v>0</v>
      </c>
      <c r="C3" s="14"/>
      <c r="D3" s="14"/>
      <c r="E3" s="17">
        <v>2</v>
      </c>
      <c r="F3" s="18">
        <v>3</v>
      </c>
      <c r="G3" s="31">
        <f t="shared" si="0"/>
        <v>0</v>
      </c>
      <c r="H3" s="18"/>
      <c r="I3" s="18"/>
      <c r="J3" s="18"/>
      <c r="K3" s="18"/>
      <c r="L3" s="18"/>
      <c r="M3" s="31" t="s">
        <v>81</v>
      </c>
      <c r="N3" s="31">
        <f t="shared" ref="N3:N7" si="1">IFERROR(VLOOKUP(F3,$A$2:$B$7,2,0),"")</f>
        <v>0</v>
      </c>
      <c r="O3" s="18"/>
      <c r="P3" s="18"/>
      <c r="Q3" s="18"/>
      <c r="R3" s="18"/>
      <c r="S3" s="18"/>
      <c r="T3" s="120">
        <f>SUM(H3:L3)-SUM(O3:S3)</f>
        <v>0</v>
      </c>
      <c r="U3" s="121">
        <f>SUM(O3:S3)-SUM(H3:L3)</f>
        <v>0</v>
      </c>
      <c r="V3" s="132">
        <f>IF(H3="",0,IF(Y3&gt;Z3,2,1))</f>
        <v>0</v>
      </c>
      <c r="W3" s="132">
        <f>IF(O3="",0,IF(Z3&gt;Y3,2,1))</f>
        <v>0</v>
      </c>
      <c r="X3" s="138"/>
      <c r="Y3" s="117">
        <f>IF(H3&gt;O3,1,0)+IF(I3&gt;P3,1,0)+IF(J3&gt;Q3,1,0)+IF(K3&gt;R3,1,0)+IF(L3&gt;S3,1,0)</f>
        <v>0</v>
      </c>
      <c r="Z3" s="117">
        <f>IF(O3&gt;H3,1,0)+IF(P3&gt;I3,1,0)+IF(Q3&gt;J3,1,0)+IF(R3&gt;K3,1,0)+IF(S3&gt;L3,1,0)</f>
        <v>0</v>
      </c>
      <c r="AA3" s="183"/>
      <c r="AB3" s="194"/>
      <c r="AC3" s="189" t="s">
        <v>91</v>
      </c>
      <c r="AD3" s="136">
        <v>1</v>
      </c>
      <c r="AE3" s="136">
        <v>2</v>
      </c>
      <c r="AF3" s="136">
        <v>3</v>
      </c>
      <c r="AG3" s="136">
        <v>4</v>
      </c>
      <c r="AI3" s="139" t="s">
        <v>91</v>
      </c>
      <c r="AJ3" s="316">
        <v>1</v>
      </c>
      <c r="AK3" s="317"/>
      <c r="AL3" s="316">
        <v>2</v>
      </c>
      <c r="AM3" s="317"/>
      <c r="AN3" s="316">
        <v>3</v>
      </c>
      <c r="AO3" s="317"/>
      <c r="AP3" s="316">
        <v>4</v>
      </c>
      <c r="AQ3" s="317"/>
      <c r="AS3" s="139" t="s">
        <v>91</v>
      </c>
      <c r="AT3" s="304">
        <v>1</v>
      </c>
      <c r="AU3" s="305"/>
      <c r="AV3" s="304">
        <v>2</v>
      </c>
      <c r="AW3" s="305"/>
      <c r="AX3" s="304">
        <v>3</v>
      </c>
      <c r="AY3" s="305"/>
      <c r="AZ3" s="304">
        <v>4</v>
      </c>
      <c r="BA3" s="305"/>
      <c r="BB3" s="140"/>
    </row>
    <row r="4" spans="1:56" ht="15.95" customHeight="1" thickTop="1" thickBot="1" x14ac:dyDescent="0.3">
      <c r="A4">
        <v>3</v>
      </c>
      <c r="B4" s="7">
        <f>'Tirage-poules_de_4'!U4</f>
        <v>0</v>
      </c>
      <c r="C4" s="14"/>
      <c r="D4" s="14"/>
      <c r="E4" s="29">
        <v>1</v>
      </c>
      <c r="F4" s="30">
        <v>3</v>
      </c>
      <c r="G4" s="31">
        <f t="shared" si="0"/>
        <v>0</v>
      </c>
      <c r="H4" s="18"/>
      <c r="I4" s="18"/>
      <c r="J4" s="18"/>
      <c r="K4" s="18"/>
      <c r="L4" s="18"/>
      <c r="M4" s="31" t="s">
        <v>81</v>
      </c>
      <c r="N4" s="31">
        <f t="shared" si="1"/>
        <v>0</v>
      </c>
      <c r="O4" s="18"/>
      <c r="P4" s="18"/>
      <c r="Q4" s="18"/>
      <c r="R4" s="18"/>
      <c r="S4" s="18"/>
      <c r="T4" s="120">
        <f t="shared" ref="T4:T7" si="2">SUM(H4:L4)-SUM(O4:S4)</f>
        <v>0</v>
      </c>
      <c r="U4" s="121">
        <f t="shared" ref="U4:U7" si="3">SUM(O4:S4)-SUM(H4:L4)</f>
        <v>0</v>
      </c>
      <c r="V4" s="132">
        <f>IF(H4="",0,IF(X4&gt;Z4,2,1))</f>
        <v>0</v>
      </c>
      <c r="W4" s="132">
        <f>IF(O4="",0,IF(Z4&gt;X4,2,1))</f>
        <v>0</v>
      </c>
      <c r="X4" s="141">
        <f>IF(H4&gt;O4,1,0)+IF(I4&gt;P4,1,0)+IF(J4&gt;Q4,1,0)+IF(K4&gt;R4,1,0)+IF(L4&gt;S4,1,0)</f>
        <v>0</v>
      </c>
      <c r="Y4" s="115"/>
      <c r="Z4" s="117">
        <f>IF(O4&gt;H4,1,0)+IF(P4&gt;I4,1,0)+IF(Q4&gt;J4,1,0)+IF(R4&gt;K4,1,0)+IF(S4&gt;L4,1,0)</f>
        <v>0</v>
      </c>
      <c r="AA4" s="183"/>
      <c r="AB4" s="194"/>
      <c r="AC4" s="130" t="s">
        <v>93</v>
      </c>
      <c r="AD4" s="136" t="s">
        <v>94</v>
      </c>
      <c r="AE4" s="136" t="s">
        <v>94</v>
      </c>
      <c r="AF4" s="136" t="s">
        <v>94</v>
      </c>
      <c r="AG4" s="136" t="s">
        <v>94</v>
      </c>
      <c r="AI4" s="142" t="s">
        <v>93</v>
      </c>
      <c r="AJ4" s="143" t="s">
        <v>95</v>
      </c>
      <c r="AK4" s="143" t="s">
        <v>96</v>
      </c>
      <c r="AL4" s="143" t="s">
        <v>95</v>
      </c>
      <c r="AM4" s="143" t="s">
        <v>96</v>
      </c>
      <c r="AN4" s="143" t="s">
        <v>95</v>
      </c>
      <c r="AO4" s="143" t="s">
        <v>96</v>
      </c>
      <c r="AP4" s="143" t="s">
        <v>95</v>
      </c>
      <c r="AQ4" s="143" t="s">
        <v>96</v>
      </c>
      <c r="AS4" s="142" t="s">
        <v>93</v>
      </c>
      <c r="AT4" s="143" t="s">
        <v>95</v>
      </c>
      <c r="AU4" s="143" t="s">
        <v>96</v>
      </c>
      <c r="AV4" s="143" t="s">
        <v>95</v>
      </c>
      <c r="AW4" s="143" t="s">
        <v>96</v>
      </c>
      <c r="AX4" s="143" t="s">
        <v>95</v>
      </c>
      <c r="AY4" s="143" t="s">
        <v>96</v>
      </c>
      <c r="AZ4" s="143" t="s">
        <v>95</v>
      </c>
      <c r="BA4" s="143" t="s">
        <v>96</v>
      </c>
      <c r="BB4" s="144"/>
    </row>
    <row r="5" spans="1:56" ht="15.95" customHeight="1" thickTop="1" thickBot="1" x14ac:dyDescent="0.3">
      <c r="A5">
        <v>4</v>
      </c>
      <c r="B5" s="7">
        <f>'Tirage-poules_de_4'!U5</f>
        <v>0</v>
      </c>
      <c r="C5" s="14"/>
      <c r="D5" s="10"/>
      <c r="E5" s="29">
        <v>2</v>
      </c>
      <c r="F5" s="30">
        <v>4</v>
      </c>
      <c r="G5" s="31">
        <f t="shared" si="0"/>
        <v>0</v>
      </c>
      <c r="H5" s="18"/>
      <c r="I5" s="18"/>
      <c r="J5" s="18"/>
      <c r="K5" s="18"/>
      <c r="L5" s="18"/>
      <c r="M5" s="31" t="s">
        <v>81</v>
      </c>
      <c r="N5" s="31">
        <f t="shared" si="1"/>
        <v>0</v>
      </c>
      <c r="O5" s="18"/>
      <c r="Q5" s="18"/>
      <c r="R5" s="18"/>
      <c r="S5" s="18"/>
      <c r="T5" s="120">
        <f t="shared" si="2"/>
        <v>0</v>
      </c>
      <c r="U5" s="121">
        <f t="shared" si="3"/>
        <v>0</v>
      </c>
      <c r="V5" s="132">
        <f>IF(H5="",0,IF(Y5&gt;AA5,2,1))</f>
        <v>0</v>
      </c>
      <c r="W5" s="132">
        <f>IF(O5="",0,IF(AA5&gt;Y5,2,1))</f>
        <v>0</v>
      </c>
      <c r="X5" s="138"/>
      <c r="Y5" s="117">
        <f>IF(H5&gt;O5,1,0)+IF(I5&gt;Q5,1,0)+IF(J5&gt;R5,1,0)+IF(K5&gt;R5,1,0)+IF(L5&gt;S5,1,0)</f>
        <v>0</v>
      </c>
      <c r="Z5" s="115"/>
      <c r="AA5" s="184">
        <f>IF(O5&gt;H5,1,0)+IF(I5&gt;P5,1,0)+IF(Q5&gt;J5,1,0)+IF(R5&gt;K5,1,0)+IF(S5&gt;L5,1,0)</f>
        <v>0</v>
      </c>
      <c r="AB5" s="194"/>
      <c r="AC5" s="190" t="s">
        <v>88</v>
      </c>
      <c r="AD5" s="146">
        <f>IF(X9=AA9,V2,0)</f>
        <v>0</v>
      </c>
      <c r="AE5" s="147"/>
      <c r="AF5" s="147"/>
      <c r="AG5" s="146">
        <f>IF(AA9=X9,W2,0)</f>
        <v>0</v>
      </c>
      <c r="AI5" s="145" t="s">
        <v>88</v>
      </c>
      <c r="AJ5" s="146">
        <f>IF(X10=AA10,X2,0)</f>
        <v>0</v>
      </c>
      <c r="AK5" s="146">
        <f>IF(X10=AA10,AA2,0)</f>
        <v>0</v>
      </c>
      <c r="AL5" s="148"/>
      <c r="AM5" s="148"/>
      <c r="AN5" s="148"/>
      <c r="AO5" s="148"/>
      <c r="AP5" s="146">
        <f>IF(AA10=X10,AA2,0)</f>
        <v>0</v>
      </c>
      <c r="AQ5" s="146">
        <f>IF(AA10=X10,X2,0)</f>
        <v>0</v>
      </c>
      <c r="AS5" s="134" t="s">
        <v>88</v>
      </c>
      <c r="AT5" s="149">
        <f>IF(X13=AA13,BC5,0)</f>
        <v>0</v>
      </c>
      <c r="AU5" s="149">
        <f>IF(X13=AA13,BD5,0)</f>
        <v>0</v>
      </c>
      <c r="AV5" s="150"/>
      <c r="AW5" s="150"/>
      <c r="AX5" s="150"/>
      <c r="AY5" s="150"/>
      <c r="AZ5" s="149">
        <f>AU5</f>
        <v>0</v>
      </c>
      <c r="BA5" s="149">
        <f>AT5</f>
        <v>0</v>
      </c>
      <c r="BB5" s="134" t="s">
        <v>88</v>
      </c>
      <c r="BC5">
        <f>SUM(H2:L2)</f>
        <v>0</v>
      </c>
      <c r="BD5">
        <f>SUM(O2:S2)</f>
        <v>0</v>
      </c>
    </row>
    <row r="6" spans="1:56" ht="15.95" customHeight="1" thickTop="1" thickBot="1" x14ac:dyDescent="0.3">
      <c r="B6" s="14"/>
      <c r="C6" s="14"/>
      <c r="D6" s="10"/>
      <c r="E6" s="29">
        <v>1</v>
      </c>
      <c r="F6" s="30">
        <v>2</v>
      </c>
      <c r="G6" s="31">
        <f t="shared" si="0"/>
        <v>0</v>
      </c>
      <c r="H6" s="18"/>
      <c r="I6" s="18"/>
      <c r="J6" s="18"/>
      <c r="K6" s="18"/>
      <c r="L6" s="18"/>
      <c r="M6" s="31" t="s">
        <v>81</v>
      </c>
      <c r="N6" s="31">
        <f t="shared" si="1"/>
        <v>0</v>
      </c>
      <c r="O6" s="18"/>
      <c r="P6" s="18"/>
      <c r="Q6" s="18"/>
      <c r="R6" s="18"/>
      <c r="S6" s="18"/>
      <c r="T6" s="120">
        <f t="shared" si="2"/>
        <v>0</v>
      </c>
      <c r="U6" s="121">
        <f t="shared" si="3"/>
        <v>0</v>
      </c>
      <c r="V6" s="132">
        <f>IF(H6="",0,IF(X6&gt;Y6,2,1))</f>
        <v>0</v>
      </c>
      <c r="W6" s="132">
        <f>IF(O6="",0,IF(Y6&gt;X6,2,1))</f>
        <v>0</v>
      </c>
      <c r="X6" s="141">
        <f>IF(H6&gt;O6,1,0)+IF(I6&gt;P6,1,0)+IF(J6&gt;Q6,1,0)+IF(K6&gt;R6,1,0)+IF(L6&gt;S6,1,0)</f>
        <v>0</v>
      </c>
      <c r="Y6" s="117">
        <f>IF(O6&gt;H6,1,0)+IF(P6&gt;I6,1,0)+IF(Q6&gt;J6,1,0)+IF(R6&gt;K6,1,0)+IF(S6&gt;L6,1,0)</f>
        <v>0</v>
      </c>
      <c r="Z6" s="115"/>
      <c r="AA6" s="183"/>
      <c r="AB6" s="195"/>
      <c r="AC6" s="190" t="s">
        <v>90</v>
      </c>
      <c r="AD6" s="152"/>
      <c r="AE6" s="146">
        <f>IF(Y9=Z9,V3,0)</f>
        <v>0</v>
      </c>
      <c r="AF6" s="146">
        <f>IF(Z9=Y9,W3,0)</f>
        <v>0</v>
      </c>
      <c r="AG6" s="147"/>
      <c r="AI6" s="145" t="s">
        <v>90</v>
      </c>
      <c r="AJ6" s="148"/>
      <c r="AK6" s="148"/>
      <c r="AL6" s="146">
        <f>IF(Y10=Z10,Y3,0)</f>
        <v>0</v>
      </c>
      <c r="AM6" s="146">
        <f>IF(Y10=Z10,Z3,0)</f>
        <v>0</v>
      </c>
      <c r="AN6" s="146">
        <f>IF(Z10=Y10,Z3,0)</f>
        <v>0</v>
      </c>
      <c r="AO6" s="146">
        <f>IF(Y10=Z10,Y3,0)</f>
        <v>0</v>
      </c>
      <c r="AP6" s="148"/>
      <c r="AQ6" s="148"/>
      <c r="AS6" s="134" t="s">
        <v>90</v>
      </c>
      <c r="AT6" s="150"/>
      <c r="AU6" s="150"/>
      <c r="AV6" s="149">
        <f>IF(Y13=Z13,BC6,0)</f>
        <v>0</v>
      </c>
      <c r="AW6" s="149">
        <f>IF(Y13=Z13,BD6,0)</f>
        <v>0</v>
      </c>
      <c r="AX6" s="149">
        <f>AW6</f>
        <v>0</v>
      </c>
      <c r="AY6" s="149">
        <f>AV6</f>
        <v>0</v>
      </c>
      <c r="AZ6" s="150"/>
      <c r="BA6" s="150"/>
      <c r="BB6" s="134" t="s">
        <v>90</v>
      </c>
      <c r="BC6">
        <f t="shared" ref="BC6:BC10" si="4">SUM(H3:L3)</f>
        <v>0</v>
      </c>
      <c r="BD6">
        <f t="shared" ref="BD6:BD10" si="5">SUM(O3:S3)</f>
        <v>0</v>
      </c>
    </row>
    <row r="7" spans="1:56" ht="15.95" customHeight="1" thickTop="1" thickBot="1" x14ac:dyDescent="0.3">
      <c r="B7" s="14"/>
      <c r="C7" s="14"/>
      <c r="D7" s="10"/>
      <c r="E7" s="26">
        <v>4</v>
      </c>
      <c r="F7" s="27">
        <v>3</v>
      </c>
      <c r="G7" s="32">
        <f>IFERROR(VLOOKUP(E7,$A$2:$B$7,2,0),"")</f>
        <v>0</v>
      </c>
      <c r="H7" s="18"/>
      <c r="I7" s="27"/>
      <c r="J7" s="27"/>
      <c r="K7" s="27"/>
      <c r="L7" s="27"/>
      <c r="M7" s="32" t="s">
        <v>81</v>
      </c>
      <c r="N7" s="32">
        <f t="shared" si="1"/>
        <v>0</v>
      </c>
      <c r="O7" s="27"/>
      <c r="P7" s="27"/>
      <c r="Q7" s="27"/>
      <c r="R7" s="27"/>
      <c r="S7" s="27"/>
      <c r="T7" s="120">
        <f t="shared" si="2"/>
        <v>0</v>
      </c>
      <c r="U7" s="121">
        <f t="shared" si="3"/>
        <v>0</v>
      </c>
      <c r="V7" s="132">
        <f>IF(H7="",0,IF(AA7&gt;Z7,2,1))</f>
        <v>0</v>
      </c>
      <c r="W7" s="132">
        <f>IF(O7="",0,IF(Z7&gt;AA7,2,1))</f>
        <v>0</v>
      </c>
      <c r="X7" s="153"/>
      <c r="Y7" s="116"/>
      <c r="Z7" s="118">
        <f>IF(O7&gt;H7,1,0)+IF(P7&gt;I7,1,0)+IF(Q7&gt;J7,1,0)+IF(R7&gt;K7,1,0)+IF(S7&gt;L7,1,0)</f>
        <v>0</v>
      </c>
      <c r="AA7" s="185">
        <f>IF(H7&gt;O7,1,0)+IF(I7&gt;P7,1,0)+IF(J7&gt;Q7,1,0)+IF(K7&gt;R7,1,0)+IF(L7&gt;S7,1,0)</f>
        <v>0</v>
      </c>
      <c r="AB7" s="194"/>
      <c r="AC7" s="190" t="s">
        <v>92</v>
      </c>
      <c r="AD7" s="146">
        <f>IF(X9=Z9,V4,0)</f>
        <v>0</v>
      </c>
      <c r="AE7" s="152"/>
      <c r="AF7" s="146">
        <f>IF(Z9=X9,W4,0)</f>
        <v>0</v>
      </c>
      <c r="AG7" s="147"/>
      <c r="AI7" s="145" t="s">
        <v>92</v>
      </c>
      <c r="AJ7" s="146">
        <f>IF(X10=Z10,X4,0)</f>
        <v>0</v>
      </c>
      <c r="AK7" s="146">
        <f>IF(X10=Z10,Z4,0)</f>
        <v>0</v>
      </c>
      <c r="AL7" s="148"/>
      <c r="AM7" s="148"/>
      <c r="AN7" s="146">
        <f>IF(Z10=X10,Z4,0)</f>
        <v>0</v>
      </c>
      <c r="AO7" s="146">
        <f>IF(Z10=X10,X4,0)</f>
        <v>0</v>
      </c>
      <c r="AP7" s="148"/>
      <c r="AQ7" s="148"/>
      <c r="AS7" s="134" t="s">
        <v>92</v>
      </c>
      <c r="AT7" s="149">
        <f>IF(X13=Z13,BC7,0)</f>
        <v>0</v>
      </c>
      <c r="AU7" s="149">
        <f>IF(X13=Z13,BD7,0)</f>
        <v>0</v>
      </c>
      <c r="AV7" s="150"/>
      <c r="AW7" s="150"/>
      <c r="AX7" s="149">
        <f>AU7</f>
        <v>0</v>
      </c>
      <c r="AY7" s="149">
        <f>AT7</f>
        <v>0</v>
      </c>
      <c r="AZ7" s="150"/>
      <c r="BA7" s="150"/>
      <c r="BB7" s="134" t="s">
        <v>92</v>
      </c>
      <c r="BC7">
        <f t="shared" si="4"/>
        <v>0</v>
      </c>
      <c r="BD7">
        <f t="shared" si="5"/>
        <v>0</v>
      </c>
    </row>
    <row r="8" spans="1:56" ht="15.95" customHeight="1" thickTop="1" thickBot="1" x14ac:dyDescent="0.3">
      <c r="A8" s="14"/>
      <c r="B8" s="52"/>
      <c r="C8" s="52"/>
      <c r="D8" s="52"/>
      <c r="E8" s="53"/>
      <c r="F8" s="54"/>
      <c r="G8" s="54"/>
      <c r="H8" s="101"/>
      <c r="I8" s="56"/>
      <c r="J8" s="56"/>
      <c r="K8" s="56"/>
      <c r="L8" s="56"/>
      <c r="N8" s="318" t="s">
        <v>100</v>
      </c>
      <c r="O8" s="319"/>
      <c r="P8" s="319"/>
      <c r="Q8" s="319"/>
      <c r="R8" s="319"/>
      <c r="S8" s="319"/>
      <c r="T8" s="319"/>
      <c r="U8" s="319"/>
      <c r="V8" s="319"/>
      <c r="W8" s="320"/>
      <c r="X8" s="154">
        <f>SUM(X2:X7)</f>
        <v>0</v>
      </c>
      <c r="Y8" s="122">
        <f>SUM(Y2:Y7)</f>
        <v>0</v>
      </c>
      <c r="Z8" s="122">
        <f>SUM(Z2:Z7)</f>
        <v>0</v>
      </c>
      <c r="AA8" s="186">
        <f>SUM(AA2:AA7)</f>
        <v>0</v>
      </c>
      <c r="AB8" s="194"/>
      <c r="AC8" s="190" t="s">
        <v>97</v>
      </c>
      <c r="AD8" s="152"/>
      <c r="AE8" s="146">
        <f>IF(AA9=Y9,V5,0)</f>
        <v>0</v>
      </c>
      <c r="AF8" s="147"/>
      <c r="AG8" s="146">
        <f>IF(Y9=AA9,W5,0)</f>
        <v>0</v>
      </c>
      <c r="AI8" s="145" t="s">
        <v>97</v>
      </c>
      <c r="AJ8" s="148"/>
      <c r="AK8" s="148"/>
      <c r="AL8" s="146">
        <f>IF(Y10=AA10,Y5,0)</f>
        <v>0</v>
      </c>
      <c r="AM8" s="146">
        <f>IF(Y10=AA10,AA5,0)</f>
        <v>0</v>
      </c>
      <c r="AN8" s="148"/>
      <c r="AO8" s="148"/>
      <c r="AP8" s="146">
        <f>IF(AA10=Y10,AA5,0)</f>
        <v>0</v>
      </c>
      <c r="AQ8" s="146">
        <f>IF(AA10=Y10,Y5,0)</f>
        <v>0</v>
      </c>
      <c r="AS8" s="134" t="s">
        <v>97</v>
      </c>
      <c r="AT8" s="150"/>
      <c r="AU8" s="150"/>
      <c r="AV8" s="149">
        <f>IF(Y13=AA13,BC8,0)</f>
        <v>0</v>
      </c>
      <c r="AW8" s="149">
        <f>IF(Y13=AA13,BD8,0)</f>
        <v>0</v>
      </c>
      <c r="AX8" s="150"/>
      <c r="AY8" s="150"/>
      <c r="AZ8" s="149">
        <f>AW8</f>
        <v>0</v>
      </c>
      <c r="BA8" s="149">
        <f>AV8</f>
        <v>0</v>
      </c>
      <c r="BB8" s="134" t="s">
        <v>97</v>
      </c>
      <c r="BC8">
        <f t="shared" si="4"/>
        <v>0</v>
      </c>
      <c r="BD8">
        <f t="shared" si="5"/>
        <v>0</v>
      </c>
    </row>
    <row r="9" spans="1:56" ht="15.95" customHeight="1" thickTop="1" thickBot="1" x14ac:dyDescent="0.3">
      <c r="A9" s="14"/>
      <c r="B9" s="52"/>
      <c r="C9" s="52"/>
      <c r="D9" s="52"/>
      <c r="E9" s="53"/>
      <c r="F9" s="54"/>
      <c r="G9" s="54"/>
      <c r="H9" s="56"/>
      <c r="I9" s="56"/>
      <c r="J9" s="56"/>
      <c r="K9" s="56"/>
      <c r="L9" s="56"/>
      <c r="N9" s="318" t="s">
        <v>101</v>
      </c>
      <c r="O9" s="319"/>
      <c r="P9" s="319"/>
      <c r="Q9" s="319"/>
      <c r="R9" s="319"/>
      <c r="S9" s="319"/>
      <c r="T9" s="319"/>
      <c r="U9" s="319"/>
      <c r="V9" s="319"/>
      <c r="W9" s="320"/>
      <c r="X9" s="125">
        <f>IF(X2&gt;=3,1)+IF(X4&gt;=3,1)+IF(X6&gt;=3,1,0)</f>
        <v>0</v>
      </c>
      <c r="Y9" s="102">
        <f>IF(Y3&gt;=3,1)+IF(Y5&gt;=3,1)+IF(Y6&gt;=3,1,0)</f>
        <v>0</v>
      </c>
      <c r="Z9" s="102">
        <f>IF(Z3&gt;=3,1)+IF(Z4&gt;=3,1)+IF(Z7&gt;=3,1,0)</f>
        <v>0</v>
      </c>
      <c r="AA9" s="187">
        <f>IF(AA2&gt;=3,1)+IF(AA5&gt;=3,1)+IF(AA7&gt;=3,1,0)</f>
        <v>0</v>
      </c>
      <c r="AB9" s="195"/>
      <c r="AC9" s="191" t="s">
        <v>98</v>
      </c>
      <c r="AD9" s="146">
        <f>IF(X9=Y9,V6,0)</f>
        <v>0</v>
      </c>
      <c r="AE9" s="146">
        <f>IF(Y9=X9,W6,0)</f>
        <v>0</v>
      </c>
      <c r="AF9" s="147"/>
      <c r="AG9" s="147"/>
      <c r="AI9" s="156" t="s">
        <v>98</v>
      </c>
      <c r="AJ9" s="146">
        <f>IF(X10=Y10,X6,0)</f>
        <v>0</v>
      </c>
      <c r="AK9" s="146">
        <f>IF(X10=Z10,Y6,0)</f>
        <v>0</v>
      </c>
      <c r="AL9" s="146">
        <f>IF(Y10=Z10,Y6,0)</f>
        <v>0</v>
      </c>
      <c r="AM9" s="146">
        <f>IF(Y10=Z10,X6,0)</f>
        <v>0</v>
      </c>
      <c r="AN9" s="148"/>
      <c r="AO9" s="148"/>
      <c r="AP9" s="148"/>
      <c r="AQ9" s="148"/>
      <c r="AS9" s="151" t="s">
        <v>98</v>
      </c>
      <c r="AT9" s="149">
        <f>IF(X13=Y13,BC9,0)</f>
        <v>0</v>
      </c>
      <c r="AU9" s="149">
        <f>IF(X13=Y13,BD9,0)</f>
        <v>0</v>
      </c>
      <c r="AV9" s="149">
        <f>AU9</f>
        <v>0</v>
      </c>
      <c r="AW9" s="149">
        <f>AT9</f>
        <v>0</v>
      </c>
      <c r="AX9" s="150"/>
      <c r="AY9" s="150"/>
      <c r="AZ9" s="150"/>
      <c r="BA9" s="150"/>
      <c r="BB9" s="151" t="s">
        <v>98</v>
      </c>
      <c r="BC9">
        <f t="shared" si="4"/>
        <v>0</v>
      </c>
      <c r="BD9">
        <f t="shared" si="5"/>
        <v>0</v>
      </c>
    </row>
    <row r="10" spans="1:56" ht="15.95" customHeight="1" thickTop="1" thickBot="1" x14ac:dyDescent="0.3">
      <c r="B10" s="54"/>
      <c r="C10" s="54"/>
      <c r="D10" s="54"/>
      <c r="E10" s="53"/>
      <c r="F10" s="54"/>
      <c r="G10" s="54"/>
      <c r="H10" s="56"/>
      <c r="I10" s="56"/>
      <c r="J10" s="56"/>
      <c r="K10" s="56"/>
      <c r="L10" s="56"/>
      <c r="N10" s="110"/>
      <c r="O10" s="323" t="s">
        <v>102</v>
      </c>
      <c r="P10" s="323"/>
      <c r="Q10" s="323"/>
      <c r="R10" s="323"/>
      <c r="S10" s="323"/>
      <c r="T10" s="323"/>
      <c r="U10" s="323"/>
      <c r="V10" s="323"/>
      <c r="W10" s="324"/>
      <c r="X10" s="125">
        <f>AD11</f>
        <v>0</v>
      </c>
      <c r="Y10" s="125">
        <f t="shared" ref="Y10:AA10" si="6">AE11</f>
        <v>0</v>
      </c>
      <c r="Z10" s="125">
        <f t="shared" si="6"/>
        <v>0</v>
      </c>
      <c r="AA10" s="192">
        <f t="shared" si="6"/>
        <v>0</v>
      </c>
      <c r="AB10" s="194"/>
      <c r="AC10" s="190" t="s">
        <v>99</v>
      </c>
      <c r="AD10" s="147"/>
      <c r="AE10" s="147"/>
      <c r="AF10" s="146">
        <f>IF(Z9=AA9,V7,0)</f>
        <v>0</v>
      </c>
      <c r="AG10" s="146">
        <f>IF(AA7=Z7,W7,0)</f>
        <v>0</v>
      </c>
      <c r="AI10" s="145" t="s">
        <v>99</v>
      </c>
      <c r="AJ10" s="148"/>
      <c r="AK10" s="148"/>
      <c r="AL10" s="148"/>
      <c r="AM10" s="148"/>
      <c r="AN10" s="146">
        <f>IF(Z10=AA10,Z7,0)</f>
        <v>0</v>
      </c>
      <c r="AO10" s="146">
        <f>IF(Z10=AA10,AA7,0)</f>
        <v>0</v>
      </c>
      <c r="AP10" s="146">
        <f>IF(AA10=Z10,AA7,0)</f>
        <v>0</v>
      </c>
      <c r="AQ10" s="146">
        <f>IF(AA11=Z12,Z7,0)</f>
        <v>0</v>
      </c>
      <c r="AS10" s="134" t="s">
        <v>99</v>
      </c>
      <c r="AT10" s="150"/>
      <c r="AU10" s="150"/>
      <c r="AV10" s="150"/>
      <c r="AW10" s="150"/>
      <c r="AX10" s="149">
        <f>IF(Z13=AA13,BC10,0)</f>
        <v>0</v>
      </c>
      <c r="AY10" s="149">
        <f>IF(Z13=AA13,BD10,0)</f>
        <v>0</v>
      </c>
      <c r="AZ10" s="149">
        <f>AY10</f>
        <v>0</v>
      </c>
      <c r="BA10" s="149">
        <f>AX10</f>
        <v>0</v>
      </c>
      <c r="BB10" s="134" t="s">
        <v>99</v>
      </c>
      <c r="BC10">
        <f t="shared" si="4"/>
        <v>0</v>
      </c>
      <c r="BD10">
        <f t="shared" si="5"/>
        <v>0</v>
      </c>
    </row>
    <row r="11" spans="1:56" ht="15.95" customHeight="1" thickTop="1" thickBot="1" x14ac:dyDescent="0.3">
      <c r="B11" s="54"/>
      <c r="C11" s="54"/>
      <c r="D11" s="54"/>
      <c r="E11" s="53"/>
      <c r="F11" s="108"/>
      <c r="G11" s="54"/>
      <c r="H11" s="56"/>
      <c r="I11" s="56"/>
      <c r="J11" s="56"/>
      <c r="K11" s="56"/>
      <c r="L11" s="56"/>
      <c r="N11" s="3"/>
      <c r="O11" s="307" t="s">
        <v>103</v>
      </c>
      <c r="P11" s="307"/>
      <c r="Q11" s="307"/>
      <c r="R11" s="307"/>
      <c r="S11" s="307"/>
      <c r="T11" s="307"/>
      <c r="U11" s="307"/>
      <c r="V11" s="307"/>
      <c r="W11" s="325"/>
      <c r="X11" s="174">
        <f>SUM(X8:X10)</f>
        <v>0</v>
      </c>
      <c r="Y11" s="174">
        <f>SUM(Y8:Y10)</f>
        <v>0</v>
      </c>
      <c r="Z11" s="174">
        <f>SUM(Z8:Z10)</f>
        <v>0</v>
      </c>
      <c r="AA11" s="198">
        <f>SUM(AA8:AA10)</f>
        <v>0</v>
      </c>
      <c r="AB11" s="196"/>
      <c r="AC11" s="165" t="s">
        <v>104</v>
      </c>
      <c r="AD11" s="146">
        <f>IFERROR(SUM(AD5+AD7+AD9),"")</f>
        <v>0</v>
      </c>
      <c r="AE11" s="146">
        <f>IFERROR(SUM(AE6+AE8+AE9),"")</f>
        <v>0</v>
      </c>
      <c r="AF11" s="146">
        <f>IFERROR(SUM(AF6+AF7+AF10),"")</f>
        <v>0</v>
      </c>
      <c r="AG11" s="146">
        <f>IFERROR(SUM(AG5+AG8+AG10),"")</f>
        <v>0</v>
      </c>
      <c r="AI11" s="159" t="s">
        <v>104</v>
      </c>
      <c r="AJ11" s="159">
        <f>SUM(AJ5:AJ9)</f>
        <v>0</v>
      </c>
      <c r="AK11" s="159">
        <f>SUM(AK5:AK9)</f>
        <v>0</v>
      </c>
      <c r="AL11" s="159">
        <f>SUM(AL6:AL9)</f>
        <v>0</v>
      </c>
      <c r="AM11" s="159">
        <f>SUM(AM6:AM9)</f>
        <v>0</v>
      </c>
      <c r="AN11" s="160">
        <f>SUM(AN6:AN10)</f>
        <v>0</v>
      </c>
      <c r="AO11" s="160">
        <f>SUM(AO6:AO10)</f>
        <v>0</v>
      </c>
      <c r="AP11" s="159">
        <f>SUM(AP5:AP10)</f>
        <v>0</v>
      </c>
      <c r="AQ11" s="159">
        <f>SUM(AQ5:AQ10)</f>
        <v>0</v>
      </c>
      <c r="AS11" s="161" t="s">
        <v>104</v>
      </c>
      <c r="AT11" s="161">
        <f>SUM(AT5:AT9)</f>
        <v>0</v>
      </c>
      <c r="AU11" s="161">
        <f>SUM(AU5:AU9)</f>
        <v>0</v>
      </c>
      <c r="AV11" s="161">
        <f>SUM(AV6:AV9)</f>
        <v>0</v>
      </c>
      <c r="AW11" s="161">
        <f>SUM(AW6:AW9)</f>
        <v>0</v>
      </c>
      <c r="AX11" s="162">
        <f>SUM(AX6:AX10)</f>
        <v>0</v>
      </c>
      <c r="AY11" s="162">
        <f>SUM(AY6:AY10)</f>
        <v>0</v>
      </c>
      <c r="AZ11" s="161">
        <f>SUM(AZ5:AZ10)</f>
        <v>0</v>
      </c>
      <c r="BA11" s="161">
        <f>SUM(BA5:BA10)</f>
        <v>0</v>
      </c>
      <c r="BB11" s="140"/>
    </row>
    <row r="12" spans="1:56" ht="15.95" customHeight="1" thickTop="1" thickBot="1" x14ac:dyDescent="0.3">
      <c r="B12" s="55"/>
      <c r="C12" s="55"/>
      <c r="D12" s="52"/>
      <c r="E12" s="53"/>
      <c r="F12" s="108"/>
      <c r="G12" s="105">
        <f>'Tirage-poules_de_4'!U2</f>
        <v>0</v>
      </c>
      <c r="H12" s="56"/>
      <c r="I12" s="56"/>
      <c r="J12" s="56"/>
      <c r="K12" s="56"/>
      <c r="L12" s="56"/>
      <c r="N12" s="3"/>
      <c r="O12" s="309" t="s">
        <v>105</v>
      </c>
      <c r="P12" s="309"/>
      <c r="Q12" s="309"/>
      <c r="R12" s="309"/>
      <c r="S12" s="309"/>
      <c r="T12" s="309"/>
      <c r="U12" s="309"/>
      <c r="V12" s="309"/>
      <c r="W12" s="309"/>
      <c r="X12" s="175">
        <f>RANK(X11,$X11:$AA11,0)+COUNTIF($X11:X11,X11)-1</f>
        <v>1</v>
      </c>
      <c r="Y12" s="176">
        <f>RANK(Y11,$X11:$AA11,0)+COUNTIF($X11:Y11,Y11)-1</f>
        <v>2</v>
      </c>
      <c r="Z12" s="176">
        <f>RANK(Z11,$X11:$AA11,0)+COUNTIF($X11:Z11,Z11)-1</f>
        <v>3</v>
      </c>
      <c r="AA12" s="177">
        <f>RANK(AA11,$X11:$AA11,0)+COUNTIF($X11:AA11,AA11)-1</f>
        <v>4</v>
      </c>
      <c r="AB12" s="197">
        <f>SUM(X12:AA12)</f>
        <v>10</v>
      </c>
      <c r="AC12" s="163"/>
      <c r="AD12" s="163"/>
      <c r="AE12" s="163"/>
      <c r="AF12" s="163"/>
      <c r="AG12" s="163"/>
      <c r="AI12" s="164" t="s">
        <v>106</v>
      </c>
      <c r="AJ12" s="298">
        <f>IFERROR(SUM(AJ11/AK11),0)</f>
        <v>0</v>
      </c>
      <c r="AK12" s="299"/>
      <c r="AL12" s="298">
        <f>IFERROR(SUM(AL11/AM11),0)</f>
        <v>0</v>
      </c>
      <c r="AM12" s="299"/>
      <c r="AN12" s="298">
        <f>IFERROR(SUM(AN11/AO11),0)</f>
        <v>0</v>
      </c>
      <c r="AO12" s="299"/>
      <c r="AP12" s="300">
        <f>IFERROR(SUM(AP11/AQ11),0)</f>
        <v>0</v>
      </c>
      <c r="AQ12" s="301"/>
      <c r="AS12" s="166" t="s">
        <v>106</v>
      </c>
      <c r="AT12" s="302">
        <f>IFERROR(SUM(AT11/AU11),0)</f>
        <v>0</v>
      </c>
      <c r="AU12" s="303"/>
      <c r="AV12" s="302">
        <f>IFERROR(SUM(AV11/AW11),0)</f>
        <v>0</v>
      </c>
      <c r="AW12" s="303"/>
      <c r="AX12" s="302">
        <f>IFERROR(SUM(AX11/AY11),0)</f>
        <v>0</v>
      </c>
      <c r="AY12" s="303"/>
      <c r="AZ12" s="294">
        <f>IFERROR(SUM(AZ11/BA11),0)</f>
        <v>0</v>
      </c>
      <c r="BA12" s="295"/>
      <c r="BB12" s="140"/>
    </row>
    <row r="13" spans="1:56" ht="15.95" customHeight="1" thickTop="1" x14ac:dyDescent="0.25">
      <c r="B13" s="55"/>
      <c r="C13" s="55"/>
      <c r="D13" s="52"/>
      <c r="E13" s="53"/>
      <c r="F13" s="108"/>
      <c r="G13" s="105">
        <f>'Tirage-poules_de_4'!U3</f>
        <v>0</v>
      </c>
      <c r="H13" s="56"/>
      <c r="I13" s="56"/>
      <c r="J13" s="56"/>
      <c r="K13" s="56"/>
      <c r="L13" s="56"/>
      <c r="M13" s="307"/>
      <c r="N13" s="307"/>
      <c r="O13" s="307" t="s">
        <v>107</v>
      </c>
      <c r="P13" s="307"/>
      <c r="Q13" s="307"/>
      <c r="R13" s="307"/>
      <c r="S13" s="307"/>
      <c r="T13" s="307"/>
      <c r="U13" s="307"/>
      <c r="V13" s="307"/>
      <c r="W13" s="307"/>
      <c r="X13" s="282">
        <f>AJ12</f>
        <v>0</v>
      </c>
      <c r="Y13" s="283">
        <f>AL12</f>
        <v>0</v>
      </c>
      <c r="Z13" s="283">
        <f>AN12</f>
        <v>0</v>
      </c>
      <c r="AA13" s="284">
        <f>AP12</f>
        <v>0</v>
      </c>
      <c r="AB13" s="109"/>
      <c r="AC13" s="163"/>
      <c r="AD13" s="163"/>
      <c r="AE13" s="163"/>
      <c r="AF13" s="163"/>
      <c r="AG13" s="163"/>
      <c r="AI13"/>
      <c r="AJ13" s="167"/>
      <c r="AK13"/>
      <c r="AL13"/>
      <c r="AM13"/>
      <c r="AN13"/>
      <c r="AO13"/>
      <c r="AP13"/>
      <c r="AQ13"/>
    </row>
    <row r="14" spans="1:56" ht="15" customHeight="1" thickBot="1" x14ac:dyDescent="0.3">
      <c r="B14" s="55"/>
      <c r="C14" s="55"/>
      <c r="D14" s="54"/>
      <c r="E14" s="54"/>
      <c r="F14" s="106"/>
      <c r="G14" s="105">
        <f>'Tirage-poules_de_4'!U4</f>
        <v>0</v>
      </c>
      <c r="H14" s="56"/>
      <c r="I14" s="56"/>
      <c r="J14" s="56"/>
      <c r="K14" s="56"/>
      <c r="L14" s="56"/>
      <c r="M14" s="308"/>
      <c r="N14" s="308"/>
      <c r="O14" s="307" t="s">
        <v>108</v>
      </c>
      <c r="P14" s="307"/>
      <c r="Q14" s="307"/>
      <c r="R14" s="307"/>
      <c r="S14" s="307"/>
      <c r="T14" s="307"/>
      <c r="U14" s="307"/>
      <c r="V14" s="307"/>
      <c r="W14" s="307"/>
      <c r="X14" s="178">
        <f>SUM(X11+X13)</f>
        <v>0</v>
      </c>
      <c r="Y14" s="179">
        <f t="shared" ref="Y14:AA14" si="7">SUM(Y11+Y13)</f>
        <v>0</v>
      </c>
      <c r="Z14" s="179">
        <f t="shared" si="7"/>
        <v>0</v>
      </c>
      <c r="AA14" s="180">
        <f t="shared" si="7"/>
        <v>0</v>
      </c>
      <c r="AB14" s="296"/>
      <c r="AC14" s="296"/>
      <c r="AD14" s="296"/>
      <c r="AE14" s="296"/>
      <c r="AF14" s="163"/>
      <c r="AG14" s="163"/>
      <c r="AJ14" s="297"/>
      <c r="AK14" s="297"/>
      <c r="AL14" s="297"/>
      <c r="AM14" s="297"/>
      <c r="AN14" s="297"/>
      <c r="AO14" s="297"/>
      <c r="AP14" s="297"/>
      <c r="AQ14" s="297"/>
    </row>
    <row r="15" spans="1:56" ht="15.95" customHeight="1" thickTop="1" thickBot="1" x14ac:dyDescent="0.3">
      <c r="B15" s="55"/>
      <c r="C15" s="55"/>
      <c r="D15" s="54"/>
      <c r="E15" s="56"/>
      <c r="F15" s="35"/>
      <c r="G15" s="105">
        <f>'Tirage-poules_de_4'!U5</f>
        <v>0</v>
      </c>
      <c r="H15" s="56"/>
      <c r="I15" s="56"/>
      <c r="J15" s="56"/>
      <c r="K15" s="56"/>
      <c r="L15" s="56"/>
      <c r="M15" s="112"/>
      <c r="N15" s="14"/>
      <c r="O15" s="309" t="s">
        <v>109</v>
      </c>
      <c r="P15" s="309"/>
      <c r="Q15" s="309"/>
      <c r="R15" s="309"/>
      <c r="S15" s="309"/>
      <c r="T15" s="309"/>
      <c r="U15" s="309"/>
      <c r="V15" s="309"/>
      <c r="W15" s="309"/>
      <c r="X15" s="168">
        <f>RANK(X14,$X14:$AA14,0)+COUNTIF($X14:X14,X14)-1</f>
        <v>1</v>
      </c>
      <c r="Y15" s="168">
        <f>RANK(Y14,$X14:$AA14,0)+COUNTIF($X14:Y14,Y14)-1</f>
        <v>2</v>
      </c>
      <c r="Z15" s="168">
        <f>RANK(Z14,$X14:$AA14,0)+COUNTIF($X14:Z14,Z14)-1</f>
        <v>3</v>
      </c>
      <c r="AA15" s="168">
        <f>RANK(AA14,$X14:$AA14,0)+COUNTIF($X14:AA14,AA14)-1</f>
        <v>4</v>
      </c>
      <c r="AB15"/>
      <c r="AC15" s="163"/>
      <c r="AD15" s="163"/>
      <c r="AE15" s="163"/>
      <c r="AF15" s="163"/>
      <c r="AG15" s="163"/>
    </row>
    <row r="16" spans="1:56" ht="15.95" customHeight="1" thickTop="1" thickBot="1" x14ac:dyDescent="0.3">
      <c r="B16" s="55"/>
      <c r="C16" s="55"/>
      <c r="D16" s="54"/>
      <c r="E16" s="56"/>
      <c r="F16" s="35"/>
      <c r="G16" s="56"/>
      <c r="H16" s="56"/>
      <c r="I16" s="56"/>
      <c r="J16" s="56"/>
      <c r="K16" s="56"/>
      <c r="L16" s="56"/>
      <c r="M16" s="3"/>
      <c r="N16" s="14"/>
      <c r="O16" s="307" t="s">
        <v>110</v>
      </c>
      <c r="P16" s="307"/>
      <c r="Q16" s="307"/>
      <c r="R16" s="307"/>
      <c r="S16" s="307"/>
      <c r="T16" s="307"/>
      <c r="U16" s="307"/>
      <c r="V16" s="307"/>
      <c r="W16" s="307"/>
      <c r="X16" s="285">
        <f>AT12</f>
        <v>0</v>
      </c>
      <c r="Y16" s="285">
        <f>AV12</f>
        <v>0</v>
      </c>
      <c r="Z16" s="285">
        <f>AX12</f>
        <v>0</v>
      </c>
      <c r="AA16" s="285">
        <f>AZ12</f>
        <v>0</v>
      </c>
      <c r="AB16"/>
      <c r="AC16" s="163"/>
      <c r="AD16" s="163"/>
      <c r="AE16" s="163"/>
      <c r="AF16" s="163"/>
      <c r="AG16" s="163"/>
    </row>
    <row r="17" spans="2:33" ht="15.95" customHeight="1" thickTop="1" thickBot="1" x14ac:dyDescent="0.3">
      <c r="B17" s="54"/>
      <c r="C17" s="54"/>
      <c r="D17" s="54"/>
      <c r="E17" s="52"/>
      <c r="F17" s="35"/>
      <c r="G17" s="56"/>
      <c r="H17" s="56"/>
      <c r="I17" s="56"/>
      <c r="J17" s="56"/>
      <c r="K17" s="56"/>
      <c r="L17" s="56"/>
      <c r="M17" s="306" t="s">
        <v>65</v>
      </c>
      <c r="N17" s="306"/>
      <c r="O17" s="310" t="s">
        <v>111</v>
      </c>
      <c r="P17" s="307"/>
      <c r="Q17" s="307"/>
      <c r="R17" s="307"/>
      <c r="S17" s="307"/>
      <c r="T17" s="307"/>
      <c r="U17" s="307"/>
      <c r="V17" s="307"/>
      <c r="W17" s="307"/>
      <c r="X17" s="286">
        <f>SUM(X14+X16)</f>
        <v>0</v>
      </c>
      <c r="Y17" s="286">
        <f t="shared" ref="Y17:AA17" si="8">SUM(Y14+Y16)</f>
        <v>0</v>
      </c>
      <c r="Z17" s="286">
        <f t="shared" si="8"/>
        <v>0</v>
      </c>
      <c r="AA17" s="286">
        <f t="shared" si="8"/>
        <v>0</v>
      </c>
      <c r="AB17"/>
      <c r="AC17" s="163"/>
      <c r="AD17" s="163"/>
      <c r="AE17" s="163"/>
      <c r="AF17" s="163"/>
      <c r="AG17" s="163"/>
    </row>
    <row r="18" spans="2:33" ht="15.95" customHeight="1" thickTop="1" thickBot="1" x14ac:dyDescent="0.3">
      <c r="B18" s="54"/>
      <c r="C18" s="54"/>
      <c r="D18" s="54"/>
      <c r="E18" s="52"/>
      <c r="F18" s="35"/>
      <c r="G18" s="56"/>
      <c r="H18" s="56"/>
      <c r="I18" s="56"/>
      <c r="J18" s="56"/>
      <c r="K18" s="56"/>
      <c r="L18" s="56"/>
      <c r="M18" s="306" t="s">
        <v>82</v>
      </c>
      <c r="N18" s="306"/>
      <c r="O18" s="312" t="s">
        <v>112</v>
      </c>
      <c r="P18" s="312"/>
      <c r="Q18" s="312"/>
      <c r="R18" s="312"/>
      <c r="S18" s="312"/>
      <c r="T18" s="312"/>
      <c r="U18" s="312"/>
      <c r="V18" s="312"/>
      <c r="W18" s="312"/>
      <c r="X18" s="199">
        <f>RANK(X17,$X17:$AA17,0)+COUNTIF($X17:X17,X17)-1</f>
        <v>1</v>
      </c>
      <c r="Y18" s="199">
        <f>RANK(Y17,$X17:$AA17,0)+COUNTIF($X17:Y17,Y17)-1</f>
        <v>2</v>
      </c>
      <c r="Z18" s="199">
        <f>RANK(Z17,$X17:$AA17,0)+COUNTIF($X17:Z17,Z17)-1</f>
        <v>3</v>
      </c>
      <c r="AA18" s="199">
        <f>RANK(AA17,$X17:$AA17,0)+COUNTIF($X17:AA17,AA17)-1</f>
        <v>4</v>
      </c>
      <c r="AB18"/>
      <c r="AC18" s="163"/>
      <c r="AD18" s="163"/>
      <c r="AE18" s="163"/>
      <c r="AF18" s="163"/>
      <c r="AG18" s="163"/>
    </row>
    <row r="19" spans="2:33" ht="18" hidden="1" customHeight="1" thickTop="1" thickBot="1" x14ac:dyDescent="0.3">
      <c r="B19" s="54"/>
      <c r="C19" s="54"/>
      <c r="D19" s="54"/>
      <c r="E19" s="54"/>
      <c r="F19" s="35"/>
      <c r="G19" s="56"/>
      <c r="H19" s="53"/>
      <c r="I19" s="53"/>
      <c r="J19" s="53"/>
      <c r="K19" s="53"/>
      <c r="L19" s="53"/>
      <c r="M19" s="102">
        <v>1</v>
      </c>
      <c r="N19" s="123" t="e">
        <f>_xlfn.IFS(#REF!="","",#REF!=1,$G$12,#REF!=1,$G$13,#REF!=1,$G$14,#REF!=1,$G$15)</f>
        <v>#REF!</v>
      </c>
      <c r="O19" s="53"/>
      <c r="P19" s="53"/>
      <c r="Q19" s="53"/>
      <c r="R19" s="53"/>
      <c r="S19" s="56"/>
      <c r="T19" s="56"/>
      <c r="U19" s="56"/>
      <c r="V19" s="56"/>
      <c r="W19" s="56"/>
      <c r="X19"/>
      <c r="Y19"/>
      <c r="Z19"/>
      <c r="AA19"/>
      <c r="AB19" s="169"/>
      <c r="AC19" s="163"/>
      <c r="AD19" s="163"/>
      <c r="AE19" s="163"/>
      <c r="AF19" s="163"/>
      <c r="AG19" s="163"/>
    </row>
    <row r="20" spans="2:33" ht="20.25" thickTop="1" thickBot="1" x14ac:dyDescent="0.35">
      <c r="B20" s="54"/>
      <c r="C20" s="54"/>
      <c r="D20" s="54"/>
      <c r="E20" s="53"/>
      <c r="F20" s="108"/>
      <c r="G20" s="56"/>
      <c r="H20" s="53"/>
      <c r="I20" s="53"/>
      <c r="J20" s="53"/>
      <c r="K20" s="53"/>
      <c r="L20" s="53"/>
      <c r="M20" s="102">
        <v>1</v>
      </c>
      <c r="N20" s="170" t="str">
        <f>_xlfn.IFS(V2=0,"",X18=1,X1,Y18=1,Y1,Z18=1,Z1,AA18=1,AA1)</f>
        <v/>
      </c>
      <c r="O20" s="53"/>
      <c r="P20" s="53"/>
      <c r="Q20" s="53"/>
      <c r="R20" s="56"/>
      <c r="S20" s="56"/>
      <c r="T20" s="56"/>
      <c r="U20" s="56"/>
      <c r="V20" s="56"/>
      <c r="W20" s="56"/>
      <c r="X20" s="171"/>
      <c r="Y20"/>
      <c r="Z20"/>
      <c r="AA20"/>
      <c r="AB20" s="140"/>
      <c r="AC20" s="137"/>
    </row>
    <row r="21" spans="2:33" ht="15.75" customHeight="1" thickTop="1" thickBot="1" x14ac:dyDescent="0.35">
      <c r="B21" s="54"/>
      <c r="C21" s="54"/>
      <c r="D21" s="54"/>
      <c r="E21" s="53"/>
      <c r="F21" s="108"/>
      <c r="G21" s="54"/>
      <c r="H21" s="53"/>
      <c r="I21" s="53"/>
      <c r="J21" s="53"/>
      <c r="K21" s="53"/>
      <c r="L21" s="53"/>
      <c r="M21" s="102">
        <v>2</v>
      </c>
      <c r="N21" s="170" t="str">
        <f>_xlfn.IFS(V2=0,"",X18=2,X1,Y18=2,Y1,Z18=2,Z1,AA18=2,AA1)</f>
        <v/>
      </c>
      <c r="O21" s="53"/>
      <c r="P21" s="53"/>
      <c r="Q21" s="53"/>
      <c r="R21" s="56"/>
      <c r="S21" s="56"/>
      <c r="T21" s="158"/>
      <c r="U21" s="56"/>
      <c r="V21" s="56"/>
      <c r="W21" s="56"/>
      <c r="X21" s="124"/>
      <c r="Y21" s="124"/>
      <c r="Z21" s="124"/>
      <c r="AB21" s="140"/>
      <c r="AC21" s="137"/>
    </row>
    <row r="22" spans="2:33" ht="20.25" thickTop="1" thickBot="1" x14ac:dyDescent="0.35">
      <c r="B22" s="54"/>
      <c r="C22" s="54"/>
      <c r="D22" s="54"/>
      <c r="E22" s="53"/>
      <c r="F22" s="53"/>
      <c r="G22" s="54"/>
      <c r="H22" s="53"/>
      <c r="I22" s="53"/>
      <c r="J22" s="53"/>
      <c r="K22" s="53"/>
      <c r="L22" s="53"/>
      <c r="M22" s="102">
        <v>3</v>
      </c>
      <c r="N22" s="170" t="str">
        <f>_xlfn.IFS(V2=0,"",X18=3,X1,Y18=3,Y1,Z18=3,Z1,AA18=3,AA1)</f>
        <v/>
      </c>
      <c r="O22" s="53"/>
      <c r="P22" s="53"/>
      <c r="Q22" s="53"/>
      <c r="R22" s="53"/>
      <c r="S22" s="56"/>
      <c r="T22" s="56"/>
      <c r="U22" s="56"/>
      <c r="V22" s="56"/>
      <c r="W22" s="56"/>
      <c r="X22" s="124"/>
      <c r="Y22" s="124"/>
      <c r="Z22" s="124"/>
      <c r="AB22" s="140"/>
      <c r="AC22" s="137"/>
      <c r="AG22" s="163"/>
    </row>
    <row r="23" spans="2:33" ht="16.5" customHeight="1" thickTop="1" thickBot="1" x14ac:dyDescent="0.35">
      <c r="B23" s="54"/>
      <c r="C23" s="54"/>
      <c r="D23" s="54"/>
      <c r="E23" s="53"/>
      <c r="F23" s="53"/>
      <c r="G23" s="54"/>
      <c r="H23" s="53"/>
      <c r="I23" s="53"/>
      <c r="J23" s="53"/>
      <c r="K23" s="53"/>
      <c r="L23" s="53"/>
      <c r="M23" s="102">
        <v>4</v>
      </c>
      <c r="N23" s="170" t="str">
        <f>_xlfn.IFS(V2=0,"",X18=4,X1,Y18=4,Y1,Z18=4,Z1,AA18=4,AA1)</f>
        <v/>
      </c>
      <c r="O23" s="53"/>
      <c r="P23" s="53"/>
      <c r="Q23" s="53"/>
      <c r="R23" s="53"/>
      <c r="S23" s="56"/>
      <c r="T23" s="56"/>
      <c r="U23" s="56"/>
      <c r="V23" s="56"/>
      <c r="W23" s="56"/>
      <c r="X23" s="124"/>
      <c r="Y23" s="124"/>
      <c r="Z23" s="124"/>
      <c r="AA23" s="103"/>
      <c r="AB23" s="140"/>
      <c r="AC23" s="137"/>
      <c r="AG23" s="163"/>
    </row>
    <row r="24" spans="2:33" ht="15.75" thickTop="1" x14ac:dyDescent="0.25">
      <c r="B24" s="54"/>
      <c r="C24" s="54"/>
      <c r="D24" s="54"/>
      <c r="E24" s="53"/>
      <c r="F24" s="53"/>
      <c r="G24" s="54"/>
      <c r="H24" s="53"/>
      <c r="I24" s="53"/>
      <c r="J24" s="53"/>
      <c r="K24" s="53"/>
      <c r="L24" s="53"/>
      <c r="M24" s="112"/>
      <c r="N24" s="113"/>
      <c r="O24" s="53"/>
      <c r="P24" s="53"/>
      <c r="Q24" s="53"/>
      <c r="R24" s="53"/>
      <c r="S24" s="53"/>
      <c r="T24" s="56"/>
      <c r="U24" s="56"/>
      <c r="V24" s="56"/>
      <c r="W24" s="56"/>
      <c r="X24" s="109"/>
      <c r="Y24" s="109"/>
      <c r="Z24" s="109"/>
      <c r="AA24" s="103"/>
      <c r="AB24" s="169"/>
      <c r="AC24" s="137"/>
      <c r="AG24" s="163"/>
    </row>
    <row r="25" spans="2:33" x14ac:dyDescent="0.25">
      <c r="M25" s="112"/>
      <c r="N25" s="113"/>
      <c r="O25" s="53"/>
      <c r="P25" s="53"/>
      <c r="Q25" s="53"/>
      <c r="R25" s="53"/>
      <c r="S25" s="53"/>
      <c r="T25" s="56"/>
      <c r="U25" s="56"/>
      <c r="V25" s="56"/>
      <c r="W25" s="56"/>
      <c r="X25" s="56"/>
      <c r="Y25" s="56"/>
      <c r="Z25" s="56"/>
      <c r="AB25" s="169"/>
      <c r="AC25" s="137"/>
      <c r="AG25" s="163"/>
    </row>
    <row r="26" spans="2:33" ht="16.5" customHeight="1" x14ac:dyDescent="0.25">
      <c r="M26" s="311"/>
      <c r="N26" s="311"/>
      <c r="O26" s="53"/>
      <c r="P26" s="53"/>
      <c r="Q26" s="53"/>
      <c r="R26" s="53"/>
      <c r="S26" s="53"/>
      <c r="T26" s="56"/>
      <c r="U26" s="56"/>
      <c r="V26" s="53"/>
      <c r="W26" s="56"/>
      <c r="X26" s="56"/>
      <c r="Y26" s="56"/>
      <c r="Z26" s="56"/>
      <c r="AA26" s="56"/>
      <c r="AB26" s="155"/>
      <c r="AC26" s="137"/>
    </row>
    <row r="27" spans="2:33" x14ac:dyDescent="0.25">
      <c r="M27" s="311"/>
      <c r="N27" s="311"/>
      <c r="O27" s="53"/>
      <c r="P27" s="53"/>
      <c r="Q27" s="53"/>
      <c r="R27" s="53"/>
      <c r="S27" s="53"/>
      <c r="T27" s="56"/>
      <c r="U27" s="56"/>
      <c r="V27" s="53"/>
      <c r="W27" s="56"/>
      <c r="X27" s="56"/>
      <c r="Y27" s="56"/>
      <c r="Z27" s="56"/>
      <c r="AA27" s="56"/>
      <c r="AB27" s="172"/>
      <c r="AC27" s="137"/>
    </row>
    <row r="28" spans="2:33" ht="16.5" customHeight="1" x14ac:dyDescent="0.25">
      <c r="M28" s="35"/>
      <c r="N28" s="105"/>
      <c r="O28" s="53"/>
      <c r="P28" s="53"/>
      <c r="Q28" s="53"/>
      <c r="R28" s="53"/>
      <c r="S28" s="53"/>
      <c r="T28" s="56"/>
      <c r="U28" s="53"/>
      <c r="V28" s="126"/>
      <c r="W28" s="53"/>
      <c r="X28" s="56"/>
      <c r="Y28" s="56"/>
      <c r="Z28" s="56"/>
      <c r="AA28" s="169"/>
      <c r="AB28" s="172"/>
    </row>
    <row r="29" spans="2:33" x14ac:dyDescent="0.25">
      <c r="M29" s="35"/>
      <c r="N29" s="105"/>
      <c r="S29" s="53"/>
      <c r="T29" s="56"/>
      <c r="U29" s="53"/>
      <c r="V29" s="126"/>
      <c r="W29" s="53"/>
      <c r="X29" s="56"/>
      <c r="Y29" s="56"/>
      <c r="Z29" s="56"/>
      <c r="AA29" s="169"/>
      <c r="AB29" s="172"/>
    </row>
    <row r="30" spans="2:33" x14ac:dyDescent="0.25">
      <c r="M30" s="35"/>
      <c r="N30" s="105"/>
      <c r="S30" s="53"/>
      <c r="T30" s="56"/>
      <c r="U30" s="293"/>
      <c r="V30" s="126"/>
      <c r="W30" s="126"/>
      <c r="X30" s="56"/>
      <c r="Y30" s="56"/>
      <c r="Z30" s="56"/>
      <c r="AA30" s="169"/>
      <c r="AB30" s="172"/>
    </row>
    <row r="31" spans="2:33" x14ac:dyDescent="0.25">
      <c r="M31" s="35"/>
      <c r="N31" s="105"/>
      <c r="S31" s="53"/>
      <c r="T31" s="56"/>
      <c r="U31" s="293"/>
      <c r="V31" s="126"/>
      <c r="W31" s="126"/>
      <c r="X31" s="56"/>
      <c r="Y31" s="56"/>
      <c r="Z31" s="56"/>
      <c r="AA31" s="169"/>
      <c r="AB31" s="172"/>
    </row>
    <row r="32" spans="2:33" x14ac:dyDescent="0.25">
      <c r="M32" s="3"/>
      <c r="N32" s="3"/>
      <c r="U32" s="293"/>
      <c r="W32" s="126"/>
      <c r="X32" s="56"/>
      <c r="Y32" s="56"/>
      <c r="Z32" s="56"/>
      <c r="AA32" s="56"/>
      <c r="AB32" s="155"/>
    </row>
    <row r="33" spans="21:27" x14ac:dyDescent="0.25">
      <c r="U33" s="293"/>
      <c r="W33" s="126"/>
      <c r="X33" s="112"/>
      <c r="Y33" s="112"/>
      <c r="Z33" s="112"/>
      <c r="AA33" s="112"/>
    </row>
    <row r="34" spans="21:27" x14ac:dyDescent="0.25">
      <c r="X34" s="119"/>
      <c r="Y34" s="119"/>
      <c r="Z34" s="119"/>
      <c r="AA34" s="119"/>
    </row>
    <row r="35" spans="21:27" x14ac:dyDescent="0.25">
      <c r="X35" s="119"/>
      <c r="Y35" s="119"/>
      <c r="Z35" s="119"/>
      <c r="AA35" s="119"/>
    </row>
    <row r="36" spans="21:27" x14ac:dyDescent="0.25">
      <c r="X36" s="119"/>
      <c r="Y36" s="119"/>
      <c r="Z36" s="119"/>
      <c r="AA36" s="119"/>
    </row>
    <row r="37" spans="21:27" x14ac:dyDescent="0.25">
      <c r="X37" s="119"/>
      <c r="Y37" s="119"/>
      <c r="Z37" s="119"/>
      <c r="AA37" s="119"/>
    </row>
    <row r="38" spans="21:27" x14ac:dyDescent="0.25">
      <c r="X38" s="119"/>
      <c r="Y38" s="119"/>
      <c r="Z38" s="119"/>
      <c r="AA38" s="119"/>
    </row>
    <row r="39" spans="21:27" x14ac:dyDescent="0.25">
      <c r="X39" s="112"/>
      <c r="Y39" s="112"/>
      <c r="Z39" s="112"/>
      <c r="AA39" s="112"/>
    </row>
  </sheetData>
  <sheetProtection algorithmName="SHA-512" hashValue="g40t2CgklYccun1fi68DNDQPhWGi7bIpJ9XzJSwj6egIhyPZqMmlJvhL4iIEETibGn0ejq/bynvijaXOSdTN8Q==" saltValue="YK+x2WgIXsqQDU/z0mSrrg==" spinCount="100000" sheet="1" objects="1" scenarios="1"/>
  <protectedRanges>
    <protectedRange sqref="H2:L7 O2:S7" name="Plage1"/>
  </protectedRanges>
  <mergeCells count="48">
    <mergeCell ref="E1:F1"/>
    <mergeCell ref="AC1:AG1"/>
    <mergeCell ref="AI1:AQ1"/>
    <mergeCell ref="O12:W12"/>
    <mergeCell ref="O13:W13"/>
    <mergeCell ref="O10:W10"/>
    <mergeCell ref="O11:W11"/>
    <mergeCell ref="N9:W9"/>
    <mergeCell ref="AJ3:AK3"/>
    <mergeCell ref="AL3:AM3"/>
    <mergeCell ref="AN3:AO3"/>
    <mergeCell ref="AP3:AQ3"/>
    <mergeCell ref="M27:N27"/>
    <mergeCell ref="M26:N26"/>
    <mergeCell ref="O18:W18"/>
    <mergeCell ref="AS1:BA1"/>
    <mergeCell ref="AJ2:AK2"/>
    <mergeCell ref="AL2:AM2"/>
    <mergeCell ref="AN2:AO2"/>
    <mergeCell ref="AP2:AQ2"/>
    <mergeCell ref="AT2:AU2"/>
    <mergeCell ref="AV2:AW2"/>
    <mergeCell ref="AX2:AY2"/>
    <mergeCell ref="AZ2:BA2"/>
    <mergeCell ref="AV3:AW3"/>
    <mergeCell ref="AX3:AY3"/>
    <mergeCell ref="AZ3:BA3"/>
    <mergeCell ref="N8:W8"/>
    <mergeCell ref="AT3:AU3"/>
    <mergeCell ref="M18:N18"/>
    <mergeCell ref="M13:N13"/>
    <mergeCell ref="M14:N14"/>
    <mergeCell ref="AJ12:AK12"/>
    <mergeCell ref="AL12:AM12"/>
    <mergeCell ref="M17:N17"/>
    <mergeCell ref="O14:W14"/>
    <mergeCell ref="O15:W15"/>
    <mergeCell ref="O16:W16"/>
    <mergeCell ref="O17:W17"/>
    <mergeCell ref="U30:U33"/>
    <mergeCell ref="AZ12:BA12"/>
    <mergeCell ref="AB14:AE14"/>
    <mergeCell ref="AJ14:AQ14"/>
    <mergeCell ref="AN12:AO12"/>
    <mergeCell ref="AP12:AQ12"/>
    <mergeCell ref="AT12:AU12"/>
    <mergeCell ref="AV12:AW12"/>
    <mergeCell ref="AX12:AY12"/>
  </mergeCells>
  <phoneticPr fontId="1" type="noConversion"/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50177" r:id="rId4" name="CommandButton1">
          <controlPr defaultSize="0" autoLine="0" r:id="rId5">
            <anchor moveWithCells="1">
              <from>
                <xdr:col>23</xdr:col>
                <xdr:colOff>0</xdr:colOff>
                <xdr:row>19</xdr:row>
                <xdr:rowOff>171450</xdr:rowOff>
              </from>
              <to>
                <xdr:col>29</xdr:col>
                <xdr:colOff>276225</xdr:colOff>
                <xdr:row>23</xdr:row>
                <xdr:rowOff>180975</xdr:rowOff>
              </to>
            </anchor>
          </controlPr>
        </control>
      </mc:Choice>
      <mc:Fallback>
        <control shapeId="50177" r:id="rId4" name="CommandButton1"/>
      </mc:Fallback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B93FB5-360A-4AB5-B91D-BDCFF89A8113}">
  <sheetPr codeName="Feuil14"/>
  <dimension ref="A1:BD39"/>
  <sheetViews>
    <sheetView showGridLines="0" showRowColHeaders="0" topLeftCell="B1" workbookViewId="0">
      <selection activeCell="P31" sqref="P31"/>
    </sheetView>
  </sheetViews>
  <sheetFormatPr baseColWidth="10" defaultRowHeight="15" x14ac:dyDescent="0.25"/>
  <cols>
    <col min="1" max="1" width="2" hidden="1" customWidth="1"/>
    <col min="2" max="2" width="10.28515625" bestFit="1" customWidth="1"/>
    <col min="3" max="3" width="10.85546875" hidden="1" customWidth="1"/>
    <col min="4" max="4" width="12.85546875" hidden="1" customWidth="1"/>
    <col min="5" max="6" width="2" style="10" bestFit="1" customWidth="1"/>
    <col min="7" max="7" width="20.5703125" bestFit="1" customWidth="1"/>
    <col min="8" max="12" width="4.28515625" style="10" customWidth="1"/>
    <col min="13" max="13" width="6" bestFit="1" customWidth="1"/>
    <col min="14" max="14" width="20.5703125" bestFit="1" customWidth="1"/>
    <col min="15" max="19" width="4.28515625" style="10" customWidth="1"/>
    <col min="20" max="20" width="14.85546875" style="3" hidden="1" customWidth="1"/>
    <col min="21" max="21" width="6.5703125" style="3" hidden="1" customWidth="1"/>
    <col min="22" max="23" width="5.42578125" style="3" bestFit="1" customWidth="1"/>
    <col min="24" max="27" width="5.5703125" style="3" bestFit="1" customWidth="1"/>
    <col min="28" max="28" width="3" style="157" bestFit="1" customWidth="1"/>
    <col min="29" max="29" width="8.7109375" style="173" bestFit="1" customWidth="1"/>
    <col min="30" max="33" width="6.7109375" style="137" bestFit="1" customWidth="1"/>
    <col min="34" max="34" width="3.7109375" customWidth="1"/>
    <col min="35" max="35" width="8.7109375" style="163" bestFit="1" customWidth="1"/>
    <col min="36" max="36" width="6.85546875" style="163" bestFit="1" customWidth="1"/>
    <col min="37" max="37" width="6.7109375" style="163" bestFit="1" customWidth="1"/>
    <col min="38" max="38" width="6.85546875" style="163" bestFit="1" customWidth="1"/>
    <col min="39" max="39" width="6.7109375" style="163" bestFit="1" customWidth="1"/>
    <col min="40" max="40" width="6.85546875" style="163" bestFit="1" customWidth="1"/>
    <col min="41" max="41" width="6.7109375" style="163" bestFit="1" customWidth="1"/>
    <col min="42" max="42" width="6.85546875" style="163" bestFit="1" customWidth="1"/>
    <col min="43" max="43" width="6.7109375" style="163" bestFit="1" customWidth="1"/>
    <col min="44" max="44" width="3.7109375" customWidth="1"/>
    <col min="45" max="45" width="9.85546875" bestFit="1" customWidth="1"/>
    <col min="46" max="46" width="6.85546875" bestFit="1" customWidth="1"/>
    <col min="47" max="47" width="6.7109375" bestFit="1" customWidth="1"/>
    <col min="48" max="48" width="6.85546875" bestFit="1" customWidth="1"/>
    <col min="49" max="49" width="6.7109375" bestFit="1" customWidth="1"/>
    <col min="50" max="50" width="6.85546875" bestFit="1" customWidth="1"/>
    <col min="51" max="51" width="6.7109375" bestFit="1" customWidth="1"/>
    <col min="52" max="52" width="6.85546875" bestFit="1" customWidth="1"/>
    <col min="53" max="53" width="6.7109375" bestFit="1" customWidth="1"/>
    <col min="54" max="54" width="6.7109375" hidden="1" customWidth="1"/>
    <col min="55" max="55" width="5.28515625" hidden="1" customWidth="1"/>
    <col min="56" max="56" width="5" hidden="1" customWidth="1"/>
  </cols>
  <sheetData>
    <row r="1" spans="1:56" s="19" customFormat="1" ht="44.25" customHeight="1" thickTop="1" thickBot="1" x14ac:dyDescent="0.3">
      <c r="B1" s="20" t="s">
        <v>115</v>
      </c>
      <c r="C1" s="21"/>
      <c r="D1" s="21"/>
      <c r="E1" s="321" t="s">
        <v>114</v>
      </c>
      <c r="F1" s="322"/>
      <c r="G1" s="22" t="s">
        <v>3</v>
      </c>
      <c r="H1" s="66" t="s">
        <v>60</v>
      </c>
      <c r="I1" s="66" t="s">
        <v>61</v>
      </c>
      <c r="J1" s="66" t="s">
        <v>62</v>
      </c>
      <c r="K1" s="66" t="s">
        <v>63</v>
      </c>
      <c r="L1" s="66" t="s">
        <v>64</v>
      </c>
      <c r="M1" s="68" t="s">
        <v>2</v>
      </c>
      <c r="N1" s="107" t="s">
        <v>4</v>
      </c>
      <c r="O1" s="66" t="s">
        <v>60</v>
      </c>
      <c r="P1" s="66" t="s">
        <v>61</v>
      </c>
      <c r="Q1" s="66" t="s">
        <v>62</v>
      </c>
      <c r="R1" s="66" t="s">
        <v>63</v>
      </c>
      <c r="S1" s="66" t="s">
        <v>64</v>
      </c>
      <c r="T1" s="100" t="s">
        <v>73</v>
      </c>
      <c r="U1" s="127" t="s">
        <v>74</v>
      </c>
      <c r="V1" s="128" t="s">
        <v>83</v>
      </c>
      <c r="W1" s="128" t="s">
        <v>84</v>
      </c>
      <c r="X1" s="129">
        <f>B2</f>
        <v>0</v>
      </c>
      <c r="Y1" s="111">
        <f>B3</f>
        <v>0</v>
      </c>
      <c r="Z1" s="111">
        <f>B4</f>
        <v>0</v>
      </c>
      <c r="AA1" s="181">
        <f>B5</f>
        <v>0</v>
      </c>
      <c r="AB1" s="193"/>
      <c r="AC1" s="314" t="s">
        <v>85</v>
      </c>
      <c r="AD1" s="314"/>
      <c r="AE1" s="314"/>
      <c r="AF1" s="314"/>
      <c r="AG1" s="315"/>
      <c r="AI1" s="313" t="s">
        <v>86</v>
      </c>
      <c r="AJ1" s="314"/>
      <c r="AK1" s="314"/>
      <c r="AL1" s="314"/>
      <c r="AM1" s="314"/>
      <c r="AN1" s="314"/>
      <c r="AO1" s="314"/>
      <c r="AP1" s="314"/>
      <c r="AQ1" s="315"/>
      <c r="AS1" s="313" t="s">
        <v>87</v>
      </c>
      <c r="AT1" s="314"/>
      <c r="AU1" s="314"/>
      <c r="AV1" s="314"/>
      <c r="AW1" s="314"/>
      <c r="AX1" s="314"/>
      <c r="AY1" s="314"/>
      <c r="AZ1" s="314"/>
      <c r="BA1" s="315"/>
      <c r="BB1" s="131"/>
    </row>
    <row r="2" spans="1:56" ht="15.95" customHeight="1" thickTop="1" thickBot="1" x14ac:dyDescent="0.3">
      <c r="A2">
        <v>1</v>
      </c>
      <c r="B2" s="7">
        <f>'Tirage-poules_de_4'!W2</f>
        <v>0</v>
      </c>
      <c r="C2" s="14"/>
      <c r="D2" s="14"/>
      <c r="E2" s="17">
        <v>1</v>
      </c>
      <c r="F2" s="18">
        <v>4</v>
      </c>
      <c r="G2" s="16">
        <f t="shared" ref="G2:G6" si="0">IFERROR(VLOOKUP(E2,$A$2:$B$7,2,0),"")</f>
        <v>0</v>
      </c>
      <c r="H2" s="18"/>
      <c r="I2" s="18"/>
      <c r="J2" s="18"/>
      <c r="K2" s="67"/>
      <c r="L2" s="67"/>
      <c r="M2" s="16" t="s">
        <v>81</v>
      </c>
      <c r="N2" s="16">
        <f>IFERROR(VLOOKUP(F2,$A$2:$B$7,2,0),"")</f>
        <v>0</v>
      </c>
      <c r="O2" s="67"/>
      <c r="P2" s="67"/>
      <c r="Q2" s="67"/>
      <c r="R2" s="67"/>
      <c r="S2" s="67"/>
      <c r="T2" s="120">
        <f>SUM(H2:L2)-SUM(O2:S2)</f>
        <v>0</v>
      </c>
      <c r="U2" s="121">
        <f>SUM(O2:S2)-SUM(H2:L2)</f>
        <v>0</v>
      </c>
      <c r="V2" s="132">
        <f>IF(H2="",0,IF(X2&gt;AA2,2,1))</f>
        <v>0</v>
      </c>
      <c r="W2" s="132">
        <f>IF(O2="",0,IF(AA2&gt;X2,2,1))</f>
        <v>0</v>
      </c>
      <c r="X2" s="133">
        <f>IF(H2&gt;O2,1,0)+IF(I2&gt;P2,1,0)+IF(J2&gt;Q2,1,0)+IF(K2&gt;R2,1,0)+IF(L2&gt;S2,1,0)</f>
        <v>0</v>
      </c>
      <c r="Y2" s="114"/>
      <c r="Z2" s="114"/>
      <c r="AA2" s="182">
        <f>IF(O2&gt;H2,1,0)+IF(P2&gt;I2,1,0)+IF(Q2&gt;J2,1,0)+IF(R2&gt;K2,1,0)+IF(S2&gt;L2,1,0)</f>
        <v>0</v>
      </c>
      <c r="AB2" s="194"/>
      <c r="AC2" s="188" t="s">
        <v>89</v>
      </c>
      <c r="AD2" s="136">
        <f>B2</f>
        <v>0</v>
      </c>
      <c r="AE2" s="136">
        <f>B3</f>
        <v>0</v>
      </c>
      <c r="AF2" s="136">
        <f>B4</f>
        <v>0</v>
      </c>
      <c r="AG2" s="136">
        <f>B5</f>
        <v>0</v>
      </c>
      <c r="AI2" s="135" t="s">
        <v>89</v>
      </c>
      <c r="AJ2" s="316">
        <f>B2</f>
        <v>0</v>
      </c>
      <c r="AK2" s="317"/>
      <c r="AL2" s="316">
        <f>B3</f>
        <v>0</v>
      </c>
      <c r="AM2" s="317"/>
      <c r="AN2" s="316">
        <f>B4</f>
        <v>0</v>
      </c>
      <c r="AO2" s="317"/>
      <c r="AP2" s="316">
        <f>B5</f>
        <v>0</v>
      </c>
      <c r="AQ2" s="317"/>
      <c r="AS2" s="135" t="s">
        <v>89</v>
      </c>
      <c r="AT2" s="316">
        <f>B2</f>
        <v>0</v>
      </c>
      <c r="AU2" s="317"/>
      <c r="AV2" s="316">
        <f>B3</f>
        <v>0</v>
      </c>
      <c r="AW2" s="317"/>
      <c r="AX2" s="316">
        <f>B4</f>
        <v>0</v>
      </c>
      <c r="AY2" s="317"/>
      <c r="AZ2" s="316">
        <f>B5</f>
        <v>0</v>
      </c>
      <c r="BA2" s="317"/>
      <c r="BB2" s="137"/>
    </row>
    <row r="3" spans="1:56" ht="15.95" customHeight="1" thickTop="1" thickBot="1" x14ac:dyDescent="0.3">
      <c r="A3">
        <v>2</v>
      </c>
      <c r="B3" s="7">
        <f>'Tirage-poules_de_4'!W3</f>
        <v>0</v>
      </c>
      <c r="C3" s="14"/>
      <c r="D3" s="14"/>
      <c r="E3" s="17">
        <v>2</v>
      </c>
      <c r="F3" s="18">
        <v>3</v>
      </c>
      <c r="G3" s="31">
        <f t="shared" si="0"/>
        <v>0</v>
      </c>
      <c r="H3" s="18"/>
      <c r="I3" s="18"/>
      <c r="J3" s="18"/>
      <c r="K3" s="18"/>
      <c r="L3" s="18"/>
      <c r="M3" s="31" t="s">
        <v>81</v>
      </c>
      <c r="N3" s="31">
        <f t="shared" ref="N3:N7" si="1">IFERROR(VLOOKUP(F3,$A$2:$B$7,2,0),"")</f>
        <v>0</v>
      </c>
      <c r="O3" s="18"/>
      <c r="P3" s="18"/>
      <c r="Q3" s="18"/>
      <c r="R3" s="18"/>
      <c r="S3" s="18"/>
      <c r="T3" s="120">
        <f>SUM(H3:L3)-SUM(O3:S3)</f>
        <v>0</v>
      </c>
      <c r="U3" s="121">
        <f>SUM(O3:S3)-SUM(H3:L3)</f>
        <v>0</v>
      </c>
      <c r="V3" s="132">
        <f>IF(H3="",0,IF(Y3&gt;Z3,2,1))</f>
        <v>0</v>
      </c>
      <c r="W3" s="132">
        <f>IF(O3="",0,IF(Z3&gt;Y3,2,1))</f>
        <v>0</v>
      </c>
      <c r="X3" s="138"/>
      <c r="Y3" s="117">
        <f>IF(H3&gt;O3,1,0)+IF(I3&gt;P3,1,0)+IF(J3&gt;Q3,1,0)+IF(K3&gt;R3,1,0)+IF(L3&gt;S3,1,0)</f>
        <v>0</v>
      </c>
      <c r="Z3" s="117">
        <f>IF(O3&gt;H3,1,0)+IF(P3&gt;I3,1,0)+IF(Q3&gt;J3,1,0)+IF(R3&gt;K3,1,0)+IF(S3&gt;L3,1,0)</f>
        <v>0</v>
      </c>
      <c r="AA3" s="183"/>
      <c r="AB3" s="194"/>
      <c r="AC3" s="189" t="s">
        <v>91</v>
      </c>
      <c r="AD3" s="136">
        <v>1</v>
      </c>
      <c r="AE3" s="136">
        <v>2</v>
      </c>
      <c r="AF3" s="136">
        <v>3</v>
      </c>
      <c r="AG3" s="136">
        <v>4</v>
      </c>
      <c r="AI3" s="139" t="s">
        <v>91</v>
      </c>
      <c r="AJ3" s="316">
        <v>1</v>
      </c>
      <c r="AK3" s="317"/>
      <c r="AL3" s="316">
        <v>2</v>
      </c>
      <c r="AM3" s="317"/>
      <c r="AN3" s="316">
        <v>3</v>
      </c>
      <c r="AO3" s="317"/>
      <c r="AP3" s="316">
        <v>4</v>
      </c>
      <c r="AQ3" s="317"/>
      <c r="AS3" s="139" t="s">
        <v>91</v>
      </c>
      <c r="AT3" s="304">
        <v>1</v>
      </c>
      <c r="AU3" s="305"/>
      <c r="AV3" s="304">
        <v>2</v>
      </c>
      <c r="AW3" s="305"/>
      <c r="AX3" s="304">
        <v>3</v>
      </c>
      <c r="AY3" s="305"/>
      <c r="AZ3" s="304">
        <v>4</v>
      </c>
      <c r="BA3" s="305"/>
      <c r="BB3" s="140"/>
    </row>
    <row r="4" spans="1:56" ht="15.95" customHeight="1" thickTop="1" thickBot="1" x14ac:dyDescent="0.3">
      <c r="A4">
        <v>3</v>
      </c>
      <c r="B4" s="7">
        <f>'Tirage-poules_de_4'!W4</f>
        <v>0</v>
      </c>
      <c r="C4" s="14"/>
      <c r="D4" s="14"/>
      <c r="E4" s="29">
        <v>1</v>
      </c>
      <c r="F4" s="30">
        <v>3</v>
      </c>
      <c r="G4" s="31">
        <f t="shared" si="0"/>
        <v>0</v>
      </c>
      <c r="H4" s="18"/>
      <c r="I4" s="18"/>
      <c r="J4" s="18"/>
      <c r="K4" s="18"/>
      <c r="L4" s="18"/>
      <c r="M4" s="31" t="s">
        <v>81</v>
      </c>
      <c r="N4" s="31">
        <f t="shared" si="1"/>
        <v>0</v>
      </c>
      <c r="O4" s="18"/>
      <c r="P4" s="18"/>
      <c r="Q4" s="18"/>
      <c r="R4" s="18"/>
      <c r="S4" s="18"/>
      <c r="T4" s="120">
        <f t="shared" ref="T4:T7" si="2">SUM(H4:L4)-SUM(O4:S4)</f>
        <v>0</v>
      </c>
      <c r="U4" s="121">
        <f t="shared" ref="U4:U7" si="3">SUM(O4:S4)-SUM(H4:L4)</f>
        <v>0</v>
      </c>
      <c r="V4" s="132">
        <f>IF(H4="",0,IF(X4&gt;Z4,2,1))</f>
        <v>0</v>
      </c>
      <c r="W4" s="132">
        <f>IF(O4="",0,IF(Z4&gt;X4,2,1))</f>
        <v>0</v>
      </c>
      <c r="X4" s="141">
        <f>IF(H4&gt;O4,1,0)+IF(I4&gt;P4,1,0)+IF(J4&gt;Q4,1,0)+IF(K4&gt;R4,1,0)+IF(L4&gt;S4,1,0)</f>
        <v>0</v>
      </c>
      <c r="Y4" s="115"/>
      <c r="Z4" s="117">
        <f>IF(O4&gt;H4,1,0)+IF(P4&gt;I4,1,0)+IF(Q4&gt;J4,1,0)+IF(R4&gt;K4,1,0)+IF(S4&gt;L4,1,0)</f>
        <v>0</v>
      </c>
      <c r="AA4" s="183"/>
      <c r="AB4" s="194"/>
      <c r="AC4" s="130" t="s">
        <v>93</v>
      </c>
      <c r="AD4" s="136" t="s">
        <v>94</v>
      </c>
      <c r="AE4" s="136" t="s">
        <v>94</v>
      </c>
      <c r="AF4" s="136" t="s">
        <v>94</v>
      </c>
      <c r="AG4" s="136" t="s">
        <v>94</v>
      </c>
      <c r="AI4" s="142" t="s">
        <v>93</v>
      </c>
      <c r="AJ4" s="143" t="s">
        <v>95</v>
      </c>
      <c r="AK4" s="143" t="s">
        <v>96</v>
      </c>
      <c r="AL4" s="143" t="s">
        <v>95</v>
      </c>
      <c r="AM4" s="143" t="s">
        <v>96</v>
      </c>
      <c r="AN4" s="143" t="s">
        <v>95</v>
      </c>
      <c r="AO4" s="143" t="s">
        <v>96</v>
      </c>
      <c r="AP4" s="143" t="s">
        <v>95</v>
      </c>
      <c r="AQ4" s="143" t="s">
        <v>96</v>
      </c>
      <c r="AS4" s="142" t="s">
        <v>93</v>
      </c>
      <c r="AT4" s="143" t="s">
        <v>95</v>
      </c>
      <c r="AU4" s="143" t="s">
        <v>96</v>
      </c>
      <c r="AV4" s="143" t="s">
        <v>95</v>
      </c>
      <c r="AW4" s="143" t="s">
        <v>96</v>
      </c>
      <c r="AX4" s="143" t="s">
        <v>95</v>
      </c>
      <c r="AY4" s="143" t="s">
        <v>96</v>
      </c>
      <c r="AZ4" s="143" t="s">
        <v>95</v>
      </c>
      <c r="BA4" s="143" t="s">
        <v>96</v>
      </c>
      <c r="BB4" s="144"/>
    </row>
    <row r="5" spans="1:56" ht="15.95" customHeight="1" thickTop="1" thickBot="1" x14ac:dyDescent="0.3">
      <c r="A5">
        <v>4</v>
      </c>
      <c r="B5" s="7">
        <f>'Tirage-poules_de_4'!W5</f>
        <v>0</v>
      </c>
      <c r="C5" s="14"/>
      <c r="D5" s="10"/>
      <c r="E5" s="29">
        <v>2</v>
      </c>
      <c r="F5" s="30">
        <v>4</v>
      </c>
      <c r="G5" s="31">
        <f t="shared" si="0"/>
        <v>0</v>
      </c>
      <c r="H5" s="18"/>
      <c r="I5" s="18"/>
      <c r="J5" s="18"/>
      <c r="K5" s="18"/>
      <c r="L5" s="18"/>
      <c r="M5" s="31" t="s">
        <v>81</v>
      </c>
      <c r="N5" s="31">
        <f t="shared" si="1"/>
        <v>0</v>
      </c>
      <c r="O5" s="18"/>
      <c r="Q5" s="18"/>
      <c r="R5" s="18"/>
      <c r="S5" s="18"/>
      <c r="T5" s="120">
        <f t="shared" si="2"/>
        <v>0</v>
      </c>
      <c r="U5" s="121">
        <f t="shared" si="3"/>
        <v>0</v>
      </c>
      <c r="V5" s="132">
        <f>IF(H5="",0,IF(Y5&gt;AA5,2,1))</f>
        <v>0</v>
      </c>
      <c r="W5" s="132">
        <f>IF(O5="",0,IF(AA5&gt;Y5,2,1))</f>
        <v>0</v>
      </c>
      <c r="X5" s="138"/>
      <c r="Y5" s="117">
        <f>IF(H5&gt;O5,1,0)+IF(I5&gt;Q5,1,0)+IF(J5&gt;R5,1,0)+IF(K5&gt;R5,1,0)+IF(L5&gt;S5,1,0)</f>
        <v>0</v>
      </c>
      <c r="Z5" s="115"/>
      <c r="AA5" s="184">
        <f>IF(O5&gt;H5,1,0)+IF(I5&gt;P5,1,0)+IF(Q5&gt;J5,1,0)+IF(R5&gt;K5,1,0)+IF(S5&gt;L5,1,0)</f>
        <v>0</v>
      </c>
      <c r="AB5" s="194"/>
      <c r="AC5" s="190" t="s">
        <v>88</v>
      </c>
      <c r="AD5" s="146">
        <f>IF(X9=AA9,V2,0)</f>
        <v>0</v>
      </c>
      <c r="AE5" s="147"/>
      <c r="AF5" s="147"/>
      <c r="AG5" s="146">
        <f>IF(AA9=X9,W2,0)</f>
        <v>0</v>
      </c>
      <c r="AI5" s="145" t="s">
        <v>88</v>
      </c>
      <c r="AJ5" s="146">
        <f>IF(X10=AA10,X2,0)</f>
        <v>0</v>
      </c>
      <c r="AK5" s="146">
        <f>IF(X10=AA10,AA2,0)</f>
        <v>0</v>
      </c>
      <c r="AL5" s="148"/>
      <c r="AM5" s="148"/>
      <c r="AN5" s="148"/>
      <c r="AO5" s="148"/>
      <c r="AP5" s="146">
        <f>IF(AA10=X10,AA2,0)</f>
        <v>0</v>
      </c>
      <c r="AQ5" s="146">
        <f>IF(AA10=X10,X2,0)</f>
        <v>0</v>
      </c>
      <c r="AS5" s="134" t="s">
        <v>88</v>
      </c>
      <c r="AT5" s="149">
        <f>IF(X13=AA13,BC5,0)</f>
        <v>0</v>
      </c>
      <c r="AU5" s="149">
        <f>IF(X13=AA13,BD5,0)</f>
        <v>0</v>
      </c>
      <c r="AV5" s="150"/>
      <c r="AW5" s="150"/>
      <c r="AX5" s="150"/>
      <c r="AY5" s="150"/>
      <c r="AZ5" s="149">
        <f>AU5</f>
        <v>0</v>
      </c>
      <c r="BA5" s="149">
        <f>AT5</f>
        <v>0</v>
      </c>
      <c r="BB5" s="134" t="s">
        <v>88</v>
      </c>
      <c r="BC5">
        <f>SUM(H2:L2)</f>
        <v>0</v>
      </c>
      <c r="BD5">
        <f>SUM(O2:S2)</f>
        <v>0</v>
      </c>
    </row>
    <row r="6" spans="1:56" ht="15.95" customHeight="1" thickTop="1" thickBot="1" x14ac:dyDescent="0.3">
      <c r="B6" s="14"/>
      <c r="C6" s="14"/>
      <c r="D6" s="10"/>
      <c r="E6" s="29">
        <v>1</v>
      </c>
      <c r="F6" s="30">
        <v>2</v>
      </c>
      <c r="G6" s="31">
        <f t="shared" si="0"/>
        <v>0</v>
      </c>
      <c r="H6" s="18"/>
      <c r="I6" s="18"/>
      <c r="J6" s="18"/>
      <c r="K6" s="18"/>
      <c r="L6" s="18"/>
      <c r="M6" s="31" t="s">
        <v>81</v>
      </c>
      <c r="N6" s="31">
        <f t="shared" si="1"/>
        <v>0</v>
      </c>
      <c r="O6" s="18"/>
      <c r="P6" s="18"/>
      <c r="Q6" s="18"/>
      <c r="R6" s="18"/>
      <c r="S6" s="18"/>
      <c r="T6" s="120">
        <f t="shared" si="2"/>
        <v>0</v>
      </c>
      <c r="U6" s="121">
        <f t="shared" si="3"/>
        <v>0</v>
      </c>
      <c r="V6" s="132">
        <f>IF(H6="",0,IF(X6&gt;Y6,2,1))</f>
        <v>0</v>
      </c>
      <c r="W6" s="132">
        <f>IF(O6="",0,IF(Y6&gt;X6,2,1))</f>
        <v>0</v>
      </c>
      <c r="X6" s="141">
        <f>IF(H6&gt;O6,1,0)+IF(I6&gt;P6,1,0)+IF(J6&gt;Q6,1,0)+IF(K6&gt;R6,1,0)+IF(L6&gt;S6,1,0)</f>
        <v>0</v>
      </c>
      <c r="Y6" s="117">
        <f>IF(O6&gt;H6,1,0)+IF(P6&gt;I6,1,0)+IF(Q6&gt;J6,1,0)+IF(R6&gt;K6,1,0)+IF(S6&gt;L6,1,0)</f>
        <v>0</v>
      </c>
      <c r="Z6" s="115"/>
      <c r="AA6" s="183"/>
      <c r="AB6" s="195"/>
      <c r="AC6" s="190" t="s">
        <v>90</v>
      </c>
      <c r="AD6" s="152"/>
      <c r="AE6" s="146">
        <f>IF(Y9=Z9,V3,0)</f>
        <v>0</v>
      </c>
      <c r="AF6" s="146">
        <f>IF(Z9=Y9,W3,0)</f>
        <v>0</v>
      </c>
      <c r="AG6" s="147"/>
      <c r="AI6" s="145" t="s">
        <v>90</v>
      </c>
      <c r="AJ6" s="148"/>
      <c r="AK6" s="148"/>
      <c r="AL6" s="146">
        <f>IF(Y10=Z10,Y3,0)</f>
        <v>0</v>
      </c>
      <c r="AM6" s="146">
        <f>IF(Y10=Z10,Z3,0)</f>
        <v>0</v>
      </c>
      <c r="AN6" s="146">
        <f>IF(Z10=Y10,Z3,0)</f>
        <v>0</v>
      </c>
      <c r="AO6" s="146">
        <f>IF(Y10=Z10,Y3,0)</f>
        <v>0</v>
      </c>
      <c r="AP6" s="148"/>
      <c r="AQ6" s="148"/>
      <c r="AS6" s="134" t="s">
        <v>90</v>
      </c>
      <c r="AT6" s="150"/>
      <c r="AU6" s="150"/>
      <c r="AV6" s="149">
        <f>IF(Y13=Z13,BC6,0)</f>
        <v>0</v>
      </c>
      <c r="AW6" s="149">
        <f>IF(Y13=Z13,BD6,0)</f>
        <v>0</v>
      </c>
      <c r="AX6" s="149">
        <f>AW6</f>
        <v>0</v>
      </c>
      <c r="AY6" s="149">
        <f>AV6</f>
        <v>0</v>
      </c>
      <c r="AZ6" s="150"/>
      <c r="BA6" s="150"/>
      <c r="BB6" s="134" t="s">
        <v>90</v>
      </c>
      <c r="BC6">
        <f t="shared" ref="BC6:BC10" si="4">SUM(H3:L3)</f>
        <v>0</v>
      </c>
      <c r="BD6">
        <f t="shared" ref="BD6:BD10" si="5">SUM(O3:S3)</f>
        <v>0</v>
      </c>
    </row>
    <row r="7" spans="1:56" ht="15.95" customHeight="1" thickTop="1" thickBot="1" x14ac:dyDescent="0.3">
      <c r="B7" s="14"/>
      <c r="C7" s="14"/>
      <c r="D7" s="10"/>
      <c r="E7" s="26">
        <v>4</v>
      </c>
      <c r="F7" s="27">
        <v>3</v>
      </c>
      <c r="G7" s="32">
        <f>IFERROR(VLOOKUP(E7,$A$2:$B$7,2,0),"")</f>
        <v>0</v>
      </c>
      <c r="H7" s="18"/>
      <c r="I7" s="27"/>
      <c r="J7" s="27"/>
      <c r="K7" s="27"/>
      <c r="L7" s="27"/>
      <c r="M7" s="32" t="s">
        <v>81</v>
      </c>
      <c r="N7" s="32">
        <f t="shared" si="1"/>
        <v>0</v>
      </c>
      <c r="O7" s="27"/>
      <c r="P7" s="27"/>
      <c r="Q7" s="27"/>
      <c r="R7" s="27"/>
      <c r="S7" s="27"/>
      <c r="T7" s="120">
        <f t="shared" si="2"/>
        <v>0</v>
      </c>
      <c r="U7" s="121">
        <f t="shared" si="3"/>
        <v>0</v>
      </c>
      <c r="V7" s="132">
        <f>IF(H7="",0,IF(AA7&gt;Z7,2,1))</f>
        <v>0</v>
      </c>
      <c r="W7" s="132">
        <f>IF(O7="",0,IF(Z7&gt;AA7,2,1))</f>
        <v>0</v>
      </c>
      <c r="X7" s="153"/>
      <c r="Y7" s="116"/>
      <c r="Z7" s="118">
        <f>IF(O7&gt;H7,1,0)+IF(P7&gt;I7,1,0)+IF(Q7&gt;J7,1,0)+IF(R7&gt;K7,1,0)+IF(S7&gt;L7,1,0)</f>
        <v>0</v>
      </c>
      <c r="AA7" s="185">
        <f>IF(H7&gt;O7,1,0)+IF(I7&gt;P7,1,0)+IF(J7&gt;Q7,1,0)+IF(K7&gt;R7,1,0)+IF(L7&gt;S7,1,0)</f>
        <v>0</v>
      </c>
      <c r="AB7" s="194"/>
      <c r="AC7" s="190" t="s">
        <v>92</v>
      </c>
      <c r="AD7" s="146">
        <f>IF(X9=Z9,V4,0)</f>
        <v>0</v>
      </c>
      <c r="AE7" s="152"/>
      <c r="AF7" s="146">
        <f>IF(Z9=X9,W4,0)</f>
        <v>0</v>
      </c>
      <c r="AG7" s="147"/>
      <c r="AI7" s="145" t="s">
        <v>92</v>
      </c>
      <c r="AJ7" s="146">
        <f>IF(X10=Z10,X4,0)</f>
        <v>0</v>
      </c>
      <c r="AK7" s="146">
        <f>IF(X10=Z10,Z4,0)</f>
        <v>0</v>
      </c>
      <c r="AL7" s="148"/>
      <c r="AM7" s="148"/>
      <c r="AN7" s="146">
        <f>IF(Z10=X10,Z4,0)</f>
        <v>0</v>
      </c>
      <c r="AO7" s="146">
        <f>IF(Z10=X10,X4,0)</f>
        <v>0</v>
      </c>
      <c r="AP7" s="148"/>
      <c r="AQ7" s="148"/>
      <c r="AS7" s="134" t="s">
        <v>92</v>
      </c>
      <c r="AT7" s="149">
        <f>IF(X13=Z13,BC7,0)</f>
        <v>0</v>
      </c>
      <c r="AU7" s="149">
        <f>IF(X13=Z13,BD7,0)</f>
        <v>0</v>
      </c>
      <c r="AV7" s="150"/>
      <c r="AW7" s="150"/>
      <c r="AX7" s="149">
        <f>AU7</f>
        <v>0</v>
      </c>
      <c r="AY7" s="149">
        <f>AT7</f>
        <v>0</v>
      </c>
      <c r="AZ7" s="150"/>
      <c r="BA7" s="150"/>
      <c r="BB7" s="134" t="s">
        <v>92</v>
      </c>
      <c r="BC7">
        <f t="shared" si="4"/>
        <v>0</v>
      </c>
      <c r="BD7">
        <f t="shared" si="5"/>
        <v>0</v>
      </c>
    </row>
    <row r="8" spans="1:56" ht="15.95" customHeight="1" thickTop="1" thickBot="1" x14ac:dyDescent="0.3">
      <c r="A8" s="14"/>
      <c r="B8" s="52"/>
      <c r="C8" s="52"/>
      <c r="D8" s="52"/>
      <c r="E8" s="53"/>
      <c r="F8" s="54"/>
      <c r="G8" s="54"/>
      <c r="H8" s="101"/>
      <c r="I8" s="56"/>
      <c r="J8" s="56"/>
      <c r="K8" s="56"/>
      <c r="L8" s="56"/>
      <c r="N8" s="318" t="s">
        <v>100</v>
      </c>
      <c r="O8" s="319"/>
      <c r="P8" s="319"/>
      <c r="Q8" s="319"/>
      <c r="R8" s="319"/>
      <c r="S8" s="319"/>
      <c r="T8" s="319"/>
      <c r="U8" s="319"/>
      <c r="V8" s="319"/>
      <c r="W8" s="320"/>
      <c r="X8" s="154">
        <f>SUM(X2:X7)</f>
        <v>0</v>
      </c>
      <c r="Y8" s="122">
        <f>SUM(Y2:Y7)</f>
        <v>0</v>
      </c>
      <c r="Z8" s="122">
        <f>SUM(Z2:Z7)</f>
        <v>0</v>
      </c>
      <c r="AA8" s="186">
        <f>SUM(AA2:AA7)</f>
        <v>0</v>
      </c>
      <c r="AB8" s="194"/>
      <c r="AC8" s="190" t="s">
        <v>97</v>
      </c>
      <c r="AD8" s="152"/>
      <c r="AE8" s="146">
        <f>IF(AA9=Y9,V5,0)</f>
        <v>0</v>
      </c>
      <c r="AF8" s="147"/>
      <c r="AG8" s="146">
        <f>IF(Y9=AA9,W5,0)</f>
        <v>0</v>
      </c>
      <c r="AI8" s="145" t="s">
        <v>97</v>
      </c>
      <c r="AJ8" s="148"/>
      <c r="AK8" s="148"/>
      <c r="AL8" s="146">
        <f>IF(Y10=AA10,Y5,0)</f>
        <v>0</v>
      </c>
      <c r="AM8" s="146">
        <f>IF(Y10=AA10,AA5,0)</f>
        <v>0</v>
      </c>
      <c r="AN8" s="148"/>
      <c r="AO8" s="148"/>
      <c r="AP8" s="146">
        <f>IF(AA10=Y10,AA5,0)</f>
        <v>0</v>
      </c>
      <c r="AQ8" s="146">
        <f>IF(AA10=Y10,Y5,0)</f>
        <v>0</v>
      </c>
      <c r="AS8" s="134" t="s">
        <v>97</v>
      </c>
      <c r="AT8" s="150"/>
      <c r="AU8" s="150"/>
      <c r="AV8" s="149">
        <f>IF(Y13=AA13,BC8,0)</f>
        <v>0</v>
      </c>
      <c r="AW8" s="149">
        <f>IF(Y13=AA13,BD8,0)</f>
        <v>0</v>
      </c>
      <c r="AX8" s="150"/>
      <c r="AY8" s="150"/>
      <c r="AZ8" s="149">
        <f>AW8</f>
        <v>0</v>
      </c>
      <c r="BA8" s="149">
        <f>AV8</f>
        <v>0</v>
      </c>
      <c r="BB8" s="134" t="s">
        <v>97</v>
      </c>
      <c r="BC8">
        <f t="shared" si="4"/>
        <v>0</v>
      </c>
      <c r="BD8">
        <f t="shared" si="5"/>
        <v>0</v>
      </c>
    </row>
    <row r="9" spans="1:56" ht="15.95" customHeight="1" thickTop="1" thickBot="1" x14ac:dyDescent="0.3">
      <c r="A9" s="14"/>
      <c r="B9" s="52"/>
      <c r="C9" s="52"/>
      <c r="D9" s="52"/>
      <c r="E9" s="53"/>
      <c r="F9" s="54"/>
      <c r="G9" s="54"/>
      <c r="H9" s="56"/>
      <c r="I9" s="56"/>
      <c r="J9" s="56"/>
      <c r="K9" s="56"/>
      <c r="L9" s="56"/>
      <c r="N9" s="318" t="s">
        <v>101</v>
      </c>
      <c r="O9" s="319"/>
      <c r="P9" s="319"/>
      <c r="Q9" s="319"/>
      <c r="R9" s="319"/>
      <c r="S9" s="319"/>
      <c r="T9" s="319"/>
      <c r="U9" s="319"/>
      <c r="V9" s="319"/>
      <c r="W9" s="320"/>
      <c r="X9" s="125">
        <f>IF(X2&gt;=3,1)+IF(X4&gt;=3,1)+IF(X6&gt;=3,1,0)</f>
        <v>0</v>
      </c>
      <c r="Y9" s="102">
        <f>IF(Y3&gt;=3,1)+IF(Y5&gt;=3,1)+IF(Y6&gt;=3,1,0)</f>
        <v>0</v>
      </c>
      <c r="Z9" s="102">
        <f>IF(Z3&gt;=3,1)+IF(Z4&gt;=3,1)+IF(Z7&gt;=3,1,0)</f>
        <v>0</v>
      </c>
      <c r="AA9" s="187">
        <f>IF(AA2&gt;=3,1)+IF(AA5&gt;=3,1)+IF(AA7&gt;=3,1,0)</f>
        <v>0</v>
      </c>
      <c r="AB9" s="195"/>
      <c r="AC9" s="191" t="s">
        <v>98</v>
      </c>
      <c r="AD9" s="146">
        <f>IF(X9=Y9,V6,0)</f>
        <v>0</v>
      </c>
      <c r="AE9" s="146">
        <f>IF(Y9=X9,W6,0)</f>
        <v>0</v>
      </c>
      <c r="AF9" s="147"/>
      <c r="AG9" s="147"/>
      <c r="AI9" s="156" t="s">
        <v>98</v>
      </c>
      <c r="AJ9" s="146">
        <f>IF(X10=Y10,X6,0)</f>
        <v>0</v>
      </c>
      <c r="AK9" s="146">
        <f>IF(X10=Z10,Y6,0)</f>
        <v>0</v>
      </c>
      <c r="AL9" s="146">
        <f>IF(Y10=Z10,Y6,0)</f>
        <v>0</v>
      </c>
      <c r="AM9" s="146">
        <f>IF(Y10=Z10,X6,0)</f>
        <v>0</v>
      </c>
      <c r="AN9" s="148"/>
      <c r="AO9" s="148"/>
      <c r="AP9" s="148"/>
      <c r="AQ9" s="148"/>
      <c r="AS9" s="151" t="s">
        <v>98</v>
      </c>
      <c r="AT9" s="149">
        <f>IF(X13=Y13,BC9,0)</f>
        <v>0</v>
      </c>
      <c r="AU9" s="149">
        <f>IF(X13=Y13,BD9,0)</f>
        <v>0</v>
      </c>
      <c r="AV9" s="149">
        <f>AU9</f>
        <v>0</v>
      </c>
      <c r="AW9" s="149">
        <f>AT9</f>
        <v>0</v>
      </c>
      <c r="AX9" s="150"/>
      <c r="AY9" s="150"/>
      <c r="AZ9" s="150"/>
      <c r="BA9" s="150"/>
      <c r="BB9" s="151" t="s">
        <v>98</v>
      </c>
      <c r="BC9">
        <f t="shared" si="4"/>
        <v>0</v>
      </c>
      <c r="BD9">
        <f t="shared" si="5"/>
        <v>0</v>
      </c>
    </row>
    <row r="10" spans="1:56" ht="15.95" customHeight="1" thickTop="1" thickBot="1" x14ac:dyDescent="0.3">
      <c r="B10" s="54"/>
      <c r="C10" s="54"/>
      <c r="D10" s="54"/>
      <c r="E10" s="53"/>
      <c r="F10" s="54"/>
      <c r="G10" s="54"/>
      <c r="H10" s="56"/>
      <c r="I10" s="56"/>
      <c r="J10" s="56"/>
      <c r="K10" s="56"/>
      <c r="L10" s="56"/>
      <c r="N10" s="110"/>
      <c r="O10" s="323" t="s">
        <v>102</v>
      </c>
      <c r="P10" s="323"/>
      <c r="Q10" s="323"/>
      <c r="R10" s="323"/>
      <c r="S10" s="323"/>
      <c r="T10" s="323"/>
      <c r="U10" s="323"/>
      <c r="V10" s="323"/>
      <c r="W10" s="324"/>
      <c r="X10" s="125">
        <f>AD11</f>
        <v>0</v>
      </c>
      <c r="Y10" s="125">
        <f t="shared" ref="Y10:AA10" si="6">AE11</f>
        <v>0</v>
      </c>
      <c r="Z10" s="125">
        <f t="shared" si="6"/>
        <v>0</v>
      </c>
      <c r="AA10" s="192">
        <f t="shared" si="6"/>
        <v>0</v>
      </c>
      <c r="AB10" s="194"/>
      <c r="AC10" s="190" t="s">
        <v>99</v>
      </c>
      <c r="AD10" s="147"/>
      <c r="AE10" s="147"/>
      <c r="AF10" s="146">
        <f>IF(Z9=AA9,V7,0)</f>
        <v>0</v>
      </c>
      <c r="AG10" s="146">
        <f>IF(AA7=Z7,W7,0)</f>
        <v>0</v>
      </c>
      <c r="AI10" s="145" t="s">
        <v>99</v>
      </c>
      <c r="AJ10" s="148"/>
      <c r="AK10" s="148"/>
      <c r="AL10" s="148"/>
      <c r="AM10" s="148"/>
      <c r="AN10" s="146">
        <f>IF(Z10=AA10,Z7,0)</f>
        <v>0</v>
      </c>
      <c r="AO10" s="146">
        <f>IF(Z10=AA10,AA7,0)</f>
        <v>0</v>
      </c>
      <c r="AP10" s="146">
        <f>IF(AA10=Z10,AA7,0)</f>
        <v>0</v>
      </c>
      <c r="AQ10" s="146">
        <f>IF(AA11=Z12,Z7,0)</f>
        <v>0</v>
      </c>
      <c r="AS10" s="134" t="s">
        <v>99</v>
      </c>
      <c r="AT10" s="150"/>
      <c r="AU10" s="150"/>
      <c r="AV10" s="150"/>
      <c r="AW10" s="150"/>
      <c r="AX10" s="149">
        <f>IF(Z13=AA13,BC10,0)</f>
        <v>0</v>
      </c>
      <c r="AY10" s="149">
        <f>IF(Z13=AA13,BD10,0)</f>
        <v>0</v>
      </c>
      <c r="AZ10" s="149">
        <f>AY10</f>
        <v>0</v>
      </c>
      <c r="BA10" s="149">
        <f>AX10</f>
        <v>0</v>
      </c>
      <c r="BB10" s="134" t="s">
        <v>99</v>
      </c>
      <c r="BC10">
        <f t="shared" si="4"/>
        <v>0</v>
      </c>
      <c r="BD10">
        <f t="shared" si="5"/>
        <v>0</v>
      </c>
    </row>
    <row r="11" spans="1:56" ht="15.95" customHeight="1" thickTop="1" thickBot="1" x14ac:dyDescent="0.3">
      <c r="B11" s="54"/>
      <c r="C11" s="54"/>
      <c r="D11" s="54"/>
      <c r="E11" s="53"/>
      <c r="F11" s="108"/>
      <c r="G11" s="54"/>
      <c r="H11" s="56"/>
      <c r="I11" s="56"/>
      <c r="J11" s="56"/>
      <c r="K11" s="56"/>
      <c r="L11" s="56"/>
      <c r="N11" s="3"/>
      <c r="O11" s="307" t="s">
        <v>103</v>
      </c>
      <c r="P11" s="307"/>
      <c r="Q11" s="307"/>
      <c r="R11" s="307"/>
      <c r="S11" s="307"/>
      <c r="T11" s="307"/>
      <c r="U11" s="307"/>
      <c r="V11" s="307"/>
      <c r="W11" s="325"/>
      <c r="X11" s="174">
        <f>SUM(X8:X10)</f>
        <v>0</v>
      </c>
      <c r="Y11" s="174">
        <f>SUM(Y8:Y10)</f>
        <v>0</v>
      </c>
      <c r="Z11" s="174">
        <f>SUM(Z8:Z10)</f>
        <v>0</v>
      </c>
      <c r="AA11" s="198">
        <f>SUM(AA8:AA10)</f>
        <v>0</v>
      </c>
      <c r="AB11" s="196"/>
      <c r="AC11" s="165" t="s">
        <v>104</v>
      </c>
      <c r="AD11" s="146">
        <f>IFERROR(SUM(AD5+AD7+AD9),"")</f>
        <v>0</v>
      </c>
      <c r="AE11" s="146">
        <f>IFERROR(SUM(AE6+AE8+AE9),"")</f>
        <v>0</v>
      </c>
      <c r="AF11" s="146">
        <f>IFERROR(SUM(AF6+AF7+AF10),"")</f>
        <v>0</v>
      </c>
      <c r="AG11" s="146">
        <f>IFERROR(SUM(AG5+AG8+AG10),"")</f>
        <v>0</v>
      </c>
      <c r="AI11" s="159" t="s">
        <v>104</v>
      </c>
      <c r="AJ11" s="159">
        <f>SUM(AJ5:AJ9)</f>
        <v>0</v>
      </c>
      <c r="AK11" s="159">
        <f>SUM(AK5:AK9)</f>
        <v>0</v>
      </c>
      <c r="AL11" s="159">
        <f>SUM(AL6:AL9)</f>
        <v>0</v>
      </c>
      <c r="AM11" s="159">
        <f>SUM(AM6:AM9)</f>
        <v>0</v>
      </c>
      <c r="AN11" s="160">
        <f>SUM(AN6:AN10)</f>
        <v>0</v>
      </c>
      <c r="AO11" s="160">
        <f>SUM(AO6:AO10)</f>
        <v>0</v>
      </c>
      <c r="AP11" s="159">
        <f>SUM(AP5:AP10)</f>
        <v>0</v>
      </c>
      <c r="AQ11" s="159">
        <f>SUM(AQ5:AQ10)</f>
        <v>0</v>
      </c>
      <c r="AS11" s="161" t="s">
        <v>104</v>
      </c>
      <c r="AT11" s="161">
        <f>SUM(AT5:AT9)</f>
        <v>0</v>
      </c>
      <c r="AU11" s="161">
        <f>SUM(AU5:AU9)</f>
        <v>0</v>
      </c>
      <c r="AV11" s="161">
        <f>SUM(AV6:AV9)</f>
        <v>0</v>
      </c>
      <c r="AW11" s="161">
        <f>SUM(AW6:AW9)</f>
        <v>0</v>
      </c>
      <c r="AX11" s="162">
        <f>SUM(AX6:AX10)</f>
        <v>0</v>
      </c>
      <c r="AY11" s="162">
        <f>SUM(AY6:AY10)</f>
        <v>0</v>
      </c>
      <c r="AZ11" s="161">
        <f>SUM(AZ5:AZ10)</f>
        <v>0</v>
      </c>
      <c r="BA11" s="161">
        <f>SUM(BA5:BA10)</f>
        <v>0</v>
      </c>
      <c r="BB11" s="140"/>
    </row>
    <row r="12" spans="1:56" ht="15.95" customHeight="1" thickTop="1" thickBot="1" x14ac:dyDescent="0.3">
      <c r="B12" s="55"/>
      <c r="C12" s="55"/>
      <c r="D12" s="52"/>
      <c r="E12" s="53"/>
      <c r="F12" s="108"/>
      <c r="G12" s="105">
        <f>'Tirage-poules_de_4'!W2</f>
        <v>0</v>
      </c>
      <c r="H12" s="56"/>
      <c r="I12" s="56"/>
      <c r="J12" s="56"/>
      <c r="K12" s="56"/>
      <c r="L12" s="56"/>
      <c r="N12" s="3"/>
      <c r="O12" s="309" t="s">
        <v>105</v>
      </c>
      <c r="P12" s="309"/>
      <c r="Q12" s="309"/>
      <c r="R12" s="309"/>
      <c r="S12" s="309"/>
      <c r="T12" s="309"/>
      <c r="U12" s="309"/>
      <c r="V12" s="309"/>
      <c r="W12" s="309"/>
      <c r="X12" s="175">
        <f>RANK(X11,$X11:$AA11,0)+COUNTIF($X11:X11,X11)-1</f>
        <v>1</v>
      </c>
      <c r="Y12" s="176">
        <f>RANK(Y11,$X11:$AA11,0)+COUNTIF($X11:Y11,Y11)-1</f>
        <v>2</v>
      </c>
      <c r="Z12" s="176">
        <f>RANK(Z11,$X11:$AA11,0)+COUNTIF($X11:Z11,Z11)-1</f>
        <v>3</v>
      </c>
      <c r="AA12" s="177">
        <f>RANK(AA11,$X11:$AA11,0)+COUNTIF($X11:AA11,AA11)-1</f>
        <v>4</v>
      </c>
      <c r="AB12" s="197">
        <f>SUM(X12:AA12)</f>
        <v>10</v>
      </c>
      <c r="AC12" s="163"/>
      <c r="AD12" s="163"/>
      <c r="AE12" s="163"/>
      <c r="AF12" s="163"/>
      <c r="AG12" s="163"/>
      <c r="AI12" s="164" t="s">
        <v>106</v>
      </c>
      <c r="AJ12" s="298">
        <f>IFERROR(SUM(AJ11/AK11),0)</f>
        <v>0</v>
      </c>
      <c r="AK12" s="299"/>
      <c r="AL12" s="298">
        <f>IFERROR(SUM(AL11/AM11),0)</f>
        <v>0</v>
      </c>
      <c r="AM12" s="299"/>
      <c r="AN12" s="298">
        <f>IFERROR(SUM(AN11/AO11),0)</f>
        <v>0</v>
      </c>
      <c r="AO12" s="299"/>
      <c r="AP12" s="300">
        <f>IFERROR(SUM(AP11/AQ11),0)</f>
        <v>0</v>
      </c>
      <c r="AQ12" s="301"/>
      <c r="AS12" s="166" t="s">
        <v>106</v>
      </c>
      <c r="AT12" s="302">
        <f>IFERROR(SUM(AT11/AU11),0)</f>
        <v>0</v>
      </c>
      <c r="AU12" s="303"/>
      <c r="AV12" s="302">
        <f>IFERROR(SUM(AV11/AW11),0)</f>
        <v>0</v>
      </c>
      <c r="AW12" s="303"/>
      <c r="AX12" s="302">
        <f>IFERROR(SUM(AX11/AY11),0)</f>
        <v>0</v>
      </c>
      <c r="AY12" s="303"/>
      <c r="AZ12" s="294">
        <f>IFERROR(SUM(AZ11/BA11),0)</f>
        <v>0</v>
      </c>
      <c r="BA12" s="295"/>
      <c r="BB12" s="140"/>
    </row>
    <row r="13" spans="1:56" ht="15.95" customHeight="1" thickTop="1" x14ac:dyDescent="0.25">
      <c r="B13" s="55"/>
      <c r="C13" s="55"/>
      <c r="D13" s="52"/>
      <c r="E13" s="53"/>
      <c r="F13" s="108"/>
      <c r="G13" s="105">
        <f>'Tirage-poules_de_4'!W3</f>
        <v>0</v>
      </c>
      <c r="H13" s="56"/>
      <c r="I13" s="56"/>
      <c r="J13" s="56"/>
      <c r="K13" s="56"/>
      <c r="L13" s="56"/>
      <c r="M13" s="307"/>
      <c r="N13" s="307"/>
      <c r="O13" s="307" t="s">
        <v>107</v>
      </c>
      <c r="P13" s="307"/>
      <c r="Q13" s="307"/>
      <c r="R13" s="307"/>
      <c r="S13" s="307"/>
      <c r="T13" s="307"/>
      <c r="U13" s="307"/>
      <c r="V13" s="307"/>
      <c r="W13" s="307"/>
      <c r="X13" s="282">
        <f>AJ12</f>
        <v>0</v>
      </c>
      <c r="Y13" s="283">
        <f>AL12</f>
        <v>0</v>
      </c>
      <c r="Z13" s="283">
        <f>AN12</f>
        <v>0</v>
      </c>
      <c r="AA13" s="284">
        <f>AP12</f>
        <v>0</v>
      </c>
      <c r="AB13" s="109"/>
      <c r="AC13" s="163"/>
      <c r="AD13" s="163"/>
      <c r="AE13" s="163"/>
      <c r="AF13" s="163"/>
      <c r="AG13" s="163"/>
      <c r="AI13"/>
      <c r="AJ13" s="167"/>
      <c r="AK13"/>
      <c r="AL13"/>
      <c r="AM13"/>
      <c r="AN13"/>
      <c r="AO13"/>
      <c r="AP13"/>
      <c r="AQ13"/>
    </row>
    <row r="14" spans="1:56" ht="15" customHeight="1" thickBot="1" x14ac:dyDescent="0.3">
      <c r="B14" s="55"/>
      <c r="C14" s="55"/>
      <c r="D14" s="54"/>
      <c r="E14" s="54"/>
      <c r="F14" s="106"/>
      <c r="G14" s="105">
        <f>'Tirage-poules_de_4'!W4</f>
        <v>0</v>
      </c>
      <c r="H14" s="56"/>
      <c r="I14" s="56"/>
      <c r="J14" s="56"/>
      <c r="K14" s="56"/>
      <c r="L14" s="56"/>
      <c r="M14" s="308"/>
      <c r="N14" s="308"/>
      <c r="O14" s="307" t="s">
        <v>108</v>
      </c>
      <c r="P14" s="307"/>
      <c r="Q14" s="307"/>
      <c r="R14" s="307"/>
      <c r="S14" s="307"/>
      <c r="T14" s="307"/>
      <c r="U14" s="307"/>
      <c r="V14" s="307"/>
      <c r="W14" s="307"/>
      <c r="X14" s="178">
        <f>SUM(X11+X13)</f>
        <v>0</v>
      </c>
      <c r="Y14" s="179">
        <f t="shared" ref="Y14:AA14" si="7">SUM(Y11+Y13)</f>
        <v>0</v>
      </c>
      <c r="Z14" s="179">
        <f t="shared" si="7"/>
        <v>0</v>
      </c>
      <c r="AA14" s="180">
        <f t="shared" si="7"/>
        <v>0</v>
      </c>
      <c r="AB14" s="296"/>
      <c r="AC14" s="296"/>
      <c r="AD14" s="296"/>
      <c r="AE14" s="296"/>
      <c r="AF14" s="163"/>
      <c r="AG14" s="163"/>
      <c r="AJ14" s="297"/>
      <c r="AK14" s="297"/>
      <c r="AL14" s="297"/>
      <c r="AM14" s="297"/>
      <c r="AN14" s="297"/>
      <c r="AO14" s="297"/>
      <c r="AP14" s="297"/>
      <c r="AQ14" s="297"/>
    </row>
    <row r="15" spans="1:56" ht="15.95" customHeight="1" thickTop="1" thickBot="1" x14ac:dyDescent="0.3">
      <c r="B15" s="55"/>
      <c r="C15" s="55"/>
      <c r="D15" s="54"/>
      <c r="E15" s="56"/>
      <c r="F15" s="35"/>
      <c r="G15" s="105">
        <f>'Tirage-poules_de_4'!W5</f>
        <v>0</v>
      </c>
      <c r="H15" s="56"/>
      <c r="I15" s="56"/>
      <c r="J15" s="56"/>
      <c r="K15" s="56"/>
      <c r="L15" s="56"/>
      <c r="M15" s="112"/>
      <c r="N15" s="14"/>
      <c r="O15" s="309" t="s">
        <v>109</v>
      </c>
      <c r="P15" s="309"/>
      <c r="Q15" s="309"/>
      <c r="R15" s="309"/>
      <c r="S15" s="309"/>
      <c r="T15" s="309"/>
      <c r="U15" s="309"/>
      <c r="V15" s="309"/>
      <c r="W15" s="309"/>
      <c r="X15" s="168">
        <f>RANK(X14,$X14:$AA14,0)+COUNTIF($X14:X14,X14)-1</f>
        <v>1</v>
      </c>
      <c r="Y15" s="168">
        <f>RANK(Y14,$X14:$AA14,0)+COUNTIF($X14:Y14,Y14)-1</f>
        <v>2</v>
      </c>
      <c r="Z15" s="168">
        <f>RANK(Z14,$X14:$AA14,0)+COUNTIF($X14:Z14,Z14)-1</f>
        <v>3</v>
      </c>
      <c r="AA15" s="168">
        <f>RANK(AA14,$X14:$AA14,0)+COUNTIF($X14:AA14,AA14)-1</f>
        <v>4</v>
      </c>
      <c r="AB15"/>
      <c r="AC15" s="163"/>
      <c r="AD15" s="163"/>
      <c r="AE15" s="163"/>
      <c r="AF15" s="163"/>
      <c r="AG15" s="163"/>
    </row>
    <row r="16" spans="1:56" ht="15.95" customHeight="1" thickTop="1" thickBot="1" x14ac:dyDescent="0.3">
      <c r="B16" s="55"/>
      <c r="C16" s="55"/>
      <c r="D16" s="54"/>
      <c r="E16" s="56"/>
      <c r="F16" s="35"/>
      <c r="G16" s="56"/>
      <c r="H16" s="56"/>
      <c r="I16" s="56"/>
      <c r="J16" s="56"/>
      <c r="K16" s="56"/>
      <c r="L16" s="56"/>
      <c r="M16" s="3"/>
      <c r="N16" s="14"/>
      <c r="O16" s="307" t="s">
        <v>110</v>
      </c>
      <c r="P16" s="307"/>
      <c r="Q16" s="307"/>
      <c r="R16" s="307"/>
      <c r="S16" s="307"/>
      <c r="T16" s="307"/>
      <c r="U16" s="307"/>
      <c r="V16" s="307"/>
      <c r="W16" s="307"/>
      <c r="X16" s="285">
        <f>AT12</f>
        <v>0</v>
      </c>
      <c r="Y16" s="285">
        <f>AV12</f>
        <v>0</v>
      </c>
      <c r="Z16" s="285">
        <f>AX12</f>
        <v>0</v>
      </c>
      <c r="AA16" s="285">
        <f>AZ12</f>
        <v>0</v>
      </c>
      <c r="AB16"/>
      <c r="AC16" s="163"/>
      <c r="AD16" s="163"/>
      <c r="AE16" s="163"/>
      <c r="AF16" s="163"/>
      <c r="AG16" s="163"/>
    </row>
    <row r="17" spans="2:33" ht="15.95" customHeight="1" thickTop="1" thickBot="1" x14ac:dyDescent="0.3">
      <c r="B17" s="54"/>
      <c r="C17" s="54"/>
      <c r="D17" s="54"/>
      <c r="E17" s="52"/>
      <c r="F17" s="35"/>
      <c r="G17" s="56"/>
      <c r="H17" s="56"/>
      <c r="I17" s="56"/>
      <c r="J17" s="56"/>
      <c r="K17" s="56"/>
      <c r="L17" s="56"/>
      <c r="M17" s="306" t="s">
        <v>45</v>
      </c>
      <c r="N17" s="306"/>
      <c r="O17" s="310" t="s">
        <v>111</v>
      </c>
      <c r="P17" s="307"/>
      <c r="Q17" s="307"/>
      <c r="R17" s="307"/>
      <c r="S17" s="307"/>
      <c r="T17" s="307"/>
      <c r="U17" s="307"/>
      <c r="V17" s="307"/>
      <c r="W17" s="307"/>
      <c r="X17" s="286">
        <f>SUM(X14+X16)</f>
        <v>0</v>
      </c>
      <c r="Y17" s="286">
        <f t="shared" ref="Y17:AA17" si="8">SUM(Y14+Y16)</f>
        <v>0</v>
      </c>
      <c r="Z17" s="286">
        <f t="shared" si="8"/>
        <v>0</v>
      </c>
      <c r="AA17" s="286">
        <f t="shared" si="8"/>
        <v>0</v>
      </c>
      <c r="AB17"/>
      <c r="AC17" s="163"/>
      <c r="AD17" s="163"/>
      <c r="AE17" s="163"/>
      <c r="AF17" s="163"/>
      <c r="AG17" s="163"/>
    </row>
    <row r="18" spans="2:33" ht="15.95" customHeight="1" thickTop="1" thickBot="1" x14ac:dyDescent="0.3">
      <c r="B18" s="54"/>
      <c r="C18" s="54"/>
      <c r="D18" s="54"/>
      <c r="E18" s="52"/>
      <c r="F18" s="35"/>
      <c r="G18" s="56"/>
      <c r="H18" s="56"/>
      <c r="I18" s="56"/>
      <c r="J18" s="56"/>
      <c r="K18" s="56"/>
      <c r="L18" s="56"/>
      <c r="M18" s="306" t="s">
        <v>82</v>
      </c>
      <c r="N18" s="306"/>
      <c r="O18" s="312" t="s">
        <v>112</v>
      </c>
      <c r="P18" s="312"/>
      <c r="Q18" s="312"/>
      <c r="R18" s="312"/>
      <c r="S18" s="312"/>
      <c r="T18" s="312"/>
      <c r="U18" s="312"/>
      <c r="V18" s="312"/>
      <c r="W18" s="312"/>
      <c r="X18" s="199">
        <f>RANK(X17,$X17:$AA17,0)+COUNTIF($X17:X17,X17)-1</f>
        <v>1</v>
      </c>
      <c r="Y18" s="199">
        <f>RANK(Y17,$X17:$AA17,0)+COUNTIF($X17:Y17,Y17)-1</f>
        <v>2</v>
      </c>
      <c r="Z18" s="199">
        <f>RANK(Z17,$X17:$AA17,0)+COUNTIF($X17:Z17,Z17)-1</f>
        <v>3</v>
      </c>
      <c r="AA18" s="199">
        <f>RANK(AA17,$X17:$AA17,0)+COUNTIF($X17:AA17,AA17)-1</f>
        <v>4</v>
      </c>
      <c r="AB18"/>
      <c r="AC18" s="163"/>
      <c r="AD18" s="163"/>
      <c r="AE18" s="163"/>
      <c r="AF18" s="163"/>
      <c r="AG18" s="163"/>
    </row>
    <row r="19" spans="2:33" ht="18" hidden="1" customHeight="1" x14ac:dyDescent="0.25">
      <c r="B19" s="54"/>
      <c r="C19" s="54"/>
      <c r="D19" s="54"/>
      <c r="E19" s="54"/>
      <c r="F19" s="35"/>
      <c r="G19" s="56"/>
      <c r="H19" s="53"/>
      <c r="I19" s="53"/>
      <c r="J19" s="53"/>
      <c r="K19" s="53"/>
      <c r="L19" s="53"/>
      <c r="M19" s="102">
        <v>1</v>
      </c>
      <c r="N19" s="123" t="e">
        <f>_xlfn.IFS(#REF!="","",#REF!=1,$G$12,#REF!=1,$G$13,#REF!=1,$G$14,#REF!=1,$G$15)</f>
        <v>#REF!</v>
      </c>
      <c r="O19" s="53"/>
      <c r="P19" s="53"/>
      <c r="Q19" s="53"/>
      <c r="R19" s="53"/>
      <c r="S19" s="56"/>
      <c r="T19" s="56"/>
      <c r="U19" s="56"/>
      <c r="V19" s="56"/>
      <c r="W19" s="56"/>
      <c r="X19"/>
      <c r="Y19"/>
      <c r="Z19"/>
      <c r="AA19"/>
      <c r="AB19" s="169"/>
      <c r="AC19" s="163"/>
      <c r="AD19" s="163"/>
      <c r="AE19" s="163"/>
      <c r="AF19" s="163"/>
      <c r="AG19" s="163"/>
    </row>
    <row r="20" spans="2:33" ht="20.25" thickTop="1" thickBot="1" x14ac:dyDescent="0.35">
      <c r="B20" s="54"/>
      <c r="C20" s="54"/>
      <c r="D20" s="54"/>
      <c r="E20" s="53"/>
      <c r="F20" s="108"/>
      <c r="G20" s="56"/>
      <c r="H20" s="53"/>
      <c r="I20" s="53"/>
      <c r="J20" s="53"/>
      <c r="K20" s="53"/>
      <c r="L20" s="53"/>
      <c r="M20" s="102">
        <v>1</v>
      </c>
      <c r="N20" s="170" t="str">
        <f>_xlfn.IFS(V2=0,"",X18=1,X1,Y18=1,Y1,Z18=1,Z1,AA18=1,AA1)</f>
        <v/>
      </c>
      <c r="O20" s="53"/>
      <c r="P20" s="53"/>
      <c r="Q20" s="53"/>
      <c r="R20" s="56"/>
      <c r="S20" s="56"/>
      <c r="T20" s="56"/>
      <c r="U20" s="56"/>
      <c r="V20" s="56"/>
      <c r="W20" s="56"/>
      <c r="X20" s="171"/>
      <c r="Y20"/>
      <c r="Z20"/>
      <c r="AA20"/>
      <c r="AB20" s="140"/>
      <c r="AC20" s="137"/>
    </row>
    <row r="21" spans="2:33" ht="15.75" customHeight="1" thickTop="1" thickBot="1" x14ac:dyDescent="0.35">
      <c r="B21" s="54"/>
      <c r="C21" s="54"/>
      <c r="D21" s="54"/>
      <c r="E21" s="53"/>
      <c r="F21" s="108"/>
      <c r="G21" s="54"/>
      <c r="H21" s="53"/>
      <c r="I21" s="53"/>
      <c r="J21" s="53"/>
      <c r="K21" s="53"/>
      <c r="L21" s="53"/>
      <c r="M21" s="102">
        <v>2</v>
      </c>
      <c r="N21" s="170" t="str">
        <f>_xlfn.IFS(V2=0,"",X18=2,X1,Y18=2,Y1,Z18=2,Z1,AA18=2,AA1)</f>
        <v/>
      </c>
      <c r="O21" s="53"/>
      <c r="P21" s="53"/>
      <c r="Q21" s="53"/>
      <c r="R21" s="56"/>
      <c r="S21" s="56"/>
      <c r="T21" s="158"/>
      <c r="U21" s="56"/>
      <c r="V21" s="56"/>
      <c r="W21" s="56"/>
      <c r="X21" s="124"/>
      <c r="Y21" s="124"/>
      <c r="Z21" s="124"/>
      <c r="AB21" s="140"/>
      <c r="AC21" s="137"/>
    </row>
    <row r="22" spans="2:33" ht="20.25" thickTop="1" thickBot="1" x14ac:dyDescent="0.35">
      <c r="B22" s="54"/>
      <c r="C22" s="54"/>
      <c r="D22" s="54"/>
      <c r="E22" s="53"/>
      <c r="F22" s="53"/>
      <c r="G22" s="54"/>
      <c r="H22" s="53"/>
      <c r="I22" s="53"/>
      <c r="J22" s="53"/>
      <c r="K22" s="53"/>
      <c r="L22" s="53"/>
      <c r="M22" s="102">
        <v>3</v>
      </c>
      <c r="N22" s="170" t="str">
        <f>_xlfn.IFS(V2=0,"",X18=3,X1,Y18=3,Y1,Z18=3,Z1,AA18=3,AA1)</f>
        <v/>
      </c>
      <c r="O22" s="53"/>
      <c r="P22" s="53"/>
      <c r="Q22" s="53"/>
      <c r="R22" s="53"/>
      <c r="S22" s="56"/>
      <c r="T22" s="56"/>
      <c r="U22" s="56"/>
      <c r="V22" s="56"/>
      <c r="W22" s="56"/>
      <c r="X22" s="124"/>
      <c r="Y22" s="124"/>
      <c r="Z22" s="124"/>
      <c r="AB22" s="140"/>
      <c r="AC22" s="137"/>
      <c r="AG22" s="163"/>
    </row>
    <row r="23" spans="2:33" ht="16.5" customHeight="1" thickTop="1" thickBot="1" x14ac:dyDescent="0.35">
      <c r="B23" s="54"/>
      <c r="C23" s="54"/>
      <c r="D23" s="54"/>
      <c r="E23" s="53"/>
      <c r="F23" s="53"/>
      <c r="G23" s="54"/>
      <c r="H23" s="53"/>
      <c r="I23" s="53"/>
      <c r="J23" s="53"/>
      <c r="K23" s="53"/>
      <c r="L23" s="53"/>
      <c r="M23" s="102">
        <v>4</v>
      </c>
      <c r="N23" s="170" t="str">
        <f>_xlfn.IFS(V2=0,"",X18=4,X1,Y18=4,Y1,Z18=4,Z1,AA18=4,AA1)</f>
        <v/>
      </c>
      <c r="O23" s="53"/>
      <c r="P23" s="53"/>
      <c r="Q23" s="53"/>
      <c r="R23" s="53"/>
      <c r="S23" s="56"/>
      <c r="T23" s="56"/>
      <c r="U23" s="56"/>
      <c r="V23" s="56"/>
      <c r="W23" s="56"/>
      <c r="X23" s="124"/>
      <c r="Y23" s="124"/>
      <c r="Z23" s="124"/>
      <c r="AA23" s="103"/>
      <c r="AB23" s="140"/>
      <c r="AC23" s="137"/>
      <c r="AG23" s="163"/>
    </row>
    <row r="24" spans="2:33" ht="15.75" thickTop="1" x14ac:dyDescent="0.25">
      <c r="B24" s="54"/>
      <c r="C24" s="54"/>
      <c r="D24" s="54"/>
      <c r="E24" s="53"/>
      <c r="F24" s="53"/>
      <c r="G24" s="54"/>
      <c r="H24" s="53"/>
      <c r="I24" s="53"/>
      <c r="J24" s="53"/>
      <c r="K24" s="53"/>
      <c r="L24" s="53"/>
      <c r="M24" s="112"/>
      <c r="N24" s="113"/>
      <c r="O24" s="53"/>
      <c r="P24" s="53"/>
      <c r="Q24" s="53"/>
      <c r="R24" s="53"/>
      <c r="S24" s="53"/>
      <c r="T24" s="56"/>
      <c r="U24" s="56"/>
      <c r="V24" s="56"/>
      <c r="W24" s="56"/>
      <c r="X24" s="109"/>
      <c r="Y24" s="109"/>
      <c r="Z24" s="109"/>
      <c r="AA24" s="103"/>
      <c r="AB24" s="169"/>
      <c r="AC24" s="137"/>
      <c r="AG24" s="163"/>
    </row>
    <row r="25" spans="2:33" x14ac:dyDescent="0.25">
      <c r="M25" s="112"/>
      <c r="N25" s="113"/>
      <c r="O25" s="53"/>
      <c r="P25" s="53"/>
      <c r="Q25" s="53"/>
      <c r="R25" s="53"/>
      <c r="S25" s="53"/>
      <c r="T25" s="56"/>
      <c r="U25" s="56"/>
      <c r="V25" s="56"/>
      <c r="W25" s="56"/>
      <c r="X25" s="56"/>
      <c r="Y25" s="56"/>
      <c r="Z25" s="56"/>
      <c r="AB25" s="169"/>
      <c r="AC25" s="137"/>
      <c r="AG25" s="163"/>
    </row>
    <row r="26" spans="2:33" ht="16.5" customHeight="1" x14ac:dyDescent="0.25">
      <c r="M26" s="311"/>
      <c r="N26" s="311"/>
      <c r="O26" s="53"/>
      <c r="P26" s="53"/>
      <c r="Q26" s="53"/>
      <c r="R26" s="53"/>
      <c r="S26" s="53"/>
      <c r="T26" s="56"/>
      <c r="U26" s="56"/>
      <c r="V26" s="53"/>
      <c r="W26" s="56"/>
      <c r="X26" s="56"/>
      <c r="Y26" s="56"/>
      <c r="Z26" s="56"/>
      <c r="AA26" s="56"/>
      <c r="AB26" s="155"/>
      <c r="AC26" s="137"/>
    </row>
    <row r="27" spans="2:33" x14ac:dyDescent="0.25">
      <c r="M27" s="311"/>
      <c r="N27" s="311"/>
      <c r="O27" s="53"/>
      <c r="P27" s="53"/>
      <c r="Q27" s="53"/>
      <c r="R27" s="53"/>
      <c r="S27" s="53"/>
      <c r="T27" s="56"/>
      <c r="U27" s="56"/>
      <c r="V27" s="53"/>
      <c r="W27" s="56"/>
      <c r="X27" s="56"/>
      <c r="Y27" s="56"/>
      <c r="Z27" s="56"/>
      <c r="AA27" s="56"/>
      <c r="AB27" s="172"/>
      <c r="AC27" s="137"/>
    </row>
    <row r="28" spans="2:33" ht="16.5" customHeight="1" x14ac:dyDescent="0.25">
      <c r="M28" s="35"/>
      <c r="N28" s="105"/>
      <c r="O28" s="53"/>
      <c r="P28" s="53"/>
      <c r="Q28" s="53"/>
      <c r="R28" s="53"/>
      <c r="S28" s="53"/>
      <c r="T28" s="56"/>
      <c r="U28" s="53"/>
      <c r="V28" s="126"/>
      <c r="W28" s="53"/>
      <c r="X28" s="56"/>
      <c r="Y28" s="56"/>
      <c r="Z28" s="56"/>
      <c r="AA28" s="169"/>
      <c r="AB28" s="172"/>
    </row>
    <row r="29" spans="2:33" x14ac:dyDescent="0.25">
      <c r="M29" s="35"/>
      <c r="N29" s="105"/>
      <c r="S29" s="53"/>
      <c r="T29" s="56"/>
      <c r="U29" s="53"/>
      <c r="V29" s="126"/>
      <c r="W29" s="53"/>
      <c r="X29" s="56"/>
      <c r="Y29" s="56"/>
      <c r="Z29" s="56"/>
      <c r="AA29" s="169"/>
      <c r="AB29" s="172"/>
    </row>
    <row r="30" spans="2:33" x14ac:dyDescent="0.25">
      <c r="M30" s="35"/>
      <c r="N30" s="105"/>
      <c r="S30" s="53"/>
      <c r="T30" s="56"/>
      <c r="U30" s="293"/>
      <c r="V30" s="126"/>
      <c r="W30" s="126"/>
      <c r="X30" s="56"/>
      <c r="Y30" s="56"/>
      <c r="Z30" s="56"/>
      <c r="AA30" s="169"/>
      <c r="AB30" s="172"/>
    </row>
    <row r="31" spans="2:33" x14ac:dyDescent="0.25">
      <c r="M31" s="35"/>
      <c r="N31" s="105"/>
      <c r="S31" s="53"/>
      <c r="T31" s="56"/>
      <c r="U31" s="293"/>
      <c r="V31" s="126"/>
      <c r="W31" s="126"/>
      <c r="X31" s="56"/>
      <c r="Y31" s="56"/>
      <c r="Z31" s="56"/>
      <c r="AA31" s="169"/>
      <c r="AB31" s="172"/>
    </row>
    <row r="32" spans="2:33" x14ac:dyDescent="0.25">
      <c r="M32" s="3"/>
      <c r="N32" s="3"/>
      <c r="U32" s="293"/>
      <c r="W32" s="126"/>
      <c r="X32" s="56"/>
      <c r="Y32" s="56"/>
      <c r="Z32" s="56"/>
      <c r="AA32" s="56"/>
      <c r="AB32" s="155"/>
    </row>
    <row r="33" spans="21:27" x14ac:dyDescent="0.25">
      <c r="U33" s="293"/>
      <c r="W33" s="126"/>
      <c r="X33" s="112"/>
      <c r="Y33" s="112"/>
      <c r="Z33" s="112"/>
      <c r="AA33" s="112"/>
    </row>
    <row r="34" spans="21:27" x14ac:dyDescent="0.25">
      <c r="X34" s="119"/>
      <c r="Y34" s="119"/>
      <c r="Z34" s="119"/>
      <c r="AA34" s="119"/>
    </row>
    <row r="35" spans="21:27" x14ac:dyDescent="0.25">
      <c r="X35" s="119"/>
      <c r="Y35" s="119"/>
      <c r="Z35" s="119"/>
      <c r="AA35" s="119"/>
    </row>
    <row r="36" spans="21:27" x14ac:dyDescent="0.25">
      <c r="X36" s="119"/>
      <c r="Y36" s="119"/>
      <c r="Z36" s="119"/>
      <c r="AA36" s="119"/>
    </row>
    <row r="37" spans="21:27" x14ac:dyDescent="0.25">
      <c r="X37" s="119"/>
      <c r="Y37" s="119"/>
      <c r="Z37" s="119"/>
      <c r="AA37" s="119"/>
    </row>
    <row r="38" spans="21:27" x14ac:dyDescent="0.25">
      <c r="X38" s="119"/>
      <c r="Y38" s="119"/>
      <c r="Z38" s="119"/>
      <c r="AA38" s="119"/>
    </row>
    <row r="39" spans="21:27" x14ac:dyDescent="0.25">
      <c r="X39" s="112"/>
      <c r="Y39" s="112"/>
      <c r="Z39" s="112"/>
      <c r="AA39" s="112"/>
    </row>
  </sheetData>
  <sheetProtection algorithmName="SHA-512" hashValue="8ZR0jnU3K8ppSlTpIXJOjD6PeK13PS+J9u5UzV1KykW2TA47GhUNXspHJMmc05XodWWOzy5el/mJlNVvZL6qyA==" saltValue="BrKovTiBQEl6x6Wwdd4qnA==" spinCount="100000" sheet="1" objects="1" scenarios="1"/>
  <protectedRanges>
    <protectedRange sqref="H2:L7 O2:S7" name="Plage1"/>
  </protectedRanges>
  <mergeCells count="48">
    <mergeCell ref="M27:N27"/>
    <mergeCell ref="U30:U33"/>
    <mergeCell ref="O10:W10"/>
    <mergeCell ref="O11:W11"/>
    <mergeCell ref="O12:W12"/>
    <mergeCell ref="O13:W13"/>
    <mergeCell ref="O14:W14"/>
    <mergeCell ref="O15:W15"/>
    <mergeCell ref="O16:W16"/>
    <mergeCell ref="O17:W17"/>
    <mergeCell ref="O18:W18"/>
    <mergeCell ref="M17:N17"/>
    <mergeCell ref="M18:N18"/>
    <mergeCell ref="M26:N26"/>
    <mergeCell ref="M14:N14"/>
    <mergeCell ref="M13:N13"/>
    <mergeCell ref="AB14:AE14"/>
    <mergeCell ref="AJ14:AQ14"/>
    <mergeCell ref="AV12:AW12"/>
    <mergeCell ref="AX12:AY12"/>
    <mergeCell ref="AZ12:BA12"/>
    <mergeCell ref="AJ12:AK12"/>
    <mergeCell ref="AL12:AM12"/>
    <mergeCell ref="AN12:AO12"/>
    <mergeCell ref="AP12:AQ12"/>
    <mergeCell ref="AT12:AU12"/>
    <mergeCell ref="N8:W8"/>
    <mergeCell ref="N9:W9"/>
    <mergeCell ref="AX2:AY2"/>
    <mergeCell ref="AZ2:BA2"/>
    <mergeCell ref="AJ3:AK3"/>
    <mergeCell ref="AL3:AM3"/>
    <mergeCell ref="AN3:AO3"/>
    <mergeCell ref="AP3:AQ3"/>
    <mergeCell ref="AT3:AU3"/>
    <mergeCell ref="AV3:AW3"/>
    <mergeCell ref="AX3:AY3"/>
    <mergeCell ref="AZ3:BA3"/>
    <mergeCell ref="AL2:AM2"/>
    <mergeCell ref="AN2:AO2"/>
    <mergeCell ref="AP2:AQ2"/>
    <mergeCell ref="AT2:AU2"/>
    <mergeCell ref="AV2:AW2"/>
    <mergeCell ref="E1:F1"/>
    <mergeCell ref="AC1:AG1"/>
    <mergeCell ref="AI1:AQ1"/>
    <mergeCell ref="AS1:BA1"/>
    <mergeCell ref="AJ2:AK2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51203" r:id="rId3" name="CommandButton2">
          <controlPr defaultSize="0" autoLine="0" r:id="rId4">
            <anchor moveWithCells="1">
              <from>
                <xdr:col>22</xdr:col>
                <xdr:colOff>85725</xdr:colOff>
                <xdr:row>19</xdr:row>
                <xdr:rowOff>104775</xdr:rowOff>
              </from>
              <to>
                <xdr:col>28</xdr:col>
                <xdr:colOff>257175</xdr:colOff>
                <xdr:row>23</xdr:row>
                <xdr:rowOff>38100</xdr:rowOff>
              </to>
            </anchor>
          </controlPr>
        </control>
      </mc:Choice>
      <mc:Fallback>
        <control shapeId="51203" r:id="rId3" name="CommandButton2"/>
      </mc:Fallback>
    </mc:AlternateContent>
  </control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B26F6F-676E-49E8-BDBF-10532DADBC77}">
  <sheetPr codeName="Feuil15"/>
  <dimension ref="A1:BD39"/>
  <sheetViews>
    <sheetView showGridLines="0" showRowColHeaders="0" topLeftCell="B1" workbookViewId="0">
      <selection activeCell="R26" sqref="R26"/>
    </sheetView>
  </sheetViews>
  <sheetFormatPr baseColWidth="10" defaultRowHeight="15" x14ac:dyDescent="0.25"/>
  <cols>
    <col min="1" max="1" width="2" hidden="1" customWidth="1"/>
    <col min="2" max="2" width="10.85546875" bestFit="1" customWidth="1"/>
    <col min="3" max="3" width="10.85546875" hidden="1" customWidth="1"/>
    <col min="4" max="4" width="12.85546875" hidden="1" customWidth="1"/>
    <col min="5" max="6" width="2" style="10" bestFit="1" customWidth="1"/>
    <col min="7" max="7" width="20.5703125" bestFit="1" customWidth="1"/>
    <col min="8" max="12" width="4.28515625" style="10" customWidth="1"/>
    <col min="13" max="13" width="6" bestFit="1" customWidth="1"/>
    <col min="14" max="14" width="20.5703125" bestFit="1" customWidth="1"/>
    <col min="15" max="19" width="4.28515625" style="10" customWidth="1"/>
    <col min="20" max="20" width="14.85546875" style="3" hidden="1" customWidth="1"/>
    <col min="21" max="21" width="6.5703125" style="3" hidden="1" customWidth="1"/>
    <col min="22" max="23" width="5.42578125" style="3" bestFit="1" customWidth="1"/>
    <col min="24" max="27" width="5.5703125" style="3" bestFit="1" customWidth="1"/>
    <col min="28" max="28" width="3" style="157" bestFit="1" customWidth="1"/>
    <col min="29" max="29" width="8.7109375" style="173" bestFit="1" customWidth="1"/>
    <col min="30" max="33" width="6.7109375" style="137" bestFit="1" customWidth="1"/>
    <col min="34" max="34" width="3.7109375" customWidth="1"/>
    <col min="35" max="35" width="8.7109375" style="163" bestFit="1" customWidth="1"/>
    <col min="36" max="36" width="6.85546875" style="163" bestFit="1" customWidth="1"/>
    <col min="37" max="37" width="6.7109375" style="163" bestFit="1" customWidth="1"/>
    <col min="38" max="38" width="6.85546875" style="163" bestFit="1" customWidth="1"/>
    <col min="39" max="39" width="6.7109375" style="163" bestFit="1" customWidth="1"/>
    <col min="40" max="40" width="6.85546875" style="163" bestFit="1" customWidth="1"/>
    <col min="41" max="41" width="6.7109375" style="163" bestFit="1" customWidth="1"/>
    <col min="42" max="42" width="6.85546875" style="163" bestFit="1" customWidth="1"/>
    <col min="43" max="43" width="6.7109375" style="163" bestFit="1" customWidth="1"/>
    <col min="44" max="44" width="3.7109375" customWidth="1"/>
    <col min="45" max="45" width="9.85546875" bestFit="1" customWidth="1"/>
    <col min="46" max="46" width="6.85546875" bestFit="1" customWidth="1"/>
    <col min="47" max="47" width="6.7109375" bestFit="1" customWidth="1"/>
    <col min="48" max="48" width="6.85546875" bestFit="1" customWidth="1"/>
    <col min="49" max="49" width="6.7109375" bestFit="1" customWidth="1"/>
    <col min="50" max="50" width="6.85546875" bestFit="1" customWidth="1"/>
    <col min="51" max="51" width="6.7109375" bestFit="1" customWidth="1"/>
    <col min="52" max="52" width="6.85546875" bestFit="1" customWidth="1"/>
    <col min="53" max="53" width="6.7109375" bestFit="1" customWidth="1"/>
    <col min="54" max="54" width="6.7109375" hidden="1" customWidth="1"/>
    <col min="55" max="55" width="5.28515625" hidden="1" customWidth="1"/>
    <col min="56" max="56" width="5" hidden="1" customWidth="1"/>
  </cols>
  <sheetData>
    <row r="1" spans="1:56" s="19" customFormat="1" ht="44.25" customHeight="1" thickTop="1" thickBot="1" x14ac:dyDescent="0.3">
      <c r="B1" s="20" t="s">
        <v>44</v>
      </c>
      <c r="C1" s="21"/>
      <c r="D1" s="21"/>
      <c r="E1" s="321" t="s">
        <v>114</v>
      </c>
      <c r="F1" s="322"/>
      <c r="G1" s="22" t="s">
        <v>3</v>
      </c>
      <c r="H1" s="66" t="s">
        <v>60</v>
      </c>
      <c r="I1" s="66" t="s">
        <v>61</v>
      </c>
      <c r="J1" s="66" t="s">
        <v>62</v>
      </c>
      <c r="K1" s="66" t="s">
        <v>63</v>
      </c>
      <c r="L1" s="66" t="s">
        <v>64</v>
      </c>
      <c r="M1" s="68" t="s">
        <v>2</v>
      </c>
      <c r="N1" s="107" t="s">
        <v>4</v>
      </c>
      <c r="O1" s="66" t="s">
        <v>60</v>
      </c>
      <c r="P1" s="66" t="s">
        <v>61</v>
      </c>
      <c r="Q1" s="66" t="s">
        <v>62</v>
      </c>
      <c r="R1" s="66" t="s">
        <v>63</v>
      </c>
      <c r="S1" s="66" t="s">
        <v>64</v>
      </c>
      <c r="T1" s="100" t="s">
        <v>73</v>
      </c>
      <c r="U1" s="127" t="s">
        <v>74</v>
      </c>
      <c r="V1" s="128" t="s">
        <v>83</v>
      </c>
      <c r="W1" s="128" t="s">
        <v>84</v>
      </c>
      <c r="X1" s="129">
        <f>B2</f>
        <v>0</v>
      </c>
      <c r="Y1" s="111">
        <f>B3</f>
        <v>0</v>
      </c>
      <c r="Z1" s="111">
        <f>B4</f>
        <v>0</v>
      </c>
      <c r="AA1" s="181">
        <f>B5</f>
        <v>0</v>
      </c>
      <c r="AB1" s="193"/>
      <c r="AC1" s="314" t="s">
        <v>85</v>
      </c>
      <c r="AD1" s="314"/>
      <c r="AE1" s="314"/>
      <c r="AF1" s="314"/>
      <c r="AG1" s="315"/>
      <c r="AI1" s="313" t="s">
        <v>86</v>
      </c>
      <c r="AJ1" s="314"/>
      <c r="AK1" s="314"/>
      <c r="AL1" s="314"/>
      <c r="AM1" s="314"/>
      <c r="AN1" s="314"/>
      <c r="AO1" s="314"/>
      <c r="AP1" s="314"/>
      <c r="AQ1" s="315"/>
      <c r="AS1" s="313" t="s">
        <v>87</v>
      </c>
      <c r="AT1" s="314"/>
      <c r="AU1" s="314"/>
      <c r="AV1" s="314"/>
      <c r="AW1" s="314"/>
      <c r="AX1" s="314"/>
      <c r="AY1" s="314"/>
      <c r="AZ1" s="314"/>
      <c r="BA1" s="315"/>
      <c r="BB1" s="131"/>
    </row>
    <row r="2" spans="1:56" ht="15.95" customHeight="1" thickTop="1" thickBot="1" x14ac:dyDescent="0.3">
      <c r="A2">
        <v>1</v>
      </c>
      <c r="B2" s="7">
        <f>'Tirage-poules_de_4'!Y2</f>
        <v>0</v>
      </c>
      <c r="C2" s="14"/>
      <c r="D2" s="14"/>
      <c r="E2" s="17">
        <v>1</v>
      </c>
      <c r="F2" s="18">
        <v>4</v>
      </c>
      <c r="G2" s="16">
        <f t="shared" ref="G2:G6" si="0">IFERROR(VLOOKUP(E2,$A$2:$B$7,2,0),"")</f>
        <v>0</v>
      </c>
      <c r="H2" s="18"/>
      <c r="I2" s="18"/>
      <c r="J2" s="18"/>
      <c r="K2" s="67"/>
      <c r="L2" s="67"/>
      <c r="M2" s="16" t="s">
        <v>81</v>
      </c>
      <c r="N2" s="16">
        <f>IFERROR(VLOOKUP(F2,$A$2:$B$7,2,0),"")</f>
        <v>0</v>
      </c>
      <c r="O2" s="67"/>
      <c r="P2" s="67"/>
      <c r="Q2" s="67"/>
      <c r="R2" s="67"/>
      <c r="S2" s="67"/>
      <c r="T2" s="120">
        <f>SUM(H2:L2)-SUM(O2:S2)</f>
        <v>0</v>
      </c>
      <c r="U2" s="121">
        <f>SUM(O2:S2)-SUM(H2:L2)</f>
        <v>0</v>
      </c>
      <c r="V2" s="132">
        <f>IF(H2="",0,IF(X2&gt;AA2,2,1))</f>
        <v>0</v>
      </c>
      <c r="W2" s="132">
        <f>IF(O2="",0,IF(AA2&gt;X2,2,1))</f>
        <v>0</v>
      </c>
      <c r="X2" s="133">
        <f>IF(H2&gt;O2,1,0)+IF(I2&gt;P2,1,0)+IF(J2&gt;Q2,1,0)+IF(K2&gt;R2,1,0)+IF(L2&gt;S2,1,0)</f>
        <v>0</v>
      </c>
      <c r="Y2" s="114"/>
      <c r="Z2" s="114"/>
      <c r="AA2" s="182">
        <f>IF(O2&gt;H2,1,0)+IF(P2&gt;I2,1,0)+IF(Q2&gt;J2,1,0)+IF(R2&gt;K2,1,0)+IF(S2&gt;L2,1,0)</f>
        <v>0</v>
      </c>
      <c r="AB2" s="194"/>
      <c r="AC2" s="188" t="s">
        <v>89</v>
      </c>
      <c r="AD2" s="136">
        <f>B2</f>
        <v>0</v>
      </c>
      <c r="AE2" s="136">
        <f>B3</f>
        <v>0</v>
      </c>
      <c r="AF2" s="136">
        <f>B4</f>
        <v>0</v>
      </c>
      <c r="AG2" s="136">
        <f>B5</f>
        <v>0</v>
      </c>
      <c r="AI2" s="135" t="s">
        <v>89</v>
      </c>
      <c r="AJ2" s="316">
        <f>B2</f>
        <v>0</v>
      </c>
      <c r="AK2" s="317"/>
      <c r="AL2" s="316">
        <f>B3</f>
        <v>0</v>
      </c>
      <c r="AM2" s="317"/>
      <c r="AN2" s="316">
        <f>B4</f>
        <v>0</v>
      </c>
      <c r="AO2" s="317"/>
      <c r="AP2" s="316">
        <f>B5</f>
        <v>0</v>
      </c>
      <c r="AQ2" s="317"/>
      <c r="AS2" s="135" t="s">
        <v>89</v>
      </c>
      <c r="AT2" s="316">
        <f>B2</f>
        <v>0</v>
      </c>
      <c r="AU2" s="317"/>
      <c r="AV2" s="316">
        <f>B3</f>
        <v>0</v>
      </c>
      <c r="AW2" s="317"/>
      <c r="AX2" s="316">
        <f>B4</f>
        <v>0</v>
      </c>
      <c r="AY2" s="317"/>
      <c r="AZ2" s="316">
        <f>B5</f>
        <v>0</v>
      </c>
      <c r="BA2" s="317"/>
      <c r="BB2" s="137"/>
    </row>
    <row r="3" spans="1:56" ht="15.95" customHeight="1" thickTop="1" thickBot="1" x14ac:dyDescent="0.3">
      <c r="A3">
        <v>2</v>
      </c>
      <c r="B3" s="7">
        <f>'Tirage-poules_de_4'!Y3</f>
        <v>0</v>
      </c>
      <c r="C3" s="14"/>
      <c r="D3" s="14"/>
      <c r="E3" s="17">
        <v>2</v>
      </c>
      <c r="F3" s="18">
        <v>3</v>
      </c>
      <c r="G3" s="31">
        <f t="shared" si="0"/>
        <v>0</v>
      </c>
      <c r="H3" s="18"/>
      <c r="I3" s="18"/>
      <c r="J3" s="18"/>
      <c r="K3" s="18"/>
      <c r="L3" s="18"/>
      <c r="M3" s="31" t="s">
        <v>81</v>
      </c>
      <c r="N3" s="31">
        <f t="shared" ref="N3:N7" si="1">IFERROR(VLOOKUP(F3,$A$2:$B$7,2,0),"")</f>
        <v>0</v>
      </c>
      <c r="O3" s="18"/>
      <c r="P3" s="18"/>
      <c r="Q3" s="18"/>
      <c r="R3" s="18"/>
      <c r="S3" s="18"/>
      <c r="T3" s="120">
        <f>SUM(H3:L3)-SUM(O3:S3)</f>
        <v>0</v>
      </c>
      <c r="U3" s="121">
        <f>SUM(O3:S3)-SUM(H3:L3)</f>
        <v>0</v>
      </c>
      <c r="V3" s="132">
        <f>IF(H3="",0,IF(Y3&gt;Z3,2,1))</f>
        <v>0</v>
      </c>
      <c r="W3" s="132">
        <f>IF(O3="",0,IF(Z3&gt;Y3,2,1))</f>
        <v>0</v>
      </c>
      <c r="X3" s="138"/>
      <c r="Y3" s="117">
        <f>IF(H3&gt;O3,1,0)+IF(I3&gt;P3,1,0)+IF(J3&gt;Q3,1,0)+IF(K3&gt;R3,1,0)+IF(L3&gt;S3,1,0)</f>
        <v>0</v>
      </c>
      <c r="Z3" s="117">
        <f>IF(O3&gt;H3,1,0)+IF(P3&gt;I3,1,0)+IF(Q3&gt;J3,1,0)+IF(R3&gt;K3,1,0)+IF(S3&gt;L3,1,0)</f>
        <v>0</v>
      </c>
      <c r="AA3" s="183"/>
      <c r="AB3" s="194"/>
      <c r="AC3" s="189" t="s">
        <v>91</v>
      </c>
      <c r="AD3" s="136">
        <v>1</v>
      </c>
      <c r="AE3" s="136">
        <v>2</v>
      </c>
      <c r="AF3" s="136">
        <v>3</v>
      </c>
      <c r="AG3" s="136">
        <v>4</v>
      </c>
      <c r="AI3" s="139" t="s">
        <v>91</v>
      </c>
      <c r="AJ3" s="316">
        <v>1</v>
      </c>
      <c r="AK3" s="317"/>
      <c r="AL3" s="316">
        <v>2</v>
      </c>
      <c r="AM3" s="317"/>
      <c r="AN3" s="316">
        <v>3</v>
      </c>
      <c r="AO3" s="317"/>
      <c r="AP3" s="316">
        <v>4</v>
      </c>
      <c r="AQ3" s="317"/>
      <c r="AS3" s="139" t="s">
        <v>91</v>
      </c>
      <c r="AT3" s="304">
        <v>1</v>
      </c>
      <c r="AU3" s="305"/>
      <c r="AV3" s="304">
        <v>2</v>
      </c>
      <c r="AW3" s="305"/>
      <c r="AX3" s="304">
        <v>3</v>
      </c>
      <c r="AY3" s="305"/>
      <c r="AZ3" s="304">
        <v>4</v>
      </c>
      <c r="BA3" s="305"/>
      <c r="BB3" s="140"/>
    </row>
    <row r="4" spans="1:56" ht="15.95" customHeight="1" thickTop="1" thickBot="1" x14ac:dyDescent="0.3">
      <c r="A4">
        <v>3</v>
      </c>
      <c r="B4" s="7">
        <f>'Tirage-poules_de_4'!Y4</f>
        <v>0</v>
      </c>
      <c r="C4" s="14"/>
      <c r="D4" s="14"/>
      <c r="E4" s="29">
        <v>1</v>
      </c>
      <c r="F4" s="30">
        <v>3</v>
      </c>
      <c r="G4" s="31">
        <f t="shared" si="0"/>
        <v>0</v>
      </c>
      <c r="H4" s="18"/>
      <c r="I4" s="18"/>
      <c r="J4" s="18"/>
      <c r="K4" s="18"/>
      <c r="L4" s="18"/>
      <c r="M4" s="31" t="s">
        <v>81</v>
      </c>
      <c r="N4" s="31">
        <f t="shared" si="1"/>
        <v>0</v>
      </c>
      <c r="O4" s="18"/>
      <c r="P4" s="18"/>
      <c r="Q4" s="18"/>
      <c r="R4" s="18"/>
      <c r="S4" s="18"/>
      <c r="T4" s="120">
        <f t="shared" ref="T4:T7" si="2">SUM(H4:L4)-SUM(O4:S4)</f>
        <v>0</v>
      </c>
      <c r="U4" s="121">
        <f t="shared" ref="U4:U7" si="3">SUM(O4:S4)-SUM(H4:L4)</f>
        <v>0</v>
      </c>
      <c r="V4" s="132">
        <f>IF(H4="",0,IF(X4&gt;Z4,2,1))</f>
        <v>0</v>
      </c>
      <c r="W4" s="132">
        <f>IF(O4="",0,IF(Z4&gt;X4,2,1))</f>
        <v>0</v>
      </c>
      <c r="X4" s="141">
        <f>IF(H4&gt;O4,1,0)+IF(I4&gt;P4,1,0)+IF(J4&gt;Q4,1,0)+IF(K4&gt;R4,1,0)+IF(L4&gt;S4,1,0)</f>
        <v>0</v>
      </c>
      <c r="Y4" s="115"/>
      <c r="Z4" s="117">
        <f>IF(O4&gt;H4,1,0)+IF(P4&gt;I4,1,0)+IF(Q4&gt;J4,1,0)+IF(R4&gt;K4,1,0)+IF(S4&gt;L4,1,0)</f>
        <v>0</v>
      </c>
      <c r="AA4" s="183"/>
      <c r="AB4" s="194"/>
      <c r="AC4" s="130" t="s">
        <v>93</v>
      </c>
      <c r="AD4" s="136" t="s">
        <v>94</v>
      </c>
      <c r="AE4" s="136" t="s">
        <v>94</v>
      </c>
      <c r="AF4" s="136" t="s">
        <v>94</v>
      </c>
      <c r="AG4" s="136" t="s">
        <v>94</v>
      </c>
      <c r="AI4" s="142" t="s">
        <v>93</v>
      </c>
      <c r="AJ4" s="143" t="s">
        <v>95</v>
      </c>
      <c r="AK4" s="143" t="s">
        <v>96</v>
      </c>
      <c r="AL4" s="143" t="s">
        <v>95</v>
      </c>
      <c r="AM4" s="143" t="s">
        <v>96</v>
      </c>
      <c r="AN4" s="143" t="s">
        <v>95</v>
      </c>
      <c r="AO4" s="143" t="s">
        <v>96</v>
      </c>
      <c r="AP4" s="143" t="s">
        <v>95</v>
      </c>
      <c r="AQ4" s="143" t="s">
        <v>96</v>
      </c>
      <c r="AS4" s="142" t="s">
        <v>93</v>
      </c>
      <c r="AT4" s="143" t="s">
        <v>95</v>
      </c>
      <c r="AU4" s="143" t="s">
        <v>96</v>
      </c>
      <c r="AV4" s="143" t="s">
        <v>95</v>
      </c>
      <c r="AW4" s="143" t="s">
        <v>96</v>
      </c>
      <c r="AX4" s="143" t="s">
        <v>95</v>
      </c>
      <c r="AY4" s="143" t="s">
        <v>96</v>
      </c>
      <c r="AZ4" s="143" t="s">
        <v>95</v>
      </c>
      <c r="BA4" s="143" t="s">
        <v>96</v>
      </c>
      <c r="BB4" s="144"/>
    </row>
    <row r="5" spans="1:56" ht="15.95" customHeight="1" thickTop="1" thickBot="1" x14ac:dyDescent="0.3">
      <c r="A5">
        <v>4</v>
      </c>
      <c r="B5" s="7">
        <f>'Tirage-poules_de_4'!Y5</f>
        <v>0</v>
      </c>
      <c r="C5" s="14"/>
      <c r="D5" s="10"/>
      <c r="E5" s="29">
        <v>2</v>
      </c>
      <c r="F5" s="30">
        <v>4</v>
      </c>
      <c r="G5" s="31">
        <f t="shared" si="0"/>
        <v>0</v>
      </c>
      <c r="H5" s="18"/>
      <c r="I5" s="18"/>
      <c r="J5" s="18"/>
      <c r="K5" s="18"/>
      <c r="L5" s="18"/>
      <c r="M5" s="31" t="s">
        <v>81</v>
      </c>
      <c r="N5" s="31">
        <f t="shared" si="1"/>
        <v>0</v>
      </c>
      <c r="O5" s="18"/>
      <c r="Q5" s="18"/>
      <c r="R5" s="18"/>
      <c r="S5" s="18"/>
      <c r="T5" s="120">
        <f t="shared" si="2"/>
        <v>0</v>
      </c>
      <c r="U5" s="121">
        <f t="shared" si="3"/>
        <v>0</v>
      </c>
      <c r="V5" s="132">
        <f>IF(H5="",0,IF(Y5&gt;AA5,2,1))</f>
        <v>0</v>
      </c>
      <c r="W5" s="132">
        <f>IF(O5="",0,IF(AA5&gt;Y5,2,1))</f>
        <v>0</v>
      </c>
      <c r="X5" s="138"/>
      <c r="Y5" s="117">
        <f>IF(H5&gt;O5,1,0)+IF(I5&gt;Q5,1,0)+IF(J5&gt;R5,1,0)+IF(K5&gt;R5,1,0)+IF(L5&gt;S5,1,0)</f>
        <v>0</v>
      </c>
      <c r="Z5" s="115"/>
      <c r="AA5" s="184">
        <f>IF(O5&gt;H5,1,0)+IF(I5&gt;P5,1,0)+IF(Q5&gt;J5,1,0)+IF(R5&gt;K5,1,0)+IF(S5&gt;L5,1,0)</f>
        <v>0</v>
      </c>
      <c r="AB5" s="194"/>
      <c r="AC5" s="190" t="s">
        <v>88</v>
      </c>
      <c r="AD5" s="146">
        <f>IF(X9=AA9,V2,0)</f>
        <v>0</v>
      </c>
      <c r="AE5" s="147"/>
      <c r="AF5" s="147"/>
      <c r="AG5" s="146">
        <f>IF(AA9=X9,W2,0)</f>
        <v>0</v>
      </c>
      <c r="AI5" s="145" t="s">
        <v>88</v>
      </c>
      <c r="AJ5" s="146">
        <f>IF(X10=AA10,X2,0)</f>
        <v>0</v>
      </c>
      <c r="AK5" s="146">
        <f>IF(X10=AA10,AA2,0)</f>
        <v>0</v>
      </c>
      <c r="AL5" s="148"/>
      <c r="AM5" s="148"/>
      <c r="AN5" s="148"/>
      <c r="AO5" s="148"/>
      <c r="AP5" s="146">
        <f>IF(AA10=X10,AA2,0)</f>
        <v>0</v>
      </c>
      <c r="AQ5" s="146">
        <f>IF(AA10=X10,X2,0)</f>
        <v>0</v>
      </c>
      <c r="AS5" s="134" t="s">
        <v>88</v>
      </c>
      <c r="AT5" s="149">
        <f>IF(X13=AA13,BC5,0)</f>
        <v>0</v>
      </c>
      <c r="AU5" s="149">
        <f>IF(X13=AA13,BD5,0)</f>
        <v>0</v>
      </c>
      <c r="AV5" s="150"/>
      <c r="AW5" s="150"/>
      <c r="AX5" s="150"/>
      <c r="AY5" s="150"/>
      <c r="AZ5" s="149">
        <f>AU5</f>
        <v>0</v>
      </c>
      <c r="BA5" s="149">
        <f>AT5</f>
        <v>0</v>
      </c>
      <c r="BB5" s="134" t="s">
        <v>88</v>
      </c>
      <c r="BC5">
        <f>SUM(H2:L2)</f>
        <v>0</v>
      </c>
      <c r="BD5">
        <f>SUM(O2:S2)</f>
        <v>0</v>
      </c>
    </row>
    <row r="6" spans="1:56" ht="15.95" customHeight="1" thickTop="1" thickBot="1" x14ac:dyDescent="0.3">
      <c r="B6" s="14"/>
      <c r="C6" s="14"/>
      <c r="D6" s="10"/>
      <c r="E6" s="29">
        <v>1</v>
      </c>
      <c r="F6" s="30">
        <v>2</v>
      </c>
      <c r="G6" s="31">
        <f t="shared" si="0"/>
        <v>0</v>
      </c>
      <c r="H6" s="18"/>
      <c r="I6" s="18"/>
      <c r="J6" s="18"/>
      <c r="K6" s="18"/>
      <c r="L6" s="18"/>
      <c r="M6" s="31" t="s">
        <v>81</v>
      </c>
      <c r="N6" s="31">
        <f t="shared" si="1"/>
        <v>0</v>
      </c>
      <c r="O6" s="18"/>
      <c r="P6" s="18"/>
      <c r="Q6" s="18"/>
      <c r="R6" s="18"/>
      <c r="S6" s="18"/>
      <c r="T6" s="120">
        <f t="shared" si="2"/>
        <v>0</v>
      </c>
      <c r="U6" s="121">
        <f t="shared" si="3"/>
        <v>0</v>
      </c>
      <c r="V6" s="132">
        <f>IF(H6="",0,IF(X6&gt;Y6,2,1))</f>
        <v>0</v>
      </c>
      <c r="W6" s="132">
        <f>IF(O6="",0,IF(Y6&gt;X6,2,1))</f>
        <v>0</v>
      </c>
      <c r="X6" s="141">
        <f>IF(H6&gt;O6,1,0)+IF(I6&gt;P6,1,0)+IF(J6&gt;Q6,1,0)+IF(K6&gt;R6,1,0)+IF(L6&gt;S6,1,0)</f>
        <v>0</v>
      </c>
      <c r="Y6" s="117">
        <f>IF(O6&gt;H6,1,0)+IF(P6&gt;I6,1,0)+IF(Q6&gt;J6,1,0)+IF(R6&gt;K6,1,0)+IF(S6&gt;L6,1,0)</f>
        <v>0</v>
      </c>
      <c r="Z6" s="115"/>
      <c r="AA6" s="183"/>
      <c r="AB6" s="195"/>
      <c r="AC6" s="190" t="s">
        <v>90</v>
      </c>
      <c r="AD6" s="152"/>
      <c r="AE6" s="146">
        <f>IF(Y9=Z9,V3,0)</f>
        <v>0</v>
      </c>
      <c r="AF6" s="146">
        <f>IF(Z9=Y9,W3,0)</f>
        <v>0</v>
      </c>
      <c r="AG6" s="147"/>
      <c r="AI6" s="145" t="s">
        <v>90</v>
      </c>
      <c r="AJ6" s="148"/>
      <c r="AK6" s="148"/>
      <c r="AL6" s="146">
        <f>IF(Y10=Z10,Y3,0)</f>
        <v>0</v>
      </c>
      <c r="AM6" s="146">
        <f>IF(Y10=Z10,Z3,0)</f>
        <v>0</v>
      </c>
      <c r="AN6" s="146">
        <f>IF(Z10=Y10,Z3,0)</f>
        <v>0</v>
      </c>
      <c r="AO6" s="146">
        <f>IF(Y10=Z10,Y3,0)</f>
        <v>0</v>
      </c>
      <c r="AP6" s="148"/>
      <c r="AQ6" s="148"/>
      <c r="AS6" s="134" t="s">
        <v>90</v>
      </c>
      <c r="AT6" s="150"/>
      <c r="AU6" s="150"/>
      <c r="AV6" s="149">
        <f>IF(Y13=Z13,BC6,0)</f>
        <v>0</v>
      </c>
      <c r="AW6" s="149">
        <f>IF(Y13=Z13,BD6,0)</f>
        <v>0</v>
      </c>
      <c r="AX6" s="149">
        <f>AW6</f>
        <v>0</v>
      </c>
      <c r="AY6" s="149">
        <f>AV6</f>
        <v>0</v>
      </c>
      <c r="AZ6" s="150"/>
      <c r="BA6" s="150"/>
      <c r="BB6" s="134" t="s">
        <v>90</v>
      </c>
      <c r="BC6">
        <f t="shared" ref="BC6:BC10" si="4">SUM(H3:L3)</f>
        <v>0</v>
      </c>
      <c r="BD6">
        <f t="shared" ref="BD6:BD10" si="5">SUM(O3:S3)</f>
        <v>0</v>
      </c>
    </row>
    <row r="7" spans="1:56" ht="15.95" customHeight="1" thickTop="1" thickBot="1" x14ac:dyDescent="0.3">
      <c r="B7" s="14"/>
      <c r="C7" s="14"/>
      <c r="D7" s="10"/>
      <c r="E7" s="26">
        <v>4</v>
      </c>
      <c r="F7" s="27">
        <v>3</v>
      </c>
      <c r="G7" s="32">
        <f>IFERROR(VLOOKUP(E7,$A$2:$B$7,2,0),"")</f>
        <v>0</v>
      </c>
      <c r="H7" s="18"/>
      <c r="I7" s="27"/>
      <c r="J7" s="27"/>
      <c r="K7" s="27"/>
      <c r="L7" s="27"/>
      <c r="M7" s="32" t="s">
        <v>81</v>
      </c>
      <c r="N7" s="32">
        <f t="shared" si="1"/>
        <v>0</v>
      </c>
      <c r="O7" s="27"/>
      <c r="P7" s="27"/>
      <c r="Q7" s="27"/>
      <c r="R7" s="27"/>
      <c r="S7" s="27"/>
      <c r="T7" s="120">
        <f t="shared" si="2"/>
        <v>0</v>
      </c>
      <c r="U7" s="121">
        <f t="shared" si="3"/>
        <v>0</v>
      </c>
      <c r="V7" s="132">
        <f>IF(H7="",0,IF(AA7&gt;Z7,2,1))</f>
        <v>0</v>
      </c>
      <c r="W7" s="132">
        <f>IF(O7="",0,IF(Z7&gt;AA7,2,1))</f>
        <v>0</v>
      </c>
      <c r="X7" s="153"/>
      <c r="Y7" s="116"/>
      <c r="Z7" s="118">
        <f>IF(O7&gt;H7,1,0)+IF(P7&gt;I7,1,0)+IF(Q7&gt;J7,1,0)+IF(R7&gt;K7,1,0)+IF(S7&gt;L7,1,0)</f>
        <v>0</v>
      </c>
      <c r="AA7" s="185">
        <f>IF(H7&gt;O7,1,0)+IF(I7&gt;P7,1,0)+IF(J7&gt;Q7,1,0)+IF(K7&gt;R7,1,0)+IF(L7&gt;S7,1,0)</f>
        <v>0</v>
      </c>
      <c r="AB7" s="194"/>
      <c r="AC7" s="190" t="s">
        <v>92</v>
      </c>
      <c r="AD7" s="146">
        <f>IF(X9=Z9,V4,0)</f>
        <v>0</v>
      </c>
      <c r="AE7" s="152"/>
      <c r="AF7" s="146">
        <f>IF(Z9=X9,W4,0)</f>
        <v>0</v>
      </c>
      <c r="AG7" s="147"/>
      <c r="AI7" s="145" t="s">
        <v>92</v>
      </c>
      <c r="AJ7" s="146">
        <f>IF(X10=Z10,X4,0)</f>
        <v>0</v>
      </c>
      <c r="AK7" s="146">
        <f>IF(X10=Z10,Z4,0)</f>
        <v>0</v>
      </c>
      <c r="AL7" s="148"/>
      <c r="AM7" s="148"/>
      <c r="AN7" s="146">
        <f>IF(Z10=X10,Z4,0)</f>
        <v>0</v>
      </c>
      <c r="AO7" s="146">
        <f>IF(Z10=X10,X4,0)</f>
        <v>0</v>
      </c>
      <c r="AP7" s="148"/>
      <c r="AQ7" s="148"/>
      <c r="AS7" s="134" t="s">
        <v>92</v>
      </c>
      <c r="AT7" s="149">
        <f>IF(X13=Z13,BC7,0)</f>
        <v>0</v>
      </c>
      <c r="AU7" s="149">
        <f>IF(X13=Z13,BD7,0)</f>
        <v>0</v>
      </c>
      <c r="AV7" s="150"/>
      <c r="AW7" s="150"/>
      <c r="AX7" s="149">
        <f>AU7</f>
        <v>0</v>
      </c>
      <c r="AY7" s="149">
        <f>AT7</f>
        <v>0</v>
      </c>
      <c r="AZ7" s="150"/>
      <c r="BA7" s="150"/>
      <c r="BB7" s="134" t="s">
        <v>92</v>
      </c>
      <c r="BC7">
        <f t="shared" si="4"/>
        <v>0</v>
      </c>
      <c r="BD7">
        <f t="shared" si="5"/>
        <v>0</v>
      </c>
    </row>
    <row r="8" spans="1:56" ht="15.95" customHeight="1" thickTop="1" thickBot="1" x14ac:dyDescent="0.3">
      <c r="A8" s="14"/>
      <c r="B8" s="52"/>
      <c r="C8" s="52"/>
      <c r="D8" s="52"/>
      <c r="E8" s="53"/>
      <c r="F8" s="54"/>
      <c r="G8" s="54"/>
      <c r="H8" s="101"/>
      <c r="I8" s="56"/>
      <c r="J8" s="56"/>
      <c r="K8" s="56"/>
      <c r="L8" s="56"/>
      <c r="N8" s="318" t="s">
        <v>100</v>
      </c>
      <c r="O8" s="319"/>
      <c r="P8" s="319"/>
      <c r="Q8" s="319"/>
      <c r="R8" s="319"/>
      <c r="S8" s="319"/>
      <c r="T8" s="319"/>
      <c r="U8" s="319"/>
      <c r="V8" s="319"/>
      <c r="W8" s="320"/>
      <c r="X8" s="154">
        <f>SUM(X2:X7)</f>
        <v>0</v>
      </c>
      <c r="Y8" s="122">
        <f>SUM(Y2:Y7)</f>
        <v>0</v>
      </c>
      <c r="Z8" s="122">
        <f>SUM(Z2:Z7)</f>
        <v>0</v>
      </c>
      <c r="AA8" s="186">
        <f>SUM(AA2:AA7)</f>
        <v>0</v>
      </c>
      <c r="AB8" s="194"/>
      <c r="AC8" s="190" t="s">
        <v>97</v>
      </c>
      <c r="AD8" s="152"/>
      <c r="AE8" s="146">
        <f>IF(AA9=Y9,V5,0)</f>
        <v>0</v>
      </c>
      <c r="AF8" s="147"/>
      <c r="AG8" s="146">
        <f>IF(Y9=AA9,W5,0)</f>
        <v>0</v>
      </c>
      <c r="AI8" s="145" t="s">
        <v>97</v>
      </c>
      <c r="AJ8" s="148"/>
      <c r="AK8" s="148"/>
      <c r="AL8" s="146">
        <f>IF(Y10=AA10,Y5,0)</f>
        <v>0</v>
      </c>
      <c r="AM8" s="146">
        <f>IF(Y10=AA10,AA5,0)</f>
        <v>0</v>
      </c>
      <c r="AN8" s="148"/>
      <c r="AO8" s="148"/>
      <c r="AP8" s="146">
        <f>IF(AA10=Y10,AA5,0)</f>
        <v>0</v>
      </c>
      <c r="AQ8" s="146">
        <f>IF(AA10=Y10,Y5,0)</f>
        <v>0</v>
      </c>
      <c r="AS8" s="134" t="s">
        <v>97</v>
      </c>
      <c r="AT8" s="150"/>
      <c r="AU8" s="150"/>
      <c r="AV8" s="149">
        <f>IF(Y13=AA13,BC8,0)</f>
        <v>0</v>
      </c>
      <c r="AW8" s="149">
        <f>IF(Y13=AA13,BD8,0)</f>
        <v>0</v>
      </c>
      <c r="AX8" s="150"/>
      <c r="AY8" s="150"/>
      <c r="AZ8" s="149">
        <f>AW8</f>
        <v>0</v>
      </c>
      <c r="BA8" s="149">
        <f>AV8</f>
        <v>0</v>
      </c>
      <c r="BB8" s="134" t="s">
        <v>97</v>
      </c>
      <c r="BC8">
        <f t="shared" si="4"/>
        <v>0</v>
      </c>
      <c r="BD8">
        <f t="shared" si="5"/>
        <v>0</v>
      </c>
    </row>
    <row r="9" spans="1:56" ht="15.95" customHeight="1" thickTop="1" thickBot="1" x14ac:dyDescent="0.3">
      <c r="A9" s="14"/>
      <c r="B9" s="52"/>
      <c r="C9" s="52"/>
      <c r="D9" s="52"/>
      <c r="E9" s="53"/>
      <c r="F9" s="54"/>
      <c r="G9" s="54"/>
      <c r="H9" s="56"/>
      <c r="I9" s="56"/>
      <c r="J9" s="56"/>
      <c r="K9" s="56"/>
      <c r="L9" s="56"/>
      <c r="N9" s="318" t="s">
        <v>101</v>
      </c>
      <c r="O9" s="319"/>
      <c r="P9" s="319"/>
      <c r="Q9" s="319"/>
      <c r="R9" s="319"/>
      <c r="S9" s="319"/>
      <c r="T9" s="319"/>
      <c r="U9" s="319"/>
      <c r="V9" s="319"/>
      <c r="W9" s="320"/>
      <c r="X9" s="125">
        <f>IF(X2&gt;=3,1)+IF(X4&gt;=3,1)+IF(X6&gt;=3,1,0)</f>
        <v>0</v>
      </c>
      <c r="Y9" s="102">
        <f>IF(Y3&gt;=3,1)+IF(Y5&gt;=3,1)+IF(Y6&gt;=3,1,0)</f>
        <v>0</v>
      </c>
      <c r="Z9" s="102">
        <f>IF(Z3&gt;=3,1)+IF(Z4&gt;=3,1)+IF(Z7&gt;=3,1,0)</f>
        <v>0</v>
      </c>
      <c r="AA9" s="187">
        <f>IF(AA2&gt;=3,1)+IF(AA5&gt;=3,1)+IF(AA7&gt;=3,1,0)</f>
        <v>0</v>
      </c>
      <c r="AB9" s="195"/>
      <c r="AC9" s="191" t="s">
        <v>98</v>
      </c>
      <c r="AD9" s="146">
        <f>IF(X9=Y9,V6,0)</f>
        <v>0</v>
      </c>
      <c r="AE9" s="146">
        <f>IF(Y9=X9,W6,0)</f>
        <v>0</v>
      </c>
      <c r="AF9" s="147"/>
      <c r="AG9" s="147"/>
      <c r="AI9" s="156" t="s">
        <v>98</v>
      </c>
      <c r="AJ9" s="146">
        <f>IF(X10=Y10,X6,0)</f>
        <v>0</v>
      </c>
      <c r="AK9" s="146">
        <f>IF(X10=Z10,Y6,0)</f>
        <v>0</v>
      </c>
      <c r="AL9" s="146">
        <f>IF(Y10=Z10,Y6,0)</f>
        <v>0</v>
      </c>
      <c r="AM9" s="146">
        <f>IF(Y10=Z10,X6,0)</f>
        <v>0</v>
      </c>
      <c r="AN9" s="148"/>
      <c r="AO9" s="148"/>
      <c r="AP9" s="148"/>
      <c r="AQ9" s="148"/>
      <c r="AS9" s="151" t="s">
        <v>98</v>
      </c>
      <c r="AT9" s="149">
        <f>IF(X13=Y13,BC9,0)</f>
        <v>0</v>
      </c>
      <c r="AU9" s="149">
        <f>IF(X13=Y13,BD9,0)</f>
        <v>0</v>
      </c>
      <c r="AV9" s="149">
        <f>AU9</f>
        <v>0</v>
      </c>
      <c r="AW9" s="149">
        <f>AT9</f>
        <v>0</v>
      </c>
      <c r="AX9" s="150"/>
      <c r="AY9" s="150"/>
      <c r="AZ9" s="150"/>
      <c r="BA9" s="150"/>
      <c r="BB9" s="151" t="s">
        <v>98</v>
      </c>
      <c r="BC9">
        <f t="shared" si="4"/>
        <v>0</v>
      </c>
      <c r="BD9">
        <f t="shared" si="5"/>
        <v>0</v>
      </c>
    </row>
    <row r="10" spans="1:56" ht="15.95" customHeight="1" thickTop="1" thickBot="1" x14ac:dyDescent="0.3">
      <c r="B10" s="54"/>
      <c r="C10" s="54"/>
      <c r="D10" s="54"/>
      <c r="E10" s="53"/>
      <c r="F10" s="54"/>
      <c r="G10" s="54"/>
      <c r="H10" s="56"/>
      <c r="I10" s="56"/>
      <c r="J10" s="56"/>
      <c r="K10" s="56"/>
      <c r="L10" s="56"/>
      <c r="N10" s="110"/>
      <c r="O10" s="323" t="s">
        <v>102</v>
      </c>
      <c r="P10" s="323"/>
      <c r="Q10" s="323"/>
      <c r="R10" s="323"/>
      <c r="S10" s="323"/>
      <c r="T10" s="323"/>
      <c r="U10" s="323"/>
      <c r="V10" s="323"/>
      <c r="W10" s="324"/>
      <c r="X10" s="125">
        <f>AD11</f>
        <v>0</v>
      </c>
      <c r="Y10" s="125">
        <f t="shared" ref="Y10:AA10" si="6">AE11</f>
        <v>0</v>
      </c>
      <c r="Z10" s="125">
        <f t="shared" si="6"/>
        <v>0</v>
      </c>
      <c r="AA10" s="192">
        <f t="shared" si="6"/>
        <v>0</v>
      </c>
      <c r="AB10" s="194"/>
      <c r="AC10" s="190" t="s">
        <v>99</v>
      </c>
      <c r="AD10" s="147"/>
      <c r="AE10" s="147"/>
      <c r="AF10" s="146">
        <f>IF(Z9=AA9,V7,0)</f>
        <v>0</v>
      </c>
      <c r="AG10" s="146">
        <f>IF(AA7=Z7,W7,0)</f>
        <v>0</v>
      </c>
      <c r="AI10" s="145" t="s">
        <v>99</v>
      </c>
      <c r="AJ10" s="148"/>
      <c r="AK10" s="148"/>
      <c r="AL10" s="148"/>
      <c r="AM10" s="148"/>
      <c r="AN10" s="146">
        <f>IF(Z10=AA10,Z7,0)</f>
        <v>0</v>
      </c>
      <c r="AO10" s="146">
        <f>IF(Z10=AA10,AA7,0)</f>
        <v>0</v>
      </c>
      <c r="AP10" s="146">
        <f>IF(AA10=Z10,AA7,0)</f>
        <v>0</v>
      </c>
      <c r="AQ10" s="146">
        <f>IF(AA11=Z12,Z7,0)</f>
        <v>0</v>
      </c>
      <c r="AS10" s="134" t="s">
        <v>99</v>
      </c>
      <c r="AT10" s="150"/>
      <c r="AU10" s="150"/>
      <c r="AV10" s="150"/>
      <c r="AW10" s="150"/>
      <c r="AX10" s="149">
        <f>IF(Z13=AA13,BC10,0)</f>
        <v>0</v>
      </c>
      <c r="AY10" s="149">
        <f>IF(Z13=AA13,BD10,0)</f>
        <v>0</v>
      </c>
      <c r="AZ10" s="149">
        <f>AY10</f>
        <v>0</v>
      </c>
      <c r="BA10" s="149">
        <f>AX10</f>
        <v>0</v>
      </c>
      <c r="BB10" s="134" t="s">
        <v>99</v>
      </c>
      <c r="BC10">
        <f t="shared" si="4"/>
        <v>0</v>
      </c>
      <c r="BD10">
        <f t="shared" si="5"/>
        <v>0</v>
      </c>
    </row>
    <row r="11" spans="1:56" ht="15.95" customHeight="1" thickTop="1" thickBot="1" x14ac:dyDescent="0.3">
      <c r="B11" s="54"/>
      <c r="C11" s="54"/>
      <c r="D11" s="54"/>
      <c r="E11" s="53"/>
      <c r="F11" s="108"/>
      <c r="G11" s="54"/>
      <c r="H11" s="56"/>
      <c r="I11" s="56"/>
      <c r="J11" s="56"/>
      <c r="K11" s="56"/>
      <c r="L11" s="56"/>
      <c r="N11" s="3"/>
      <c r="O11" s="307" t="s">
        <v>103</v>
      </c>
      <c r="P11" s="307"/>
      <c r="Q11" s="307"/>
      <c r="R11" s="307"/>
      <c r="S11" s="307"/>
      <c r="T11" s="307"/>
      <c r="U11" s="307"/>
      <c r="V11" s="307"/>
      <c r="W11" s="325"/>
      <c r="X11" s="174">
        <f>SUM(X8:X10)</f>
        <v>0</v>
      </c>
      <c r="Y11" s="174">
        <f>SUM(Y8:Y10)</f>
        <v>0</v>
      </c>
      <c r="Z11" s="174">
        <f>SUM(Z8:Z10)</f>
        <v>0</v>
      </c>
      <c r="AA11" s="198">
        <f>SUM(AA8:AA10)</f>
        <v>0</v>
      </c>
      <c r="AB11" s="196"/>
      <c r="AC11" s="165" t="s">
        <v>104</v>
      </c>
      <c r="AD11" s="146">
        <f>IFERROR(SUM(AD5+AD7+AD9),"")</f>
        <v>0</v>
      </c>
      <c r="AE11" s="146">
        <f>IFERROR(SUM(AE6+AE8+AE9),"")</f>
        <v>0</v>
      </c>
      <c r="AF11" s="146">
        <f>IFERROR(SUM(AF6+AF7+AF10),"")</f>
        <v>0</v>
      </c>
      <c r="AG11" s="146">
        <f>IFERROR(SUM(AG5+AG8+AG10),"")</f>
        <v>0</v>
      </c>
      <c r="AI11" s="159" t="s">
        <v>104</v>
      </c>
      <c r="AJ11" s="159">
        <f>SUM(AJ5:AJ9)</f>
        <v>0</v>
      </c>
      <c r="AK11" s="159">
        <f>SUM(AK5:AK9)</f>
        <v>0</v>
      </c>
      <c r="AL11" s="159">
        <f>SUM(AL6:AL9)</f>
        <v>0</v>
      </c>
      <c r="AM11" s="159">
        <f>SUM(AM6:AM9)</f>
        <v>0</v>
      </c>
      <c r="AN11" s="160">
        <f>SUM(AN6:AN10)</f>
        <v>0</v>
      </c>
      <c r="AO11" s="160">
        <f>SUM(AO6:AO10)</f>
        <v>0</v>
      </c>
      <c r="AP11" s="159">
        <f>SUM(AP5:AP10)</f>
        <v>0</v>
      </c>
      <c r="AQ11" s="159">
        <f>SUM(AQ5:AQ10)</f>
        <v>0</v>
      </c>
      <c r="AS11" s="161" t="s">
        <v>104</v>
      </c>
      <c r="AT11" s="161">
        <f>SUM(AT5:AT9)</f>
        <v>0</v>
      </c>
      <c r="AU11" s="161">
        <f>SUM(AU5:AU9)</f>
        <v>0</v>
      </c>
      <c r="AV11" s="161">
        <f>SUM(AV6:AV9)</f>
        <v>0</v>
      </c>
      <c r="AW11" s="161">
        <f>SUM(AW6:AW9)</f>
        <v>0</v>
      </c>
      <c r="AX11" s="162">
        <f>SUM(AX6:AX10)</f>
        <v>0</v>
      </c>
      <c r="AY11" s="162">
        <f>SUM(AY6:AY10)</f>
        <v>0</v>
      </c>
      <c r="AZ11" s="161">
        <f>SUM(AZ5:AZ10)</f>
        <v>0</v>
      </c>
      <c r="BA11" s="161">
        <f>SUM(BA5:BA10)</f>
        <v>0</v>
      </c>
      <c r="BB11" s="140"/>
    </row>
    <row r="12" spans="1:56" ht="15.95" customHeight="1" thickTop="1" thickBot="1" x14ac:dyDescent="0.3">
      <c r="B12" s="55"/>
      <c r="C12" s="55"/>
      <c r="D12" s="52"/>
      <c r="E12" s="53"/>
      <c r="F12" s="108"/>
      <c r="G12" s="105">
        <f>'Tirage-poules_de_4'!Y2</f>
        <v>0</v>
      </c>
      <c r="H12" s="56"/>
      <c r="I12" s="56"/>
      <c r="J12" s="56"/>
      <c r="K12" s="56"/>
      <c r="L12" s="56"/>
      <c r="N12" s="3"/>
      <c r="O12" s="309" t="s">
        <v>105</v>
      </c>
      <c r="P12" s="309"/>
      <c r="Q12" s="309"/>
      <c r="R12" s="309"/>
      <c r="S12" s="309"/>
      <c r="T12" s="309"/>
      <c r="U12" s="309"/>
      <c r="V12" s="309"/>
      <c r="W12" s="309"/>
      <c r="X12" s="175">
        <f>RANK(X11,$X11:$AA11,0)+COUNTIF($X11:X11,X11)-1</f>
        <v>1</v>
      </c>
      <c r="Y12" s="176">
        <f>RANK(Y11,$X11:$AA11,0)+COUNTIF($X11:Y11,Y11)-1</f>
        <v>2</v>
      </c>
      <c r="Z12" s="176">
        <f>RANK(Z11,$X11:$AA11,0)+COUNTIF($X11:Z11,Z11)-1</f>
        <v>3</v>
      </c>
      <c r="AA12" s="177">
        <f>RANK(AA11,$X11:$AA11,0)+COUNTIF($X11:AA11,AA11)-1</f>
        <v>4</v>
      </c>
      <c r="AB12" s="197">
        <f>SUM(X12:AA12)</f>
        <v>10</v>
      </c>
      <c r="AC12" s="163"/>
      <c r="AD12" s="163"/>
      <c r="AE12" s="163"/>
      <c r="AF12" s="163"/>
      <c r="AG12" s="163"/>
      <c r="AI12" s="164" t="s">
        <v>106</v>
      </c>
      <c r="AJ12" s="298">
        <f>IFERROR(SUM(AJ11/AK11),0)</f>
        <v>0</v>
      </c>
      <c r="AK12" s="299"/>
      <c r="AL12" s="298">
        <f>IFERROR(SUM(AL11/AM11),0)</f>
        <v>0</v>
      </c>
      <c r="AM12" s="299"/>
      <c r="AN12" s="298">
        <f>IFERROR(SUM(AN11/AO11),0)</f>
        <v>0</v>
      </c>
      <c r="AO12" s="299"/>
      <c r="AP12" s="300">
        <f>IFERROR(SUM(AP11/AQ11),0)</f>
        <v>0</v>
      </c>
      <c r="AQ12" s="301"/>
      <c r="AS12" s="166" t="s">
        <v>106</v>
      </c>
      <c r="AT12" s="302">
        <f>IFERROR(SUM(AT11/AU11),0)</f>
        <v>0</v>
      </c>
      <c r="AU12" s="303"/>
      <c r="AV12" s="302">
        <f>IFERROR(SUM(AV11/AW11),0)</f>
        <v>0</v>
      </c>
      <c r="AW12" s="303"/>
      <c r="AX12" s="302">
        <f>IFERROR(SUM(AX11/AY11),0)</f>
        <v>0</v>
      </c>
      <c r="AY12" s="303"/>
      <c r="AZ12" s="294">
        <f>IFERROR(SUM(AZ11/BA11),0)</f>
        <v>0</v>
      </c>
      <c r="BA12" s="295"/>
      <c r="BB12" s="140"/>
    </row>
    <row r="13" spans="1:56" ht="15.95" customHeight="1" thickTop="1" x14ac:dyDescent="0.25">
      <c r="B13" s="55"/>
      <c r="C13" s="55"/>
      <c r="D13" s="52"/>
      <c r="E13" s="53"/>
      <c r="F13" s="108"/>
      <c r="G13" s="105">
        <f>'Tirage-poules_de_4'!Y3</f>
        <v>0</v>
      </c>
      <c r="H13" s="56"/>
      <c r="I13" s="56"/>
      <c r="J13" s="56"/>
      <c r="K13" s="56"/>
      <c r="L13" s="56"/>
      <c r="M13" s="307"/>
      <c r="N13" s="307"/>
      <c r="O13" s="307" t="s">
        <v>107</v>
      </c>
      <c r="P13" s="307"/>
      <c r="Q13" s="307"/>
      <c r="R13" s="307"/>
      <c r="S13" s="307"/>
      <c r="T13" s="307"/>
      <c r="U13" s="307"/>
      <c r="V13" s="307"/>
      <c r="W13" s="307"/>
      <c r="X13" s="282">
        <f>AJ12</f>
        <v>0</v>
      </c>
      <c r="Y13" s="283">
        <f>AL12</f>
        <v>0</v>
      </c>
      <c r="Z13" s="283">
        <f>AN12</f>
        <v>0</v>
      </c>
      <c r="AA13" s="284">
        <f>AP12</f>
        <v>0</v>
      </c>
      <c r="AB13" s="109"/>
      <c r="AC13" s="163"/>
      <c r="AD13" s="163"/>
      <c r="AE13" s="163"/>
      <c r="AF13" s="163"/>
      <c r="AG13" s="163"/>
      <c r="AI13"/>
      <c r="AJ13" s="167"/>
      <c r="AK13"/>
      <c r="AL13"/>
      <c r="AM13"/>
      <c r="AN13"/>
      <c r="AO13"/>
      <c r="AP13"/>
      <c r="AQ13"/>
    </row>
    <row r="14" spans="1:56" ht="15" customHeight="1" thickBot="1" x14ac:dyDescent="0.3">
      <c r="B14" s="55"/>
      <c r="C14" s="55"/>
      <c r="D14" s="54"/>
      <c r="E14" s="54"/>
      <c r="F14" s="106"/>
      <c r="G14" s="105">
        <f>'Tirage-poules_de_4'!Y4</f>
        <v>0</v>
      </c>
      <c r="H14" s="56"/>
      <c r="I14" s="56"/>
      <c r="J14" s="56"/>
      <c r="K14" s="56"/>
      <c r="L14" s="56"/>
      <c r="M14" s="308"/>
      <c r="N14" s="308"/>
      <c r="O14" s="307" t="s">
        <v>108</v>
      </c>
      <c r="P14" s="307"/>
      <c r="Q14" s="307"/>
      <c r="R14" s="307"/>
      <c r="S14" s="307"/>
      <c r="T14" s="307"/>
      <c r="U14" s="307"/>
      <c r="V14" s="307"/>
      <c r="W14" s="307"/>
      <c r="X14" s="178">
        <f>SUM(X11+X13)</f>
        <v>0</v>
      </c>
      <c r="Y14" s="179">
        <f t="shared" ref="Y14:AA14" si="7">SUM(Y11+Y13)</f>
        <v>0</v>
      </c>
      <c r="Z14" s="179">
        <f t="shared" si="7"/>
        <v>0</v>
      </c>
      <c r="AA14" s="180">
        <f t="shared" si="7"/>
        <v>0</v>
      </c>
      <c r="AB14" s="296"/>
      <c r="AC14" s="296"/>
      <c r="AD14" s="296"/>
      <c r="AE14" s="296"/>
      <c r="AF14" s="163"/>
      <c r="AG14" s="163"/>
      <c r="AJ14" s="297"/>
      <c r="AK14" s="297"/>
      <c r="AL14" s="297"/>
      <c r="AM14" s="297"/>
      <c r="AN14" s="297"/>
      <c r="AO14" s="297"/>
      <c r="AP14" s="297"/>
      <c r="AQ14" s="297"/>
    </row>
    <row r="15" spans="1:56" ht="15.95" customHeight="1" thickTop="1" thickBot="1" x14ac:dyDescent="0.3">
      <c r="B15" s="55"/>
      <c r="C15" s="55"/>
      <c r="D15" s="54"/>
      <c r="E15" s="56"/>
      <c r="F15" s="35"/>
      <c r="G15" s="105">
        <f>'Tirage-poules_de_4'!Y5</f>
        <v>0</v>
      </c>
      <c r="H15" s="56"/>
      <c r="I15" s="56"/>
      <c r="J15" s="56"/>
      <c r="K15" s="56"/>
      <c r="L15" s="56"/>
      <c r="M15" s="112"/>
      <c r="N15" s="14"/>
      <c r="O15" s="309" t="s">
        <v>109</v>
      </c>
      <c r="P15" s="309"/>
      <c r="Q15" s="309"/>
      <c r="R15" s="309"/>
      <c r="S15" s="309"/>
      <c r="T15" s="309"/>
      <c r="U15" s="309"/>
      <c r="V15" s="309"/>
      <c r="W15" s="309"/>
      <c r="X15" s="168">
        <f>RANK(X14,$X14:$AA14,0)+COUNTIF($X14:X14,X14)-1</f>
        <v>1</v>
      </c>
      <c r="Y15" s="168">
        <f>RANK(Y14,$X14:$AA14,0)+COUNTIF($X14:Y14,Y14)-1</f>
        <v>2</v>
      </c>
      <c r="Z15" s="168">
        <f>RANK(Z14,$X14:$AA14,0)+COUNTIF($X14:Z14,Z14)-1</f>
        <v>3</v>
      </c>
      <c r="AA15" s="168">
        <f>RANK(AA14,$X14:$AA14,0)+COUNTIF($X14:AA14,AA14)-1</f>
        <v>4</v>
      </c>
      <c r="AB15"/>
      <c r="AC15" s="163"/>
      <c r="AD15" s="163"/>
      <c r="AE15" s="163"/>
      <c r="AF15" s="163"/>
      <c r="AG15" s="163"/>
    </row>
    <row r="16" spans="1:56" ht="15.95" customHeight="1" thickTop="1" thickBot="1" x14ac:dyDescent="0.3">
      <c r="B16" s="55"/>
      <c r="C16" s="55"/>
      <c r="D16" s="54"/>
      <c r="E16" s="56"/>
      <c r="F16" s="35"/>
      <c r="G16" s="56"/>
      <c r="H16" s="56"/>
      <c r="I16" s="56"/>
      <c r="J16" s="56"/>
      <c r="K16" s="56"/>
      <c r="L16" s="56"/>
      <c r="M16" s="3"/>
      <c r="N16" s="14"/>
      <c r="O16" s="307" t="s">
        <v>110</v>
      </c>
      <c r="P16" s="307"/>
      <c r="Q16" s="307"/>
      <c r="R16" s="307"/>
      <c r="S16" s="307"/>
      <c r="T16" s="307"/>
      <c r="U16" s="307"/>
      <c r="V16" s="307"/>
      <c r="W16" s="307"/>
      <c r="X16" s="285">
        <f>AT12</f>
        <v>0</v>
      </c>
      <c r="Y16" s="285">
        <f>AV12</f>
        <v>0</v>
      </c>
      <c r="Z16" s="285">
        <f>AX12</f>
        <v>0</v>
      </c>
      <c r="AA16" s="285">
        <f>AZ12</f>
        <v>0</v>
      </c>
      <c r="AB16"/>
      <c r="AC16" s="163"/>
      <c r="AD16" s="163"/>
      <c r="AE16" s="163"/>
      <c r="AF16" s="163"/>
      <c r="AG16" s="163"/>
    </row>
    <row r="17" spans="2:33" ht="15.95" customHeight="1" thickTop="1" thickBot="1" x14ac:dyDescent="0.3">
      <c r="B17" s="54"/>
      <c r="C17" s="54"/>
      <c r="D17" s="54"/>
      <c r="E17" s="52"/>
      <c r="F17" s="35"/>
      <c r="G17" s="56"/>
      <c r="H17" s="56"/>
      <c r="I17" s="56"/>
      <c r="J17" s="56"/>
      <c r="K17" s="56"/>
      <c r="L17" s="56"/>
      <c r="M17" s="306" t="s">
        <v>116</v>
      </c>
      <c r="N17" s="306"/>
      <c r="O17" s="310" t="s">
        <v>111</v>
      </c>
      <c r="P17" s="307"/>
      <c r="Q17" s="307"/>
      <c r="R17" s="307"/>
      <c r="S17" s="307"/>
      <c r="T17" s="307"/>
      <c r="U17" s="307"/>
      <c r="V17" s="307"/>
      <c r="W17" s="307"/>
      <c r="X17" s="286">
        <f>SUM(X14+X16)</f>
        <v>0</v>
      </c>
      <c r="Y17" s="286">
        <f t="shared" ref="Y17:AA17" si="8">SUM(Y14+Y16)</f>
        <v>0</v>
      </c>
      <c r="Z17" s="286">
        <f t="shared" si="8"/>
        <v>0</v>
      </c>
      <c r="AA17" s="286">
        <f t="shared" si="8"/>
        <v>0</v>
      </c>
      <c r="AB17"/>
      <c r="AC17" s="163"/>
      <c r="AD17" s="163"/>
      <c r="AE17" s="163"/>
      <c r="AF17" s="163"/>
      <c r="AG17" s="163"/>
    </row>
    <row r="18" spans="2:33" ht="15.95" customHeight="1" thickTop="1" thickBot="1" x14ac:dyDescent="0.3">
      <c r="B18" s="54"/>
      <c r="C18" s="54"/>
      <c r="D18" s="54"/>
      <c r="E18" s="52"/>
      <c r="F18" s="35"/>
      <c r="G18" s="56"/>
      <c r="H18" s="56"/>
      <c r="I18" s="56"/>
      <c r="J18" s="56"/>
      <c r="K18" s="56"/>
      <c r="L18" s="56"/>
      <c r="M18" s="306" t="s">
        <v>82</v>
      </c>
      <c r="N18" s="306"/>
      <c r="O18" s="312" t="s">
        <v>112</v>
      </c>
      <c r="P18" s="312"/>
      <c r="Q18" s="312"/>
      <c r="R18" s="312"/>
      <c r="S18" s="312"/>
      <c r="T18" s="312"/>
      <c r="U18" s="312"/>
      <c r="V18" s="312"/>
      <c r="W18" s="312"/>
      <c r="X18" s="199">
        <f>RANK(X17,$X17:$AA17,0)+COUNTIF($X17:X17,X17)-1</f>
        <v>1</v>
      </c>
      <c r="Y18" s="199">
        <f>RANK(Y17,$X17:$AA17,0)+COUNTIF($X17:Y17,Y17)-1</f>
        <v>2</v>
      </c>
      <c r="Z18" s="199">
        <f>RANK(Z17,$X17:$AA17,0)+COUNTIF($X17:Z17,Z17)-1</f>
        <v>3</v>
      </c>
      <c r="AA18" s="199">
        <f>RANK(AA17,$X17:$AA17,0)+COUNTIF($X17:AA17,AA17)-1</f>
        <v>4</v>
      </c>
      <c r="AB18"/>
      <c r="AC18" s="163"/>
      <c r="AD18" s="163"/>
      <c r="AE18" s="163"/>
      <c r="AF18" s="163"/>
      <c r="AG18" s="163"/>
    </row>
    <row r="19" spans="2:33" ht="18" hidden="1" customHeight="1" thickBot="1" x14ac:dyDescent="0.3">
      <c r="B19" s="54"/>
      <c r="C19" s="54"/>
      <c r="D19" s="54"/>
      <c r="E19" s="54"/>
      <c r="F19" s="35"/>
      <c r="G19" s="56"/>
      <c r="H19" s="53"/>
      <c r="I19" s="53"/>
      <c r="J19" s="53"/>
      <c r="K19" s="53"/>
      <c r="L19" s="53"/>
      <c r="M19" s="102">
        <v>1</v>
      </c>
      <c r="N19" s="123" t="e">
        <f>_xlfn.IFS(#REF!="","",#REF!=1,$G$12,#REF!=1,$G$13,#REF!=1,$G$14,#REF!=1,$G$15)</f>
        <v>#REF!</v>
      </c>
      <c r="O19" s="53"/>
      <c r="P19" s="53"/>
      <c r="Q19" s="53"/>
      <c r="R19" s="53"/>
      <c r="S19" s="56"/>
      <c r="T19" s="56"/>
      <c r="U19" s="56"/>
      <c r="V19" s="56"/>
      <c r="W19" s="56"/>
      <c r="X19"/>
      <c r="Y19"/>
      <c r="Z19"/>
      <c r="AA19"/>
      <c r="AB19" s="169"/>
      <c r="AC19" s="163"/>
      <c r="AD19" s="163"/>
      <c r="AE19" s="163"/>
      <c r="AF19" s="163"/>
      <c r="AG19" s="163"/>
    </row>
    <row r="20" spans="2:33" ht="20.25" thickTop="1" thickBot="1" x14ac:dyDescent="0.35">
      <c r="B20" s="54"/>
      <c r="C20" s="54"/>
      <c r="D20" s="54"/>
      <c r="E20" s="53"/>
      <c r="F20" s="108"/>
      <c r="G20" s="56"/>
      <c r="H20" s="53"/>
      <c r="I20" s="53"/>
      <c r="J20" s="53"/>
      <c r="K20" s="53"/>
      <c r="L20" s="53"/>
      <c r="M20" s="102">
        <v>1</v>
      </c>
      <c r="N20" s="170" t="str">
        <f>_xlfn.IFS(V2=0,"",X18=1,X1,Y18=1,Y1,Z18=1,Z1,AA18=1,AA1)</f>
        <v/>
      </c>
      <c r="O20" s="53"/>
      <c r="P20" s="53"/>
      <c r="Q20" s="53"/>
      <c r="R20" s="56"/>
      <c r="S20" s="56"/>
      <c r="T20" s="56"/>
      <c r="U20" s="56"/>
      <c r="V20" s="56"/>
      <c r="W20" s="56"/>
      <c r="X20" s="171"/>
      <c r="Y20"/>
      <c r="Z20"/>
      <c r="AA20"/>
      <c r="AB20" s="140"/>
      <c r="AC20" s="137"/>
    </row>
    <row r="21" spans="2:33" ht="15.75" customHeight="1" thickTop="1" thickBot="1" x14ac:dyDescent="0.35">
      <c r="B21" s="54"/>
      <c r="C21" s="54"/>
      <c r="D21" s="54"/>
      <c r="E21" s="53"/>
      <c r="F21" s="108"/>
      <c r="G21" s="54"/>
      <c r="H21" s="53"/>
      <c r="I21" s="53"/>
      <c r="J21" s="53"/>
      <c r="K21" s="53"/>
      <c r="L21" s="53"/>
      <c r="M21" s="102">
        <v>2</v>
      </c>
      <c r="N21" s="170" t="str">
        <f>_xlfn.IFS(V2=0,"",X18=2,X1,Y18=2,Y1,Z18=2,Z1,AA18=2,AA1)</f>
        <v/>
      </c>
      <c r="O21" s="53"/>
      <c r="P21" s="53"/>
      <c r="Q21" s="53"/>
      <c r="R21" s="56"/>
      <c r="S21" s="56"/>
      <c r="T21" s="158"/>
      <c r="U21" s="56"/>
      <c r="V21" s="56"/>
      <c r="W21" s="56"/>
      <c r="X21" s="124"/>
      <c r="Y21" s="124"/>
      <c r="Z21" s="124"/>
      <c r="AB21" s="140"/>
      <c r="AC21" s="137"/>
    </row>
    <row r="22" spans="2:33" ht="20.25" thickTop="1" thickBot="1" x14ac:dyDescent="0.35">
      <c r="B22" s="54"/>
      <c r="C22" s="54"/>
      <c r="D22" s="54"/>
      <c r="E22" s="53"/>
      <c r="F22" s="53"/>
      <c r="G22" s="54"/>
      <c r="H22" s="53"/>
      <c r="I22" s="53"/>
      <c r="J22" s="53"/>
      <c r="K22" s="53"/>
      <c r="L22" s="53"/>
      <c r="M22" s="102">
        <v>3</v>
      </c>
      <c r="N22" s="170" t="str">
        <f>_xlfn.IFS(V2=0,"",X18=3,X1,Y18=3,Y1,Z18=3,Z1,AA18=3,AA1)</f>
        <v/>
      </c>
      <c r="O22" s="53"/>
      <c r="P22" s="53"/>
      <c r="Q22" s="53"/>
      <c r="R22" s="53"/>
      <c r="S22" s="56"/>
      <c r="T22" s="56"/>
      <c r="U22" s="56"/>
      <c r="V22" s="56"/>
      <c r="W22" s="56"/>
      <c r="X22" s="124"/>
      <c r="Y22" s="124"/>
      <c r="Z22" s="124"/>
      <c r="AB22" s="140"/>
      <c r="AC22" s="137"/>
      <c r="AG22" s="163"/>
    </row>
    <row r="23" spans="2:33" ht="16.5" customHeight="1" thickTop="1" thickBot="1" x14ac:dyDescent="0.35">
      <c r="B23" s="54"/>
      <c r="C23" s="54"/>
      <c r="D23" s="54"/>
      <c r="E23" s="53"/>
      <c r="F23" s="53"/>
      <c r="G23" s="54"/>
      <c r="H23" s="53"/>
      <c r="I23" s="53"/>
      <c r="J23" s="53"/>
      <c r="K23" s="53"/>
      <c r="L23" s="53"/>
      <c r="M23" s="102">
        <v>4</v>
      </c>
      <c r="N23" s="170" t="str">
        <f>_xlfn.IFS(V2=0,"",X18=4,X1,Y18=4,Y1,Z18=4,Z1,AA18=4,AA1)</f>
        <v/>
      </c>
      <c r="O23" s="53"/>
      <c r="P23" s="53"/>
      <c r="Q23" s="53"/>
      <c r="R23" s="53"/>
      <c r="S23" s="56"/>
      <c r="T23" s="56"/>
      <c r="U23" s="56"/>
      <c r="V23" s="56"/>
      <c r="W23" s="56"/>
      <c r="X23" s="124"/>
      <c r="Y23" s="124"/>
      <c r="Z23" s="124"/>
      <c r="AA23" s="103"/>
      <c r="AB23" s="140"/>
      <c r="AC23" s="137"/>
      <c r="AG23" s="163"/>
    </row>
    <row r="24" spans="2:33" ht="15.75" thickTop="1" x14ac:dyDescent="0.25">
      <c r="B24" s="54"/>
      <c r="C24" s="54"/>
      <c r="D24" s="54"/>
      <c r="E24" s="53"/>
      <c r="F24" s="53"/>
      <c r="G24" s="54"/>
      <c r="H24" s="53"/>
      <c r="I24" s="53"/>
      <c r="J24" s="53"/>
      <c r="K24" s="53"/>
      <c r="L24" s="53"/>
      <c r="M24" s="112"/>
      <c r="N24" s="113"/>
      <c r="O24" s="53"/>
      <c r="P24" s="53"/>
      <c r="Q24" s="53"/>
      <c r="R24" s="53"/>
      <c r="S24" s="53"/>
      <c r="T24" s="56"/>
      <c r="U24" s="56"/>
      <c r="V24" s="56"/>
      <c r="W24" s="56"/>
      <c r="X24" s="109"/>
      <c r="Y24" s="109"/>
      <c r="Z24" s="109"/>
      <c r="AA24" s="103"/>
      <c r="AB24" s="169"/>
      <c r="AC24" s="137"/>
      <c r="AG24" s="163"/>
    </row>
    <row r="25" spans="2:33" x14ac:dyDescent="0.25">
      <c r="M25" s="112"/>
      <c r="N25" s="113"/>
      <c r="O25" s="53"/>
      <c r="P25" s="53"/>
      <c r="Q25" s="53"/>
      <c r="R25" s="53"/>
      <c r="S25" s="53"/>
      <c r="T25" s="56"/>
      <c r="U25" s="56"/>
      <c r="V25" s="56"/>
      <c r="W25" s="56"/>
      <c r="X25" s="56"/>
      <c r="Y25" s="56"/>
      <c r="Z25" s="56"/>
      <c r="AB25" s="169"/>
      <c r="AC25" s="137"/>
      <c r="AG25" s="163"/>
    </row>
    <row r="26" spans="2:33" ht="16.5" customHeight="1" x14ac:dyDescent="0.25">
      <c r="M26" s="311"/>
      <c r="N26" s="311"/>
      <c r="O26" s="53"/>
      <c r="P26" s="53"/>
      <c r="Q26" s="53"/>
      <c r="R26" s="53"/>
      <c r="S26" s="53"/>
      <c r="T26" s="56"/>
      <c r="U26" s="56"/>
      <c r="V26" s="53"/>
      <c r="W26" s="56"/>
      <c r="X26" s="56"/>
      <c r="Y26" s="56"/>
      <c r="Z26" s="56"/>
      <c r="AA26" s="56"/>
      <c r="AB26" s="155"/>
      <c r="AC26" s="137"/>
    </row>
    <row r="27" spans="2:33" x14ac:dyDescent="0.25">
      <c r="M27" s="311"/>
      <c r="N27" s="311"/>
      <c r="O27" s="53"/>
      <c r="P27" s="53"/>
      <c r="Q27" s="53"/>
      <c r="R27" s="53"/>
      <c r="S27" s="53"/>
      <c r="T27" s="56"/>
      <c r="U27" s="56"/>
      <c r="V27" s="53"/>
      <c r="W27" s="56"/>
      <c r="X27" s="56"/>
      <c r="Y27" s="56"/>
      <c r="Z27" s="56"/>
      <c r="AA27" s="56"/>
      <c r="AB27" s="172"/>
      <c r="AC27" s="137"/>
    </row>
    <row r="28" spans="2:33" ht="16.5" customHeight="1" x14ac:dyDescent="0.25">
      <c r="M28" s="35"/>
      <c r="N28" s="105"/>
      <c r="O28" s="53"/>
      <c r="P28" s="53"/>
      <c r="Q28" s="53"/>
      <c r="R28" s="53"/>
      <c r="S28" s="53"/>
      <c r="T28" s="56"/>
      <c r="U28" s="53"/>
      <c r="V28" s="126"/>
      <c r="W28" s="53"/>
      <c r="X28" s="56"/>
      <c r="Y28" s="56"/>
      <c r="Z28" s="56"/>
      <c r="AA28" s="169"/>
      <c r="AB28" s="172"/>
    </row>
    <row r="29" spans="2:33" x14ac:dyDescent="0.25">
      <c r="M29" s="35"/>
      <c r="N29" s="105"/>
      <c r="S29" s="53"/>
      <c r="T29" s="56"/>
      <c r="U29" s="53"/>
      <c r="V29" s="126"/>
      <c r="W29" s="53"/>
      <c r="X29" s="56"/>
      <c r="Y29" s="56"/>
      <c r="Z29" s="56"/>
      <c r="AA29" s="169"/>
      <c r="AB29" s="172"/>
    </row>
    <row r="30" spans="2:33" x14ac:dyDescent="0.25">
      <c r="M30" s="35"/>
      <c r="N30" s="105"/>
      <c r="S30" s="53"/>
      <c r="T30" s="56"/>
      <c r="U30" s="293"/>
      <c r="V30" s="126"/>
      <c r="W30" s="126"/>
      <c r="X30" s="56"/>
      <c r="Y30" s="56"/>
      <c r="Z30" s="56"/>
      <c r="AA30" s="169"/>
      <c r="AB30" s="172"/>
    </row>
    <row r="31" spans="2:33" x14ac:dyDescent="0.25">
      <c r="M31" s="35"/>
      <c r="N31" s="105"/>
      <c r="S31" s="53"/>
      <c r="T31" s="56"/>
      <c r="U31" s="293"/>
      <c r="V31" s="126"/>
      <c r="W31" s="126"/>
      <c r="X31" s="56"/>
      <c r="Y31" s="56"/>
      <c r="Z31" s="56"/>
      <c r="AA31" s="169"/>
      <c r="AB31" s="172"/>
    </row>
    <row r="32" spans="2:33" x14ac:dyDescent="0.25">
      <c r="M32" s="3"/>
      <c r="N32" s="3"/>
      <c r="U32" s="293"/>
      <c r="W32" s="126"/>
      <c r="X32" s="56"/>
      <c r="Y32" s="56"/>
      <c r="Z32" s="56"/>
      <c r="AA32" s="56"/>
      <c r="AB32" s="155"/>
    </row>
    <row r="33" spans="21:27" x14ac:dyDescent="0.25">
      <c r="U33" s="293"/>
      <c r="W33" s="126"/>
      <c r="X33" s="112"/>
      <c r="Y33" s="112"/>
      <c r="Z33" s="112"/>
      <c r="AA33" s="112"/>
    </row>
    <row r="34" spans="21:27" x14ac:dyDescent="0.25">
      <c r="X34" s="119"/>
      <c r="Y34" s="119"/>
      <c r="Z34" s="119"/>
      <c r="AA34" s="119"/>
    </row>
    <row r="35" spans="21:27" x14ac:dyDescent="0.25">
      <c r="X35" s="119"/>
      <c r="Y35" s="119"/>
      <c r="Z35" s="119"/>
      <c r="AA35" s="119"/>
    </row>
    <row r="36" spans="21:27" x14ac:dyDescent="0.25">
      <c r="X36" s="119"/>
      <c r="Y36" s="119"/>
      <c r="Z36" s="119"/>
      <c r="AA36" s="119"/>
    </row>
    <row r="37" spans="21:27" x14ac:dyDescent="0.25">
      <c r="X37" s="119"/>
      <c r="Y37" s="119"/>
      <c r="Z37" s="119"/>
      <c r="AA37" s="119"/>
    </row>
    <row r="38" spans="21:27" x14ac:dyDescent="0.25">
      <c r="X38" s="119"/>
      <c r="Y38" s="119"/>
      <c r="Z38" s="119"/>
      <c r="AA38" s="119"/>
    </row>
    <row r="39" spans="21:27" x14ac:dyDescent="0.25">
      <c r="X39" s="112"/>
      <c r="Y39" s="112"/>
      <c r="Z39" s="112"/>
      <c r="AA39" s="112"/>
    </row>
  </sheetData>
  <sheetProtection algorithmName="SHA-512" hashValue="bfg9Hp+IFOWuo6ScqtIXEDw5U3/G1/IbdaTUhlYe+ngj5g/0AR+xFSPT7lb4Qlhw4/l3t8CreHpXPu95FWhHSQ==" saltValue="EQELeuPMBRkdPiLt5qGMug==" spinCount="100000" sheet="1" objects="1" scenarios="1"/>
  <protectedRanges>
    <protectedRange sqref="H2:L7 O2:S7" name="Plage1"/>
  </protectedRanges>
  <mergeCells count="48">
    <mergeCell ref="M27:N27"/>
    <mergeCell ref="U30:U33"/>
    <mergeCell ref="O10:W10"/>
    <mergeCell ref="O11:W11"/>
    <mergeCell ref="O12:W12"/>
    <mergeCell ref="O13:W13"/>
    <mergeCell ref="O14:W14"/>
    <mergeCell ref="O15:W15"/>
    <mergeCell ref="O16:W16"/>
    <mergeCell ref="O17:W17"/>
    <mergeCell ref="O18:W18"/>
    <mergeCell ref="M17:N17"/>
    <mergeCell ref="M18:N18"/>
    <mergeCell ref="M26:N26"/>
    <mergeCell ref="M14:N14"/>
    <mergeCell ref="M13:N13"/>
    <mergeCell ref="AB14:AE14"/>
    <mergeCell ref="AJ14:AQ14"/>
    <mergeCell ref="AV12:AW12"/>
    <mergeCell ref="AX12:AY12"/>
    <mergeCell ref="AZ12:BA12"/>
    <mergeCell ref="AJ12:AK12"/>
    <mergeCell ref="AL12:AM12"/>
    <mergeCell ref="AN12:AO12"/>
    <mergeCell ref="AP12:AQ12"/>
    <mergeCell ref="AT12:AU12"/>
    <mergeCell ref="N8:W8"/>
    <mergeCell ref="N9:W9"/>
    <mergeCell ref="AX2:AY2"/>
    <mergeCell ref="AZ2:BA2"/>
    <mergeCell ref="AJ3:AK3"/>
    <mergeCell ref="AL3:AM3"/>
    <mergeCell ref="AN3:AO3"/>
    <mergeCell ref="AP3:AQ3"/>
    <mergeCell ref="AT3:AU3"/>
    <mergeCell ref="AV3:AW3"/>
    <mergeCell ref="AX3:AY3"/>
    <mergeCell ref="AZ3:BA3"/>
    <mergeCell ref="AL2:AM2"/>
    <mergeCell ref="AN2:AO2"/>
    <mergeCell ref="AP2:AQ2"/>
    <mergeCell ref="AT2:AU2"/>
    <mergeCell ref="AV2:AW2"/>
    <mergeCell ref="E1:F1"/>
    <mergeCell ref="AC1:AG1"/>
    <mergeCell ref="AI1:AQ1"/>
    <mergeCell ref="AS1:BA1"/>
    <mergeCell ref="AJ2:AK2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59394" r:id="rId3" name="CommandButton1">
          <controlPr defaultSize="0" autoLine="0" r:id="rId4">
            <anchor moveWithCells="1">
              <from>
                <xdr:col>24</xdr:col>
                <xdr:colOff>0</xdr:colOff>
                <xdr:row>19</xdr:row>
                <xdr:rowOff>9525</xdr:rowOff>
              </from>
              <to>
                <xdr:col>29</xdr:col>
                <xdr:colOff>323850</xdr:colOff>
                <xdr:row>23</xdr:row>
                <xdr:rowOff>0</xdr:rowOff>
              </to>
            </anchor>
          </controlPr>
        </control>
      </mc:Choice>
      <mc:Fallback>
        <control shapeId="59394" r:id="rId3" name="CommandButton1"/>
      </mc:Fallback>
    </mc:AlternateContent>
  </control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3098CE-BDE7-4153-8E5D-72C87FCB08AF}">
  <sheetPr codeName="Feuil16"/>
  <dimension ref="A1:BD39"/>
  <sheetViews>
    <sheetView showGridLines="0" showRowColHeaders="0" topLeftCell="B1" workbookViewId="0">
      <selection activeCell="R27" sqref="R27"/>
    </sheetView>
  </sheetViews>
  <sheetFormatPr baseColWidth="10" defaultRowHeight="15" x14ac:dyDescent="0.25"/>
  <cols>
    <col min="1" max="1" width="2" hidden="1" customWidth="1"/>
    <col min="2" max="2" width="10.85546875" bestFit="1" customWidth="1"/>
    <col min="3" max="3" width="10.85546875" hidden="1" customWidth="1"/>
    <col min="4" max="4" width="12.85546875" hidden="1" customWidth="1"/>
    <col min="5" max="6" width="2" style="10" bestFit="1" customWidth="1"/>
    <col min="7" max="7" width="20.5703125" bestFit="1" customWidth="1"/>
    <col min="8" max="12" width="4.28515625" style="10" customWidth="1"/>
    <col min="13" max="13" width="6" bestFit="1" customWidth="1"/>
    <col min="14" max="14" width="20.5703125" bestFit="1" customWidth="1"/>
    <col min="15" max="19" width="4.28515625" style="10" customWidth="1"/>
    <col min="20" max="20" width="14.85546875" style="3" hidden="1" customWidth="1"/>
    <col min="21" max="21" width="6.5703125" style="3" hidden="1" customWidth="1"/>
    <col min="22" max="23" width="5.42578125" style="3" bestFit="1" customWidth="1"/>
    <col min="24" max="27" width="5.5703125" style="3" bestFit="1" customWidth="1"/>
    <col min="28" max="28" width="3" style="157" bestFit="1" customWidth="1"/>
    <col min="29" max="29" width="8.7109375" style="173" bestFit="1" customWidth="1"/>
    <col min="30" max="33" width="6.7109375" style="137" bestFit="1" customWidth="1"/>
    <col min="34" max="34" width="3.7109375" customWidth="1"/>
    <col min="35" max="35" width="8.7109375" style="163" bestFit="1" customWidth="1"/>
    <col min="36" max="36" width="6.85546875" style="163" bestFit="1" customWidth="1"/>
    <col min="37" max="37" width="6.7109375" style="163" bestFit="1" customWidth="1"/>
    <col min="38" max="38" width="6.85546875" style="163" bestFit="1" customWidth="1"/>
    <col min="39" max="39" width="6.7109375" style="163" bestFit="1" customWidth="1"/>
    <col min="40" max="40" width="6.85546875" style="163" bestFit="1" customWidth="1"/>
    <col min="41" max="41" width="6.7109375" style="163" bestFit="1" customWidth="1"/>
    <col min="42" max="42" width="6.85546875" style="163" bestFit="1" customWidth="1"/>
    <col min="43" max="43" width="6.7109375" style="163" bestFit="1" customWidth="1"/>
    <col min="44" max="44" width="3.7109375" customWidth="1"/>
    <col min="45" max="45" width="9.85546875" bestFit="1" customWidth="1"/>
    <col min="46" max="46" width="6.85546875" bestFit="1" customWidth="1"/>
    <col min="47" max="47" width="6.7109375" bestFit="1" customWidth="1"/>
    <col min="48" max="48" width="6.85546875" bestFit="1" customWidth="1"/>
    <col min="49" max="49" width="6.7109375" bestFit="1" customWidth="1"/>
    <col min="50" max="50" width="6.85546875" bestFit="1" customWidth="1"/>
    <col min="51" max="51" width="6.7109375" bestFit="1" customWidth="1"/>
    <col min="52" max="52" width="6.85546875" bestFit="1" customWidth="1"/>
    <col min="53" max="53" width="6.7109375" bestFit="1" customWidth="1"/>
    <col min="54" max="54" width="6.7109375" hidden="1" customWidth="1"/>
    <col min="55" max="55" width="5.28515625" hidden="1" customWidth="1"/>
    <col min="56" max="56" width="5" hidden="1" customWidth="1"/>
  </cols>
  <sheetData>
    <row r="1" spans="1:56" s="19" customFormat="1" ht="44.25" customHeight="1" thickTop="1" thickBot="1" x14ac:dyDescent="0.3">
      <c r="B1" s="20" t="s">
        <v>113</v>
      </c>
      <c r="C1" s="21"/>
      <c r="D1" s="21"/>
      <c r="E1" s="321" t="s">
        <v>114</v>
      </c>
      <c r="F1" s="322"/>
      <c r="G1" s="22" t="s">
        <v>3</v>
      </c>
      <c r="H1" s="66" t="s">
        <v>60</v>
      </c>
      <c r="I1" s="66" t="s">
        <v>61</v>
      </c>
      <c r="J1" s="66" t="s">
        <v>62</v>
      </c>
      <c r="K1" s="66" t="s">
        <v>63</v>
      </c>
      <c r="L1" s="66" t="s">
        <v>64</v>
      </c>
      <c r="M1" s="68" t="s">
        <v>2</v>
      </c>
      <c r="N1" s="107" t="s">
        <v>4</v>
      </c>
      <c r="O1" s="66" t="s">
        <v>60</v>
      </c>
      <c r="P1" s="66" t="s">
        <v>61</v>
      </c>
      <c r="Q1" s="66" t="s">
        <v>62</v>
      </c>
      <c r="R1" s="66" t="s">
        <v>63</v>
      </c>
      <c r="S1" s="66" t="s">
        <v>64</v>
      </c>
      <c r="T1" s="100" t="s">
        <v>73</v>
      </c>
      <c r="U1" s="127" t="s">
        <v>74</v>
      </c>
      <c r="V1" s="128" t="s">
        <v>83</v>
      </c>
      <c r="W1" s="128" t="s">
        <v>84</v>
      </c>
      <c r="X1" s="129">
        <f>B2</f>
        <v>0</v>
      </c>
      <c r="Y1" s="111">
        <f>B3</f>
        <v>0</v>
      </c>
      <c r="Z1" s="111">
        <f>B4</f>
        <v>0</v>
      </c>
      <c r="AA1" s="181">
        <f>B5</f>
        <v>0</v>
      </c>
      <c r="AB1" s="193"/>
      <c r="AC1" s="314" t="s">
        <v>85</v>
      </c>
      <c r="AD1" s="314"/>
      <c r="AE1" s="314"/>
      <c r="AF1" s="314"/>
      <c r="AG1" s="315"/>
      <c r="AI1" s="313" t="s">
        <v>86</v>
      </c>
      <c r="AJ1" s="314"/>
      <c r="AK1" s="314"/>
      <c r="AL1" s="314"/>
      <c r="AM1" s="314"/>
      <c r="AN1" s="314"/>
      <c r="AO1" s="314"/>
      <c r="AP1" s="314"/>
      <c r="AQ1" s="315"/>
      <c r="AS1" s="313" t="s">
        <v>87</v>
      </c>
      <c r="AT1" s="314"/>
      <c r="AU1" s="314"/>
      <c r="AV1" s="314"/>
      <c r="AW1" s="314"/>
      <c r="AX1" s="314"/>
      <c r="AY1" s="314"/>
      <c r="AZ1" s="314"/>
      <c r="BA1" s="315"/>
      <c r="BB1" s="131"/>
    </row>
    <row r="2" spans="1:56" ht="15.95" customHeight="1" thickTop="1" thickBot="1" x14ac:dyDescent="0.3">
      <c r="A2">
        <v>1</v>
      </c>
      <c r="B2" s="7">
        <f>'Tirage-poules_de_4'!AA2</f>
        <v>0</v>
      </c>
      <c r="C2" s="14"/>
      <c r="D2" s="14"/>
      <c r="E2" s="17">
        <v>1</v>
      </c>
      <c r="F2" s="18">
        <v>4</v>
      </c>
      <c r="G2" s="16">
        <f t="shared" ref="G2:G6" si="0">IFERROR(VLOOKUP(E2,$A$2:$B$7,2,0),"")</f>
        <v>0</v>
      </c>
      <c r="H2" s="18"/>
      <c r="I2" s="18"/>
      <c r="J2" s="18"/>
      <c r="K2" s="67"/>
      <c r="L2" s="67"/>
      <c r="M2" s="16" t="s">
        <v>81</v>
      </c>
      <c r="N2" s="16">
        <f>IFERROR(VLOOKUP(F2,$A$2:$B$7,2,0),"")</f>
        <v>0</v>
      </c>
      <c r="O2" s="67"/>
      <c r="P2" s="67"/>
      <c r="Q2" s="67"/>
      <c r="R2" s="67"/>
      <c r="S2" s="67"/>
      <c r="T2" s="120">
        <f>SUM(H2:L2)-SUM(O2:S2)</f>
        <v>0</v>
      </c>
      <c r="U2" s="121">
        <f>SUM(O2:S2)-SUM(H2:L2)</f>
        <v>0</v>
      </c>
      <c r="V2" s="132">
        <f>IF(H2="",0,IF(X2&gt;AA2,2,1))</f>
        <v>0</v>
      </c>
      <c r="W2" s="132">
        <f>IF(O2="",0,IF(AA2&gt;X2,2,1))</f>
        <v>0</v>
      </c>
      <c r="X2" s="133">
        <f>IF(H2&gt;O2,1,0)+IF(I2&gt;P2,1,0)+IF(J2&gt;Q2,1,0)+IF(K2&gt;R2,1,0)+IF(L2&gt;S2,1,0)</f>
        <v>0</v>
      </c>
      <c r="Y2" s="114"/>
      <c r="Z2" s="114"/>
      <c r="AA2" s="182">
        <f>IF(O2&gt;H2,1,0)+IF(P2&gt;I2,1,0)+IF(Q2&gt;J2,1,0)+IF(R2&gt;K2,1,0)+IF(S2&gt;L2,1,0)</f>
        <v>0</v>
      </c>
      <c r="AB2" s="194"/>
      <c r="AC2" s="188" t="s">
        <v>89</v>
      </c>
      <c r="AD2" s="136">
        <f>B2</f>
        <v>0</v>
      </c>
      <c r="AE2" s="136">
        <f>B3</f>
        <v>0</v>
      </c>
      <c r="AF2" s="136">
        <f>B4</f>
        <v>0</v>
      </c>
      <c r="AG2" s="136">
        <f>B5</f>
        <v>0</v>
      </c>
      <c r="AI2" s="135" t="s">
        <v>89</v>
      </c>
      <c r="AJ2" s="316">
        <f>B2</f>
        <v>0</v>
      </c>
      <c r="AK2" s="317"/>
      <c r="AL2" s="316">
        <f>B3</f>
        <v>0</v>
      </c>
      <c r="AM2" s="317"/>
      <c r="AN2" s="316">
        <f>B4</f>
        <v>0</v>
      </c>
      <c r="AO2" s="317"/>
      <c r="AP2" s="316">
        <f>B5</f>
        <v>0</v>
      </c>
      <c r="AQ2" s="317"/>
      <c r="AS2" s="135" t="s">
        <v>89</v>
      </c>
      <c r="AT2" s="316">
        <f>B2</f>
        <v>0</v>
      </c>
      <c r="AU2" s="317"/>
      <c r="AV2" s="316">
        <f>B3</f>
        <v>0</v>
      </c>
      <c r="AW2" s="317"/>
      <c r="AX2" s="316">
        <f>B4</f>
        <v>0</v>
      </c>
      <c r="AY2" s="317"/>
      <c r="AZ2" s="316">
        <f>B5</f>
        <v>0</v>
      </c>
      <c r="BA2" s="317"/>
      <c r="BB2" s="137"/>
    </row>
    <row r="3" spans="1:56" ht="15.95" customHeight="1" thickTop="1" thickBot="1" x14ac:dyDescent="0.3">
      <c r="A3">
        <v>2</v>
      </c>
      <c r="B3" s="7">
        <f>'Tirage-poules_de_4'!AA3</f>
        <v>0</v>
      </c>
      <c r="C3" s="14"/>
      <c r="D3" s="14"/>
      <c r="E3" s="17">
        <v>2</v>
      </c>
      <c r="F3" s="18">
        <v>3</v>
      </c>
      <c r="G3" s="31">
        <f t="shared" si="0"/>
        <v>0</v>
      </c>
      <c r="H3" s="18"/>
      <c r="I3" s="18"/>
      <c r="J3" s="18"/>
      <c r="K3" s="18"/>
      <c r="L3" s="18"/>
      <c r="M3" s="31" t="s">
        <v>81</v>
      </c>
      <c r="N3" s="31">
        <f t="shared" ref="N3:N7" si="1">IFERROR(VLOOKUP(F3,$A$2:$B$7,2,0),"")</f>
        <v>0</v>
      </c>
      <c r="O3" s="18"/>
      <c r="P3" s="18"/>
      <c r="Q3" s="18"/>
      <c r="R3" s="18"/>
      <c r="S3" s="18"/>
      <c r="T3" s="120">
        <f>SUM(H3:L3)-SUM(O3:S3)</f>
        <v>0</v>
      </c>
      <c r="U3" s="121">
        <f>SUM(O3:S3)-SUM(H3:L3)</f>
        <v>0</v>
      </c>
      <c r="V3" s="132">
        <f>IF(H3="",0,IF(Y3&gt;Z3,2,1))</f>
        <v>0</v>
      </c>
      <c r="W3" s="132">
        <f>IF(O3="",0,IF(Z3&gt;Y3,2,1))</f>
        <v>0</v>
      </c>
      <c r="X3" s="138"/>
      <c r="Y3" s="117">
        <f>IF(H3&gt;O3,1,0)+IF(I3&gt;P3,1,0)+IF(J3&gt;Q3,1,0)+IF(K3&gt;R3,1,0)+IF(L3&gt;S3,1,0)</f>
        <v>0</v>
      </c>
      <c r="Z3" s="117">
        <f>IF(O3&gt;H3,1,0)+IF(P3&gt;I3,1,0)+IF(Q3&gt;J3,1,0)+IF(R3&gt;K3,1,0)+IF(S3&gt;L3,1,0)</f>
        <v>0</v>
      </c>
      <c r="AA3" s="183"/>
      <c r="AB3" s="194"/>
      <c r="AC3" s="189" t="s">
        <v>91</v>
      </c>
      <c r="AD3" s="136">
        <v>1</v>
      </c>
      <c r="AE3" s="136">
        <v>2</v>
      </c>
      <c r="AF3" s="136">
        <v>3</v>
      </c>
      <c r="AG3" s="136">
        <v>4</v>
      </c>
      <c r="AI3" s="139" t="s">
        <v>91</v>
      </c>
      <c r="AJ3" s="316">
        <v>1</v>
      </c>
      <c r="AK3" s="317"/>
      <c r="AL3" s="316">
        <v>2</v>
      </c>
      <c r="AM3" s="317"/>
      <c r="AN3" s="316">
        <v>3</v>
      </c>
      <c r="AO3" s="317"/>
      <c r="AP3" s="316">
        <v>4</v>
      </c>
      <c r="AQ3" s="317"/>
      <c r="AS3" s="139" t="s">
        <v>91</v>
      </c>
      <c r="AT3" s="304">
        <v>1</v>
      </c>
      <c r="AU3" s="305"/>
      <c r="AV3" s="304">
        <v>2</v>
      </c>
      <c r="AW3" s="305"/>
      <c r="AX3" s="304">
        <v>3</v>
      </c>
      <c r="AY3" s="305"/>
      <c r="AZ3" s="304">
        <v>4</v>
      </c>
      <c r="BA3" s="305"/>
      <c r="BB3" s="140"/>
    </row>
    <row r="4" spans="1:56" ht="15.95" customHeight="1" thickTop="1" thickBot="1" x14ac:dyDescent="0.3">
      <c r="A4">
        <v>3</v>
      </c>
      <c r="B4" s="7">
        <f>'Tirage-poules_de_4'!AA4</f>
        <v>0</v>
      </c>
      <c r="C4" s="14"/>
      <c r="D4" s="14"/>
      <c r="E4" s="29">
        <v>1</v>
      </c>
      <c r="F4" s="30">
        <v>3</v>
      </c>
      <c r="G4" s="31">
        <f t="shared" si="0"/>
        <v>0</v>
      </c>
      <c r="H4" s="18"/>
      <c r="I4" s="18"/>
      <c r="J4" s="18"/>
      <c r="K4" s="18"/>
      <c r="L4" s="18"/>
      <c r="M4" s="31" t="s">
        <v>81</v>
      </c>
      <c r="N4" s="31">
        <f t="shared" si="1"/>
        <v>0</v>
      </c>
      <c r="O4" s="18"/>
      <c r="P4" s="18"/>
      <c r="Q4" s="18"/>
      <c r="R4" s="18"/>
      <c r="S4" s="18"/>
      <c r="T4" s="120">
        <f t="shared" ref="T4:T7" si="2">SUM(H4:L4)-SUM(O4:S4)</f>
        <v>0</v>
      </c>
      <c r="U4" s="121">
        <f t="shared" ref="U4:U7" si="3">SUM(O4:S4)-SUM(H4:L4)</f>
        <v>0</v>
      </c>
      <c r="V4" s="132">
        <f>IF(H4="",0,IF(X4&gt;Z4,2,1))</f>
        <v>0</v>
      </c>
      <c r="W4" s="132">
        <f>IF(O4="",0,IF(Z4&gt;X4,2,1))</f>
        <v>0</v>
      </c>
      <c r="X4" s="141">
        <f>IF(H4&gt;O4,1,0)+IF(I4&gt;P4,1,0)+IF(J4&gt;Q4,1,0)+IF(K4&gt;R4,1,0)+IF(L4&gt;S4,1,0)</f>
        <v>0</v>
      </c>
      <c r="Y4" s="115"/>
      <c r="Z4" s="117">
        <f>IF(O4&gt;H4,1,0)+IF(P4&gt;I4,1,0)+IF(Q4&gt;J4,1,0)+IF(R4&gt;K4,1,0)+IF(S4&gt;L4,1,0)</f>
        <v>0</v>
      </c>
      <c r="AA4" s="183"/>
      <c r="AB4" s="194"/>
      <c r="AC4" s="130" t="s">
        <v>93</v>
      </c>
      <c r="AD4" s="136" t="s">
        <v>94</v>
      </c>
      <c r="AE4" s="136" t="s">
        <v>94</v>
      </c>
      <c r="AF4" s="136" t="s">
        <v>94</v>
      </c>
      <c r="AG4" s="136" t="s">
        <v>94</v>
      </c>
      <c r="AI4" s="142" t="s">
        <v>93</v>
      </c>
      <c r="AJ4" s="143" t="s">
        <v>95</v>
      </c>
      <c r="AK4" s="143" t="s">
        <v>96</v>
      </c>
      <c r="AL4" s="143" t="s">
        <v>95</v>
      </c>
      <c r="AM4" s="143" t="s">
        <v>96</v>
      </c>
      <c r="AN4" s="143" t="s">
        <v>95</v>
      </c>
      <c r="AO4" s="143" t="s">
        <v>96</v>
      </c>
      <c r="AP4" s="143" t="s">
        <v>95</v>
      </c>
      <c r="AQ4" s="143" t="s">
        <v>96</v>
      </c>
      <c r="AS4" s="142" t="s">
        <v>93</v>
      </c>
      <c r="AT4" s="143" t="s">
        <v>95</v>
      </c>
      <c r="AU4" s="143" t="s">
        <v>96</v>
      </c>
      <c r="AV4" s="143" t="s">
        <v>95</v>
      </c>
      <c r="AW4" s="143" t="s">
        <v>96</v>
      </c>
      <c r="AX4" s="143" t="s">
        <v>95</v>
      </c>
      <c r="AY4" s="143" t="s">
        <v>96</v>
      </c>
      <c r="AZ4" s="143" t="s">
        <v>95</v>
      </c>
      <c r="BA4" s="143" t="s">
        <v>96</v>
      </c>
      <c r="BB4" s="144"/>
    </row>
    <row r="5" spans="1:56" ht="15.95" customHeight="1" thickTop="1" thickBot="1" x14ac:dyDescent="0.3">
      <c r="A5">
        <v>4</v>
      </c>
      <c r="B5" s="7">
        <f>'Tirage-poules_de_4'!AA5</f>
        <v>0</v>
      </c>
      <c r="C5" s="14"/>
      <c r="D5" s="10"/>
      <c r="E5" s="29">
        <v>2</v>
      </c>
      <c r="F5" s="30">
        <v>4</v>
      </c>
      <c r="G5" s="31">
        <f t="shared" si="0"/>
        <v>0</v>
      </c>
      <c r="H5" s="18"/>
      <c r="I5" s="18"/>
      <c r="J5" s="18"/>
      <c r="K5" s="18"/>
      <c r="L5" s="18"/>
      <c r="M5" s="31" t="s">
        <v>81</v>
      </c>
      <c r="N5" s="31">
        <f t="shared" si="1"/>
        <v>0</v>
      </c>
      <c r="O5" s="18"/>
      <c r="Q5" s="18"/>
      <c r="R5" s="18"/>
      <c r="S5" s="18"/>
      <c r="T5" s="120">
        <f t="shared" si="2"/>
        <v>0</v>
      </c>
      <c r="U5" s="121">
        <f t="shared" si="3"/>
        <v>0</v>
      </c>
      <c r="V5" s="132">
        <f>IF(H5="",0,IF(Y5&gt;AA5,2,1))</f>
        <v>0</v>
      </c>
      <c r="W5" s="132">
        <f>IF(O5="",0,IF(AA5&gt;Y5,2,1))</f>
        <v>0</v>
      </c>
      <c r="X5" s="138"/>
      <c r="Y5" s="117">
        <f>IF(H5&gt;O5,1,0)+IF(I5&gt;Q5,1,0)+IF(J5&gt;R5,1,0)+IF(K5&gt;R5,1,0)+IF(L5&gt;S5,1,0)</f>
        <v>0</v>
      </c>
      <c r="Z5" s="115"/>
      <c r="AA5" s="184">
        <f>IF(O5&gt;H5,1,0)+IF(I5&gt;P5,1,0)+IF(Q5&gt;J5,1,0)+IF(R5&gt;K5,1,0)+IF(S5&gt;L5,1,0)</f>
        <v>0</v>
      </c>
      <c r="AB5" s="194"/>
      <c r="AC5" s="190" t="s">
        <v>88</v>
      </c>
      <c r="AD5" s="146">
        <f>IF(X9=AA9,V2,0)</f>
        <v>0</v>
      </c>
      <c r="AE5" s="147"/>
      <c r="AF5" s="147"/>
      <c r="AG5" s="146">
        <f>IF(AA9=X9,W2,0)</f>
        <v>0</v>
      </c>
      <c r="AI5" s="145" t="s">
        <v>88</v>
      </c>
      <c r="AJ5" s="146">
        <f>IF(X10=AA10,X2,0)</f>
        <v>0</v>
      </c>
      <c r="AK5" s="146">
        <f>IF(X10=AA10,AA2,0)</f>
        <v>0</v>
      </c>
      <c r="AL5" s="148"/>
      <c r="AM5" s="148"/>
      <c r="AN5" s="148"/>
      <c r="AO5" s="148"/>
      <c r="AP5" s="146">
        <f>IF(AA10=X10,AA2,0)</f>
        <v>0</v>
      </c>
      <c r="AQ5" s="146">
        <f>IF(AA10=X10,X2,0)</f>
        <v>0</v>
      </c>
      <c r="AS5" s="134" t="s">
        <v>88</v>
      </c>
      <c r="AT5" s="149">
        <f>IF(X13=AA13,BC5,0)</f>
        <v>0</v>
      </c>
      <c r="AU5" s="149">
        <f>IF(X13=AA13,BD5,0)</f>
        <v>0</v>
      </c>
      <c r="AV5" s="150"/>
      <c r="AW5" s="150"/>
      <c r="AX5" s="150"/>
      <c r="AY5" s="150"/>
      <c r="AZ5" s="149">
        <f>AU5</f>
        <v>0</v>
      </c>
      <c r="BA5" s="149">
        <f>AT5</f>
        <v>0</v>
      </c>
      <c r="BB5" s="134" t="s">
        <v>88</v>
      </c>
      <c r="BC5">
        <f>SUM(H2:L2)</f>
        <v>0</v>
      </c>
      <c r="BD5">
        <f>SUM(O2:S2)</f>
        <v>0</v>
      </c>
    </row>
    <row r="6" spans="1:56" ht="15.95" customHeight="1" thickTop="1" thickBot="1" x14ac:dyDescent="0.3">
      <c r="B6" s="14"/>
      <c r="C6" s="14"/>
      <c r="D6" s="10"/>
      <c r="E6" s="29">
        <v>1</v>
      </c>
      <c r="F6" s="30">
        <v>2</v>
      </c>
      <c r="G6" s="31">
        <f t="shared" si="0"/>
        <v>0</v>
      </c>
      <c r="H6" s="18"/>
      <c r="I6" s="18"/>
      <c r="J6" s="18"/>
      <c r="K6" s="18"/>
      <c r="L6" s="18"/>
      <c r="M6" s="31" t="s">
        <v>81</v>
      </c>
      <c r="N6" s="31">
        <f t="shared" si="1"/>
        <v>0</v>
      </c>
      <c r="O6" s="18"/>
      <c r="P6" s="18"/>
      <c r="Q6" s="18"/>
      <c r="R6" s="18"/>
      <c r="S6" s="18"/>
      <c r="T6" s="120">
        <f t="shared" si="2"/>
        <v>0</v>
      </c>
      <c r="U6" s="121">
        <f t="shared" si="3"/>
        <v>0</v>
      </c>
      <c r="V6" s="132">
        <f>IF(H6="",0,IF(X6&gt;Y6,2,1))</f>
        <v>0</v>
      </c>
      <c r="W6" s="132">
        <f>IF(O6="",0,IF(Y6&gt;X6,2,1))</f>
        <v>0</v>
      </c>
      <c r="X6" s="141">
        <f>IF(H6&gt;O6,1,0)+IF(I6&gt;P6,1,0)+IF(J6&gt;Q6,1,0)+IF(K6&gt;R6,1,0)+IF(L6&gt;S6,1,0)</f>
        <v>0</v>
      </c>
      <c r="Y6" s="117">
        <f>IF(O6&gt;H6,1,0)+IF(P6&gt;I6,1,0)+IF(Q6&gt;J6,1,0)+IF(R6&gt;K6,1,0)+IF(S6&gt;L6,1,0)</f>
        <v>0</v>
      </c>
      <c r="Z6" s="115"/>
      <c r="AA6" s="183"/>
      <c r="AB6" s="195"/>
      <c r="AC6" s="190" t="s">
        <v>90</v>
      </c>
      <c r="AD6" s="152"/>
      <c r="AE6" s="146">
        <f>IF(Y9=Z9,V3,0)</f>
        <v>0</v>
      </c>
      <c r="AF6" s="146">
        <f>IF(Z9=Y9,W3,0)</f>
        <v>0</v>
      </c>
      <c r="AG6" s="147"/>
      <c r="AI6" s="145" t="s">
        <v>90</v>
      </c>
      <c r="AJ6" s="148"/>
      <c r="AK6" s="148"/>
      <c r="AL6" s="146">
        <f>IF(Y10=Z10,Y3,0)</f>
        <v>0</v>
      </c>
      <c r="AM6" s="146">
        <f>IF(Y10=Z10,Z3,0)</f>
        <v>0</v>
      </c>
      <c r="AN6" s="146">
        <f>IF(Z10=Y10,Z3,0)</f>
        <v>0</v>
      </c>
      <c r="AO6" s="146">
        <f>IF(Y10=Z10,Y3,0)</f>
        <v>0</v>
      </c>
      <c r="AP6" s="148"/>
      <c r="AQ6" s="148"/>
      <c r="AS6" s="134" t="s">
        <v>90</v>
      </c>
      <c r="AT6" s="150"/>
      <c r="AU6" s="150"/>
      <c r="AV6" s="149">
        <f>IF(Y13=Z13,BC6,0)</f>
        <v>0</v>
      </c>
      <c r="AW6" s="149">
        <f>IF(Y13=Z13,BD6,0)</f>
        <v>0</v>
      </c>
      <c r="AX6" s="149">
        <f>AW6</f>
        <v>0</v>
      </c>
      <c r="AY6" s="149">
        <f>AV6</f>
        <v>0</v>
      </c>
      <c r="AZ6" s="150"/>
      <c r="BA6" s="150"/>
      <c r="BB6" s="134" t="s">
        <v>90</v>
      </c>
      <c r="BC6">
        <f t="shared" ref="BC6:BC10" si="4">SUM(H3:L3)</f>
        <v>0</v>
      </c>
      <c r="BD6">
        <f t="shared" ref="BD6:BD10" si="5">SUM(O3:S3)</f>
        <v>0</v>
      </c>
    </row>
    <row r="7" spans="1:56" ht="15.95" customHeight="1" thickTop="1" thickBot="1" x14ac:dyDescent="0.3">
      <c r="B7" s="14"/>
      <c r="C7" s="14"/>
      <c r="D7" s="10"/>
      <c r="E7" s="26">
        <v>4</v>
      </c>
      <c r="F7" s="27">
        <v>3</v>
      </c>
      <c r="G7" s="32">
        <f>IFERROR(VLOOKUP(E7,$A$2:$B$7,2,0),"")</f>
        <v>0</v>
      </c>
      <c r="H7" s="18"/>
      <c r="I7" s="27"/>
      <c r="J7" s="27"/>
      <c r="K7" s="27"/>
      <c r="L7" s="27"/>
      <c r="M7" s="32" t="s">
        <v>81</v>
      </c>
      <c r="N7" s="32">
        <f t="shared" si="1"/>
        <v>0</v>
      </c>
      <c r="O7" s="27"/>
      <c r="P7" s="27"/>
      <c r="Q7" s="27"/>
      <c r="R7" s="27"/>
      <c r="S7" s="27"/>
      <c r="T7" s="120">
        <f t="shared" si="2"/>
        <v>0</v>
      </c>
      <c r="U7" s="121">
        <f t="shared" si="3"/>
        <v>0</v>
      </c>
      <c r="V7" s="132">
        <f>IF(H7="",0,IF(AA7&gt;Z7,2,1))</f>
        <v>0</v>
      </c>
      <c r="W7" s="132">
        <f>IF(O7="",0,IF(Z7&gt;AA7,2,1))</f>
        <v>0</v>
      </c>
      <c r="X7" s="153"/>
      <c r="Y7" s="116"/>
      <c r="Z7" s="118">
        <f>IF(O7&gt;H7,1,0)+IF(P7&gt;I7,1,0)+IF(Q7&gt;J7,1,0)+IF(R7&gt;K7,1,0)+IF(S7&gt;L7,1,0)</f>
        <v>0</v>
      </c>
      <c r="AA7" s="185">
        <f>IF(H7&gt;O7,1,0)+IF(I7&gt;P7,1,0)+IF(J7&gt;Q7,1,0)+IF(K7&gt;R7,1,0)+IF(L7&gt;S7,1,0)</f>
        <v>0</v>
      </c>
      <c r="AB7" s="194"/>
      <c r="AC7" s="190" t="s">
        <v>92</v>
      </c>
      <c r="AD7" s="146">
        <f>IF(X9=Z9,V4,0)</f>
        <v>0</v>
      </c>
      <c r="AE7" s="152"/>
      <c r="AF7" s="146">
        <f>IF(Z9=X9,W4,0)</f>
        <v>0</v>
      </c>
      <c r="AG7" s="147"/>
      <c r="AI7" s="145" t="s">
        <v>92</v>
      </c>
      <c r="AJ7" s="146">
        <f>IF(X10=Z10,X4,0)</f>
        <v>0</v>
      </c>
      <c r="AK7" s="146">
        <f>IF(X10=Z10,Z4,0)</f>
        <v>0</v>
      </c>
      <c r="AL7" s="148"/>
      <c r="AM7" s="148"/>
      <c r="AN7" s="146">
        <f>IF(Z10=X10,Z4,0)</f>
        <v>0</v>
      </c>
      <c r="AO7" s="146">
        <f>IF(Z10=X10,X4,0)</f>
        <v>0</v>
      </c>
      <c r="AP7" s="148"/>
      <c r="AQ7" s="148"/>
      <c r="AS7" s="134" t="s">
        <v>92</v>
      </c>
      <c r="AT7" s="149">
        <f>IF(X13=Z13,BC7,0)</f>
        <v>0</v>
      </c>
      <c r="AU7" s="149">
        <f>IF(X13=Z13,BD7,0)</f>
        <v>0</v>
      </c>
      <c r="AV7" s="150"/>
      <c r="AW7" s="150"/>
      <c r="AX7" s="149">
        <f>AU7</f>
        <v>0</v>
      </c>
      <c r="AY7" s="149">
        <f>AT7</f>
        <v>0</v>
      </c>
      <c r="AZ7" s="150"/>
      <c r="BA7" s="150"/>
      <c r="BB7" s="134" t="s">
        <v>92</v>
      </c>
      <c r="BC7">
        <f t="shared" si="4"/>
        <v>0</v>
      </c>
      <c r="BD7">
        <f t="shared" si="5"/>
        <v>0</v>
      </c>
    </row>
    <row r="8" spans="1:56" ht="15.95" customHeight="1" thickTop="1" thickBot="1" x14ac:dyDescent="0.3">
      <c r="A8" s="14"/>
      <c r="B8" s="52"/>
      <c r="C8" s="52"/>
      <c r="D8" s="52"/>
      <c r="E8" s="53"/>
      <c r="F8" s="54"/>
      <c r="G8" s="54"/>
      <c r="H8" s="101"/>
      <c r="I8" s="56"/>
      <c r="J8" s="56"/>
      <c r="K8" s="56"/>
      <c r="L8" s="56"/>
      <c r="N8" s="318" t="s">
        <v>100</v>
      </c>
      <c r="O8" s="319"/>
      <c r="P8" s="319"/>
      <c r="Q8" s="319"/>
      <c r="R8" s="319"/>
      <c r="S8" s="319"/>
      <c r="T8" s="319"/>
      <c r="U8" s="319"/>
      <c r="V8" s="319"/>
      <c r="W8" s="320"/>
      <c r="X8" s="154">
        <f>SUM(X2:X7)</f>
        <v>0</v>
      </c>
      <c r="Y8" s="122">
        <f>SUM(Y2:Y7)</f>
        <v>0</v>
      </c>
      <c r="Z8" s="122">
        <f>SUM(Z2:Z7)</f>
        <v>0</v>
      </c>
      <c r="AA8" s="186">
        <f>SUM(AA2:AA7)</f>
        <v>0</v>
      </c>
      <c r="AB8" s="194"/>
      <c r="AC8" s="190" t="s">
        <v>97</v>
      </c>
      <c r="AD8" s="152"/>
      <c r="AE8" s="146">
        <f>IF(AA9=Y9,V5,0)</f>
        <v>0</v>
      </c>
      <c r="AF8" s="147"/>
      <c r="AG8" s="146">
        <f>IF(Y9=AA9,W5,0)</f>
        <v>0</v>
      </c>
      <c r="AI8" s="145" t="s">
        <v>97</v>
      </c>
      <c r="AJ8" s="148"/>
      <c r="AK8" s="148"/>
      <c r="AL8" s="146">
        <f>IF(Y10=AA10,Y5,0)</f>
        <v>0</v>
      </c>
      <c r="AM8" s="146">
        <f>IF(Y10=AA10,AA5,0)</f>
        <v>0</v>
      </c>
      <c r="AN8" s="148"/>
      <c r="AO8" s="148"/>
      <c r="AP8" s="146">
        <f>IF(AA10=Y10,AA5,0)</f>
        <v>0</v>
      </c>
      <c r="AQ8" s="146">
        <f>IF(AA10=Y10,Y5,0)</f>
        <v>0</v>
      </c>
      <c r="AS8" s="134" t="s">
        <v>97</v>
      </c>
      <c r="AT8" s="150"/>
      <c r="AU8" s="150"/>
      <c r="AV8" s="149">
        <f>IF(Y13=AA13,BC8,0)</f>
        <v>0</v>
      </c>
      <c r="AW8" s="149">
        <f>IF(Y13=AA13,BD8,0)</f>
        <v>0</v>
      </c>
      <c r="AX8" s="150"/>
      <c r="AY8" s="150"/>
      <c r="AZ8" s="149">
        <f>AW8</f>
        <v>0</v>
      </c>
      <c r="BA8" s="149">
        <f>AV8</f>
        <v>0</v>
      </c>
      <c r="BB8" s="134" t="s">
        <v>97</v>
      </c>
      <c r="BC8">
        <f t="shared" si="4"/>
        <v>0</v>
      </c>
      <c r="BD8">
        <f t="shared" si="5"/>
        <v>0</v>
      </c>
    </row>
    <row r="9" spans="1:56" ht="15.95" customHeight="1" thickTop="1" thickBot="1" x14ac:dyDescent="0.3">
      <c r="A9" s="14"/>
      <c r="B9" s="52"/>
      <c r="C9" s="52"/>
      <c r="D9" s="52"/>
      <c r="E9" s="53"/>
      <c r="F9" s="54"/>
      <c r="G9" s="54"/>
      <c r="H9" s="56"/>
      <c r="I9" s="56"/>
      <c r="J9" s="56"/>
      <c r="K9" s="56"/>
      <c r="L9" s="56"/>
      <c r="N9" s="318" t="s">
        <v>101</v>
      </c>
      <c r="O9" s="319"/>
      <c r="P9" s="319"/>
      <c r="Q9" s="319"/>
      <c r="R9" s="319"/>
      <c r="S9" s="319"/>
      <c r="T9" s="319"/>
      <c r="U9" s="319"/>
      <c r="V9" s="319"/>
      <c r="W9" s="320"/>
      <c r="X9" s="125">
        <f>IF(X2&gt;=3,1)+IF(X4&gt;=3,1)+IF(X6&gt;=3,1,0)</f>
        <v>0</v>
      </c>
      <c r="Y9" s="102">
        <f>IF(Y3&gt;=3,1)+IF(Y5&gt;=3,1)+IF(Y6&gt;=3,1,0)</f>
        <v>0</v>
      </c>
      <c r="Z9" s="102">
        <f>IF(Z3&gt;=3,1)+IF(Z4&gt;=3,1)+IF(Z7&gt;=3,1,0)</f>
        <v>0</v>
      </c>
      <c r="AA9" s="187">
        <f>IF(AA2&gt;=3,1)+IF(AA5&gt;=3,1)+IF(AA7&gt;=3,1,0)</f>
        <v>0</v>
      </c>
      <c r="AB9" s="195"/>
      <c r="AC9" s="191" t="s">
        <v>98</v>
      </c>
      <c r="AD9" s="146">
        <f>IF(X9=Y9,V6,0)</f>
        <v>0</v>
      </c>
      <c r="AE9" s="146">
        <f>IF(Y9=X9,W6,0)</f>
        <v>0</v>
      </c>
      <c r="AF9" s="147"/>
      <c r="AG9" s="147"/>
      <c r="AI9" s="156" t="s">
        <v>98</v>
      </c>
      <c r="AJ9" s="146">
        <f>IF(X10=Y10,X6,0)</f>
        <v>0</v>
      </c>
      <c r="AK9" s="146">
        <f>IF(X10=Z10,Y6,0)</f>
        <v>0</v>
      </c>
      <c r="AL9" s="146">
        <f>IF(Y10=Z10,Y6,0)</f>
        <v>0</v>
      </c>
      <c r="AM9" s="146">
        <f>IF(Y10=Z10,X6,0)</f>
        <v>0</v>
      </c>
      <c r="AN9" s="148"/>
      <c r="AO9" s="148"/>
      <c r="AP9" s="148"/>
      <c r="AQ9" s="148"/>
      <c r="AS9" s="151" t="s">
        <v>98</v>
      </c>
      <c r="AT9" s="149">
        <f>IF(X13=Y13,BC9,0)</f>
        <v>0</v>
      </c>
      <c r="AU9" s="149">
        <f>IF(X13=Y13,BD9,0)</f>
        <v>0</v>
      </c>
      <c r="AV9" s="149">
        <f>AU9</f>
        <v>0</v>
      </c>
      <c r="AW9" s="149">
        <f>AT9</f>
        <v>0</v>
      </c>
      <c r="AX9" s="150"/>
      <c r="AY9" s="150"/>
      <c r="AZ9" s="150"/>
      <c r="BA9" s="150"/>
      <c r="BB9" s="151" t="s">
        <v>98</v>
      </c>
      <c r="BC9">
        <f t="shared" si="4"/>
        <v>0</v>
      </c>
      <c r="BD9">
        <f t="shared" si="5"/>
        <v>0</v>
      </c>
    </row>
    <row r="10" spans="1:56" ht="15.95" customHeight="1" thickTop="1" thickBot="1" x14ac:dyDescent="0.3">
      <c r="B10" s="54"/>
      <c r="C10" s="54"/>
      <c r="D10" s="54"/>
      <c r="E10" s="53"/>
      <c r="F10" s="54"/>
      <c r="G10" s="54"/>
      <c r="H10" s="56"/>
      <c r="I10" s="56"/>
      <c r="J10" s="56"/>
      <c r="K10" s="56"/>
      <c r="L10" s="56"/>
      <c r="N10" s="110"/>
      <c r="O10" s="323" t="s">
        <v>102</v>
      </c>
      <c r="P10" s="323"/>
      <c r="Q10" s="323"/>
      <c r="R10" s="323"/>
      <c r="S10" s="323"/>
      <c r="T10" s="323"/>
      <c r="U10" s="323"/>
      <c r="V10" s="323"/>
      <c r="W10" s="324"/>
      <c r="X10" s="125">
        <f>AD11</f>
        <v>0</v>
      </c>
      <c r="Y10" s="125">
        <f t="shared" ref="Y10:AA10" si="6">AE11</f>
        <v>0</v>
      </c>
      <c r="Z10" s="125">
        <f t="shared" si="6"/>
        <v>0</v>
      </c>
      <c r="AA10" s="192">
        <f t="shared" si="6"/>
        <v>0</v>
      </c>
      <c r="AB10" s="194"/>
      <c r="AC10" s="190" t="s">
        <v>99</v>
      </c>
      <c r="AD10" s="147"/>
      <c r="AE10" s="147"/>
      <c r="AF10" s="146">
        <f>IF(Z9=AA9,V7,0)</f>
        <v>0</v>
      </c>
      <c r="AG10" s="146">
        <f>IF(AA7=Z7,W7,0)</f>
        <v>0</v>
      </c>
      <c r="AI10" s="145" t="s">
        <v>99</v>
      </c>
      <c r="AJ10" s="148"/>
      <c r="AK10" s="148"/>
      <c r="AL10" s="148"/>
      <c r="AM10" s="148"/>
      <c r="AN10" s="146">
        <f>IF(Z10=AA10,Z7,0)</f>
        <v>0</v>
      </c>
      <c r="AO10" s="146">
        <f>IF(Z10=AA10,AA7,0)</f>
        <v>0</v>
      </c>
      <c r="AP10" s="146">
        <f>IF(AA10=Z10,AA7,0)</f>
        <v>0</v>
      </c>
      <c r="AQ10" s="146">
        <f>IF(AA11=Z12,Z7,0)</f>
        <v>0</v>
      </c>
      <c r="AS10" s="134" t="s">
        <v>99</v>
      </c>
      <c r="AT10" s="150"/>
      <c r="AU10" s="150"/>
      <c r="AV10" s="150"/>
      <c r="AW10" s="150"/>
      <c r="AX10" s="149">
        <f>IF(Z13=AA13,BC10,0)</f>
        <v>0</v>
      </c>
      <c r="AY10" s="149">
        <f>IF(Z13=AA13,BD10,0)</f>
        <v>0</v>
      </c>
      <c r="AZ10" s="149">
        <f>AY10</f>
        <v>0</v>
      </c>
      <c r="BA10" s="149">
        <f>AX10</f>
        <v>0</v>
      </c>
      <c r="BB10" s="134" t="s">
        <v>99</v>
      </c>
      <c r="BC10">
        <f t="shared" si="4"/>
        <v>0</v>
      </c>
      <c r="BD10">
        <f t="shared" si="5"/>
        <v>0</v>
      </c>
    </row>
    <row r="11" spans="1:56" ht="15.95" customHeight="1" thickTop="1" thickBot="1" x14ac:dyDescent="0.3">
      <c r="B11" s="54"/>
      <c r="C11" s="54"/>
      <c r="D11" s="54"/>
      <c r="E11" s="53"/>
      <c r="F11" s="108"/>
      <c r="G11" s="54"/>
      <c r="H11" s="56"/>
      <c r="I11" s="56"/>
      <c r="J11" s="56"/>
      <c r="K11" s="56"/>
      <c r="L11" s="56"/>
      <c r="N11" s="3"/>
      <c r="O11" s="307" t="s">
        <v>103</v>
      </c>
      <c r="P11" s="307"/>
      <c r="Q11" s="307"/>
      <c r="R11" s="307"/>
      <c r="S11" s="307"/>
      <c r="T11" s="307"/>
      <c r="U11" s="307"/>
      <c r="V11" s="307"/>
      <c r="W11" s="325"/>
      <c r="X11" s="174">
        <f>SUM(X8:X10)</f>
        <v>0</v>
      </c>
      <c r="Y11" s="174">
        <f>SUM(Y8:Y10)</f>
        <v>0</v>
      </c>
      <c r="Z11" s="174">
        <f>SUM(Z8:Z10)</f>
        <v>0</v>
      </c>
      <c r="AA11" s="198">
        <f>SUM(AA8:AA10)</f>
        <v>0</v>
      </c>
      <c r="AB11" s="196"/>
      <c r="AC11" s="165" t="s">
        <v>104</v>
      </c>
      <c r="AD11" s="146">
        <f>IFERROR(SUM(AD5+AD7+AD9),"")</f>
        <v>0</v>
      </c>
      <c r="AE11" s="146">
        <f>IFERROR(SUM(AE6+AE8+AE9),"")</f>
        <v>0</v>
      </c>
      <c r="AF11" s="146">
        <f>IFERROR(SUM(AF6+AF7+AF10),"")</f>
        <v>0</v>
      </c>
      <c r="AG11" s="146">
        <f>IFERROR(SUM(AG5+AG8+AG10),"")</f>
        <v>0</v>
      </c>
      <c r="AI11" s="159" t="s">
        <v>104</v>
      </c>
      <c r="AJ11" s="159">
        <f>SUM(AJ5:AJ9)</f>
        <v>0</v>
      </c>
      <c r="AK11" s="159">
        <f>SUM(AK5:AK9)</f>
        <v>0</v>
      </c>
      <c r="AL11" s="159">
        <f>SUM(AL6:AL9)</f>
        <v>0</v>
      </c>
      <c r="AM11" s="159">
        <f>SUM(AM6:AM9)</f>
        <v>0</v>
      </c>
      <c r="AN11" s="160">
        <f>SUM(AN6:AN10)</f>
        <v>0</v>
      </c>
      <c r="AO11" s="160">
        <f>SUM(AO6:AO10)</f>
        <v>0</v>
      </c>
      <c r="AP11" s="159">
        <f>SUM(AP5:AP10)</f>
        <v>0</v>
      </c>
      <c r="AQ11" s="159">
        <f>SUM(AQ5:AQ10)</f>
        <v>0</v>
      </c>
      <c r="AS11" s="161" t="s">
        <v>104</v>
      </c>
      <c r="AT11" s="161">
        <f>SUM(AT5:AT9)</f>
        <v>0</v>
      </c>
      <c r="AU11" s="161">
        <f>SUM(AU5:AU9)</f>
        <v>0</v>
      </c>
      <c r="AV11" s="161">
        <f>SUM(AV6:AV9)</f>
        <v>0</v>
      </c>
      <c r="AW11" s="161">
        <f>SUM(AW6:AW9)</f>
        <v>0</v>
      </c>
      <c r="AX11" s="162">
        <f>SUM(AX6:AX10)</f>
        <v>0</v>
      </c>
      <c r="AY11" s="162">
        <f>SUM(AY6:AY10)</f>
        <v>0</v>
      </c>
      <c r="AZ11" s="161">
        <f>SUM(AZ5:AZ10)</f>
        <v>0</v>
      </c>
      <c r="BA11" s="161">
        <f>SUM(BA5:BA10)</f>
        <v>0</v>
      </c>
      <c r="BB11" s="140"/>
    </row>
    <row r="12" spans="1:56" ht="15.95" customHeight="1" thickTop="1" thickBot="1" x14ac:dyDescent="0.3">
      <c r="B12" s="55"/>
      <c r="C12" s="55"/>
      <c r="D12" s="52"/>
      <c r="E12" s="53"/>
      <c r="F12" s="108"/>
      <c r="G12" s="105">
        <f>'Tirage-poules_de_4'!AA2</f>
        <v>0</v>
      </c>
      <c r="H12" s="56"/>
      <c r="I12" s="56"/>
      <c r="J12" s="56"/>
      <c r="K12" s="56"/>
      <c r="L12" s="56"/>
      <c r="N12" s="3"/>
      <c r="O12" s="309" t="s">
        <v>105</v>
      </c>
      <c r="P12" s="309"/>
      <c r="Q12" s="309"/>
      <c r="R12" s="309"/>
      <c r="S12" s="309"/>
      <c r="T12" s="309"/>
      <c r="U12" s="309"/>
      <c r="V12" s="309"/>
      <c r="W12" s="309"/>
      <c r="X12" s="175">
        <f>RANK(X11,$X11:$AA11,0)+COUNTIF($X11:X11,X11)-1</f>
        <v>1</v>
      </c>
      <c r="Y12" s="176">
        <f>RANK(Y11,$X11:$AA11,0)+COUNTIF($X11:Y11,Y11)-1</f>
        <v>2</v>
      </c>
      <c r="Z12" s="176">
        <f>RANK(Z11,$X11:$AA11,0)+COUNTIF($X11:Z11,Z11)-1</f>
        <v>3</v>
      </c>
      <c r="AA12" s="177">
        <f>RANK(AA11,$X11:$AA11,0)+COUNTIF($X11:AA11,AA11)-1</f>
        <v>4</v>
      </c>
      <c r="AB12" s="197">
        <f>SUM(X12:AA12)</f>
        <v>10</v>
      </c>
      <c r="AC12" s="163"/>
      <c r="AD12" s="163"/>
      <c r="AE12" s="163"/>
      <c r="AF12" s="163"/>
      <c r="AG12" s="163"/>
      <c r="AI12" s="164" t="s">
        <v>106</v>
      </c>
      <c r="AJ12" s="298">
        <f>IFERROR(SUM(AJ11/AK11),0)</f>
        <v>0</v>
      </c>
      <c r="AK12" s="299"/>
      <c r="AL12" s="298">
        <f>IFERROR(SUM(AL11/AM11),0)</f>
        <v>0</v>
      </c>
      <c r="AM12" s="299"/>
      <c r="AN12" s="298">
        <f>IFERROR(SUM(AN11/AO11),0)</f>
        <v>0</v>
      </c>
      <c r="AO12" s="299"/>
      <c r="AP12" s="300">
        <f>IFERROR(SUM(AP11/AQ11),0)</f>
        <v>0</v>
      </c>
      <c r="AQ12" s="301"/>
      <c r="AS12" s="166" t="s">
        <v>106</v>
      </c>
      <c r="AT12" s="302">
        <f>IFERROR(SUM(AT11/AU11),0)</f>
        <v>0</v>
      </c>
      <c r="AU12" s="303"/>
      <c r="AV12" s="302">
        <f>IFERROR(SUM(AV11/AW11),0)</f>
        <v>0</v>
      </c>
      <c r="AW12" s="303"/>
      <c r="AX12" s="302">
        <f>IFERROR(SUM(AX11/AY11),0)</f>
        <v>0</v>
      </c>
      <c r="AY12" s="303"/>
      <c r="AZ12" s="294">
        <f>IFERROR(SUM(AZ11/BA11),0)</f>
        <v>0</v>
      </c>
      <c r="BA12" s="295"/>
      <c r="BB12" s="140"/>
    </row>
    <row r="13" spans="1:56" ht="15.95" customHeight="1" thickTop="1" x14ac:dyDescent="0.25">
      <c r="B13" s="55"/>
      <c r="C13" s="55"/>
      <c r="D13" s="52"/>
      <c r="E13" s="53"/>
      <c r="F13" s="108"/>
      <c r="G13" s="105">
        <f>'Tirage-poules_de_4'!AA3</f>
        <v>0</v>
      </c>
      <c r="H13" s="56"/>
      <c r="I13" s="56"/>
      <c r="J13" s="56"/>
      <c r="K13" s="56"/>
      <c r="L13" s="56"/>
      <c r="M13" s="307"/>
      <c r="N13" s="307"/>
      <c r="O13" s="307" t="s">
        <v>107</v>
      </c>
      <c r="P13" s="307"/>
      <c r="Q13" s="307"/>
      <c r="R13" s="307"/>
      <c r="S13" s="307"/>
      <c r="T13" s="307"/>
      <c r="U13" s="307"/>
      <c r="V13" s="307"/>
      <c r="W13" s="307"/>
      <c r="X13" s="282">
        <f>AJ12</f>
        <v>0</v>
      </c>
      <c r="Y13" s="283">
        <f>AL12</f>
        <v>0</v>
      </c>
      <c r="Z13" s="283">
        <f>AN12</f>
        <v>0</v>
      </c>
      <c r="AA13" s="284">
        <f>AP12</f>
        <v>0</v>
      </c>
      <c r="AB13" s="109"/>
      <c r="AC13" s="163"/>
      <c r="AD13" s="163"/>
      <c r="AE13" s="163"/>
      <c r="AF13" s="163"/>
      <c r="AG13" s="163"/>
      <c r="AI13"/>
      <c r="AJ13" s="167"/>
      <c r="AK13"/>
      <c r="AL13"/>
      <c r="AM13"/>
      <c r="AN13"/>
      <c r="AO13"/>
      <c r="AP13"/>
      <c r="AQ13"/>
    </row>
    <row r="14" spans="1:56" ht="15" customHeight="1" thickBot="1" x14ac:dyDescent="0.3">
      <c r="B14" s="55"/>
      <c r="C14" s="55"/>
      <c r="D14" s="54"/>
      <c r="E14" s="54"/>
      <c r="F14" s="106"/>
      <c r="G14" s="105">
        <f>'Tirage-poules_de_4'!AA4</f>
        <v>0</v>
      </c>
      <c r="H14" s="56"/>
      <c r="I14" s="56"/>
      <c r="J14" s="56"/>
      <c r="K14" s="56"/>
      <c r="L14" s="56"/>
      <c r="M14" s="308"/>
      <c r="N14" s="308"/>
      <c r="O14" s="307" t="s">
        <v>108</v>
      </c>
      <c r="P14" s="307"/>
      <c r="Q14" s="307"/>
      <c r="R14" s="307"/>
      <c r="S14" s="307"/>
      <c r="T14" s="307"/>
      <c r="U14" s="307"/>
      <c r="V14" s="307"/>
      <c r="W14" s="307"/>
      <c r="X14" s="178">
        <f>SUM(X11+X13)</f>
        <v>0</v>
      </c>
      <c r="Y14" s="179">
        <f t="shared" ref="Y14:AA14" si="7">SUM(Y11+Y13)</f>
        <v>0</v>
      </c>
      <c r="Z14" s="179">
        <f t="shared" si="7"/>
        <v>0</v>
      </c>
      <c r="AA14" s="180">
        <f t="shared" si="7"/>
        <v>0</v>
      </c>
      <c r="AB14" s="296"/>
      <c r="AC14" s="296"/>
      <c r="AD14" s="296"/>
      <c r="AE14" s="296"/>
      <c r="AF14" s="163"/>
      <c r="AG14" s="163"/>
      <c r="AJ14" s="297"/>
      <c r="AK14" s="297"/>
      <c r="AL14" s="297"/>
      <c r="AM14" s="297"/>
      <c r="AN14" s="297"/>
      <c r="AO14" s="297"/>
      <c r="AP14" s="297"/>
      <c r="AQ14" s="297"/>
    </row>
    <row r="15" spans="1:56" ht="15.95" customHeight="1" thickTop="1" thickBot="1" x14ac:dyDescent="0.3">
      <c r="B15" s="55"/>
      <c r="C15" s="55"/>
      <c r="D15" s="54"/>
      <c r="E15" s="56"/>
      <c r="F15" s="35"/>
      <c r="G15" s="105">
        <f>'Tirage-poules_de_4'!AA5</f>
        <v>0</v>
      </c>
      <c r="H15" s="56"/>
      <c r="I15" s="56"/>
      <c r="J15" s="56"/>
      <c r="K15" s="56"/>
      <c r="L15" s="56"/>
      <c r="M15" s="112"/>
      <c r="N15" s="14"/>
      <c r="O15" s="309" t="s">
        <v>109</v>
      </c>
      <c r="P15" s="309"/>
      <c r="Q15" s="309"/>
      <c r="R15" s="309"/>
      <c r="S15" s="309"/>
      <c r="T15" s="309"/>
      <c r="U15" s="309"/>
      <c r="V15" s="309"/>
      <c r="W15" s="309"/>
      <c r="X15" s="168">
        <f>RANK(X14,$X14:$AA14,0)+COUNTIF($X14:X14,X14)-1</f>
        <v>1</v>
      </c>
      <c r="Y15" s="168">
        <f>RANK(Y14,$X14:$AA14,0)+COUNTIF($X14:Y14,Y14)-1</f>
        <v>2</v>
      </c>
      <c r="Z15" s="168">
        <f>RANK(Z14,$X14:$AA14,0)+COUNTIF($X14:Z14,Z14)-1</f>
        <v>3</v>
      </c>
      <c r="AA15" s="168">
        <f>RANK(AA14,$X14:$AA14,0)+COUNTIF($X14:AA14,AA14)-1</f>
        <v>4</v>
      </c>
      <c r="AB15"/>
      <c r="AC15" s="163"/>
      <c r="AD15" s="163"/>
      <c r="AE15" s="163"/>
      <c r="AF15" s="163"/>
      <c r="AG15" s="163"/>
    </row>
    <row r="16" spans="1:56" ht="15.95" customHeight="1" thickTop="1" thickBot="1" x14ac:dyDescent="0.3">
      <c r="B16" s="55"/>
      <c r="C16" s="55"/>
      <c r="D16" s="54"/>
      <c r="E16" s="56"/>
      <c r="F16" s="35"/>
      <c r="G16" s="56"/>
      <c r="H16" s="56"/>
      <c r="I16" s="56"/>
      <c r="J16" s="56"/>
      <c r="K16" s="56"/>
      <c r="L16" s="56"/>
      <c r="M16" s="3"/>
      <c r="N16" s="14"/>
      <c r="O16" s="307" t="s">
        <v>110</v>
      </c>
      <c r="P16" s="307"/>
      <c r="Q16" s="307"/>
      <c r="R16" s="307"/>
      <c r="S16" s="307"/>
      <c r="T16" s="307"/>
      <c r="U16" s="307"/>
      <c r="V16" s="307"/>
      <c r="W16" s="307"/>
      <c r="X16" s="285">
        <f>AT12</f>
        <v>0</v>
      </c>
      <c r="Y16" s="285">
        <f>AV12</f>
        <v>0</v>
      </c>
      <c r="Z16" s="285">
        <f>AX12</f>
        <v>0</v>
      </c>
      <c r="AA16" s="285">
        <f>AZ12</f>
        <v>0</v>
      </c>
      <c r="AB16"/>
      <c r="AC16" s="163"/>
      <c r="AD16" s="163"/>
      <c r="AE16" s="163"/>
      <c r="AF16" s="163"/>
      <c r="AG16" s="163"/>
    </row>
    <row r="17" spans="2:33" ht="15.95" customHeight="1" thickTop="1" thickBot="1" x14ac:dyDescent="0.3">
      <c r="B17" s="54"/>
      <c r="C17" s="54"/>
      <c r="D17" s="54"/>
      <c r="E17" s="52"/>
      <c r="F17" s="35"/>
      <c r="G17" s="56"/>
      <c r="H17" s="56"/>
      <c r="I17" s="56"/>
      <c r="J17" s="56"/>
      <c r="K17" s="56"/>
      <c r="L17" s="56"/>
      <c r="M17" s="306" t="s">
        <v>65</v>
      </c>
      <c r="N17" s="306"/>
      <c r="O17" s="310" t="s">
        <v>111</v>
      </c>
      <c r="P17" s="307"/>
      <c r="Q17" s="307"/>
      <c r="R17" s="307"/>
      <c r="S17" s="307"/>
      <c r="T17" s="307"/>
      <c r="U17" s="307"/>
      <c r="V17" s="307"/>
      <c r="W17" s="307"/>
      <c r="X17" s="286">
        <f>SUM(X14+X16)</f>
        <v>0</v>
      </c>
      <c r="Y17" s="286">
        <f t="shared" ref="Y17:AA17" si="8">SUM(Y14+Y16)</f>
        <v>0</v>
      </c>
      <c r="Z17" s="286">
        <f t="shared" si="8"/>
        <v>0</v>
      </c>
      <c r="AA17" s="286">
        <f t="shared" si="8"/>
        <v>0</v>
      </c>
      <c r="AB17"/>
      <c r="AC17" s="163"/>
      <c r="AD17" s="163"/>
      <c r="AE17" s="163"/>
      <c r="AF17" s="163"/>
      <c r="AG17" s="163"/>
    </row>
    <row r="18" spans="2:33" ht="15.95" customHeight="1" thickTop="1" thickBot="1" x14ac:dyDescent="0.3">
      <c r="B18" s="54"/>
      <c r="C18" s="54"/>
      <c r="D18" s="54"/>
      <c r="E18" s="52"/>
      <c r="F18" s="35"/>
      <c r="G18" s="56"/>
      <c r="H18" s="56"/>
      <c r="I18" s="56"/>
      <c r="J18" s="56"/>
      <c r="K18" s="56"/>
      <c r="L18" s="56"/>
      <c r="M18" s="306" t="s">
        <v>82</v>
      </c>
      <c r="N18" s="306"/>
      <c r="O18" s="312" t="s">
        <v>112</v>
      </c>
      <c r="P18" s="312"/>
      <c r="Q18" s="312"/>
      <c r="R18" s="312"/>
      <c r="S18" s="312"/>
      <c r="T18" s="312"/>
      <c r="U18" s="312"/>
      <c r="V18" s="312"/>
      <c r="W18" s="312"/>
      <c r="X18" s="199">
        <f>RANK(X17,$X17:$AA17,0)+COUNTIF($X17:X17,X17)-1</f>
        <v>1</v>
      </c>
      <c r="Y18" s="199">
        <f>RANK(Y17,$X17:$AA17,0)+COUNTIF($X17:Y17,Y17)-1</f>
        <v>2</v>
      </c>
      <c r="Z18" s="199">
        <f>RANK(Z17,$X17:$AA17,0)+COUNTIF($X17:Z17,Z17)-1</f>
        <v>3</v>
      </c>
      <c r="AA18" s="199">
        <f>RANK(AA17,$X17:$AA17,0)+COUNTIF($X17:AA17,AA17)-1</f>
        <v>4</v>
      </c>
      <c r="AB18"/>
      <c r="AC18" s="163"/>
      <c r="AD18" s="163"/>
      <c r="AE18" s="163"/>
      <c r="AF18" s="163"/>
      <c r="AG18" s="163"/>
    </row>
    <row r="19" spans="2:33" ht="18" hidden="1" customHeight="1" x14ac:dyDescent="0.25">
      <c r="B19" s="54"/>
      <c r="C19" s="54"/>
      <c r="D19" s="54"/>
      <c r="E19" s="54"/>
      <c r="F19" s="35"/>
      <c r="G19" s="56"/>
      <c r="H19" s="53"/>
      <c r="I19" s="53"/>
      <c r="J19" s="53"/>
      <c r="K19" s="53"/>
      <c r="L19" s="53"/>
      <c r="M19" s="102">
        <v>1</v>
      </c>
      <c r="N19" s="123" t="e">
        <f>_xlfn.IFS(#REF!="","",#REF!=1,$G$12,#REF!=1,$G$13,#REF!=1,$G$14,#REF!=1,$G$15)</f>
        <v>#REF!</v>
      </c>
      <c r="O19" s="53"/>
      <c r="P19" s="53"/>
      <c r="Q19" s="53"/>
      <c r="R19" s="53"/>
      <c r="S19" s="56"/>
      <c r="T19" s="56"/>
      <c r="U19" s="56"/>
      <c r="V19" s="56"/>
      <c r="W19" s="56"/>
      <c r="X19"/>
      <c r="Y19"/>
      <c r="Z19"/>
      <c r="AA19"/>
      <c r="AB19" s="169"/>
      <c r="AC19" s="163"/>
      <c r="AD19" s="163"/>
      <c r="AE19" s="163"/>
      <c r="AF19" s="163"/>
      <c r="AG19" s="163"/>
    </row>
    <row r="20" spans="2:33" ht="20.25" thickTop="1" thickBot="1" x14ac:dyDescent="0.35">
      <c r="B20" s="54"/>
      <c r="C20" s="54"/>
      <c r="D20" s="54"/>
      <c r="E20" s="53"/>
      <c r="F20" s="108"/>
      <c r="G20" s="56"/>
      <c r="H20" s="53"/>
      <c r="I20" s="53"/>
      <c r="J20" s="53"/>
      <c r="K20" s="53"/>
      <c r="L20" s="53"/>
      <c r="M20" s="102">
        <v>1</v>
      </c>
      <c r="N20" s="170" t="str">
        <f>_xlfn.IFS(V2=0,"",X18=1,X1,Y18=1,Y1,Z18=1,Z1,AA18=1,AA1)</f>
        <v/>
      </c>
      <c r="O20" s="53"/>
      <c r="P20" s="53"/>
      <c r="Q20" s="53"/>
      <c r="R20" s="56"/>
      <c r="S20" s="56"/>
      <c r="T20" s="56"/>
      <c r="U20" s="56"/>
      <c r="V20" s="56"/>
      <c r="W20" s="56"/>
      <c r="X20" s="171"/>
      <c r="Y20"/>
      <c r="Z20"/>
      <c r="AA20"/>
      <c r="AB20" s="140"/>
      <c r="AC20" s="137"/>
    </row>
    <row r="21" spans="2:33" ht="15.75" customHeight="1" thickTop="1" thickBot="1" x14ac:dyDescent="0.35">
      <c r="B21" s="54"/>
      <c r="C21" s="54"/>
      <c r="D21" s="54"/>
      <c r="E21" s="53"/>
      <c r="F21" s="108"/>
      <c r="G21" s="54"/>
      <c r="H21" s="53"/>
      <c r="I21" s="53"/>
      <c r="J21" s="53"/>
      <c r="K21" s="53"/>
      <c r="L21" s="53"/>
      <c r="M21" s="102">
        <v>2</v>
      </c>
      <c r="N21" s="170" t="str">
        <f>_xlfn.IFS(V2=0,"",X18=2,X1,Y18=2,Y1,Z18=2,Z1,AA18=2,AA1)</f>
        <v/>
      </c>
      <c r="O21" s="53"/>
      <c r="P21" s="53"/>
      <c r="Q21" s="53"/>
      <c r="R21" s="56"/>
      <c r="S21" s="56"/>
      <c r="T21" s="158"/>
      <c r="U21" s="56"/>
      <c r="V21" s="56"/>
      <c r="W21" s="56"/>
      <c r="X21" s="124"/>
      <c r="Y21" s="124"/>
      <c r="Z21" s="124"/>
      <c r="AB21" s="140"/>
      <c r="AC21" s="137"/>
    </row>
    <row r="22" spans="2:33" ht="20.25" thickTop="1" thickBot="1" x14ac:dyDescent="0.35">
      <c r="B22" s="54"/>
      <c r="C22" s="54"/>
      <c r="D22" s="54"/>
      <c r="E22" s="53"/>
      <c r="F22" s="53"/>
      <c r="G22" s="54"/>
      <c r="H22" s="53"/>
      <c r="I22" s="53"/>
      <c r="J22" s="53"/>
      <c r="K22" s="53"/>
      <c r="L22" s="53"/>
      <c r="M22" s="102">
        <v>3</v>
      </c>
      <c r="N22" s="170" t="str">
        <f>_xlfn.IFS(V2=0,"",X18=3,X1,Y18=3,Y1,Z18=3,Z1,AA18=3,AA1)</f>
        <v/>
      </c>
      <c r="O22" s="53"/>
      <c r="P22" s="53"/>
      <c r="Q22" s="53"/>
      <c r="R22" s="53"/>
      <c r="S22" s="56"/>
      <c r="T22" s="56"/>
      <c r="U22" s="56"/>
      <c r="V22" s="56"/>
      <c r="W22" s="56"/>
      <c r="X22" s="124"/>
      <c r="Y22" s="124"/>
      <c r="Z22" s="124"/>
      <c r="AB22" s="140"/>
      <c r="AC22" s="137"/>
      <c r="AG22" s="163"/>
    </row>
    <row r="23" spans="2:33" ht="16.5" customHeight="1" thickTop="1" thickBot="1" x14ac:dyDescent="0.35">
      <c r="B23" s="54"/>
      <c r="C23" s="54"/>
      <c r="D23" s="54"/>
      <c r="E23" s="53"/>
      <c r="F23" s="53"/>
      <c r="G23" s="54"/>
      <c r="H23" s="53"/>
      <c r="I23" s="53"/>
      <c r="J23" s="53"/>
      <c r="K23" s="53"/>
      <c r="L23" s="53"/>
      <c r="M23" s="102">
        <v>4</v>
      </c>
      <c r="N23" s="170" t="str">
        <f>_xlfn.IFS(V2=0,"",X18=4,X1,Y18=4,Y1,Z18=4,Z1,AA18=4,AA1)</f>
        <v/>
      </c>
      <c r="O23" s="53"/>
      <c r="P23" s="53"/>
      <c r="Q23" s="53"/>
      <c r="R23" s="53"/>
      <c r="S23" s="56"/>
      <c r="T23" s="56"/>
      <c r="U23" s="56"/>
      <c r="V23" s="56"/>
      <c r="W23" s="56"/>
      <c r="X23" s="124"/>
      <c r="Y23" s="124"/>
      <c r="Z23" s="124"/>
      <c r="AA23" s="103"/>
      <c r="AB23" s="140"/>
      <c r="AC23" s="137"/>
      <c r="AG23" s="163"/>
    </row>
    <row r="24" spans="2:33" ht="15.75" thickTop="1" x14ac:dyDescent="0.25">
      <c r="B24" s="54"/>
      <c r="C24" s="54"/>
      <c r="D24" s="54"/>
      <c r="E24" s="53"/>
      <c r="F24" s="53"/>
      <c r="G24" s="54"/>
      <c r="H24" s="53"/>
      <c r="I24" s="53"/>
      <c r="J24" s="53"/>
      <c r="K24" s="53"/>
      <c r="L24" s="53"/>
      <c r="M24" s="112"/>
      <c r="N24" s="113"/>
      <c r="O24" s="53"/>
      <c r="P24" s="53"/>
      <c r="Q24" s="53"/>
      <c r="R24" s="53"/>
      <c r="S24" s="53"/>
      <c r="T24" s="56"/>
      <c r="U24" s="56"/>
      <c r="V24" s="56"/>
      <c r="W24" s="56"/>
      <c r="X24" s="109"/>
      <c r="Y24" s="109"/>
      <c r="Z24" s="109"/>
      <c r="AA24" s="103"/>
      <c r="AB24" s="169"/>
      <c r="AC24" s="137"/>
      <c r="AG24" s="163"/>
    </row>
    <row r="25" spans="2:33" x14ac:dyDescent="0.25">
      <c r="M25" s="112"/>
      <c r="N25" s="113"/>
      <c r="O25" s="53"/>
      <c r="P25" s="53"/>
      <c r="Q25" s="53"/>
      <c r="R25" s="53"/>
      <c r="S25" s="53"/>
      <c r="T25" s="56"/>
      <c r="U25" s="56"/>
      <c r="V25" s="56"/>
      <c r="W25" s="56"/>
      <c r="X25" s="56"/>
      <c r="Y25" s="56"/>
      <c r="Z25" s="56"/>
      <c r="AB25" s="169"/>
      <c r="AC25" s="137"/>
      <c r="AG25" s="163"/>
    </row>
    <row r="26" spans="2:33" ht="16.5" customHeight="1" x14ac:dyDescent="0.25">
      <c r="M26" s="311"/>
      <c r="N26" s="311"/>
      <c r="O26" s="53"/>
      <c r="P26" s="53"/>
      <c r="Q26" s="53"/>
      <c r="R26" s="53"/>
      <c r="S26" s="53"/>
      <c r="T26" s="56"/>
      <c r="U26" s="56"/>
      <c r="V26" s="53"/>
      <c r="W26" s="56"/>
      <c r="X26" s="56"/>
      <c r="Y26" s="56"/>
      <c r="Z26" s="56"/>
      <c r="AA26" s="56"/>
      <c r="AB26" s="155"/>
      <c r="AC26" s="137"/>
    </row>
    <row r="27" spans="2:33" x14ac:dyDescent="0.25">
      <c r="M27" s="311"/>
      <c r="N27" s="311"/>
      <c r="O27" s="53"/>
      <c r="P27" s="53"/>
      <c r="Q27" s="53"/>
      <c r="R27" s="53"/>
      <c r="S27" s="53"/>
      <c r="T27" s="56"/>
      <c r="U27" s="56"/>
      <c r="V27" s="53"/>
      <c r="W27" s="56"/>
      <c r="X27" s="56"/>
      <c r="Y27" s="56"/>
      <c r="Z27" s="56"/>
      <c r="AA27" s="56"/>
      <c r="AB27" s="172"/>
      <c r="AC27" s="137"/>
    </row>
    <row r="28" spans="2:33" ht="16.5" customHeight="1" x14ac:dyDescent="0.25">
      <c r="M28" s="35"/>
      <c r="N28" s="105"/>
      <c r="O28" s="53"/>
      <c r="P28" s="53"/>
      <c r="Q28" s="53"/>
      <c r="R28" s="53"/>
      <c r="S28" s="53"/>
      <c r="T28" s="56"/>
      <c r="U28" s="53"/>
      <c r="V28" s="126"/>
      <c r="W28" s="53"/>
      <c r="X28" s="56"/>
      <c r="Y28" s="56"/>
      <c r="Z28" s="56"/>
      <c r="AA28" s="169"/>
      <c r="AB28" s="172"/>
    </row>
    <row r="29" spans="2:33" x14ac:dyDescent="0.25">
      <c r="M29" s="35"/>
      <c r="N29" s="105"/>
      <c r="S29" s="53"/>
      <c r="T29" s="56"/>
      <c r="U29" s="53"/>
      <c r="V29" s="126"/>
      <c r="W29" s="53"/>
      <c r="X29" s="56"/>
      <c r="Y29" s="56"/>
      <c r="Z29" s="56"/>
      <c r="AA29" s="169"/>
      <c r="AB29" s="172"/>
    </row>
    <row r="30" spans="2:33" x14ac:dyDescent="0.25">
      <c r="M30" s="35"/>
      <c r="N30" s="105"/>
      <c r="S30" s="53"/>
      <c r="T30" s="56"/>
      <c r="U30" s="293"/>
      <c r="V30" s="126"/>
      <c r="W30" s="126"/>
      <c r="X30" s="56"/>
      <c r="Y30" s="56"/>
      <c r="Z30" s="56"/>
      <c r="AA30" s="169"/>
      <c r="AB30" s="172"/>
    </row>
    <row r="31" spans="2:33" x14ac:dyDescent="0.25">
      <c r="M31" s="35"/>
      <c r="N31" s="105"/>
      <c r="S31" s="53"/>
      <c r="T31" s="56"/>
      <c r="U31" s="293"/>
      <c r="V31" s="126"/>
      <c r="W31" s="126"/>
      <c r="X31" s="56"/>
      <c r="Y31" s="56"/>
      <c r="Z31" s="56"/>
      <c r="AA31" s="169"/>
      <c r="AB31" s="172"/>
    </row>
    <row r="32" spans="2:33" x14ac:dyDescent="0.25">
      <c r="M32" s="3"/>
      <c r="N32" s="3"/>
      <c r="U32" s="293"/>
      <c r="W32" s="126"/>
      <c r="X32" s="56"/>
      <c r="Y32" s="56"/>
      <c r="Z32" s="56"/>
      <c r="AA32" s="56"/>
      <c r="AB32" s="155"/>
    </row>
    <row r="33" spans="21:27" x14ac:dyDescent="0.25">
      <c r="U33" s="293"/>
      <c r="W33" s="126"/>
      <c r="X33" s="112"/>
      <c r="Y33" s="112"/>
      <c r="Z33" s="112"/>
      <c r="AA33" s="112"/>
    </row>
    <row r="34" spans="21:27" x14ac:dyDescent="0.25">
      <c r="X34" s="119"/>
      <c r="Y34" s="119"/>
      <c r="Z34" s="119"/>
      <c r="AA34" s="119"/>
    </row>
    <row r="35" spans="21:27" x14ac:dyDescent="0.25">
      <c r="X35" s="119"/>
      <c r="Y35" s="119"/>
      <c r="Z35" s="119"/>
      <c r="AA35" s="119"/>
    </row>
    <row r="36" spans="21:27" x14ac:dyDescent="0.25">
      <c r="X36" s="119"/>
      <c r="Y36" s="119"/>
      <c r="Z36" s="119"/>
      <c r="AA36" s="119"/>
    </row>
    <row r="37" spans="21:27" x14ac:dyDescent="0.25">
      <c r="X37" s="119"/>
      <c r="Y37" s="119"/>
      <c r="Z37" s="119"/>
      <c r="AA37" s="119"/>
    </row>
    <row r="38" spans="21:27" x14ac:dyDescent="0.25">
      <c r="X38" s="119"/>
      <c r="Y38" s="119"/>
      <c r="Z38" s="119"/>
      <c r="AA38" s="119"/>
    </row>
    <row r="39" spans="21:27" x14ac:dyDescent="0.25">
      <c r="X39" s="112"/>
      <c r="Y39" s="112"/>
      <c r="Z39" s="112"/>
      <c r="AA39" s="112"/>
    </row>
  </sheetData>
  <sheetProtection algorithmName="SHA-512" hashValue="OkVDiJ3hNyg1iGbRZsbIL+RbnjZZ8mAJzgjz4BKALUIQVQMiKtslG/bVIxE8A/US1SAi5eOJoTQVo97PqKXwDw==" saltValue="sabXn+hgt6zHjSrJxtjp8A==" spinCount="100000" sheet="1" objects="1" scenarios="1"/>
  <protectedRanges>
    <protectedRange sqref="H2:L7 O2:S7" name="Plage1"/>
  </protectedRanges>
  <mergeCells count="48">
    <mergeCell ref="M26:N26"/>
    <mergeCell ref="M27:N27"/>
    <mergeCell ref="U30:U33"/>
    <mergeCell ref="O16:W16"/>
    <mergeCell ref="M17:N17"/>
    <mergeCell ref="O17:W17"/>
    <mergeCell ref="M18:N18"/>
    <mergeCell ref="O18:W18"/>
    <mergeCell ref="M14:N14"/>
    <mergeCell ref="O14:W14"/>
    <mergeCell ref="AB14:AE14"/>
    <mergeCell ref="AJ14:AQ14"/>
    <mergeCell ref="O15:W15"/>
    <mergeCell ref="AV12:AW12"/>
    <mergeCell ref="AX12:AY12"/>
    <mergeCell ref="AZ12:BA12"/>
    <mergeCell ref="M13:N13"/>
    <mergeCell ref="O13:W13"/>
    <mergeCell ref="AJ12:AK12"/>
    <mergeCell ref="AL12:AM12"/>
    <mergeCell ref="AN12:AO12"/>
    <mergeCell ref="AP12:AQ12"/>
    <mergeCell ref="AT12:AU12"/>
    <mergeCell ref="N8:W8"/>
    <mergeCell ref="N9:W9"/>
    <mergeCell ref="O10:W10"/>
    <mergeCell ref="O11:W11"/>
    <mergeCell ref="O12:W12"/>
    <mergeCell ref="AV3:AW3"/>
    <mergeCell ref="AX3:AY3"/>
    <mergeCell ref="AZ3:BA3"/>
    <mergeCell ref="AL2:AM2"/>
    <mergeCell ref="AN2:AO2"/>
    <mergeCell ref="AP2:AQ2"/>
    <mergeCell ref="AT2:AU2"/>
    <mergeCell ref="AV2:AW2"/>
    <mergeCell ref="AJ3:AK3"/>
    <mergeCell ref="AL3:AM3"/>
    <mergeCell ref="AN3:AO3"/>
    <mergeCell ref="AP3:AQ3"/>
    <mergeCell ref="AT3:AU3"/>
    <mergeCell ref="E1:F1"/>
    <mergeCell ref="AC1:AG1"/>
    <mergeCell ref="AI1:AQ1"/>
    <mergeCell ref="AS1:BA1"/>
    <mergeCell ref="AJ2:AK2"/>
    <mergeCell ref="AX2:AY2"/>
    <mergeCell ref="AZ2:BA2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60417" r:id="rId3" name="CommandButton1">
          <controlPr defaultSize="0" autoLine="0" r:id="rId4">
            <anchor moveWithCells="1">
              <from>
                <xdr:col>24</xdr:col>
                <xdr:colOff>0</xdr:colOff>
                <xdr:row>19</xdr:row>
                <xdr:rowOff>76200</xdr:rowOff>
              </from>
              <to>
                <xdr:col>29</xdr:col>
                <xdr:colOff>323850</xdr:colOff>
                <xdr:row>23</xdr:row>
                <xdr:rowOff>28575</xdr:rowOff>
              </to>
            </anchor>
          </controlPr>
        </control>
      </mc:Choice>
      <mc:Fallback>
        <control shapeId="60417" r:id="rId3" name="CommandButton1"/>
      </mc:Fallback>
    </mc:AlternateContent>
  </controls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59ACC7-3C99-4BAD-8952-D3115ACA8224}">
  <sheetPr codeName="Feuil18"/>
  <dimension ref="A1:BD39"/>
  <sheetViews>
    <sheetView showGridLines="0" showRowColHeaders="0" topLeftCell="B1" workbookViewId="0">
      <selection activeCell="Q28" sqref="Q28"/>
    </sheetView>
  </sheetViews>
  <sheetFormatPr baseColWidth="10" defaultRowHeight="15" x14ac:dyDescent="0.25"/>
  <cols>
    <col min="1" max="1" width="2" hidden="1" customWidth="1"/>
    <col min="2" max="2" width="10.85546875" bestFit="1" customWidth="1"/>
    <col min="3" max="3" width="10.85546875" hidden="1" customWidth="1"/>
    <col min="4" max="4" width="12.85546875" hidden="1" customWidth="1"/>
    <col min="5" max="6" width="2" style="10" bestFit="1" customWidth="1"/>
    <col min="7" max="7" width="20.5703125" bestFit="1" customWidth="1"/>
    <col min="8" max="12" width="4.28515625" style="10" customWidth="1"/>
    <col min="13" max="13" width="6" bestFit="1" customWidth="1"/>
    <col min="14" max="14" width="20.5703125" bestFit="1" customWidth="1"/>
    <col min="15" max="19" width="4.28515625" style="10" customWidth="1"/>
    <col min="20" max="21" width="6.5703125" style="3" hidden="1" customWidth="1"/>
    <col min="22" max="23" width="5.42578125" style="3" bestFit="1" customWidth="1"/>
    <col min="24" max="27" width="5.5703125" style="3" bestFit="1" customWidth="1"/>
    <col min="28" max="28" width="3" style="157" bestFit="1" customWidth="1"/>
    <col min="29" max="29" width="8.7109375" style="173" bestFit="1" customWidth="1"/>
    <col min="30" max="33" width="6.7109375" style="137" bestFit="1" customWidth="1"/>
    <col min="34" max="34" width="3.7109375" customWidth="1"/>
    <col min="35" max="35" width="8.7109375" style="163" bestFit="1" customWidth="1"/>
    <col min="36" max="36" width="6.85546875" style="163" bestFit="1" customWidth="1"/>
    <col min="37" max="37" width="6.7109375" style="163" bestFit="1" customWidth="1"/>
    <col min="38" max="38" width="6.85546875" style="163" bestFit="1" customWidth="1"/>
    <col min="39" max="39" width="6.7109375" style="163" bestFit="1" customWidth="1"/>
    <col min="40" max="40" width="6.85546875" style="163" bestFit="1" customWidth="1"/>
    <col min="41" max="41" width="6.7109375" style="163" bestFit="1" customWidth="1"/>
    <col min="42" max="42" width="6.85546875" style="163" bestFit="1" customWidth="1"/>
    <col min="43" max="43" width="6.7109375" style="163" bestFit="1" customWidth="1"/>
    <col min="44" max="44" width="3.7109375" customWidth="1"/>
    <col min="45" max="45" width="9.85546875" bestFit="1" customWidth="1"/>
    <col min="46" max="46" width="6.85546875" bestFit="1" customWidth="1"/>
    <col min="47" max="47" width="6.7109375" bestFit="1" customWidth="1"/>
    <col min="48" max="48" width="6.85546875" bestFit="1" customWidth="1"/>
    <col min="49" max="49" width="6.7109375" bestFit="1" customWidth="1"/>
    <col min="50" max="50" width="6.85546875" bestFit="1" customWidth="1"/>
    <col min="51" max="51" width="6.7109375" bestFit="1" customWidth="1"/>
    <col min="52" max="52" width="6.85546875" bestFit="1" customWidth="1"/>
    <col min="53" max="53" width="6.7109375" bestFit="1" customWidth="1"/>
    <col min="54" max="54" width="6.7109375" hidden="1" customWidth="1"/>
    <col min="55" max="55" width="5.28515625" hidden="1" customWidth="1"/>
    <col min="56" max="56" width="5" hidden="1" customWidth="1"/>
  </cols>
  <sheetData>
    <row r="1" spans="1:56" s="19" customFormat="1" ht="44.25" customHeight="1" thickTop="1" thickBot="1" x14ac:dyDescent="0.3">
      <c r="B1" s="20" t="s">
        <v>75</v>
      </c>
      <c r="C1" s="21"/>
      <c r="D1" s="21"/>
      <c r="E1" s="321" t="s">
        <v>114</v>
      </c>
      <c r="F1" s="322"/>
      <c r="G1" s="22" t="s">
        <v>3</v>
      </c>
      <c r="H1" s="66" t="s">
        <v>60</v>
      </c>
      <c r="I1" s="66" t="s">
        <v>61</v>
      </c>
      <c r="J1" s="66" t="s">
        <v>62</v>
      </c>
      <c r="K1" s="66" t="s">
        <v>63</v>
      </c>
      <c r="L1" s="66" t="s">
        <v>64</v>
      </c>
      <c r="M1" s="68" t="s">
        <v>2</v>
      </c>
      <c r="N1" s="107" t="s">
        <v>4</v>
      </c>
      <c r="O1" s="66" t="s">
        <v>60</v>
      </c>
      <c r="P1" s="66" t="s">
        <v>61</v>
      </c>
      <c r="Q1" s="66" t="s">
        <v>62</v>
      </c>
      <c r="R1" s="66" t="s">
        <v>63</v>
      </c>
      <c r="S1" s="66" t="s">
        <v>64</v>
      </c>
      <c r="T1" s="100" t="s">
        <v>73</v>
      </c>
      <c r="U1" s="127" t="s">
        <v>74</v>
      </c>
      <c r="V1" s="128" t="s">
        <v>83</v>
      </c>
      <c r="W1" s="128" t="s">
        <v>84</v>
      </c>
      <c r="X1" s="129">
        <f>B2</f>
        <v>0</v>
      </c>
      <c r="Y1" s="111">
        <f>B3</f>
        <v>0</v>
      </c>
      <c r="Z1" s="111">
        <f>B4</f>
        <v>0</v>
      </c>
      <c r="AA1" s="181">
        <f>B5</f>
        <v>0</v>
      </c>
      <c r="AB1" s="193"/>
      <c r="AC1" s="314" t="s">
        <v>85</v>
      </c>
      <c r="AD1" s="314"/>
      <c r="AE1" s="314"/>
      <c r="AF1" s="314"/>
      <c r="AG1" s="315"/>
      <c r="AI1" s="313" t="s">
        <v>86</v>
      </c>
      <c r="AJ1" s="314"/>
      <c r="AK1" s="314"/>
      <c r="AL1" s="314"/>
      <c r="AM1" s="314"/>
      <c r="AN1" s="314"/>
      <c r="AO1" s="314"/>
      <c r="AP1" s="314"/>
      <c r="AQ1" s="315"/>
      <c r="AS1" s="313" t="s">
        <v>87</v>
      </c>
      <c r="AT1" s="314"/>
      <c r="AU1" s="314"/>
      <c r="AV1" s="314"/>
      <c r="AW1" s="314"/>
      <c r="AX1" s="314"/>
      <c r="AY1" s="314"/>
      <c r="AZ1" s="314"/>
      <c r="BA1" s="315"/>
      <c r="BB1" s="131"/>
    </row>
    <row r="2" spans="1:56" ht="15.95" customHeight="1" thickTop="1" thickBot="1" x14ac:dyDescent="0.3">
      <c r="A2">
        <v>1</v>
      </c>
      <c r="B2" s="7">
        <f>'Tirage-poules_de_4'!AC2</f>
        <v>0</v>
      </c>
      <c r="C2" s="14"/>
      <c r="D2" s="14"/>
      <c r="E2" s="17">
        <v>1</v>
      </c>
      <c r="F2" s="18">
        <v>4</v>
      </c>
      <c r="G2" s="16">
        <f t="shared" ref="G2:G6" si="0">IFERROR(VLOOKUP(E2,$A$2:$B$7,2,0),"")</f>
        <v>0</v>
      </c>
      <c r="H2" s="18"/>
      <c r="I2" s="18"/>
      <c r="J2" s="18"/>
      <c r="K2" s="67"/>
      <c r="L2" s="67"/>
      <c r="M2" s="16" t="s">
        <v>81</v>
      </c>
      <c r="N2" s="16">
        <f>IFERROR(VLOOKUP(F2,$A$2:$B$7,2,0),"")</f>
        <v>0</v>
      </c>
      <c r="O2" s="67"/>
      <c r="P2" s="67"/>
      <c r="Q2" s="67"/>
      <c r="R2" s="67"/>
      <c r="S2" s="67"/>
      <c r="T2" s="120">
        <f>SUM(H2:L2)-SUM(O2:S2)</f>
        <v>0</v>
      </c>
      <c r="U2" s="121">
        <f>SUM(O2:S2)-SUM(H2:L2)</f>
        <v>0</v>
      </c>
      <c r="V2" s="132">
        <f>IF(H2="",0,IF(X2&gt;AA2,2,1))</f>
        <v>0</v>
      </c>
      <c r="W2" s="132">
        <f>IF(O2="",0,IF(AA2&gt;X2,2,1))</f>
        <v>0</v>
      </c>
      <c r="X2" s="133">
        <f>IF(H2&gt;O2,1,0)+IF(I2&gt;P2,1,0)+IF(J2&gt;Q2,1,0)+IF(K2&gt;R2,1,0)+IF(L2&gt;S2,1,0)</f>
        <v>0</v>
      </c>
      <c r="Y2" s="114"/>
      <c r="Z2" s="114"/>
      <c r="AA2" s="182">
        <f>IF(O2&gt;H2,1,0)+IF(P2&gt;I2,1,0)+IF(Q2&gt;J2,1,0)+IF(R2&gt;K2,1,0)+IF(S2&gt;L2,1,0)</f>
        <v>0</v>
      </c>
      <c r="AB2" s="194"/>
      <c r="AC2" s="188" t="s">
        <v>89</v>
      </c>
      <c r="AD2" s="136">
        <f>B2</f>
        <v>0</v>
      </c>
      <c r="AE2" s="136">
        <f>B3</f>
        <v>0</v>
      </c>
      <c r="AF2" s="136">
        <f>B4</f>
        <v>0</v>
      </c>
      <c r="AG2" s="136">
        <f>B5</f>
        <v>0</v>
      </c>
      <c r="AI2" s="135" t="s">
        <v>89</v>
      </c>
      <c r="AJ2" s="316">
        <f>B2</f>
        <v>0</v>
      </c>
      <c r="AK2" s="317"/>
      <c r="AL2" s="316">
        <f>B3</f>
        <v>0</v>
      </c>
      <c r="AM2" s="317"/>
      <c r="AN2" s="316">
        <f>B4</f>
        <v>0</v>
      </c>
      <c r="AO2" s="317"/>
      <c r="AP2" s="316">
        <f>B5</f>
        <v>0</v>
      </c>
      <c r="AQ2" s="317"/>
      <c r="AS2" s="135" t="s">
        <v>89</v>
      </c>
      <c r="AT2" s="316">
        <f>B2</f>
        <v>0</v>
      </c>
      <c r="AU2" s="317"/>
      <c r="AV2" s="316">
        <f>B3</f>
        <v>0</v>
      </c>
      <c r="AW2" s="317"/>
      <c r="AX2" s="316">
        <f>B4</f>
        <v>0</v>
      </c>
      <c r="AY2" s="317"/>
      <c r="AZ2" s="316">
        <f>B5</f>
        <v>0</v>
      </c>
      <c r="BA2" s="317"/>
      <c r="BB2" s="137"/>
    </row>
    <row r="3" spans="1:56" ht="15.95" customHeight="1" thickTop="1" thickBot="1" x14ac:dyDescent="0.3">
      <c r="A3">
        <v>2</v>
      </c>
      <c r="B3" s="7">
        <f>'Tirage-poules_de_4'!AC3</f>
        <v>0</v>
      </c>
      <c r="C3" s="14"/>
      <c r="D3" s="14"/>
      <c r="E3" s="17">
        <v>2</v>
      </c>
      <c r="F3" s="18">
        <v>3</v>
      </c>
      <c r="G3" s="31">
        <f t="shared" si="0"/>
        <v>0</v>
      </c>
      <c r="H3" s="18"/>
      <c r="I3" s="18"/>
      <c r="J3" s="18"/>
      <c r="K3" s="18"/>
      <c r="L3" s="18"/>
      <c r="M3" s="31" t="s">
        <v>81</v>
      </c>
      <c r="N3" s="31">
        <f t="shared" ref="N3:N7" si="1">IFERROR(VLOOKUP(F3,$A$2:$B$7,2,0),"")</f>
        <v>0</v>
      </c>
      <c r="O3" s="18"/>
      <c r="P3" s="18"/>
      <c r="Q3" s="18"/>
      <c r="R3" s="18"/>
      <c r="S3" s="18"/>
      <c r="T3" s="120">
        <f>SUM(H3:L3)-SUM(O3:S3)</f>
        <v>0</v>
      </c>
      <c r="U3" s="121">
        <f>SUM(O3:S3)-SUM(H3:L3)</f>
        <v>0</v>
      </c>
      <c r="V3" s="132">
        <f>IF(H3="",0,IF(Y3&gt;Z3,2,1))</f>
        <v>0</v>
      </c>
      <c r="W3" s="132">
        <f>IF(O3="",0,IF(Z3&gt;Y3,2,1))</f>
        <v>0</v>
      </c>
      <c r="X3" s="138"/>
      <c r="Y3" s="117">
        <f>IF(H3&gt;O3,1,0)+IF(I3&gt;P3,1,0)+IF(J3&gt;Q3,1,0)+IF(K3&gt;R3,1,0)+IF(L3&gt;S3,1,0)</f>
        <v>0</v>
      </c>
      <c r="Z3" s="117">
        <f>IF(O3&gt;H3,1,0)+IF(P3&gt;I3,1,0)+IF(Q3&gt;J3,1,0)+IF(R3&gt;K3,1,0)+IF(S3&gt;L3,1,0)</f>
        <v>0</v>
      </c>
      <c r="AA3" s="183"/>
      <c r="AB3" s="194"/>
      <c r="AC3" s="189" t="s">
        <v>91</v>
      </c>
      <c r="AD3" s="136">
        <v>1</v>
      </c>
      <c r="AE3" s="136">
        <v>2</v>
      </c>
      <c r="AF3" s="136">
        <v>3</v>
      </c>
      <c r="AG3" s="136">
        <v>4</v>
      </c>
      <c r="AI3" s="139" t="s">
        <v>91</v>
      </c>
      <c r="AJ3" s="316">
        <v>1</v>
      </c>
      <c r="AK3" s="317"/>
      <c r="AL3" s="316">
        <v>2</v>
      </c>
      <c r="AM3" s="317"/>
      <c r="AN3" s="316">
        <v>3</v>
      </c>
      <c r="AO3" s="317"/>
      <c r="AP3" s="316">
        <v>4</v>
      </c>
      <c r="AQ3" s="317"/>
      <c r="AS3" s="139" t="s">
        <v>91</v>
      </c>
      <c r="AT3" s="304">
        <v>1</v>
      </c>
      <c r="AU3" s="305"/>
      <c r="AV3" s="304">
        <v>2</v>
      </c>
      <c r="AW3" s="305"/>
      <c r="AX3" s="304">
        <v>3</v>
      </c>
      <c r="AY3" s="305"/>
      <c r="AZ3" s="304">
        <v>4</v>
      </c>
      <c r="BA3" s="305"/>
      <c r="BB3" s="140"/>
    </row>
    <row r="4" spans="1:56" ht="15.95" customHeight="1" thickTop="1" thickBot="1" x14ac:dyDescent="0.3">
      <c r="A4">
        <v>3</v>
      </c>
      <c r="B4" s="7">
        <f>'Tirage-poules_de_4'!AC4</f>
        <v>0</v>
      </c>
      <c r="C4" s="14"/>
      <c r="D4" s="14"/>
      <c r="E4" s="29">
        <v>1</v>
      </c>
      <c r="F4" s="30">
        <v>3</v>
      </c>
      <c r="G4" s="31">
        <f t="shared" si="0"/>
        <v>0</v>
      </c>
      <c r="H4" s="18"/>
      <c r="I4" s="18"/>
      <c r="J4" s="18"/>
      <c r="K4" s="18"/>
      <c r="L4" s="18"/>
      <c r="M4" s="31" t="s">
        <v>81</v>
      </c>
      <c r="N4" s="31">
        <f t="shared" si="1"/>
        <v>0</v>
      </c>
      <c r="O4" s="18"/>
      <c r="P4" s="18"/>
      <c r="Q4" s="18"/>
      <c r="R4" s="18"/>
      <c r="S4" s="18"/>
      <c r="T4" s="120">
        <f t="shared" ref="T4:T7" si="2">SUM(H4:L4)-SUM(O4:S4)</f>
        <v>0</v>
      </c>
      <c r="U4" s="121">
        <f t="shared" ref="U4:U7" si="3">SUM(O4:S4)-SUM(H4:L4)</f>
        <v>0</v>
      </c>
      <c r="V4" s="132">
        <f>IF(H4="",0,IF(X4&gt;Z4,2,1))</f>
        <v>0</v>
      </c>
      <c r="W4" s="132">
        <f>IF(O4="",0,IF(Z4&gt;X4,2,1))</f>
        <v>0</v>
      </c>
      <c r="X4" s="141">
        <f>IF(H4&gt;O4,1,0)+IF(I4&gt;P4,1,0)+IF(J4&gt;Q4,1,0)+IF(K4&gt;R4,1,0)+IF(L4&gt;S4,1,0)</f>
        <v>0</v>
      </c>
      <c r="Y4" s="115"/>
      <c r="Z4" s="117">
        <f>IF(O4&gt;H4,1,0)+IF(P4&gt;I4,1,0)+IF(Q4&gt;J4,1,0)+IF(R4&gt;K4,1,0)+IF(S4&gt;L4,1,0)</f>
        <v>0</v>
      </c>
      <c r="AA4" s="183"/>
      <c r="AB4" s="194"/>
      <c r="AC4" s="130" t="s">
        <v>93</v>
      </c>
      <c r="AD4" s="136" t="s">
        <v>94</v>
      </c>
      <c r="AE4" s="136" t="s">
        <v>94</v>
      </c>
      <c r="AF4" s="136" t="s">
        <v>94</v>
      </c>
      <c r="AG4" s="136" t="s">
        <v>94</v>
      </c>
      <c r="AI4" s="142" t="s">
        <v>93</v>
      </c>
      <c r="AJ4" s="143" t="s">
        <v>95</v>
      </c>
      <c r="AK4" s="143" t="s">
        <v>96</v>
      </c>
      <c r="AL4" s="143" t="s">
        <v>95</v>
      </c>
      <c r="AM4" s="143" t="s">
        <v>96</v>
      </c>
      <c r="AN4" s="143" t="s">
        <v>95</v>
      </c>
      <c r="AO4" s="143" t="s">
        <v>96</v>
      </c>
      <c r="AP4" s="143" t="s">
        <v>95</v>
      </c>
      <c r="AQ4" s="143" t="s">
        <v>96</v>
      </c>
      <c r="AS4" s="142" t="s">
        <v>93</v>
      </c>
      <c r="AT4" s="143" t="s">
        <v>95</v>
      </c>
      <c r="AU4" s="143" t="s">
        <v>96</v>
      </c>
      <c r="AV4" s="143" t="s">
        <v>95</v>
      </c>
      <c r="AW4" s="143" t="s">
        <v>96</v>
      </c>
      <c r="AX4" s="143" t="s">
        <v>95</v>
      </c>
      <c r="AY4" s="143" t="s">
        <v>96</v>
      </c>
      <c r="AZ4" s="143" t="s">
        <v>95</v>
      </c>
      <c r="BA4" s="143" t="s">
        <v>96</v>
      </c>
      <c r="BB4" s="144"/>
    </row>
    <row r="5" spans="1:56" ht="15.95" customHeight="1" thickTop="1" thickBot="1" x14ac:dyDescent="0.3">
      <c r="A5">
        <v>4</v>
      </c>
      <c r="B5" s="7">
        <f>'Tirage-poules_de_4'!AC5</f>
        <v>0</v>
      </c>
      <c r="C5" s="14"/>
      <c r="D5" s="10"/>
      <c r="E5" s="29">
        <v>2</v>
      </c>
      <c r="F5" s="30">
        <v>4</v>
      </c>
      <c r="G5" s="31">
        <f t="shared" si="0"/>
        <v>0</v>
      </c>
      <c r="H5" s="18"/>
      <c r="I5" s="18"/>
      <c r="J5" s="18"/>
      <c r="K5" s="18"/>
      <c r="L5" s="18"/>
      <c r="M5" s="31" t="s">
        <v>81</v>
      </c>
      <c r="N5" s="31">
        <f t="shared" si="1"/>
        <v>0</v>
      </c>
      <c r="O5" s="18"/>
      <c r="Q5" s="18"/>
      <c r="R5" s="18"/>
      <c r="S5" s="18"/>
      <c r="T5" s="120">
        <f t="shared" si="2"/>
        <v>0</v>
      </c>
      <c r="U5" s="121">
        <f t="shared" si="3"/>
        <v>0</v>
      </c>
      <c r="V5" s="132">
        <f>IF(H5="",0,IF(Y5&gt;AA5,2,1))</f>
        <v>0</v>
      </c>
      <c r="W5" s="132">
        <f>IF(O5="",0,IF(AA5&gt;Y5,2,1))</f>
        <v>0</v>
      </c>
      <c r="X5" s="138"/>
      <c r="Y5" s="117">
        <f>IF(H5&gt;O5,1,0)+IF(I5&gt;Q5,1,0)+IF(J5&gt;R5,1,0)+IF(K5&gt;R5,1,0)+IF(L5&gt;S5,1,0)</f>
        <v>0</v>
      </c>
      <c r="Z5" s="115"/>
      <c r="AA5" s="184">
        <f>IF(O5&gt;H5,1,0)+IF(I5&gt;P5,1,0)+IF(Q5&gt;J5,1,0)+IF(R5&gt;K5,1,0)+IF(S5&gt;L5,1,0)</f>
        <v>0</v>
      </c>
      <c r="AB5" s="194"/>
      <c r="AC5" s="190" t="s">
        <v>88</v>
      </c>
      <c r="AD5" s="146">
        <f>IF(X9=AA9,V2,0)</f>
        <v>0</v>
      </c>
      <c r="AE5" s="147"/>
      <c r="AF5" s="147"/>
      <c r="AG5" s="146">
        <f>IF(AA9=X9,W2,0)</f>
        <v>0</v>
      </c>
      <c r="AI5" s="145" t="s">
        <v>88</v>
      </c>
      <c r="AJ5" s="146">
        <f>IF(X10=AA10,X2,0)</f>
        <v>0</v>
      </c>
      <c r="AK5" s="146">
        <f>IF(X10=AA10,AA2,0)</f>
        <v>0</v>
      </c>
      <c r="AL5" s="148"/>
      <c r="AM5" s="148"/>
      <c r="AN5" s="148"/>
      <c r="AO5" s="148"/>
      <c r="AP5" s="146">
        <f>IF(AA10=X10,AA2,0)</f>
        <v>0</v>
      </c>
      <c r="AQ5" s="146">
        <f>IF(AA10=X10,X2,0)</f>
        <v>0</v>
      </c>
      <c r="AS5" s="134" t="s">
        <v>88</v>
      </c>
      <c r="AT5" s="149">
        <f>IF(X13=AA13,BC5,0)</f>
        <v>0</v>
      </c>
      <c r="AU5" s="149">
        <f>IF(X13=AA13,BD5,0)</f>
        <v>0</v>
      </c>
      <c r="AV5" s="150"/>
      <c r="AW5" s="150"/>
      <c r="AX5" s="150"/>
      <c r="AY5" s="150"/>
      <c r="AZ5" s="149">
        <f>AU5</f>
        <v>0</v>
      </c>
      <c r="BA5" s="149">
        <f>AT5</f>
        <v>0</v>
      </c>
      <c r="BB5" s="134" t="s">
        <v>88</v>
      </c>
      <c r="BC5">
        <f>SUM(H2:L2)</f>
        <v>0</v>
      </c>
      <c r="BD5">
        <f>SUM(O2:S2)</f>
        <v>0</v>
      </c>
    </row>
    <row r="6" spans="1:56" ht="15.95" customHeight="1" thickTop="1" thickBot="1" x14ac:dyDescent="0.3">
      <c r="B6" s="14"/>
      <c r="C6" s="14"/>
      <c r="D6" s="10"/>
      <c r="E6" s="29">
        <v>1</v>
      </c>
      <c r="F6" s="30">
        <v>2</v>
      </c>
      <c r="G6" s="31">
        <f t="shared" si="0"/>
        <v>0</v>
      </c>
      <c r="H6" s="18"/>
      <c r="I6" s="18"/>
      <c r="J6" s="18"/>
      <c r="K6" s="18"/>
      <c r="L6" s="18"/>
      <c r="M6" s="31" t="s">
        <v>81</v>
      </c>
      <c r="N6" s="31">
        <f t="shared" si="1"/>
        <v>0</v>
      </c>
      <c r="O6" s="18"/>
      <c r="P6" s="18"/>
      <c r="Q6" s="18"/>
      <c r="R6" s="18"/>
      <c r="S6" s="18"/>
      <c r="T6" s="120">
        <f t="shared" si="2"/>
        <v>0</v>
      </c>
      <c r="U6" s="121">
        <f t="shared" si="3"/>
        <v>0</v>
      </c>
      <c r="V6" s="132">
        <f>IF(H6="",0,IF(X6&gt;Y6,2,1))</f>
        <v>0</v>
      </c>
      <c r="W6" s="132">
        <f>IF(O6="",0,IF(Y6&gt;X6,2,1))</f>
        <v>0</v>
      </c>
      <c r="X6" s="141">
        <f>IF(H6&gt;O6,1,0)+IF(I6&gt;P6,1,0)+IF(J6&gt;Q6,1,0)+IF(K6&gt;R6,1,0)+IF(L6&gt;S6,1,0)</f>
        <v>0</v>
      </c>
      <c r="Y6" s="117">
        <f>IF(O6&gt;H6,1,0)+IF(P6&gt;I6,1,0)+IF(Q6&gt;J6,1,0)+IF(R6&gt;K6,1,0)+IF(S6&gt;L6,1,0)</f>
        <v>0</v>
      </c>
      <c r="Z6" s="115"/>
      <c r="AA6" s="183"/>
      <c r="AB6" s="195"/>
      <c r="AC6" s="190" t="s">
        <v>90</v>
      </c>
      <c r="AD6" s="152"/>
      <c r="AE6" s="146">
        <f>IF(Y9=Z9,V3,0)</f>
        <v>0</v>
      </c>
      <c r="AF6" s="146">
        <f>IF(Z9=Y9,W3,0)</f>
        <v>0</v>
      </c>
      <c r="AG6" s="147"/>
      <c r="AI6" s="145" t="s">
        <v>90</v>
      </c>
      <c r="AJ6" s="148"/>
      <c r="AK6" s="148"/>
      <c r="AL6" s="146">
        <f>IF(Y10=Z10,Y3,0)</f>
        <v>0</v>
      </c>
      <c r="AM6" s="146">
        <f>IF(Y10=Z10,Z3,0)</f>
        <v>0</v>
      </c>
      <c r="AN6" s="146">
        <f>IF(Z10=Y10,Z3,0)</f>
        <v>0</v>
      </c>
      <c r="AO6" s="146">
        <f>IF(Y10=Z10,Y3,0)</f>
        <v>0</v>
      </c>
      <c r="AP6" s="148"/>
      <c r="AQ6" s="148"/>
      <c r="AS6" s="134" t="s">
        <v>90</v>
      </c>
      <c r="AT6" s="150"/>
      <c r="AU6" s="150"/>
      <c r="AV6" s="149">
        <f>IF(Y13=Z13,BC6,0)</f>
        <v>0</v>
      </c>
      <c r="AW6" s="149">
        <f>IF(Y13=Z13,BD6,0)</f>
        <v>0</v>
      </c>
      <c r="AX6" s="149">
        <f>AW6</f>
        <v>0</v>
      </c>
      <c r="AY6" s="149">
        <f>AV6</f>
        <v>0</v>
      </c>
      <c r="AZ6" s="150"/>
      <c r="BA6" s="150"/>
      <c r="BB6" s="134" t="s">
        <v>90</v>
      </c>
      <c r="BC6">
        <f t="shared" ref="BC6:BC10" si="4">SUM(H3:L3)</f>
        <v>0</v>
      </c>
      <c r="BD6">
        <f t="shared" ref="BD6:BD10" si="5">SUM(O3:S3)</f>
        <v>0</v>
      </c>
    </row>
    <row r="7" spans="1:56" ht="15.95" customHeight="1" thickTop="1" thickBot="1" x14ac:dyDescent="0.3">
      <c r="B7" s="14"/>
      <c r="C7" s="14"/>
      <c r="D7" s="10"/>
      <c r="E7" s="26">
        <v>4</v>
      </c>
      <c r="F7" s="27">
        <v>3</v>
      </c>
      <c r="G7" s="32">
        <f>IFERROR(VLOOKUP(E7,$A$2:$B$7,2,0),"")</f>
        <v>0</v>
      </c>
      <c r="H7" s="18"/>
      <c r="I7" s="27"/>
      <c r="J7" s="27"/>
      <c r="K7" s="27"/>
      <c r="L7" s="27"/>
      <c r="M7" s="32" t="s">
        <v>81</v>
      </c>
      <c r="N7" s="32">
        <f t="shared" si="1"/>
        <v>0</v>
      </c>
      <c r="O7" s="27"/>
      <c r="P7" s="27"/>
      <c r="Q7" s="27"/>
      <c r="R7" s="27"/>
      <c r="S7" s="27"/>
      <c r="T7" s="120">
        <f t="shared" si="2"/>
        <v>0</v>
      </c>
      <c r="U7" s="121">
        <f t="shared" si="3"/>
        <v>0</v>
      </c>
      <c r="V7" s="132">
        <f>IF(H7="",0,IF(AA7&gt;Z7,2,1))</f>
        <v>0</v>
      </c>
      <c r="W7" s="132">
        <f>IF(O7="",0,IF(Z7&gt;AA7,2,1))</f>
        <v>0</v>
      </c>
      <c r="X7" s="153"/>
      <c r="Y7" s="116"/>
      <c r="Z7" s="118">
        <f>IF(O7&gt;H7,1,0)+IF(P7&gt;I7,1,0)+IF(Q7&gt;J7,1,0)+IF(R7&gt;K7,1,0)+IF(S7&gt;L7,1,0)</f>
        <v>0</v>
      </c>
      <c r="AA7" s="185">
        <f>IF(H7&gt;O7,1,0)+IF(I7&gt;P7,1,0)+IF(J7&gt;Q7,1,0)+IF(K7&gt;R7,1,0)+IF(L7&gt;S7,1,0)</f>
        <v>0</v>
      </c>
      <c r="AB7" s="194"/>
      <c r="AC7" s="190" t="s">
        <v>92</v>
      </c>
      <c r="AD7" s="146">
        <f>IF(X9=Z9,V4,0)</f>
        <v>0</v>
      </c>
      <c r="AE7" s="152"/>
      <c r="AF7" s="146">
        <f>IF(Z9=X9,W4,0)</f>
        <v>0</v>
      </c>
      <c r="AG7" s="147"/>
      <c r="AI7" s="145" t="s">
        <v>92</v>
      </c>
      <c r="AJ7" s="146">
        <f>IF(X10=Z10,X4,0)</f>
        <v>0</v>
      </c>
      <c r="AK7" s="146">
        <f>IF(X10=Z10,Z4,0)</f>
        <v>0</v>
      </c>
      <c r="AL7" s="148"/>
      <c r="AM7" s="148"/>
      <c r="AN7" s="146">
        <f>IF(Z10=X10,Z4,0)</f>
        <v>0</v>
      </c>
      <c r="AO7" s="146">
        <f>IF(Z10=X10,X4,0)</f>
        <v>0</v>
      </c>
      <c r="AP7" s="148"/>
      <c r="AQ7" s="148"/>
      <c r="AS7" s="134" t="s">
        <v>92</v>
      </c>
      <c r="AT7" s="149">
        <f>IF(X13=Z13,BC7,0)</f>
        <v>0</v>
      </c>
      <c r="AU7" s="149">
        <f>IF(X13=Z13,BD7,0)</f>
        <v>0</v>
      </c>
      <c r="AV7" s="150"/>
      <c r="AW7" s="150"/>
      <c r="AX7" s="149">
        <f>AU7</f>
        <v>0</v>
      </c>
      <c r="AY7" s="149">
        <f>AT7</f>
        <v>0</v>
      </c>
      <c r="AZ7" s="150"/>
      <c r="BA7" s="150"/>
      <c r="BB7" s="134" t="s">
        <v>92</v>
      </c>
      <c r="BC7">
        <f t="shared" si="4"/>
        <v>0</v>
      </c>
      <c r="BD7">
        <f t="shared" si="5"/>
        <v>0</v>
      </c>
    </row>
    <row r="8" spans="1:56" ht="15.95" customHeight="1" thickTop="1" thickBot="1" x14ac:dyDescent="0.3">
      <c r="A8" s="14"/>
      <c r="B8" s="52"/>
      <c r="C8" s="52"/>
      <c r="D8" s="52"/>
      <c r="E8" s="53"/>
      <c r="F8" s="54"/>
      <c r="G8" s="54"/>
      <c r="H8" s="101"/>
      <c r="I8" s="56"/>
      <c r="J8" s="56"/>
      <c r="K8" s="56"/>
      <c r="L8" s="56"/>
      <c r="N8" s="318" t="s">
        <v>100</v>
      </c>
      <c r="O8" s="319"/>
      <c r="P8" s="319"/>
      <c r="Q8" s="319"/>
      <c r="R8" s="319"/>
      <c r="S8" s="319"/>
      <c r="T8" s="319"/>
      <c r="U8" s="319"/>
      <c r="V8" s="319"/>
      <c r="W8" s="320"/>
      <c r="X8" s="154">
        <f>SUM(X2:X7)</f>
        <v>0</v>
      </c>
      <c r="Y8" s="122">
        <f>SUM(Y2:Y7)</f>
        <v>0</v>
      </c>
      <c r="Z8" s="122">
        <f>SUM(Z2:Z7)</f>
        <v>0</v>
      </c>
      <c r="AA8" s="186">
        <f>SUM(AA2:AA7)</f>
        <v>0</v>
      </c>
      <c r="AB8" s="194"/>
      <c r="AC8" s="190" t="s">
        <v>97</v>
      </c>
      <c r="AD8" s="152"/>
      <c r="AE8" s="146">
        <f>IF(AA9=Y9,V5,0)</f>
        <v>0</v>
      </c>
      <c r="AF8" s="147"/>
      <c r="AG8" s="146">
        <f>IF(Y9=AA9,W5,0)</f>
        <v>0</v>
      </c>
      <c r="AI8" s="145" t="s">
        <v>97</v>
      </c>
      <c r="AJ8" s="148"/>
      <c r="AK8" s="148"/>
      <c r="AL8" s="146">
        <f>IF(Y10=AA10,Y5,0)</f>
        <v>0</v>
      </c>
      <c r="AM8" s="146">
        <f>IF(Y10=AA10,AA5,0)</f>
        <v>0</v>
      </c>
      <c r="AN8" s="148"/>
      <c r="AO8" s="148"/>
      <c r="AP8" s="146">
        <f>IF(AA10=Y10,AA5,0)</f>
        <v>0</v>
      </c>
      <c r="AQ8" s="146">
        <f>IF(AA10=Y10,Y5,0)</f>
        <v>0</v>
      </c>
      <c r="AS8" s="134" t="s">
        <v>97</v>
      </c>
      <c r="AT8" s="150"/>
      <c r="AU8" s="150"/>
      <c r="AV8" s="149">
        <f>IF(Y13=AA13,BC8,0)</f>
        <v>0</v>
      </c>
      <c r="AW8" s="149">
        <f>IF(Y13=AA13,BD8,0)</f>
        <v>0</v>
      </c>
      <c r="AX8" s="150"/>
      <c r="AY8" s="150"/>
      <c r="AZ8" s="149">
        <f>AW8</f>
        <v>0</v>
      </c>
      <c r="BA8" s="149">
        <f>AV8</f>
        <v>0</v>
      </c>
      <c r="BB8" s="134" t="s">
        <v>97</v>
      </c>
      <c r="BC8">
        <f t="shared" si="4"/>
        <v>0</v>
      </c>
      <c r="BD8">
        <f t="shared" si="5"/>
        <v>0</v>
      </c>
    </row>
    <row r="9" spans="1:56" ht="15.95" customHeight="1" thickTop="1" thickBot="1" x14ac:dyDescent="0.3">
      <c r="A9" s="14"/>
      <c r="B9" s="52"/>
      <c r="C9" s="52"/>
      <c r="D9" s="52"/>
      <c r="E9" s="53"/>
      <c r="F9" s="54"/>
      <c r="G9" s="54"/>
      <c r="H9" s="56"/>
      <c r="I9" s="56"/>
      <c r="J9" s="56"/>
      <c r="K9" s="56"/>
      <c r="L9" s="56"/>
      <c r="N9" s="318" t="s">
        <v>101</v>
      </c>
      <c r="O9" s="319"/>
      <c r="P9" s="319"/>
      <c r="Q9" s="319"/>
      <c r="R9" s="319"/>
      <c r="S9" s="319"/>
      <c r="T9" s="319"/>
      <c r="U9" s="319"/>
      <c r="V9" s="319"/>
      <c r="W9" s="320"/>
      <c r="X9" s="125">
        <f>IF(X2&gt;=3,1)+IF(X4&gt;=3,1)+IF(X6&gt;=3,1,0)</f>
        <v>0</v>
      </c>
      <c r="Y9" s="102">
        <f>IF(Y3&gt;=3,1)+IF(Y5&gt;=3,1)+IF(Y6&gt;=3,1,0)</f>
        <v>0</v>
      </c>
      <c r="Z9" s="102">
        <f>IF(Z3&gt;=3,1)+IF(Z4&gt;=3,1)+IF(Z7&gt;=3,1,0)</f>
        <v>0</v>
      </c>
      <c r="AA9" s="187">
        <f>IF(AA2&gt;=3,1)+IF(AA5&gt;=3,1)+IF(AA7&gt;=3,1,0)</f>
        <v>0</v>
      </c>
      <c r="AB9" s="195"/>
      <c r="AC9" s="191" t="s">
        <v>98</v>
      </c>
      <c r="AD9" s="146">
        <f>IF(X9=Y9,V6,0)</f>
        <v>0</v>
      </c>
      <c r="AE9" s="146">
        <f>IF(Y9=X9,W6,0)</f>
        <v>0</v>
      </c>
      <c r="AF9" s="147"/>
      <c r="AG9" s="147"/>
      <c r="AI9" s="156" t="s">
        <v>98</v>
      </c>
      <c r="AJ9" s="146">
        <f>IF(X10=Y10,X6,0)</f>
        <v>0</v>
      </c>
      <c r="AK9" s="146">
        <f>IF(X10=Z10,Y6,0)</f>
        <v>0</v>
      </c>
      <c r="AL9" s="146">
        <f>IF(Y10=Z10,Y6,0)</f>
        <v>0</v>
      </c>
      <c r="AM9" s="146">
        <f>IF(Y10=Z10,X6,0)</f>
        <v>0</v>
      </c>
      <c r="AN9" s="148"/>
      <c r="AO9" s="148"/>
      <c r="AP9" s="148"/>
      <c r="AQ9" s="148"/>
      <c r="AS9" s="151" t="s">
        <v>98</v>
      </c>
      <c r="AT9" s="149">
        <f>IF(X13=Y13,BC9,0)</f>
        <v>0</v>
      </c>
      <c r="AU9" s="149">
        <f>IF(X13=Y13,BD9,0)</f>
        <v>0</v>
      </c>
      <c r="AV9" s="149">
        <f>AU9</f>
        <v>0</v>
      </c>
      <c r="AW9" s="149">
        <f>AT9</f>
        <v>0</v>
      </c>
      <c r="AX9" s="150"/>
      <c r="AY9" s="150"/>
      <c r="AZ9" s="150"/>
      <c r="BA9" s="150"/>
      <c r="BB9" s="151" t="s">
        <v>98</v>
      </c>
      <c r="BC9">
        <f t="shared" si="4"/>
        <v>0</v>
      </c>
      <c r="BD9">
        <f t="shared" si="5"/>
        <v>0</v>
      </c>
    </row>
    <row r="10" spans="1:56" ht="15.95" customHeight="1" thickTop="1" thickBot="1" x14ac:dyDescent="0.3">
      <c r="B10" s="54"/>
      <c r="C10" s="54"/>
      <c r="D10" s="54"/>
      <c r="E10" s="53"/>
      <c r="F10" s="54"/>
      <c r="G10" s="54"/>
      <c r="H10" s="56"/>
      <c r="I10" s="56"/>
      <c r="J10" s="56"/>
      <c r="K10" s="56"/>
      <c r="L10" s="56"/>
      <c r="N10" s="110"/>
      <c r="O10" s="323" t="s">
        <v>102</v>
      </c>
      <c r="P10" s="323"/>
      <c r="Q10" s="323"/>
      <c r="R10" s="323"/>
      <c r="S10" s="323"/>
      <c r="T10" s="323"/>
      <c r="U10" s="323"/>
      <c r="V10" s="323"/>
      <c r="W10" s="324"/>
      <c r="X10" s="125">
        <f>AD11</f>
        <v>0</v>
      </c>
      <c r="Y10" s="125">
        <f t="shared" ref="Y10:AA10" si="6">AE11</f>
        <v>0</v>
      </c>
      <c r="Z10" s="125">
        <f t="shared" si="6"/>
        <v>0</v>
      </c>
      <c r="AA10" s="192">
        <f t="shared" si="6"/>
        <v>0</v>
      </c>
      <c r="AB10" s="194"/>
      <c r="AC10" s="190" t="s">
        <v>99</v>
      </c>
      <c r="AD10" s="147"/>
      <c r="AE10" s="147"/>
      <c r="AF10" s="146">
        <f>IF(Z9=AA9,V7,0)</f>
        <v>0</v>
      </c>
      <c r="AG10" s="146">
        <f>IF(AA7=Z7,W7,0)</f>
        <v>0</v>
      </c>
      <c r="AI10" s="145" t="s">
        <v>99</v>
      </c>
      <c r="AJ10" s="148"/>
      <c r="AK10" s="148"/>
      <c r="AL10" s="148"/>
      <c r="AM10" s="148"/>
      <c r="AN10" s="146">
        <f>IF(Z10=AA10,Z7,0)</f>
        <v>0</v>
      </c>
      <c r="AO10" s="146">
        <f>IF(Z10=AA10,AA7,0)</f>
        <v>0</v>
      </c>
      <c r="AP10" s="146">
        <f>IF(AA10=Z10,AA7,0)</f>
        <v>0</v>
      </c>
      <c r="AQ10" s="146">
        <f>IF(AA11=Z12,Z7,0)</f>
        <v>0</v>
      </c>
      <c r="AS10" s="134" t="s">
        <v>99</v>
      </c>
      <c r="AT10" s="150"/>
      <c r="AU10" s="150"/>
      <c r="AV10" s="150"/>
      <c r="AW10" s="150"/>
      <c r="AX10" s="149">
        <f>IF(Z13=AA13,BC10,0)</f>
        <v>0</v>
      </c>
      <c r="AY10" s="149">
        <f>IF(Z13=AA13,BD10,0)</f>
        <v>0</v>
      </c>
      <c r="AZ10" s="149">
        <f>AY10</f>
        <v>0</v>
      </c>
      <c r="BA10" s="149">
        <f>AX10</f>
        <v>0</v>
      </c>
      <c r="BB10" s="134" t="s">
        <v>99</v>
      </c>
      <c r="BC10">
        <f t="shared" si="4"/>
        <v>0</v>
      </c>
      <c r="BD10">
        <f t="shared" si="5"/>
        <v>0</v>
      </c>
    </row>
    <row r="11" spans="1:56" ht="15.95" customHeight="1" thickTop="1" thickBot="1" x14ac:dyDescent="0.3">
      <c r="B11" s="54"/>
      <c r="C11" s="54"/>
      <c r="D11" s="54"/>
      <c r="E11" s="53"/>
      <c r="F11" s="108"/>
      <c r="G11" s="54"/>
      <c r="H11" s="56"/>
      <c r="I11" s="56"/>
      <c r="J11" s="56"/>
      <c r="K11" s="56"/>
      <c r="L11" s="56"/>
      <c r="N11" s="3"/>
      <c r="O11" s="307" t="s">
        <v>103</v>
      </c>
      <c r="P11" s="307"/>
      <c r="Q11" s="307"/>
      <c r="R11" s="307"/>
      <c r="S11" s="307"/>
      <c r="T11" s="307"/>
      <c r="U11" s="307"/>
      <c r="V11" s="307"/>
      <c r="W11" s="325"/>
      <c r="X11" s="174">
        <f>SUM(X8:X10)</f>
        <v>0</v>
      </c>
      <c r="Y11" s="174">
        <f>SUM(Y8:Y10)</f>
        <v>0</v>
      </c>
      <c r="Z11" s="174">
        <f>SUM(Z8:Z10)</f>
        <v>0</v>
      </c>
      <c r="AA11" s="198">
        <f>SUM(AA8:AA10)</f>
        <v>0</v>
      </c>
      <c r="AB11" s="196"/>
      <c r="AC11" s="165" t="s">
        <v>104</v>
      </c>
      <c r="AD11" s="146">
        <f>IFERROR(SUM(AD5+AD7+AD9),"")</f>
        <v>0</v>
      </c>
      <c r="AE11" s="146">
        <f>IFERROR(SUM(AE6+AE8+AE9),"")</f>
        <v>0</v>
      </c>
      <c r="AF11" s="146">
        <f>IFERROR(SUM(AF6+AF7+AF10),"")</f>
        <v>0</v>
      </c>
      <c r="AG11" s="146">
        <f>IFERROR(SUM(AG5+AG8+AG10),"")</f>
        <v>0</v>
      </c>
      <c r="AI11" s="159" t="s">
        <v>104</v>
      </c>
      <c r="AJ11" s="159">
        <f>SUM(AJ5:AJ9)</f>
        <v>0</v>
      </c>
      <c r="AK11" s="159">
        <f>SUM(AK5:AK9)</f>
        <v>0</v>
      </c>
      <c r="AL11" s="159">
        <f>SUM(AL6:AL9)</f>
        <v>0</v>
      </c>
      <c r="AM11" s="159">
        <f>SUM(AM6:AM9)</f>
        <v>0</v>
      </c>
      <c r="AN11" s="160">
        <f>SUM(AN6:AN10)</f>
        <v>0</v>
      </c>
      <c r="AO11" s="160">
        <f>SUM(AO6:AO10)</f>
        <v>0</v>
      </c>
      <c r="AP11" s="159">
        <f>SUM(AP5:AP10)</f>
        <v>0</v>
      </c>
      <c r="AQ11" s="159">
        <f>SUM(AQ5:AQ10)</f>
        <v>0</v>
      </c>
      <c r="AS11" s="161" t="s">
        <v>104</v>
      </c>
      <c r="AT11" s="161">
        <f>SUM(AT5:AT9)</f>
        <v>0</v>
      </c>
      <c r="AU11" s="161">
        <f>SUM(AU5:AU9)</f>
        <v>0</v>
      </c>
      <c r="AV11" s="161">
        <f>SUM(AV6:AV9)</f>
        <v>0</v>
      </c>
      <c r="AW11" s="161">
        <f>SUM(AW6:AW9)</f>
        <v>0</v>
      </c>
      <c r="AX11" s="162">
        <f>SUM(AX6:AX10)</f>
        <v>0</v>
      </c>
      <c r="AY11" s="162">
        <f>SUM(AY6:AY10)</f>
        <v>0</v>
      </c>
      <c r="AZ11" s="161">
        <f>SUM(AZ5:AZ10)</f>
        <v>0</v>
      </c>
      <c r="BA11" s="161">
        <f>SUM(BA5:BA10)</f>
        <v>0</v>
      </c>
      <c r="BB11" s="140"/>
    </row>
    <row r="12" spans="1:56" ht="15.95" customHeight="1" thickTop="1" thickBot="1" x14ac:dyDescent="0.3">
      <c r="B12" s="55"/>
      <c r="C12" s="55"/>
      <c r="D12" s="52"/>
      <c r="E12" s="53"/>
      <c r="F12" s="108"/>
      <c r="G12" s="105">
        <f>'Tirage-poules_de_4'!AC2</f>
        <v>0</v>
      </c>
      <c r="H12" s="56"/>
      <c r="I12" s="56"/>
      <c r="J12" s="56"/>
      <c r="K12" s="56"/>
      <c r="L12" s="56"/>
      <c r="N12" s="3"/>
      <c r="O12" s="309" t="s">
        <v>105</v>
      </c>
      <c r="P12" s="309"/>
      <c r="Q12" s="309"/>
      <c r="R12" s="309"/>
      <c r="S12" s="309"/>
      <c r="T12" s="309"/>
      <c r="U12" s="309"/>
      <c r="V12" s="309"/>
      <c r="W12" s="309"/>
      <c r="X12" s="175">
        <f>RANK(X11,$X11:$AA11,0)+COUNTIF($X11:X11,X11)-1</f>
        <v>1</v>
      </c>
      <c r="Y12" s="176">
        <f>RANK(Y11,$X11:$AA11,0)+COUNTIF($X11:Y11,Y11)-1</f>
        <v>2</v>
      </c>
      <c r="Z12" s="176">
        <f>RANK(Z11,$X11:$AA11,0)+COUNTIF($X11:Z11,Z11)-1</f>
        <v>3</v>
      </c>
      <c r="AA12" s="177">
        <f>RANK(AA11,$X11:$AA11,0)+COUNTIF($X11:AA11,AA11)-1</f>
        <v>4</v>
      </c>
      <c r="AB12" s="197">
        <f>SUM(X12:AA12)</f>
        <v>10</v>
      </c>
      <c r="AC12" s="163"/>
      <c r="AD12" s="163"/>
      <c r="AE12" s="163"/>
      <c r="AF12" s="163"/>
      <c r="AG12" s="163"/>
      <c r="AI12" s="164" t="s">
        <v>106</v>
      </c>
      <c r="AJ12" s="298">
        <f>IFERROR(SUM(AJ11/AK11),0)</f>
        <v>0</v>
      </c>
      <c r="AK12" s="299"/>
      <c r="AL12" s="298">
        <f>IFERROR(SUM(AL11/AM11),0)</f>
        <v>0</v>
      </c>
      <c r="AM12" s="299"/>
      <c r="AN12" s="298">
        <f>IFERROR(SUM(AN11/AO11),0)</f>
        <v>0</v>
      </c>
      <c r="AO12" s="299"/>
      <c r="AP12" s="300">
        <f>IFERROR(SUM(AP11/AQ11),0)</f>
        <v>0</v>
      </c>
      <c r="AQ12" s="301"/>
      <c r="AS12" s="166" t="s">
        <v>106</v>
      </c>
      <c r="AT12" s="302">
        <f>IFERROR(SUM(AT11/AU11),0)</f>
        <v>0</v>
      </c>
      <c r="AU12" s="303"/>
      <c r="AV12" s="302">
        <f>IFERROR(SUM(AV11/AW11),0)</f>
        <v>0</v>
      </c>
      <c r="AW12" s="303"/>
      <c r="AX12" s="302">
        <f>IFERROR(SUM(AX11/AY11),0)</f>
        <v>0</v>
      </c>
      <c r="AY12" s="303"/>
      <c r="AZ12" s="294">
        <f>IFERROR(SUM(AZ11/BA11),0)</f>
        <v>0</v>
      </c>
      <c r="BA12" s="295"/>
      <c r="BB12" s="140"/>
    </row>
    <row r="13" spans="1:56" ht="15.95" customHeight="1" thickTop="1" x14ac:dyDescent="0.25">
      <c r="B13" s="55"/>
      <c r="C13" s="55"/>
      <c r="D13" s="52"/>
      <c r="E13" s="53"/>
      <c r="F13" s="108"/>
      <c r="G13" s="105">
        <f>'Tirage-poules_de_4'!AC3</f>
        <v>0</v>
      </c>
      <c r="H13" s="56"/>
      <c r="I13" s="56"/>
      <c r="J13" s="56"/>
      <c r="K13" s="56"/>
      <c r="L13" s="56"/>
      <c r="M13" s="307"/>
      <c r="N13" s="307"/>
      <c r="O13" s="307" t="s">
        <v>107</v>
      </c>
      <c r="P13" s="307"/>
      <c r="Q13" s="307"/>
      <c r="R13" s="307"/>
      <c r="S13" s="307"/>
      <c r="T13" s="307"/>
      <c r="U13" s="307"/>
      <c r="V13" s="307"/>
      <c r="W13" s="307"/>
      <c r="X13" s="282">
        <f>AJ12</f>
        <v>0</v>
      </c>
      <c r="Y13" s="283">
        <f>AL12</f>
        <v>0</v>
      </c>
      <c r="Z13" s="283">
        <f>AN12</f>
        <v>0</v>
      </c>
      <c r="AA13" s="284">
        <f>AP12</f>
        <v>0</v>
      </c>
      <c r="AB13" s="109"/>
      <c r="AC13" s="163"/>
      <c r="AD13" s="163"/>
      <c r="AE13" s="163"/>
      <c r="AF13" s="163"/>
      <c r="AG13" s="163"/>
      <c r="AI13"/>
      <c r="AJ13" s="167"/>
      <c r="AK13"/>
      <c r="AL13"/>
      <c r="AM13"/>
      <c r="AN13"/>
      <c r="AO13"/>
      <c r="AP13"/>
      <c r="AQ13"/>
    </row>
    <row r="14" spans="1:56" ht="15" customHeight="1" thickBot="1" x14ac:dyDescent="0.3">
      <c r="B14" s="55"/>
      <c r="C14" s="55"/>
      <c r="D14" s="54"/>
      <c r="E14" s="54"/>
      <c r="F14" s="106"/>
      <c r="G14" s="105">
        <f>'Tirage-poules_de_4'!AC4</f>
        <v>0</v>
      </c>
      <c r="H14" s="56"/>
      <c r="I14" s="56"/>
      <c r="J14" s="56"/>
      <c r="K14" s="56"/>
      <c r="L14" s="56"/>
      <c r="M14" s="308"/>
      <c r="N14" s="308"/>
      <c r="O14" s="307" t="s">
        <v>108</v>
      </c>
      <c r="P14" s="307"/>
      <c r="Q14" s="307"/>
      <c r="R14" s="307"/>
      <c r="S14" s="307"/>
      <c r="T14" s="307"/>
      <c r="U14" s="307"/>
      <c r="V14" s="307"/>
      <c r="W14" s="307"/>
      <c r="X14" s="178">
        <f>SUM(X11+X13)</f>
        <v>0</v>
      </c>
      <c r="Y14" s="179">
        <f t="shared" ref="Y14:AA14" si="7">SUM(Y11+Y13)</f>
        <v>0</v>
      </c>
      <c r="Z14" s="179">
        <f t="shared" si="7"/>
        <v>0</v>
      </c>
      <c r="AA14" s="180">
        <f t="shared" si="7"/>
        <v>0</v>
      </c>
      <c r="AB14" s="296"/>
      <c r="AC14" s="296"/>
      <c r="AD14" s="296"/>
      <c r="AE14" s="296"/>
      <c r="AF14" s="163"/>
      <c r="AG14" s="163"/>
      <c r="AJ14" s="297"/>
      <c r="AK14" s="297"/>
      <c r="AL14" s="297"/>
      <c r="AM14" s="297"/>
      <c r="AN14" s="297"/>
      <c r="AO14" s="297"/>
      <c r="AP14" s="297"/>
      <c r="AQ14" s="297"/>
    </row>
    <row r="15" spans="1:56" ht="15.95" customHeight="1" thickTop="1" thickBot="1" x14ac:dyDescent="0.3">
      <c r="B15" s="55"/>
      <c r="C15" s="55"/>
      <c r="D15" s="54"/>
      <c r="E15" s="56"/>
      <c r="F15" s="35"/>
      <c r="G15" s="105">
        <f>'Tirage-poules_de_4'!AC5</f>
        <v>0</v>
      </c>
      <c r="H15" s="56"/>
      <c r="I15" s="56"/>
      <c r="J15" s="56"/>
      <c r="K15" s="56"/>
      <c r="L15" s="56"/>
      <c r="M15" s="112"/>
      <c r="N15" s="14"/>
      <c r="O15" s="309" t="s">
        <v>109</v>
      </c>
      <c r="P15" s="309"/>
      <c r="Q15" s="309"/>
      <c r="R15" s="309"/>
      <c r="S15" s="309"/>
      <c r="T15" s="309"/>
      <c r="U15" s="309"/>
      <c r="V15" s="309"/>
      <c r="W15" s="309"/>
      <c r="X15" s="168">
        <f>RANK(X14,$X14:$AA14,0)+COUNTIF($X14:X14,X14)-1</f>
        <v>1</v>
      </c>
      <c r="Y15" s="168">
        <f>RANK(Y14,$X14:$AA14,0)+COUNTIF($X14:Y14,Y14)-1</f>
        <v>2</v>
      </c>
      <c r="Z15" s="168">
        <f>RANK(Z14,$X14:$AA14,0)+COUNTIF($X14:Z14,Z14)-1</f>
        <v>3</v>
      </c>
      <c r="AA15" s="168">
        <f>RANK(AA14,$X14:$AA14,0)+COUNTIF($X14:AA14,AA14)-1</f>
        <v>4</v>
      </c>
      <c r="AB15"/>
      <c r="AC15" s="163"/>
      <c r="AD15" s="163"/>
      <c r="AE15" s="163"/>
      <c r="AF15" s="163"/>
      <c r="AG15" s="163"/>
    </row>
    <row r="16" spans="1:56" ht="15.95" customHeight="1" thickTop="1" thickBot="1" x14ac:dyDescent="0.3">
      <c r="B16" s="55"/>
      <c r="C16" s="55"/>
      <c r="D16" s="54"/>
      <c r="E16" s="56"/>
      <c r="F16" s="35"/>
      <c r="G16" s="56"/>
      <c r="H16" s="56"/>
      <c r="I16" s="56"/>
      <c r="J16" s="56"/>
      <c r="K16" s="56"/>
      <c r="L16" s="56"/>
      <c r="M16" s="3"/>
      <c r="N16" s="14"/>
      <c r="O16" s="307" t="s">
        <v>110</v>
      </c>
      <c r="P16" s="307"/>
      <c r="Q16" s="307"/>
      <c r="R16" s="307"/>
      <c r="S16" s="307"/>
      <c r="T16" s="307"/>
      <c r="U16" s="307"/>
      <c r="V16" s="307"/>
      <c r="W16" s="307"/>
      <c r="X16" s="285">
        <f>AT12</f>
        <v>0</v>
      </c>
      <c r="Y16" s="285">
        <f>AV12</f>
        <v>0</v>
      </c>
      <c r="Z16" s="285">
        <f>AX12</f>
        <v>0</v>
      </c>
      <c r="AA16" s="285">
        <f>AZ12</f>
        <v>0</v>
      </c>
      <c r="AB16"/>
      <c r="AC16" s="163"/>
      <c r="AD16" s="163"/>
      <c r="AE16" s="163"/>
      <c r="AF16" s="163"/>
      <c r="AG16" s="163"/>
    </row>
    <row r="17" spans="2:33" ht="15.95" customHeight="1" thickTop="1" thickBot="1" x14ac:dyDescent="0.3">
      <c r="B17" s="54"/>
      <c r="C17" s="54"/>
      <c r="D17" s="54"/>
      <c r="E17" s="52"/>
      <c r="F17" s="35"/>
      <c r="G17" s="56"/>
      <c r="H17" s="56"/>
      <c r="I17" s="56"/>
      <c r="J17" s="56"/>
      <c r="K17" s="56"/>
      <c r="L17" s="56"/>
      <c r="M17" s="306" t="s">
        <v>76</v>
      </c>
      <c r="N17" s="306"/>
      <c r="O17" s="310" t="s">
        <v>111</v>
      </c>
      <c r="P17" s="307"/>
      <c r="Q17" s="307"/>
      <c r="R17" s="307"/>
      <c r="S17" s="307"/>
      <c r="T17" s="307"/>
      <c r="U17" s="307"/>
      <c r="V17" s="307"/>
      <c r="W17" s="307"/>
      <c r="X17" s="286">
        <f>SUM(X14+X16)</f>
        <v>0</v>
      </c>
      <c r="Y17" s="286">
        <f t="shared" ref="Y17:AA17" si="8">SUM(Y14+Y16)</f>
        <v>0</v>
      </c>
      <c r="Z17" s="286">
        <f t="shared" si="8"/>
        <v>0</v>
      </c>
      <c r="AA17" s="286">
        <f t="shared" si="8"/>
        <v>0</v>
      </c>
      <c r="AB17"/>
      <c r="AC17" s="163"/>
      <c r="AD17" s="163"/>
      <c r="AE17" s="163"/>
      <c r="AF17" s="163"/>
      <c r="AG17" s="163"/>
    </row>
    <row r="18" spans="2:33" ht="15.95" customHeight="1" thickTop="1" thickBot="1" x14ac:dyDescent="0.3">
      <c r="B18" s="54"/>
      <c r="C18" s="54"/>
      <c r="D18" s="54"/>
      <c r="E18" s="52"/>
      <c r="F18" s="35"/>
      <c r="G18" s="56"/>
      <c r="H18" s="56"/>
      <c r="I18" s="56"/>
      <c r="J18" s="56"/>
      <c r="K18" s="56"/>
      <c r="L18" s="56"/>
      <c r="M18" s="306" t="s">
        <v>82</v>
      </c>
      <c r="N18" s="306"/>
      <c r="O18" s="312" t="s">
        <v>112</v>
      </c>
      <c r="P18" s="312"/>
      <c r="Q18" s="312"/>
      <c r="R18" s="312"/>
      <c r="S18" s="312"/>
      <c r="T18" s="312"/>
      <c r="U18" s="312"/>
      <c r="V18" s="312"/>
      <c r="W18" s="312"/>
      <c r="X18" s="199">
        <f>RANK(X17,$X17:$AA17,0)+COUNTIF($X17:X17,X17)-1</f>
        <v>1</v>
      </c>
      <c r="Y18" s="199">
        <f>RANK(Y17,$X17:$AA17,0)+COUNTIF($X17:Y17,Y17)-1</f>
        <v>2</v>
      </c>
      <c r="Z18" s="199">
        <f>RANK(Z17,$X17:$AA17,0)+COUNTIF($X17:Z17,Z17)-1</f>
        <v>3</v>
      </c>
      <c r="AA18" s="199">
        <f>RANK(AA17,$X17:$AA17,0)+COUNTIF($X17:AA17,AA17)-1</f>
        <v>4</v>
      </c>
      <c r="AB18"/>
      <c r="AC18" s="163"/>
      <c r="AD18" s="163"/>
      <c r="AE18" s="163"/>
      <c r="AF18" s="163"/>
      <c r="AG18" s="163"/>
    </row>
    <row r="19" spans="2:33" ht="18" hidden="1" customHeight="1" x14ac:dyDescent="0.25">
      <c r="B19" s="54"/>
      <c r="C19" s="54"/>
      <c r="D19" s="54"/>
      <c r="E19" s="54"/>
      <c r="F19" s="35"/>
      <c r="G19" s="56"/>
      <c r="H19" s="53"/>
      <c r="I19" s="53"/>
      <c r="J19" s="53"/>
      <c r="K19" s="53"/>
      <c r="L19" s="53"/>
      <c r="M19" s="102">
        <v>1</v>
      </c>
      <c r="N19" s="123" t="e">
        <f>_xlfn.IFS(#REF!="","",#REF!=1,$G$12,#REF!=1,$G$13,#REF!=1,$G$14,#REF!=1,$G$15)</f>
        <v>#REF!</v>
      </c>
      <c r="O19" s="53"/>
      <c r="P19" s="53"/>
      <c r="Q19" s="53"/>
      <c r="R19" s="53"/>
      <c r="S19" s="56"/>
      <c r="T19" s="56"/>
      <c r="U19" s="56"/>
      <c r="V19" s="56"/>
      <c r="W19" s="56"/>
      <c r="X19"/>
      <c r="Y19"/>
      <c r="Z19"/>
      <c r="AA19"/>
      <c r="AB19" s="169"/>
      <c r="AC19" s="163"/>
      <c r="AD19" s="163"/>
      <c r="AE19" s="163"/>
      <c r="AF19" s="163"/>
      <c r="AG19" s="163"/>
    </row>
    <row r="20" spans="2:33" ht="20.25" thickTop="1" thickBot="1" x14ac:dyDescent="0.35">
      <c r="B20" s="54"/>
      <c r="C20" s="54"/>
      <c r="D20" s="54"/>
      <c r="E20" s="53"/>
      <c r="F20" s="108"/>
      <c r="G20" s="56"/>
      <c r="H20" s="53"/>
      <c r="I20" s="53"/>
      <c r="J20" s="53"/>
      <c r="K20" s="53"/>
      <c r="L20" s="53"/>
      <c r="M20" s="102">
        <v>1</v>
      </c>
      <c r="N20" s="170" t="str">
        <f>_xlfn.IFS(V2=0,"",X18=1,X1,Y18=1,Y1,Z18=1,Z1,AA18=1,AA1)</f>
        <v/>
      </c>
      <c r="O20" s="53"/>
      <c r="P20" s="53"/>
      <c r="Q20" s="53"/>
      <c r="R20" s="56"/>
      <c r="S20" s="56"/>
      <c r="T20" s="56"/>
      <c r="U20" s="56"/>
      <c r="V20" s="56"/>
      <c r="W20" s="56"/>
      <c r="X20" s="171"/>
      <c r="Y20"/>
      <c r="Z20"/>
      <c r="AA20"/>
      <c r="AB20" s="140"/>
      <c r="AC20" s="137"/>
    </row>
    <row r="21" spans="2:33" ht="15.75" customHeight="1" thickTop="1" thickBot="1" x14ac:dyDescent="0.35">
      <c r="B21" s="54"/>
      <c r="C21" s="54"/>
      <c r="D21" s="54"/>
      <c r="E21" s="53"/>
      <c r="F21" s="108"/>
      <c r="G21" s="54"/>
      <c r="H21" s="53"/>
      <c r="I21" s="53"/>
      <c r="J21" s="53"/>
      <c r="K21" s="53"/>
      <c r="L21" s="53"/>
      <c r="M21" s="102">
        <v>2</v>
      </c>
      <c r="N21" s="170" t="str">
        <f>_xlfn.IFS(V2=0,"",X18=2,X1,Y18=2,Y1,Z18=2,Z1,AA18=2,AA1)</f>
        <v/>
      </c>
      <c r="O21" s="53"/>
      <c r="P21" s="53"/>
      <c r="Q21" s="53"/>
      <c r="R21" s="56"/>
      <c r="S21" s="56"/>
      <c r="T21" s="158"/>
      <c r="U21" s="56"/>
      <c r="V21" s="56"/>
      <c r="W21" s="56"/>
      <c r="X21" s="124"/>
      <c r="Y21" s="124"/>
      <c r="Z21" s="124"/>
      <c r="AB21" s="140"/>
      <c r="AC21" s="137"/>
    </row>
    <row r="22" spans="2:33" ht="20.25" thickTop="1" thickBot="1" x14ac:dyDescent="0.35">
      <c r="B22" s="54"/>
      <c r="C22" s="54"/>
      <c r="D22" s="54"/>
      <c r="E22" s="53"/>
      <c r="F22" s="53"/>
      <c r="G22" s="54"/>
      <c r="H22" s="53"/>
      <c r="I22" s="53"/>
      <c r="J22" s="53"/>
      <c r="K22" s="53"/>
      <c r="L22" s="53"/>
      <c r="M22" s="102">
        <v>3</v>
      </c>
      <c r="N22" s="170" t="str">
        <f>_xlfn.IFS(V2=0,"",X18=3,X1,Y18=3,Y1,Z18=3,Z1,AA18=3,AA1)</f>
        <v/>
      </c>
      <c r="O22" s="53"/>
      <c r="P22" s="53"/>
      <c r="Q22" s="53"/>
      <c r="R22" s="53"/>
      <c r="S22" s="56"/>
      <c r="T22" s="56"/>
      <c r="U22" s="56"/>
      <c r="V22" s="56"/>
      <c r="W22" s="56"/>
      <c r="X22" s="124"/>
      <c r="Y22" s="124"/>
      <c r="Z22" s="124"/>
      <c r="AB22" s="140"/>
      <c r="AC22" s="137"/>
      <c r="AG22" s="163"/>
    </row>
    <row r="23" spans="2:33" ht="16.5" customHeight="1" thickTop="1" thickBot="1" x14ac:dyDescent="0.35">
      <c r="B23" s="54"/>
      <c r="C23" s="54"/>
      <c r="D23" s="54"/>
      <c r="E23" s="53"/>
      <c r="F23" s="53"/>
      <c r="G23" s="54"/>
      <c r="H23" s="53"/>
      <c r="I23" s="53"/>
      <c r="J23" s="53"/>
      <c r="K23" s="53"/>
      <c r="L23" s="53"/>
      <c r="M23" s="102">
        <v>4</v>
      </c>
      <c r="N23" s="170" t="str">
        <f>_xlfn.IFS(V2=0,"",X18=4,X1,Y18=4,Y1,Z18=4,Z1,AA18=4,AA1)</f>
        <v/>
      </c>
      <c r="O23" s="53"/>
      <c r="P23" s="53"/>
      <c r="Q23" s="53"/>
      <c r="R23" s="53"/>
      <c r="S23" s="56"/>
      <c r="T23" s="56"/>
      <c r="U23" s="56"/>
      <c r="V23" s="56"/>
      <c r="W23" s="56"/>
      <c r="X23" s="124"/>
      <c r="Y23" s="124"/>
      <c r="Z23" s="124"/>
      <c r="AA23" s="103"/>
      <c r="AB23" s="140"/>
      <c r="AC23" s="137"/>
      <c r="AG23" s="163"/>
    </row>
    <row r="24" spans="2:33" ht="15.75" thickTop="1" x14ac:dyDescent="0.25">
      <c r="B24" s="54"/>
      <c r="C24" s="54"/>
      <c r="D24" s="54"/>
      <c r="E24" s="53"/>
      <c r="F24" s="53"/>
      <c r="G24" s="54"/>
      <c r="H24" s="53"/>
      <c r="I24" s="53"/>
      <c r="J24" s="53"/>
      <c r="K24" s="53"/>
      <c r="L24" s="53"/>
      <c r="M24" s="112"/>
      <c r="N24" s="113"/>
      <c r="O24" s="53"/>
      <c r="P24" s="53"/>
      <c r="Q24" s="53"/>
      <c r="R24" s="53"/>
      <c r="S24" s="53"/>
      <c r="T24" s="56"/>
      <c r="U24" s="56"/>
      <c r="V24" s="56"/>
      <c r="W24" s="56"/>
      <c r="X24" s="109"/>
      <c r="Y24" s="109"/>
      <c r="Z24" s="109"/>
      <c r="AA24" s="103"/>
      <c r="AB24" s="169"/>
      <c r="AC24" s="137"/>
      <c r="AG24" s="163"/>
    </row>
    <row r="25" spans="2:33" x14ac:dyDescent="0.25">
      <c r="M25" s="112"/>
      <c r="N25" s="113"/>
      <c r="O25" s="53"/>
      <c r="P25" s="53"/>
      <c r="Q25" s="53"/>
      <c r="R25" s="53"/>
      <c r="S25" s="53"/>
      <c r="T25" s="56"/>
      <c r="U25" s="56"/>
      <c r="V25" s="56"/>
      <c r="W25" s="56"/>
      <c r="X25" s="56"/>
      <c r="Y25" s="56"/>
      <c r="Z25" s="56"/>
      <c r="AB25" s="169"/>
      <c r="AC25" s="137"/>
      <c r="AG25" s="163"/>
    </row>
    <row r="26" spans="2:33" ht="16.5" customHeight="1" x14ac:dyDescent="0.25">
      <c r="M26" s="311"/>
      <c r="N26" s="311"/>
      <c r="O26" s="53"/>
      <c r="P26" s="53"/>
      <c r="Q26" s="53"/>
      <c r="R26" s="53"/>
      <c r="S26" s="53"/>
      <c r="T26" s="56"/>
      <c r="U26" s="56"/>
      <c r="V26" s="53"/>
      <c r="W26" s="56"/>
      <c r="X26" s="56"/>
      <c r="Y26" s="56"/>
      <c r="Z26" s="56"/>
      <c r="AA26" s="56"/>
      <c r="AB26" s="155"/>
      <c r="AC26" s="137"/>
    </row>
    <row r="27" spans="2:33" x14ac:dyDescent="0.25">
      <c r="M27" s="311"/>
      <c r="N27" s="311"/>
      <c r="O27" s="53"/>
      <c r="P27" s="53"/>
      <c r="Q27" s="53"/>
      <c r="R27" s="53"/>
      <c r="S27" s="53"/>
      <c r="T27" s="56"/>
      <c r="U27" s="56"/>
      <c r="V27" s="53"/>
      <c r="W27" s="56"/>
      <c r="X27" s="56"/>
      <c r="Y27" s="56"/>
      <c r="Z27" s="56"/>
      <c r="AA27" s="56"/>
      <c r="AB27" s="172"/>
      <c r="AC27" s="137"/>
    </row>
    <row r="28" spans="2:33" ht="16.5" customHeight="1" x14ac:dyDescent="0.25">
      <c r="M28" s="35"/>
      <c r="N28" s="105"/>
      <c r="O28" s="53"/>
      <c r="P28" s="53"/>
      <c r="Q28" s="53"/>
      <c r="R28" s="53"/>
      <c r="S28" s="53"/>
      <c r="T28" s="56"/>
      <c r="U28" s="53"/>
      <c r="V28" s="126"/>
      <c r="W28" s="53"/>
      <c r="X28" s="56"/>
      <c r="Y28" s="56"/>
      <c r="Z28" s="56"/>
      <c r="AA28" s="169"/>
      <c r="AB28" s="172"/>
    </row>
    <row r="29" spans="2:33" x14ac:dyDescent="0.25">
      <c r="M29" s="35"/>
      <c r="N29" s="105"/>
      <c r="S29" s="53"/>
      <c r="T29" s="56"/>
      <c r="U29" s="53"/>
      <c r="V29" s="126"/>
      <c r="W29" s="53"/>
      <c r="X29" s="56"/>
      <c r="Y29" s="56"/>
      <c r="Z29" s="56"/>
      <c r="AA29" s="169"/>
      <c r="AB29" s="172"/>
    </row>
    <row r="30" spans="2:33" x14ac:dyDescent="0.25">
      <c r="M30" s="35"/>
      <c r="N30" s="105"/>
      <c r="S30" s="53"/>
      <c r="T30" s="56"/>
      <c r="U30" s="293"/>
      <c r="V30" s="126"/>
      <c r="W30" s="126"/>
      <c r="X30" s="56"/>
      <c r="Y30" s="56"/>
      <c r="Z30" s="56"/>
      <c r="AA30" s="169"/>
      <c r="AB30" s="172"/>
    </row>
    <row r="31" spans="2:33" x14ac:dyDescent="0.25">
      <c r="M31" s="35"/>
      <c r="N31" s="105"/>
      <c r="S31" s="53"/>
      <c r="T31" s="56"/>
      <c r="U31" s="293"/>
      <c r="V31" s="126"/>
      <c r="W31" s="126"/>
      <c r="X31" s="56"/>
      <c r="Y31" s="56"/>
      <c r="Z31" s="56"/>
      <c r="AA31" s="169"/>
      <c r="AB31" s="172"/>
    </row>
    <row r="32" spans="2:33" x14ac:dyDescent="0.25">
      <c r="M32" s="3"/>
      <c r="N32" s="3"/>
      <c r="U32" s="293"/>
      <c r="W32" s="126"/>
      <c r="X32" s="56"/>
      <c r="Y32" s="56"/>
      <c r="Z32" s="56"/>
      <c r="AA32" s="56"/>
      <c r="AB32" s="155"/>
    </row>
    <row r="33" spans="21:27" x14ac:dyDescent="0.25">
      <c r="U33" s="293"/>
      <c r="W33" s="126"/>
      <c r="X33" s="112"/>
      <c r="Y33" s="112"/>
      <c r="Z33" s="112"/>
      <c r="AA33" s="112"/>
    </row>
    <row r="34" spans="21:27" x14ac:dyDescent="0.25">
      <c r="X34" s="119"/>
      <c r="Y34" s="119"/>
      <c r="Z34" s="119"/>
      <c r="AA34" s="119"/>
    </row>
    <row r="35" spans="21:27" x14ac:dyDescent="0.25">
      <c r="X35" s="119"/>
      <c r="Y35" s="119"/>
      <c r="Z35" s="119"/>
      <c r="AA35" s="119"/>
    </row>
    <row r="36" spans="21:27" x14ac:dyDescent="0.25">
      <c r="X36" s="119"/>
      <c r="Y36" s="119"/>
      <c r="Z36" s="119"/>
      <c r="AA36" s="119"/>
    </row>
    <row r="37" spans="21:27" x14ac:dyDescent="0.25">
      <c r="X37" s="119"/>
      <c r="Y37" s="119"/>
      <c r="Z37" s="119"/>
      <c r="AA37" s="119"/>
    </row>
    <row r="38" spans="21:27" x14ac:dyDescent="0.25">
      <c r="X38" s="119"/>
      <c r="Y38" s="119"/>
      <c r="Z38" s="119"/>
      <c r="AA38" s="119"/>
    </row>
    <row r="39" spans="21:27" x14ac:dyDescent="0.25">
      <c r="X39" s="112"/>
      <c r="Y39" s="112"/>
      <c r="Z39" s="112"/>
      <c r="AA39" s="112"/>
    </row>
  </sheetData>
  <sheetProtection algorithmName="SHA-512" hashValue="hvRItoT3NiO82TQ2b2HC0Woki7zePrwn3TaqC8KDPor+5vKoZmBKuH14k5kvSfLMrV+Z+8nrqr8HleNoYeUDxA==" saltValue="OfQofEjtZp2wMvCOI0uPLw==" spinCount="100000" sheet="1" objects="1" scenarios="1"/>
  <protectedRanges>
    <protectedRange sqref="H2:L7 O2:S7" name="Plage1"/>
  </protectedRanges>
  <mergeCells count="48">
    <mergeCell ref="E1:F1"/>
    <mergeCell ref="AC1:AG1"/>
    <mergeCell ref="AI1:AQ1"/>
    <mergeCell ref="AS1:BA1"/>
    <mergeCell ref="AJ2:AK2"/>
    <mergeCell ref="AX2:AY2"/>
    <mergeCell ref="AZ2:BA2"/>
    <mergeCell ref="AJ3:AK3"/>
    <mergeCell ref="AL3:AM3"/>
    <mergeCell ref="AN3:AO3"/>
    <mergeCell ref="AP3:AQ3"/>
    <mergeCell ref="AT3:AU3"/>
    <mergeCell ref="AV3:AW3"/>
    <mergeCell ref="AX3:AY3"/>
    <mergeCell ref="AZ3:BA3"/>
    <mergeCell ref="AL2:AM2"/>
    <mergeCell ref="AN2:AO2"/>
    <mergeCell ref="AP2:AQ2"/>
    <mergeCell ref="AT2:AU2"/>
    <mergeCell ref="AV2:AW2"/>
    <mergeCell ref="N8:W8"/>
    <mergeCell ref="N9:W9"/>
    <mergeCell ref="O10:W10"/>
    <mergeCell ref="O11:W11"/>
    <mergeCell ref="O12:W12"/>
    <mergeCell ref="AV12:AW12"/>
    <mergeCell ref="AX12:AY12"/>
    <mergeCell ref="AZ12:BA12"/>
    <mergeCell ref="M13:N13"/>
    <mergeCell ref="O13:W13"/>
    <mergeCell ref="AJ12:AK12"/>
    <mergeCell ref="AL12:AM12"/>
    <mergeCell ref="AN12:AO12"/>
    <mergeCell ref="AP12:AQ12"/>
    <mergeCell ref="AT12:AU12"/>
    <mergeCell ref="M14:N14"/>
    <mergeCell ref="O14:W14"/>
    <mergeCell ref="AB14:AE14"/>
    <mergeCell ref="AJ14:AQ14"/>
    <mergeCell ref="O15:W15"/>
    <mergeCell ref="M26:N26"/>
    <mergeCell ref="M27:N27"/>
    <mergeCell ref="U30:U33"/>
    <mergeCell ref="O16:W16"/>
    <mergeCell ref="M17:N17"/>
    <mergeCell ref="O17:W17"/>
    <mergeCell ref="M18:N18"/>
    <mergeCell ref="O18:W18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79875" r:id="rId3" name="CommandButton1">
          <controlPr defaultSize="0" autoLine="0" r:id="rId4">
            <anchor moveWithCells="1">
              <from>
                <xdr:col>24</xdr:col>
                <xdr:colOff>133350</xdr:colOff>
                <xdr:row>19</xdr:row>
                <xdr:rowOff>76200</xdr:rowOff>
              </from>
              <to>
                <xdr:col>30</xdr:col>
                <xdr:colOff>9525</xdr:colOff>
                <xdr:row>23</xdr:row>
                <xdr:rowOff>28575</xdr:rowOff>
              </to>
            </anchor>
          </controlPr>
        </control>
      </mc:Choice>
      <mc:Fallback>
        <control shapeId="79875" r:id="rId3" name="CommandButton1"/>
      </mc:Fallback>
    </mc:AlternateContent>
  </controls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977686-FAF4-4FC4-8EB9-19927AD7C5CA}">
  <sheetPr codeName="Feuil19"/>
  <dimension ref="A1:BD39"/>
  <sheetViews>
    <sheetView showGridLines="0" showRowColHeaders="0" topLeftCell="B1" workbookViewId="0">
      <selection activeCell="P27" sqref="P27"/>
    </sheetView>
  </sheetViews>
  <sheetFormatPr baseColWidth="10" defaultRowHeight="15" x14ac:dyDescent="0.25"/>
  <cols>
    <col min="1" max="1" width="2" hidden="1" customWidth="1"/>
    <col min="2" max="2" width="10.28515625" bestFit="1" customWidth="1"/>
    <col min="3" max="3" width="10.85546875" hidden="1" customWidth="1"/>
    <col min="4" max="4" width="12.85546875" hidden="1" customWidth="1"/>
    <col min="5" max="6" width="2" style="10" bestFit="1" customWidth="1"/>
    <col min="7" max="7" width="20.5703125" bestFit="1" customWidth="1"/>
    <col min="8" max="12" width="4.28515625" style="10" customWidth="1"/>
    <col min="13" max="13" width="6" bestFit="1" customWidth="1"/>
    <col min="14" max="14" width="20.5703125" bestFit="1" customWidth="1"/>
    <col min="15" max="19" width="4.28515625" style="10" bestFit="1" customWidth="1"/>
    <col min="20" max="21" width="6.5703125" style="3" hidden="1" customWidth="1"/>
    <col min="22" max="22" width="4.85546875" style="3" bestFit="1" customWidth="1"/>
    <col min="23" max="23" width="5.42578125" style="3" bestFit="1" customWidth="1"/>
    <col min="24" max="27" width="5.5703125" style="3" bestFit="1" customWidth="1"/>
    <col min="28" max="28" width="3" style="157" bestFit="1" customWidth="1"/>
    <col min="29" max="29" width="8.7109375" style="173" bestFit="1" customWidth="1"/>
    <col min="30" max="33" width="6.7109375" style="137" bestFit="1" customWidth="1"/>
    <col min="34" max="34" width="3.7109375" customWidth="1"/>
    <col min="35" max="35" width="8.7109375" style="163" bestFit="1" customWidth="1"/>
    <col min="36" max="36" width="6.85546875" style="163" bestFit="1" customWidth="1"/>
    <col min="37" max="37" width="6.7109375" style="163" bestFit="1" customWidth="1"/>
    <col min="38" max="38" width="6.85546875" style="163" bestFit="1" customWidth="1"/>
    <col min="39" max="39" width="6.7109375" style="163" bestFit="1" customWidth="1"/>
    <col min="40" max="40" width="6.85546875" style="163" bestFit="1" customWidth="1"/>
    <col min="41" max="41" width="6.7109375" style="163" bestFit="1" customWidth="1"/>
    <col min="42" max="42" width="6.85546875" style="163" bestFit="1" customWidth="1"/>
    <col min="43" max="43" width="6.7109375" style="163" bestFit="1" customWidth="1"/>
    <col min="44" max="44" width="3.7109375" customWidth="1"/>
    <col min="45" max="45" width="9.85546875" bestFit="1" customWidth="1"/>
    <col min="46" max="46" width="6.85546875" bestFit="1" customWidth="1"/>
    <col min="47" max="47" width="6.7109375" bestFit="1" customWidth="1"/>
    <col min="48" max="48" width="6.85546875" bestFit="1" customWidth="1"/>
    <col min="49" max="49" width="6.7109375" bestFit="1" customWidth="1"/>
    <col min="50" max="50" width="6.85546875" bestFit="1" customWidth="1"/>
    <col min="51" max="51" width="6.7109375" bestFit="1" customWidth="1"/>
    <col min="52" max="52" width="6.85546875" bestFit="1" customWidth="1"/>
    <col min="53" max="53" width="6.7109375" bestFit="1" customWidth="1"/>
    <col min="54" max="54" width="6.7109375" hidden="1" customWidth="1"/>
    <col min="55" max="55" width="5.28515625" hidden="1" customWidth="1"/>
    <col min="56" max="56" width="5" hidden="1" customWidth="1"/>
  </cols>
  <sheetData>
    <row r="1" spans="1:56" s="19" customFormat="1" ht="44.25" customHeight="1" thickTop="1" thickBot="1" x14ac:dyDescent="0.3">
      <c r="B1" s="20" t="s">
        <v>117</v>
      </c>
      <c r="C1" s="21"/>
      <c r="D1" s="21"/>
      <c r="E1" s="321" t="s">
        <v>114</v>
      </c>
      <c r="F1" s="322"/>
      <c r="G1" s="22" t="s">
        <v>3</v>
      </c>
      <c r="H1" s="66" t="s">
        <v>60</v>
      </c>
      <c r="I1" s="66" t="s">
        <v>61</v>
      </c>
      <c r="J1" s="66" t="s">
        <v>62</v>
      </c>
      <c r="K1" s="66" t="s">
        <v>63</v>
      </c>
      <c r="L1" s="66" t="s">
        <v>64</v>
      </c>
      <c r="M1" s="68" t="s">
        <v>2</v>
      </c>
      <c r="N1" s="107" t="s">
        <v>4</v>
      </c>
      <c r="O1" s="66" t="s">
        <v>60</v>
      </c>
      <c r="P1" s="66" t="s">
        <v>61</v>
      </c>
      <c r="Q1" s="66" t="s">
        <v>62</v>
      </c>
      <c r="R1" s="66" t="s">
        <v>63</v>
      </c>
      <c r="S1" s="66" t="s">
        <v>64</v>
      </c>
      <c r="T1" s="100" t="s">
        <v>73</v>
      </c>
      <c r="U1" s="127" t="s">
        <v>74</v>
      </c>
      <c r="V1" s="128" t="s">
        <v>83</v>
      </c>
      <c r="W1" s="128" t="s">
        <v>84</v>
      </c>
      <c r="X1" s="129">
        <f>B2</f>
        <v>0</v>
      </c>
      <c r="Y1" s="111">
        <f>B3</f>
        <v>0</v>
      </c>
      <c r="Z1" s="111">
        <f>B4</f>
        <v>0</v>
      </c>
      <c r="AA1" s="181">
        <f>B5</f>
        <v>0</v>
      </c>
      <c r="AB1" s="193"/>
      <c r="AC1" s="314" t="s">
        <v>85</v>
      </c>
      <c r="AD1" s="314"/>
      <c r="AE1" s="314"/>
      <c r="AF1" s="314"/>
      <c r="AG1" s="315"/>
      <c r="AI1" s="313" t="s">
        <v>86</v>
      </c>
      <c r="AJ1" s="314"/>
      <c r="AK1" s="314"/>
      <c r="AL1" s="314"/>
      <c r="AM1" s="314"/>
      <c r="AN1" s="314"/>
      <c r="AO1" s="314"/>
      <c r="AP1" s="314"/>
      <c r="AQ1" s="315"/>
      <c r="AS1" s="313" t="s">
        <v>87</v>
      </c>
      <c r="AT1" s="314"/>
      <c r="AU1" s="314"/>
      <c r="AV1" s="314"/>
      <c r="AW1" s="314"/>
      <c r="AX1" s="314"/>
      <c r="AY1" s="314"/>
      <c r="AZ1" s="314"/>
      <c r="BA1" s="315"/>
      <c r="BB1" s="131"/>
    </row>
    <row r="2" spans="1:56" ht="15.95" customHeight="1" thickTop="1" thickBot="1" x14ac:dyDescent="0.3">
      <c r="A2">
        <v>1</v>
      </c>
      <c r="B2" s="7">
        <f>'Tirage-poules_de_4'!AE2</f>
        <v>0</v>
      </c>
      <c r="C2" s="14"/>
      <c r="D2" s="14"/>
      <c r="E2" s="17">
        <v>1</v>
      </c>
      <c r="F2" s="18">
        <v>4</v>
      </c>
      <c r="G2" s="16">
        <f t="shared" ref="G2:G6" si="0">IFERROR(VLOOKUP(E2,$A$2:$B$7,2,0),"")</f>
        <v>0</v>
      </c>
      <c r="H2" s="18"/>
      <c r="I2" s="18"/>
      <c r="J2" s="18"/>
      <c r="K2" s="67"/>
      <c r="L2" s="67"/>
      <c r="M2" s="16" t="s">
        <v>81</v>
      </c>
      <c r="N2" s="16">
        <f>IFERROR(VLOOKUP(F2,$A$2:$B$7,2,0),"")</f>
        <v>0</v>
      </c>
      <c r="O2" s="67"/>
      <c r="P2" s="67"/>
      <c r="Q2" s="67"/>
      <c r="R2" s="67"/>
      <c r="S2" s="67"/>
      <c r="T2" s="120">
        <f>SUM(H2:L2)-SUM(O2:S2)</f>
        <v>0</v>
      </c>
      <c r="U2" s="121">
        <f>SUM(O2:S2)-SUM(H2:L2)</f>
        <v>0</v>
      </c>
      <c r="V2" s="132">
        <f>IF(H2="",0,IF(X2&gt;AA2,2,1))</f>
        <v>0</v>
      </c>
      <c r="W2" s="132">
        <f>IF(O2="",0,IF(AA2&gt;X2,2,1))</f>
        <v>0</v>
      </c>
      <c r="X2" s="133">
        <f>IF(H2&gt;O2,1,0)+IF(I2&gt;P2,1,0)+IF(J2&gt;Q2,1,0)+IF(K2&gt;R2,1,0)+IF(L2&gt;S2,1,0)</f>
        <v>0</v>
      </c>
      <c r="Y2" s="114"/>
      <c r="Z2" s="114"/>
      <c r="AA2" s="182">
        <f>IF(O2&gt;H2,1,0)+IF(P2&gt;I2,1,0)+IF(Q2&gt;J2,1,0)+IF(R2&gt;K2,1,0)+IF(S2&gt;L2,1,0)</f>
        <v>0</v>
      </c>
      <c r="AB2" s="194"/>
      <c r="AC2" s="188" t="s">
        <v>89</v>
      </c>
      <c r="AD2" s="136">
        <f>B2</f>
        <v>0</v>
      </c>
      <c r="AE2" s="136">
        <f>B3</f>
        <v>0</v>
      </c>
      <c r="AF2" s="136">
        <f>B4</f>
        <v>0</v>
      </c>
      <c r="AG2" s="136">
        <f>B5</f>
        <v>0</v>
      </c>
      <c r="AI2" s="135" t="s">
        <v>89</v>
      </c>
      <c r="AJ2" s="316">
        <f>B2</f>
        <v>0</v>
      </c>
      <c r="AK2" s="317"/>
      <c r="AL2" s="316">
        <f>B3</f>
        <v>0</v>
      </c>
      <c r="AM2" s="317"/>
      <c r="AN2" s="316">
        <f>B4</f>
        <v>0</v>
      </c>
      <c r="AO2" s="317"/>
      <c r="AP2" s="316">
        <f>B5</f>
        <v>0</v>
      </c>
      <c r="AQ2" s="317"/>
      <c r="AS2" s="135" t="s">
        <v>89</v>
      </c>
      <c r="AT2" s="316">
        <f>B2</f>
        <v>0</v>
      </c>
      <c r="AU2" s="317"/>
      <c r="AV2" s="316">
        <f>B3</f>
        <v>0</v>
      </c>
      <c r="AW2" s="317"/>
      <c r="AX2" s="316">
        <f>B4</f>
        <v>0</v>
      </c>
      <c r="AY2" s="317"/>
      <c r="AZ2" s="316">
        <f>B5</f>
        <v>0</v>
      </c>
      <c r="BA2" s="317"/>
      <c r="BB2" s="137"/>
    </row>
    <row r="3" spans="1:56" ht="15.95" customHeight="1" thickTop="1" thickBot="1" x14ac:dyDescent="0.3">
      <c r="A3">
        <v>2</v>
      </c>
      <c r="B3" s="7">
        <f>'Tirage-poules_de_4'!AE3</f>
        <v>0</v>
      </c>
      <c r="C3" s="14"/>
      <c r="D3" s="14"/>
      <c r="E3" s="17">
        <v>2</v>
      </c>
      <c r="F3" s="18">
        <v>3</v>
      </c>
      <c r="G3" s="31">
        <f t="shared" si="0"/>
        <v>0</v>
      </c>
      <c r="H3" s="18"/>
      <c r="I3" s="18"/>
      <c r="J3" s="18"/>
      <c r="K3" s="18"/>
      <c r="L3" s="18"/>
      <c r="M3" s="31" t="s">
        <v>81</v>
      </c>
      <c r="N3" s="31">
        <f t="shared" ref="N3:N7" si="1">IFERROR(VLOOKUP(F3,$A$2:$B$7,2,0),"")</f>
        <v>0</v>
      </c>
      <c r="O3" s="18"/>
      <c r="P3" s="18"/>
      <c r="Q3" s="18"/>
      <c r="R3" s="18"/>
      <c r="S3" s="18"/>
      <c r="T3" s="120">
        <f>SUM(H3:L3)-SUM(O3:S3)</f>
        <v>0</v>
      </c>
      <c r="U3" s="121">
        <f>SUM(O3:S3)-SUM(H3:L3)</f>
        <v>0</v>
      </c>
      <c r="V3" s="132">
        <f>IF(H3="",0,IF(Y3&gt;Z3,2,1))</f>
        <v>0</v>
      </c>
      <c r="W3" s="132">
        <f>IF(O3="",0,IF(Z3&gt;Y3,2,1))</f>
        <v>0</v>
      </c>
      <c r="X3" s="138"/>
      <c r="Y3" s="117">
        <f>IF(H3&gt;O3,1,0)+IF(I3&gt;P3,1,0)+IF(J3&gt;Q3,1,0)+IF(K3&gt;R3,1,0)+IF(L3&gt;S3,1,0)</f>
        <v>0</v>
      </c>
      <c r="Z3" s="117">
        <f>IF(O3&gt;H3,1,0)+IF(P3&gt;I3,1,0)+IF(Q3&gt;J3,1,0)+IF(R3&gt;K3,1,0)+IF(S3&gt;L3,1,0)</f>
        <v>0</v>
      </c>
      <c r="AA3" s="183"/>
      <c r="AB3" s="194"/>
      <c r="AC3" s="189" t="s">
        <v>91</v>
      </c>
      <c r="AD3" s="136">
        <v>1</v>
      </c>
      <c r="AE3" s="136">
        <v>2</v>
      </c>
      <c r="AF3" s="136">
        <v>3</v>
      </c>
      <c r="AG3" s="136">
        <v>4</v>
      </c>
      <c r="AI3" s="139" t="s">
        <v>91</v>
      </c>
      <c r="AJ3" s="316">
        <v>1</v>
      </c>
      <c r="AK3" s="317"/>
      <c r="AL3" s="316">
        <v>2</v>
      </c>
      <c r="AM3" s="317"/>
      <c r="AN3" s="316">
        <v>3</v>
      </c>
      <c r="AO3" s="317"/>
      <c r="AP3" s="316">
        <v>4</v>
      </c>
      <c r="AQ3" s="317"/>
      <c r="AS3" s="139" t="s">
        <v>91</v>
      </c>
      <c r="AT3" s="304">
        <v>1</v>
      </c>
      <c r="AU3" s="305"/>
      <c r="AV3" s="304">
        <v>2</v>
      </c>
      <c r="AW3" s="305"/>
      <c r="AX3" s="304">
        <v>3</v>
      </c>
      <c r="AY3" s="305"/>
      <c r="AZ3" s="304">
        <v>4</v>
      </c>
      <c r="BA3" s="305"/>
      <c r="BB3" s="140"/>
    </row>
    <row r="4" spans="1:56" ht="15.95" customHeight="1" thickTop="1" thickBot="1" x14ac:dyDescent="0.3">
      <c r="A4">
        <v>3</v>
      </c>
      <c r="B4" s="7">
        <f>'Tirage-poules_de_4'!AE4</f>
        <v>0</v>
      </c>
      <c r="C4" s="14"/>
      <c r="D4" s="14"/>
      <c r="E4" s="29">
        <v>1</v>
      </c>
      <c r="F4" s="30">
        <v>3</v>
      </c>
      <c r="G4" s="31">
        <f t="shared" si="0"/>
        <v>0</v>
      </c>
      <c r="H4" s="18"/>
      <c r="I4" s="18"/>
      <c r="J4" s="18"/>
      <c r="K4" s="18"/>
      <c r="L4" s="18"/>
      <c r="M4" s="31" t="s">
        <v>81</v>
      </c>
      <c r="N4" s="31">
        <f t="shared" si="1"/>
        <v>0</v>
      </c>
      <c r="O4" s="18"/>
      <c r="P4" s="18"/>
      <c r="Q4" s="18"/>
      <c r="R4" s="18"/>
      <c r="S4" s="18"/>
      <c r="T4" s="120">
        <f t="shared" ref="T4:T7" si="2">SUM(H4:L4)-SUM(O4:S4)</f>
        <v>0</v>
      </c>
      <c r="U4" s="121">
        <f t="shared" ref="U4:U7" si="3">SUM(O4:S4)-SUM(H4:L4)</f>
        <v>0</v>
      </c>
      <c r="V4" s="132">
        <f>IF(H4="",0,IF(X4&gt;Z4,2,1))</f>
        <v>0</v>
      </c>
      <c r="W4" s="132">
        <f>IF(O4="",0,IF(Z4&gt;X4,2,1))</f>
        <v>0</v>
      </c>
      <c r="X4" s="141">
        <f>IF(H4&gt;O4,1,0)+IF(I4&gt;P4,1,0)+IF(J4&gt;Q4,1,0)+IF(K4&gt;R4,1,0)+IF(L4&gt;S4,1,0)</f>
        <v>0</v>
      </c>
      <c r="Y4" s="115"/>
      <c r="Z4" s="117">
        <f>IF(O4&gt;H4,1,0)+IF(P4&gt;I4,1,0)+IF(Q4&gt;J4,1,0)+IF(R4&gt;K4,1,0)+IF(S4&gt;L4,1,0)</f>
        <v>0</v>
      </c>
      <c r="AA4" s="183"/>
      <c r="AB4" s="194"/>
      <c r="AC4" s="130" t="s">
        <v>93</v>
      </c>
      <c r="AD4" s="136" t="s">
        <v>94</v>
      </c>
      <c r="AE4" s="136" t="s">
        <v>94</v>
      </c>
      <c r="AF4" s="136" t="s">
        <v>94</v>
      </c>
      <c r="AG4" s="136" t="s">
        <v>94</v>
      </c>
      <c r="AI4" s="142" t="s">
        <v>93</v>
      </c>
      <c r="AJ4" s="143" t="s">
        <v>95</v>
      </c>
      <c r="AK4" s="143" t="s">
        <v>96</v>
      </c>
      <c r="AL4" s="143" t="s">
        <v>95</v>
      </c>
      <c r="AM4" s="143" t="s">
        <v>96</v>
      </c>
      <c r="AN4" s="143" t="s">
        <v>95</v>
      </c>
      <c r="AO4" s="143" t="s">
        <v>96</v>
      </c>
      <c r="AP4" s="143" t="s">
        <v>95</v>
      </c>
      <c r="AQ4" s="143" t="s">
        <v>96</v>
      </c>
      <c r="AS4" s="142" t="s">
        <v>93</v>
      </c>
      <c r="AT4" s="143" t="s">
        <v>95</v>
      </c>
      <c r="AU4" s="143" t="s">
        <v>96</v>
      </c>
      <c r="AV4" s="143" t="s">
        <v>95</v>
      </c>
      <c r="AW4" s="143" t="s">
        <v>96</v>
      </c>
      <c r="AX4" s="143" t="s">
        <v>95</v>
      </c>
      <c r="AY4" s="143" t="s">
        <v>96</v>
      </c>
      <c r="AZ4" s="143" t="s">
        <v>95</v>
      </c>
      <c r="BA4" s="143" t="s">
        <v>96</v>
      </c>
      <c r="BB4" s="144"/>
    </row>
    <row r="5" spans="1:56" ht="15.95" customHeight="1" thickTop="1" thickBot="1" x14ac:dyDescent="0.3">
      <c r="A5">
        <v>4</v>
      </c>
      <c r="B5" s="7">
        <f>'Tirage-poules_de_4'!AE5</f>
        <v>0</v>
      </c>
      <c r="C5" s="14"/>
      <c r="D5" s="10"/>
      <c r="E5" s="29">
        <v>2</v>
      </c>
      <c r="F5" s="30">
        <v>4</v>
      </c>
      <c r="G5" s="31">
        <f t="shared" si="0"/>
        <v>0</v>
      </c>
      <c r="H5" s="18"/>
      <c r="I5" s="18"/>
      <c r="J5" s="18"/>
      <c r="K5" s="18"/>
      <c r="L5" s="18"/>
      <c r="M5" s="31" t="s">
        <v>81</v>
      </c>
      <c r="N5" s="31">
        <f t="shared" si="1"/>
        <v>0</v>
      </c>
      <c r="O5" s="18"/>
      <c r="Q5" s="18"/>
      <c r="R5" s="18"/>
      <c r="S5" s="18"/>
      <c r="T5" s="120">
        <f t="shared" si="2"/>
        <v>0</v>
      </c>
      <c r="U5" s="121">
        <f t="shared" si="3"/>
        <v>0</v>
      </c>
      <c r="V5" s="132">
        <f>IF(H5="",0,IF(Y5&gt;AA5,2,1))</f>
        <v>0</v>
      </c>
      <c r="W5" s="132">
        <f>IF(O5="",0,IF(AA5&gt;Y5,2,1))</f>
        <v>0</v>
      </c>
      <c r="X5" s="138"/>
      <c r="Y5" s="117">
        <f>IF(H5&gt;O5,1,0)+IF(I5&gt;Q5,1,0)+IF(J5&gt;R5,1,0)+IF(K5&gt;R5,1,0)+IF(L5&gt;S5,1,0)</f>
        <v>0</v>
      </c>
      <c r="Z5" s="115"/>
      <c r="AA5" s="184">
        <f>IF(O5&gt;H5,1,0)+IF(I5&gt;P5,1,0)+IF(Q5&gt;J5,1,0)+IF(R5&gt;K5,1,0)+IF(S5&gt;L5,1,0)</f>
        <v>0</v>
      </c>
      <c r="AB5" s="194"/>
      <c r="AC5" s="190" t="s">
        <v>88</v>
      </c>
      <c r="AD5" s="146">
        <f>IF(X9=AA9,V2,0)</f>
        <v>0</v>
      </c>
      <c r="AE5" s="147"/>
      <c r="AF5" s="147"/>
      <c r="AG5" s="146">
        <f>IF(AA9=X9,W2,0)</f>
        <v>0</v>
      </c>
      <c r="AI5" s="145" t="s">
        <v>88</v>
      </c>
      <c r="AJ5" s="146">
        <f>IF(X10=AA10,X2,0)</f>
        <v>0</v>
      </c>
      <c r="AK5" s="146">
        <f>IF(X10=AA10,AA2,0)</f>
        <v>0</v>
      </c>
      <c r="AL5" s="148"/>
      <c r="AM5" s="148"/>
      <c r="AN5" s="148"/>
      <c r="AO5" s="148"/>
      <c r="AP5" s="146">
        <f>IF(AA10=X10,AA2,0)</f>
        <v>0</v>
      </c>
      <c r="AQ5" s="146">
        <f>IF(AA10=X10,X2,0)</f>
        <v>0</v>
      </c>
      <c r="AS5" s="134" t="s">
        <v>88</v>
      </c>
      <c r="AT5" s="149">
        <f>IF(X13=AA13,BC5,0)</f>
        <v>0</v>
      </c>
      <c r="AU5" s="149">
        <f>IF(X13=AA13,BD5,0)</f>
        <v>0</v>
      </c>
      <c r="AV5" s="150"/>
      <c r="AW5" s="150"/>
      <c r="AX5" s="150"/>
      <c r="AY5" s="150"/>
      <c r="AZ5" s="149">
        <f>AU5</f>
        <v>0</v>
      </c>
      <c r="BA5" s="149">
        <f>AT5</f>
        <v>0</v>
      </c>
      <c r="BB5" s="134" t="s">
        <v>88</v>
      </c>
      <c r="BC5">
        <f>SUM(H2:L2)</f>
        <v>0</v>
      </c>
      <c r="BD5">
        <f>SUM(O2:S2)</f>
        <v>0</v>
      </c>
    </row>
    <row r="6" spans="1:56" ht="15.95" customHeight="1" thickTop="1" thickBot="1" x14ac:dyDescent="0.3">
      <c r="B6" s="14"/>
      <c r="C6" s="14"/>
      <c r="D6" s="10"/>
      <c r="E6" s="29">
        <v>1</v>
      </c>
      <c r="F6" s="30">
        <v>2</v>
      </c>
      <c r="G6" s="31">
        <f t="shared" si="0"/>
        <v>0</v>
      </c>
      <c r="H6" s="18"/>
      <c r="I6" s="18"/>
      <c r="J6" s="18"/>
      <c r="K6" s="18"/>
      <c r="L6" s="18"/>
      <c r="M6" s="31" t="s">
        <v>81</v>
      </c>
      <c r="N6" s="31">
        <f t="shared" si="1"/>
        <v>0</v>
      </c>
      <c r="O6" s="18"/>
      <c r="P6" s="18"/>
      <c r="Q6" s="18"/>
      <c r="R6" s="18"/>
      <c r="S6" s="18"/>
      <c r="T6" s="120">
        <f t="shared" si="2"/>
        <v>0</v>
      </c>
      <c r="U6" s="121">
        <f t="shared" si="3"/>
        <v>0</v>
      </c>
      <c r="V6" s="132">
        <f>IF(H6="",0,IF(X6&gt;Y6,2,1))</f>
        <v>0</v>
      </c>
      <c r="W6" s="132">
        <f>IF(O6="",0,IF(Y6&gt;X6,2,1))</f>
        <v>0</v>
      </c>
      <c r="X6" s="141">
        <f>IF(H6&gt;O6,1,0)+IF(I6&gt;P6,1,0)+IF(J6&gt;Q6,1,0)+IF(K6&gt;R6,1,0)+IF(L6&gt;S6,1,0)</f>
        <v>0</v>
      </c>
      <c r="Y6" s="117">
        <f>IF(O6&gt;H6,1,0)+IF(P6&gt;I6,1,0)+IF(Q6&gt;J6,1,0)+IF(R6&gt;K6,1,0)+IF(S6&gt;L6,1,0)</f>
        <v>0</v>
      </c>
      <c r="Z6" s="115"/>
      <c r="AA6" s="183"/>
      <c r="AB6" s="195"/>
      <c r="AC6" s="190" t="s">
        <v>90</v>
      </c>
      <c r="AD6" s="152"/>
      <c r="AE6" s="146">
        <f>IF(Y9=Z9,V3,0)</f>
        <v>0</v>
      </c>
      <c r="AF6" s="146">
        <f>IF(Z9=Y9,W3,0)</f>
        <v>0</v>
      </c>
      <c r="AG6" s="147"/>
      <c r="AI6" s="145" t="s">
        <v>90</v>
      </c>
      <c r="AJ6" s="148"/>
      <c r="AK6" s="148"/>
      <c r="AL6" s="146">
        <f>IF(Y10=Z10,Y3,0)</f>
        <v>0</v>
      </c>
      <c r="AM6" s="146">
        <f>IF(Y10=Z10,Z3,0)</f>
        <v>0</v>
      </c>
      <c r="AN6" s="146">
        <f>IF(Z10=Y10,Z3,0)</f>
        <v>0</v>
      </c>
      <c r="AO6" s="146">
        <f>IF(Y10=Z10,Y3,0)</f>
        <v>0</v>
      </c>
      <c r="AP6" s="148"/>
      <c r="AQ6" s="148"/>
      <c r="AS6" s="134" t="s">
        <v>90</v>
      </c>
      <c r="AT6" s="150"/>
      <c r="AU6" s="150"/>
      <c r="AV6" s="149">
        <f>IF(Y13=Z13,BC6,0)</f>
        <v>0</v>
      </c>
      <c r="AW6" s="149">
        <f>IF(Y13=Z13,BD6,0)</f>
        <v>0</v>
      </c>
      <c r="AX6" s="149">
        <f>AW6</f>
        <v>0</v>
      </c>
      <c r="AY6" s="149">
        <f>AV6</f>
        <v>0</v>
      </c>
      <c r="AZ6" s="150"/>
      <c r="BA6" s="150"/>
      <c r="BB6" s="134" t="s">
        <v>90</v>
      </c>
      <c r="BC6">
        <f t="shared" ref="BC6:BC10" si="4">SUM(H3:L3)</f>
        <v>0</v>
      </c>
      <c r="BD6">
        <f t="shared" ref="BD6:BD10" si="5">SUM(O3:S3)</f>
        <v>0</v>
      </c>
    </row>
    <row r="7" spans="1:56" ht="15.95" customHeight="1" thickTop="1" thickBot="1" x14ac:dyDescent="0.3">
      <c r="B7" s="14"/>
      <c r="C7" s="14"/>
      <c r="D7" s="10"/>
      <c r="E7" s="26">
        <v>4</v>
      </c>
      <c r="F7" s="27">
        <v>3</v>
      </c>
      <c r="G7" s="32">
        <f>IFERROR(VLOOKUP(E7,$A$2:$B$7,2,0),"")</f>
        <v>0</v>
      </c>
      <c r="H7" s="18"/>
      <c r="I7" s="27"/>
      <c r="J7" s="27"/>
      <c r="K7" s="27"/>
      <c r="L7" s="27"/>
      <c r="M7" s="32" t="s">
        <v>81</v>
      </c>
      <c r="N7" s="32">
        <f t="shared" si="1"/>
        <v>0</v>
      </c>
      <c r="O7" s="27"/>
      <c r="P7" s="27"/>
      <c r="Q7" s="27"/>
      <c r="R7" s="27"/>
      <c r="S7" s="27"/>
      <c r="T7" s="120">
        <f t="shared" si="2"/>
        <v>0</v>
      </c>
      <c r="U7" s="121">
        <f t="shared" si="3"/>
        <v>0</v>
      </c>
      <c r="V7" s="132">
        <f>IF(H7="",0,IF(AA7&gt;Z7,2,1))</f>
        <v>0</v>
      </c>
      <c r="W7" s="132">
        <f>IF(O7="",0,IF(Z7&gt;AA7,2,1))</f>
        <v>0</v>
      </c>
      <c r="X7" s="153"/>
      <c r="Y7" s="116"/>
      <c r="Z7" s="118">
        <f>IF(O7&gt;H7,1,0)+IF(P7&gt;I7,1,0)+IF(Q7&gt;J7,1,0)+IF(R7&gt;K7,1,0)+IF(S7&gt;L7,1,0)</f>
        <v>0</v>
      </c>
      <c r="AA7" s="185">
        <f>IF(H7&gt;O7,1,0)+IF(I7&gt;P7,1,0)+IF(J7&gt;Q7,1,0)+IF(K7&gt;R7,1,0)+IF(L7&gt;S7,1,0)</f>
        <v>0</v>
      </c>
      <c r="AB7" s="194"/>
      <c r="AC7" s="190" t="s">
        <v>92</v>
      </c>
      <c r="AD7" s="146">
        <f>IF(X9=Z9,V4,0)</f>
        <v>0</v>
      </c>
      <c r="AE7" s="152"/>
      <c r="AF7" s="146">
        <f>IF(Z9=X9,W4,0)</f>
        <v>0</v>
      </c>
      <c r="AG7" s="147"/>
      <c r="AI7" s="145" t="s">
        <v>92</v>
      </c>
      <c r="AJ7" s="146">
        <f>IF(X10=Z10,X4,0)</f>
        <v>0</v>
      </c>
      <c r="AK7" s="146">
        <f>IF(X10=Z10,Z4,0)</f>
        <v>0</v>
      </c>
      <c r="AL7" s="148"/>
      <c r="AM7" s="148"/>
      <c r="AN7" s="146">
        <f>IF(Z10=X10,Z4,0)</f>
        <v>0</v>
      </c>
      <c r="AO7" s="146">
        <f>IF(Z10=X10,X4,0)</f>
        <v>0</v>
      </c>
      <c r="AP7" s="148"/>
      <c r="AQ7" s="148"/>
      <c r="AS7" s="134" t="s">
        <v>92</v>
      </c>
      <c r="AT7" s="149">
        <f>IF(X13=Z13,BC7,0)</f>
        <v>0</v>
      </c>
      <c r="AU7" s="149">
        <f>IF(X13=Z13,BD7,0)</f>
        <v>0</v>
      </c>
      <c r="AV7" s="150"/>
      <c r="AW7" s="150"/>
      <c r="AX7" s="149">
        <f>AU7</f>
        <v>0</v>
      </c>
      <c r="AY7" s="149">
        <f>AT7</f>
        <v>0</v>
      </c>
      <c r="AZ7" s="150"/>
      <c r="BA7" s="150"/>
      <c r="BB7" s="134" t="s">
        <v>92</v>
      </c>
      <c r="BC7">
        <f t="shared" si="4"/>
        <v>0</v>
      </c>
      <c r="BD7">
        <f t="shared" si="5"/>
        <v>0</v>
      </c>
    </row>
    <row r="8" spans="1:56" ht="15.95" customHeight="1" thickTop="1" thickBot="1" x14ac:dyDescent="0.3">
      <c r="A8" s="14"/>
      <c r="B8" s="52"/>
      <c r="C8" s="52"/>
      <c r="D8" s="52"/>
      <c r="E8" s="53"/>
      <c r="F8" s="54"/>
      <c r="G8" s="54"/>
      <c r="H8" s="101"/>
      <c r="I8" s="56"/>
      <c r="J8" s="56"/>
      <c r="K8" s="56"/>
      <c r="L8" s="56"/>
      <c r="N8" s="318" t="s">
        <v>100</v>
      </c>
      <c r="O8" s="319"/>
      <c r="P8" s="319"/>
      <c r="Q8" s="319"/>
      <c r="R8" s="319"/>
      <c r="S8" s="319"/>
      <c r="T8" s="319"/>
      <c r="U8" s="319"/>
      <c r="V8" s="319"/>
      <c r="W8" s="320"/>
      <c r="X8" s="154">
        <f>SUM(X2:X7)</f>
        <v>0</v>
      </c>
      <c r="Y8" s="122">
        <f>SUM(Y2:Y7)</f>
        <v>0</v>
      </c>
      <c r="Z8" s="122">
        <f>SUM(Z2:Z7)</f>
        <v>0</v>
      </c>
      <c r="AA8" s="186">
        <f>SUM(AA2:AA7)</f>
        <v>0</v>
      </c>
      <c r="AB8" s="194"/>
      <c r="AC8" s="190" t="s">
        <v>97</v>
      </c>
      <c r="AD8" s="152"/>
      <c r="AE8" s="146">
        <f>IF(AA9=Y9,V5,0)</f>
        <v>0</v>
      </c>
      <c r="AF8" s="147"/>
      <c r="AG8" s="146">
        <f>IF(Y9=AA9,W5,0)</f>
        <v>0</v>
      </c>
      <c r="AI8" s="145" t="s">
        <v>97</v>
      </c>
      <c r="AJ8" s="148"/>
      <c r="AK8" s="148"/>
      <c r="AL8" s="146">
        <f>IF(Y10=AA10,Y5,0)</f>
        <v>0</v>
      </c>
      <c r="AM8" s="146">
        <f>IF(Y10=AA10,AA5,0)</f>
        <v>0</v>
      </c>
      <c r="AN8" s="148"/>
      <c r="AO8" s="148"/>
      <c r="AP8" s="146">
        <f>IF(AA10=Y10,AA5,0)</f>
        <v>0</v>
      </c>
      <c r="AQ8" s="146">
        <f>IF(AA10=Y10,Y5,0)</f>
        <v>0</v>
      </c>
      <c r="AS8" s="134" t="s">
        <v>97</v>
      </c>
      <c r="AT8" s="150"/>
      <c r="AU8" s="150"/>
      <c r="AV8" s="149">
        <f>IF(Y13=AA13,BC8,0)</f>
        <v>0</v>
      </c>
      <c r="AW8" s="149">
        <f>IF(Y13=AA13,BD8,0)</f>
        <v>0</v>
      </c>
      <c r="AX8" s="150"/>
      <c r="AY8" s="150"/>
      <c r="AZ8" s="149">
        <f>AW8</f>
        <v>0</v>
      </c>
      <c r="BA8" s="149">
        <f>AV8</f>
        <v>0</v>
      </c>
      <c r="BB8" s="134" t="s">
        <v>97</v>
      </c>
      <c r="BC8">
        <f t="shared" si="4"/>
        <v>0</v>
      </c>
      <c r="BD8">
        <f t="shared" si="5"/>
        <v>0</v>
      </c>
    </row>
    <row r="9" spans="1:56" ht="15.95" customHeight="1" thickTop="1" thickBot="1" x14ac:dyDescent="0.3">
      <c r="A9" s="14"/>
      <c r="B9" s="52"/>
      <c r="C9" s="52"/>
      <c r="D9" s="52"/>
      <c r="E9" s="53"/>
      <c r="F9" s="54"/>
      <c r="G9" s="54"/>
      <c r="H9" s="56"/>
      <c r="I9" s="56"/>
      <c r="J9" s="56"/>
      <c r="K9" s="56"/>
      <c r="L9" s="56"/>
      <c r="N9" s="318" t="s">
        <v>101</v>
      </c>
      <c r="O9" s="319"/>
      <c r="P9" s="319"/>
      <c r="Q9" s="319"/>
      <c r="R9" s="319"/>
      <c r="S9" s="319"/>
      <c r="T9" s="319"/>
      <c r="U9" s="319"/>
      <c r="V9" s="319"/>
      <c r="W9" s="320"/>
      <c r="X9" s="125">
        <f>IF(X2&gt;=3,1)+IF(X4&gt;=3,1)+IF(X6&gt;=3,1,0)</f>
        <v>0</v>
      </c>
      <c r="Y9" s="102">
        <f>IF(Y3&gt;=3,1)+IF(Y5&gt;=3,1)+IF(Y6&gt;=3,1,0)</f>
        <v>0</v>
      </c>
      <c r="Z9" s="102">
        <f>IF(Z3&gt;=3,1)+IF(Z4&gt;=3,1)+IF(Z7&gt;=3,1,0)</f>
        <v>0</v>
      </c>
      <c r="AA9" s="187">
        <f>IF(AA2&gt;=3,1)+IF(AA5&gt;=3,1)+IF(AA7&gt;=3,1,0)</f>
        <v>0</v>
      </c>
      <c r="AB9" s="195"/>
      <c r="AC9" s="191" t="s">
        <v>98</v>
      </c>
      <c r="AD9" s="146">
        <f>IF(X9=Y9,V6,0)</f>
        <v>0</v>
      </c>
      <c r="AE9" s="146">
        <f>IF(Y9=X9,W6,0)</f>
        <v>0</v>
      </c>
      <c r="AF9" s="147"/>
      <c r="AG9" s="147"/>
      <c r="AI9" s="156" t="s">
        <v>98</v>
      </c>
      <c r="AJ9" s="146">
        <f>IF(X10=Y10,X6,0)</f>
        <v>0</v>
      </c>
      <c r="AK9" s="146">
        <f>IF(X10=Z10,Y6,0)</f>
        <v>0</v>
      </c>
      <c r="AL9" s="146">
        <f>IF(Y10=Z10,Y6,0)</f>
        <v>0</v>
      </c>
      <c r="AM9" s="146">
        <f>IF(Y10=Z10,X6,0)</f>
        <v>0</v>
      </c>
      <c r="AN9" s="148"/>
      <c r="AO9" s="148"/>
      <c r="AP9" s="148"/>
      <c r="AQ9" s="148"/>
      <c r="AS9" s="151" t="s">
        <v>98</v>
      </c>
      <c r="AT9" s="149">
        <f>IF(X13=Y13,BC9,0)</f>
        <v>0</v>
      </c>
      <c r="AU9" s="149">
        <f>IF(X13=Y13,BD9,0)</f>
        <v>0</v>
      </c>
      <c r="AV9" s="149">
        <f>AU9</f>
        <v>0</v>
      </c>
      <c r="AW9" s="149">
        <f>AT9</f>
        <v>0</v>
      </c>
      <c r="AX9" s="150"/>
      <c r="AY9" s="150"/>
      <c r="AZ9" s="150"/>
      <c r="BA9" s="150"/>
      <c r="BB9" s="151" t="s">
        <v>98</v>
      </c>
      <c r="BC9">
        <f t="shared" si="4"/>
        <v>0</v>
      </c>
      <c r="BD9">
        <f t="shared" si="5"/>
        <v>0</v>
      </c>
    </row>
    <row r="10" spans="1:56" ht="15.95" customHeight="1" thickTop="1" thickBot="1" x14ac:dyDescent="0.3">
      <c r="B10" s="54"/>
      <c r="C10" s="54"/>
      <c r="D10" s="54"/>
      <c r="E10" s="53"/>
      <c r="F10" s="54"/>
      <c r="G10" s="54"/>
      <c r="H10" s="56"/>
      <c r="I10" s="56"/>
      <c r="J10" s="56"/>
      <c r="K10" s="56"/>
      <c r="L10" s="56"/>
      <c r="N10" s="110"/>
      <c r="O10" s="323" t="s">
        <v>102</v>
      </c>
      <c r="P10" s="323"/>
      <c r="Q10" s="323"/>
      <c r="R10" s="323"/>
      <c r="S10" s="323"/>
      <c r="T10" s="323"/>
      <c r="U10" s="323"/>
      <c r="V10" s="323"/>
      <c r="W10" s="324"/>
      <c r="X10" s="125">
        <f>AD11</f>
        <v>0</v>
      </c>
      <c r="Y10" s="125">
        <f t="shared" ref="Y10:AA10" si="6">AE11</f>
        <v>0</v>
      </c>
      <c r="Z10" s="125">
        <f t="shared" si="6"/>
        <v>0</v>
      </c>
      <c r="AA10" s="192">
        <f t="shared" si="6"/>
        <v>0</v>
      </c>
      <c r="AB10" s="194"/>
      <c r="AC10" s="190" t="s">
        <v>99</v>
      </c>
      <c r="AD10" s="147"/>
      <c r="AE10" s="147"/>
      <c r="AF10" s="146">
        <f>IF(Z9=AA9,V7,0)</f>
        <v>0</v>
      </c>
      <c r="AG10" s="146">
        <f>IF(AA7=Z7,W7,0)</f>
        <v>0</v>
      </c>
      <c r="AI10" s="145" t="s">
        <v>99</v>
      </c>
      <c r="AJ10" s="148"/>
      <c r="AK10" s="148"/>
      <c r="AL10" s="148"/>
      <c r="AM10" s="148"/>
      <c r="AN10" s="146">
        <f>IF(Z10=AA10,Z7,0)</f>
        <v>0</v>
      </c>
      <c r="AO10" s="146">
        <f>IF(Z10=AA10,AA7,0)</f>
        <v>0</v>
      </c>
      <c r="AP10" s="146">
        <f>IF(AA10=Z10,AA7,0)</f>
        <v>0</v>
      </c>
      <c r="AQ10" s="146">
        <f>IF(AA11=Z12,Z7,0)</f>
        <v>0</v>
      </c>
      <c r="AS10" s="134" t="s">
        <v>99</v>
      </c>
      <c r="AT10" s="150"/>
      <c r="AU10" s="150"/>
      <c r="AV10" s="150"/>
      <c r="AW10" s="150"/>
      <c r="AX10" s="149">
        <f>IF(Z13=AA13,BC10,0)</f>
        <v>0</v>
      </c>
      <c r="AY10" s="149">
        <f>IF(Z13=AA13,BD10,0)</f>
        <v>0</v>
      </c>
      <c r="AZ10" s="149">
        <f>AY10</f>
        <v>0</v>
      </c>
      <c r="BA10" s="149">
        <f>AX10</f>
        <v>0</v>
      </c>
      <c r="BB10" s="134" t="s">
        <v>99</v>
      </c>
      <c r="BC10">
        <f t="shared" si="4"/>
        <v>0</v>
      </c>
      <c r="BD10">
        <f t="shared" si="5"/>
        <v>0</v>
      </c>
    </row>
    <row r="11" spans="1:56" ht="15.95" customHeight="1" thickTop="1" thickBot="1" x14ac:dyDescent="0.3">
      <c r="B11" s="54"/>
      <c r="C11" s="54"/>
      <c r="D11" s="54"/>
      <c r="E11" s="53"/>
      <c r="F11" s="108"/>
      <c r="G11" s="54"/>
      <c r="H11" s="56"/>
      <c r="I11" s="56"/>
      <c r="J11" s="56"/>
      <c r="K11" s="56"/>
      <c r="L11" s="56"/>
      <c r="N11" s="3"/>
      <c r="O11" s="307" t="s">
        <v>103</v>
      </c>
      <c r="P11" s="307"/>
      <c r="Q11" s="307"/>
      <c r="R11" s="307"/>
      <c r="S11" s="307"/>
      <c r="T11" s="307"/>
      <c r="U11" s="307"/>
      <c r="V11" s="307"/>
      <c r="W11" s="325"/>
      <c r="X11" s="174">
        <f>SUM(X8:X10)</f>
        <v>0</v>
      </c>
      <c r="Y11" s="174">
        <f>SUM(Y8:Y10)</f>
        <v>0</v>
      </c>
      <c r="Z11" s="174">
        <f>SUM(Z8:Z10)</f>
        <v>0</v>
      </c>
      <c r="AA11" s="198">
        <f>SUM(AA8:AA10)</f>
        <v>0</v>
      </c>
      <c r="AB11" s="196"/>
      <c r="AC11" s="165" t="s">
        <v>104</v>
      </c>
      <c r="AD11" s="146">
        <f>IFERROR(SUM(AD5+AD7+AD9),"")</f>
        <v>0</v>
      </c>
      <c r="AE11" s="146">
        <f>IFERROR(SUM(AE6+AE8+AE9),"")</f>
        <v>0</v>
      </c>
      <c r="AF11" s="146">
        <f>IFERROR(SUM(AF6+AF7+AF10),"")</f>
        <v>0</v>
      </c>
      <c r="AG11" s="146">
        <f>IFERROR(SUM(AG5+AG8+AG10),"")</f>
        <v>0</v>
      </c>
      <c r="AI11" s="159" t="s">
        <v>104</v>
      </c>
      <c r="AJ11" s="159">
        <f>SUM(AJ5:AJ9)</f>
        <v>0</v>
      </c>
      <c r="AK11" s="159">
        <f>SUM(AK5:AK9)</f>
        <v>0</v>
      </c>
      <c r="AL11" s="159">
        <f>SUM(AL6:AL9)</f>
        <v>0</v>
      </c>
      <c r="AM11" s="159">
        <f>SUM(AM6:AM9)</f>
        <v>0</v>
      </c>
      <c r="AN11" s="160">
        <f>SUM(AN6:AN10)</f>
        <v>0</v>
      </c>
      <c r="AO11" s="160">
        <f>SUM(AO6:AO10)</f>
        <v>0</v>
      </c>
      <c r="AP11" s="159">
        <f>SUM(AP5:AP10)</f>
        <v>0</v>
      </c>
      <c r="AQ11" s="159">
        <f>SUM(AQ5:AQ10)</f>
        <v>0</v>
      </c>
      <c r="AS11" s="161" t="s">
        <v>104</v>
      </c>
      <c r="AT11" s="161">
        <f>SUM(AT5:AT9)</f>
        <v>0</v>
      </c>
      <c r="AU11" s="161">
        <f>SUM(AU5:AU9)</f>
        <v>0</v>
      </c>
      <c r="AV11" s="161">
        <f>SUM(AV6:AV9)</f>
        <v>0</v>
      </c>
      <c r="AW11" s="161">
        <f>SUM(AW6:AW9)</f>
        <v>0</v>
      </c>
      <c r="AX11" s="162">
        <f>SUM(AX6:AX10)</f>
        <v>0</v>
      </c>
      <c r="AY11" s="162">
        <f>SUM(AY6:AY10)</f>
        <v>0</v>
      </c>
      <c r="AZ11" s="161">
        <f>SUM(AZ5:AZ10)</f>
        <v>0</v>
      </c>
      <c r="BA11" s="161">
        <f>SUM(BA5:BA10)</f>
        <v>0</v>
      </c>
      <c r="BB11" s="140"/>
    </row>
    <row r="12" spans="1:56" ht="15.95" customHeight="1" thickTop="1" thickBot="1" x14ac:dyDescent="0.3">
      <c r="B12" s="55"/>
      <c r="C12" s="55"/>
      <c r="D12" s="52"/>
      <c r="E12" s="53"/>
      <c r="F12" s="108"/>
      <c r="G12" s="105">
        <f>'Tirage-poules_de_4'!AE2</f>
        <v>0</v>
      </c>
      <c r="H12" s="56"/>
      <c r="I12" s="56"/>
      <c r="J12" s="56"/>
      <c r="K12" s="56"/>
      <c r="L12" s="56"/>
      <c r="N12" s="3"/>
      <c r="O12" s="309" t="s">
        <v>105</v>
      </c>
      <c r="P12" s="309"/>
      <c r="Q12" s="309"/>
      <c r="R12" s="309"/>
      <c r="S12" s="309"/>
      <c r="T12" s="309"/>
      <c r="U12" s="309"/>
      <c r="V12" s="309"/>
      <c r="W12" s="309"/>
      <c r="X12" s="175">
        <f>RANK(X11,$X11:$AA11,0)+COUNTIF($X11:X11,X11)-1</f>
        <v>1</v>
      </c>
      <c r="Y12" s="176">
        <f>RANK(Y11,$X11:$AA11,0)+COUNTIF($X11:Y11,Y11)-1</f>
        <v>2</v>
      </c>
      <c r="Z12" s="176">
        <f>RANK(Z11,$X11:$AA11,0)+COUNTIF($X11:Z11,Z11)-1</f>
        <v>3</v>
      </c>
      <c r="AA12" s="177">
        <f>RANK(AA11,$X11:$AA11,0)+COUNTIF($X11:AA11,AA11)-1</f>
        <v>4</v>
      </c>
      <c r="AB12" s="197">
        <f>SUM(X12:AA12)</f>
        <v>10</v>
      </c>
      <c r="AC12" s="163"/>
      <c r="AD12" s="163"/>
      <c r="AE12" s="163"/>
      <c r="AF12" s="163"/>
      <c r="AG12" s="163"/>
      <c r="AI12" s="164" t="s">
        <v>106</v>
      </c>
      <c r="AJ12" s="298">
        <f>IFERROR(SUM(AJ11/AK11),0)</f>
        <v>0</v>
      </c>
      <c r="AK12" s="299"/>
      <c r="AL12" s="298">
        <f>IFERROR(SUM(AL11/AM11),0)</f>
        <v>0</v>
      </c>
      <c r="AM12" s="299"/>
      <c r="AN12" s="298">
        <f>IFERROR(SUM(AN11/AO11),0)</f>
        <v>0</v>
      </c>
      <c r="AO12" s="299"/>
      <c r="AP12" s="300">
        <f>IFERROR(SUM(AP11/AQ11),0)</f>
        <v>0</v>
      </c>
      <c r="AQ12" s="301"/>
      <c r="AS12" s="166" t="s">
        <v>106</v>
      </c>
      <c r="AT12" s="302">
        <f>IFERROR(SUM(AT11/AU11),0)</f>
        <v>0</v>
      </c>
      <c r="AU12" s="303"/>
      <c r="AV12" s="302">
        <f>IFERROR(SUM(AV11/AW11),0)</f>
        <v>0</v>
      </c>
      <c r="AW12" s="303"/>
      <c r="AX12" s="302">
        <f>IFERROR(SUM(AX11/AY11),0)</f>
        <v>0</v>
      </c>
      <c r="AY12" s="303"/>
      <c r="AZ12" s="294">
        <f>IFERROR(SUM(AZ11/BA11),0)</f>
        <v>0</v>
      </c>
      <c r="BA12" s="295"/>
      <c r="BB12" s="140"/>
    </row>
    <row r="13" spans="1:56" ht="15.95" customHeight="1" thickTop="1" x14ac:dyDescent="0.25">
      <c r="B13" s="55"/>
      <c r="C13" s="55"/>
      <c r="D13" s="52"/>
      <c r="E13" s="53"/>
      <c r="F13" s="108"/>
      <c r="G13" s="105">
        <f>'Tirage-poules_de_4'!AE3</f>
        <v>0</v>
      </c>
      <c r="H13" s="56"/>
      <c r="I13" s="56"/>
      <c r="J13" s="56"/>
      <c r="K13" s="56"/>
      <c r="L13" s="56"/>
      <c r="M13" s="307"/>
      <c r="N13" s="307"/>
      <c r="O13" s="307" t="s">
        <v>107</v>
      </c>
      <c r="P13" s="307"/>
      <c r="Q13" s="307"/>
      <c r="R13" s="307"/>
      <c r="S13" s="307"/>
      <c r="T13" s="307"/>
      <c r="U13" s="307"/>
      <c r="V13" s="307"/>
      <c r="W13" s="307"/>
      <c r="X13" s="282">
        <f>AJ12</f>
        <v>0</v>
      </c>
      <c r="Y13" s="283">
        <f>AL12</f>
        <v>0</v>
      </c>
      <c r="Z13" s="283">
        <f>AN12</f>
        <v>0</v>
      </c>
      <c r="AA13" s="284">
        <f>AP12</f>
        <v>0</v>
      </c>
      <c r="AB13" s="109"/>
      <c r="AC13" s="163"/>
      <c r="AD13" s="163"/>
      <c r="AE13" s="163"/>
      <c r="AF13" s="163"/>
      <c r="AG13" s="163"/>
      <c r="AI13"/>
      <c r="AJ13" s="167"/>
      <c r="AK13"/>
      <c r="AL13"/>
      <c r="AM13"/>
      <c r="AN13"/>
      <c r="AO13"/>
      <c r="AP13"/>
      <c r="AQ13"/>
    </row>
    <row r="14" spans="1:56" ht="15" customHeight="1" thickBot="1" x14ac:dyDescent="0.3">
      <c r="B14" s="55"/>
      <c r="C14" s="55"/>
      <c r="D14" s="54"/>
      <c r="E14" s="54"/>
      <c r="F14" s="106"/>
      <c r="G14" s="105">
        <f>'Tirage-poules_de_4'!AE4</f>
        <v>0</v>
      </c>
      <c r="H14" s="56"/>
      <c r="I14" s="56"/>
      <c r="J14" s="56"/>
      <c r="K14" s="56"/>
      <c r="L14" s="56"/>
      <c r="M14" s="308"/>
      <c r="N14" s="308"/>
      <c r="O14" s="307" t="s">
        <v>108</v>
      </c>
      <c r="P14" s="307"/>
      <c r="Q14" s="307"/>
      <c r="R14" s="307"/>
      <c r="S14" s="307"/>
      <c r="T14" s="307"/>
      <c r="U14" s="307"/>
      <c r="V14" s="307"/>
      <c r="W14" s="307"/>
      <c r="X14" s="178">
        <f>SUM(X11+X13)</f>
        <v>0</v>
      </c>
      <c r="Y14" s="179">
        <f t="shared" ref="Y14:AA14" si="7">SUM(Y11+Y13)</f>
        <v>0</v>
      </c>
      <c r="Z14" s="179">
        <f t="shared" si="7"/>
        <v>0</v>
      </c>
      <c r="AA14" s="180">
        <f t="shared" si="7"/>
        <v>0</v>
      </c>
      <c r="AB14" s="296"/>
      <c r="AC14" s="296"/>
      <c r="AD14" s="296"/>
      <c r="AE14" s="296"/>
      <c r="AF14" s="163"/>
      <c r="AG14" s="163"/>
      <c r="AJ14" s="297"/>
      <c r="AK14" s="297"/>
      <c r="AL14" s="297"/>
      <c r="AM14" s="297"/>
      <c r="AN14" s="297"/>
      <c r="AO14" s="297"/>
      <c r="AP14" s="297"/>
      <c r="AQ14" s="297"/>
    </row>
    <row r="15" spans="1:56" ht="15.95" customHeight="1" thickTop="1" thickBot="1" x14ac:dyDescent="0.3">
      <c r="B15" s="55"/>
      <c r="C15" s="55"/>
      <c r="D15" s="54"/>
      <c r="E15" s="56"/>
      <c r="F15" s="35"/>
      <c r="G15" s="105">
        <f>'Tirage-poules_de_4'!AE5</f>
        <v>0</v>
      </c>
      <c r="H15" s="56"/>
      <c r="I15" s="56"/>
      <c r="J15" s="56"/>
      <c r="K15" s="56"/>
      <c r="L15" s="56"/>
      <c r="M15" s="112"/>
      <c r="N15" s="14"/>
      <c r="O15" s="309" t="s">
        <v>109</v>
      </c>
      <c r="P15" s="309"/>
      <c r="Q15" s="309"/>
      <c r="R15" s="309"/>
      <c r="S15" s="309"/>
      <c r="T15" s="309"/>
      <c r="U15" s="309"/>
      <c r="V15" s="309"/>
      <c r="W15" s="309"/>
      <c r="X15" s="168">
        <f>RANK(X14,$X14:$AA14,0)+COUNTIF($X14:X14,X14)-1</f>
        <v>1</v>
      </c>
      <c r="Y15" s="168">
        <f>RANK(Y14,$X14:$AA14,0)+COUNTIF($X14:Y14,Y14)-1</f>
        <v>2</v>
      </c>
      <c r="Z15" s="168">
        <f>RANK(Z14,$X14:$AA14,0)+COUNTIF($X14:Z14,Z14)-1</f>
        <v>3</v>
      </c>
      <c r="AA15" s="168">
        <f>RANK(AA14,$X14:$AA14,0)+COUNTIF($X14:AA14,AA14)-1</f>
        <v>4</v>
      </c>
      <c r="AB15"/>
      <c r="AC15" s="163"/>
      <c r="AD15" s="163"/>
      <c r="AE15" s="163"/>
      <c r="AF15" s="163"/>
      <c r="AG15" s="163"/>
    </row>
    <row r="16" spans="1:56" ht="15.95" customHeight="1" thickTop="1" thickBot="1" x14ac:dyDescent="0.3">
      <c r="B16" s="55"/>
      <c r="C16" s="55"/>
      <c r="D16" s="54"/>
      <c r="E16" s="56"/>
      <c r="F16" s="35"/>
      <c r="G16" s="56"/>
      <c r="H16" s="56"/>
      <c r="I16" s="56"/>
      <c r="J16" s="56"/>
      <c r="K16" s="56"/>
      <c r="L16" s="56"/>
      <c r="M16" s="3"/>
      <c r="N16" s="14"/>
      <c r="O16" s="307" t="s">
        <v>110</v>
      </c>
      <c r="P16" s="307"/>
      <c r="Q16" s="307"/>
      <c r="R16" s="307"/>
      <c r="S16" s="307"/>
      <c r="T16" s="307"/>
      <c r="U16" s="307"/>
      <c r="V16" s="307"/>
      <c r="W16" s="307"/>
      <c r="X16" s="285">
        <f>AT12</f>
        <v>0</v>
      </c>
      <c r="Y16" s="285">
        <f>AV12</f>
        <v>0</v>
      </c>
      <c r="Z16" s="285">
        <f>AX12</f>
        <v>0</v>
      </c>
      <c r="AA16" s="285">
        <f>AZ12</f>
        <v>0</v>
      </c>
      <c r="AB16"/>
      <c r="AC16" s="163"/>
      <c r="AD16" s="163"/>
      <c r="AE16" s="163"/>
      <c r="AF16" s="163"/>
      <c r="AG16" s="163"/>
    </row>
    <row r="17" spans="2:33" ht="15.95" customHeight="1" thickTop="1" thickBot="1" x14ac:dyDescent="0.3">
      <c r="B17" s="54"/>
      <c r="C17" s="54"/>
      <c r="D17" s="54"/>
      <c r="E17" s="52"/>
      <c r="F17" s="35"/>
      <c r="G17" s="56"/>
      <c r="H17" s="56"/>
      <c r="I17" s="56"/>
      <c r="J17" s="56"/>
      <c r="K17" s="56"/>
      <c r="L17" s="56"/>
      <c r="M17" s="306" t="s">
        <v>77</v>
      </c>
      <c r="N17" s="306"/>
      <c r="O17" s="310" t="s">
        <v>111</v>
      </c>
      <c r="P17" s="307"/>
      <c r="Q17" s="307"/>
      <c r="R17" s="307"/>
      <c r="S17" s="307"/>
      <c r="T17" s="307"/>
      <c r="U17" s="307"/>
      <c r="V17" s="307"/>
      <c r="W17" s="307"/>
      <c r="X17" s="286">
        <f>SUM(X14+X16)</f>
        <v>0</v>
      </c>
      <c r="Y17" s="286">
        <f t="shared" ref="Y17:AA17" si="8">SUM(Y14+Y16)</f>
        <v>0</v>
      </c>
      <c r="Z17" s="286">
        <f t="shared" si="8"/>
        <v>0</v>
      </c>
      <c r="AA17" s="286">
        <f t="shared" si="8"/>
        <v>0</v>
      </c>
      <c r="AB17"/>
      <c r="AC17" s="163"/>
      <c r="AD17" s="163"/>
      <c r="AE17" s="163"/>
      <c r="AF17" s="163"/>
      <c r="AG17" s="163"/>
    </row>
    <row r="18" spans="2:33" ht="15.95" customHeight="1" thickTop="1" thickBot="1" x14ac:dyDescent="0.3">
      <c r="B18" s="54"/>
      <c r="C18" s="54"/>
      <c r="D18" s="54"/>
      <c r="E18" s="52"/>
      <c r="F18" s="35"/>
      <c r="G18" s="56"/>
      <c r="H18" s="56"/>
      <c r="I18" s="56"/>
      <c r="J18" s="56"/>
      <c r="K18" s="56"/>
      <c r="L18" s="56"/>
      <c r="M18" s="306" t="s">
        <v>82</v>
      </c>
      <c r="N18" s="306"/>
      <c r="O18" s="312" t="s">
        <v>112</v>
      </c>
      <c r="P18" s="312"/>
      <c r="Q18" s="312"/>
      <c r="R18" s="312"/>
      <c r="S18" s="312"/>
      <c r="T18" s="312"/>
      <c r="U18" s="312"/>
      <c r="V18" s="312"/>
      <c r="W18" s="312"/>
      <c r="X18" s="199">
        <f>RANK(X17,$X17:$AA17,0)+COUNTIF($X17:X17,X17)-1</f>
        <v>1</v>
      </c>
      <c r="Y18" s="199">
        <f>RANK(Y17,$X17:$AA17,0)+COUNTIF($X17:Y17,Y17)-1</f>
        <v>2</v>
      </c>
      <c r="Z18" s="199">
        <f>RANK(Z17,$X17:$AA17,0)+COUNTIF($X17:Z17,Z17)-1</f>
        <v>3</v>
      </c>
      <c r="AA18" s="199">
        <f>RANK(AA17,$X17:$AA17,0)+COUNTIF($X17:AA17,AA17)-1</f>
        <v>4</v>
      </c>
      <c r="AB18"/>
      <c r="AC18" s="163"/>
      <c r="AD18" s="163"/>
      <c r="AE18" s="163"/>
      <c r="AF18" s="163"/>
      <c r="AG18" s="163"/>
    </row>
    <row r="19" spans="2:33" ht="18" hidden="1" customHeight="1" x14ac:dyDescent="0.25">
      <c r="B19" s="54"/>
      <c r="C19" s="54"/>
      <c r="D19" s="54"/>
      <c r="E19" s="54"/>
      <c r="F19" s="35"/>
      <c r="G19" s="56"/>
      <c r="H19" s="53"/>
      <c r="I19" s="53"/>
      <c r="J19" s="53"/>
      <c r="K19" s="53"/>
      <c r="L19" s="53"/>
      <c r="M19" s="102">
        <v>1</v>
      </c>
      <c r="N19" s="123" t="e">
        <f>_xlfn.IFS(#REF!="","",#REF!=1,$G$12,#REF!=1,$G$13,#REF!=1,$G$14,#REF!=1,$G$15)</f>
        <v>#REF!</v>
      </c>
      <c r="O19" s="53"/>
      <c r="P19" s="53"/>
      <c r="Q19" s="53"/>
      <c r="R19" s="53"/>
      <c r="S19" s="56"/>
      <c r="T19" s="56"/>
      <c r="U19" s="56"/>
      <c r="V19" s="56"/>
      <c r="W19" s="56"/>
      <c r="X19"/>
      <c r="Y19"/>
      <c r="Z19"/>
      <c r="AA19"/>
      <c r="AB19" s="169"/>
      <c r="AC19" s="163"/>
      <c r="AD19" s="163"/>
      <c r="AE19" s="163"/>
      <c r="AF19" s="163"/>
      <c r="AG19" s="163"/>
    </row>
    <row r="20" spans="2:33" ht="20.25" thickTop="1" thickBot="1" x14ac:dyDescent="0.35">
      <c r="B20" s="54"/>
      <c r="C20" s="54"/>
      <c r="D20" s="54"/>
      <c r="E20" s="53"/>
      <c r="F20" s="108"/>
      <c r="G20" s="56"/>
      <c r="H20" s="53"/>
      <c r="I20" s="53"/>
      <c r="J20" s="53"/>
      <c r="K20" s="53"/>
      <c r="L20" s="53"/>
      <c r="M20" s="102">
        <v>1</v>
      </c>
      <c r="N20" s="170" t="str">
        <f>_xlfn.IFS(V2=0,"",X18=1,X1,Y18=1,Y1,Z18=1,Z1,AA18=1,AA1)</f>
        <v/>
      </c>
      <c r="O20" s="53"/>
      <c r="P20" s="53"/>
      <c r="Q20" s="53"/>
      <c r="R20" s="56"/>
      <c r="S20" s="56"/>
      <c r="T20" s="56"/>
      <c r="U20" s="56"/>
      <c r="V20" s="56"/>
      <c r="W20" s="56"/>
      <c r="X20" s="171"/>
      <c r="Y20"/>
      <c r="Z20"/>
      <c r="AA20"/>
      <c r="AB20" s="140"/>
      <c r="AC20" s="137"/>
    </row>
    <row r="21" spans="2:33" ht="15.75" customHeight="1" thickTop="1" thickBot="1" x14ac:dyDescent="0.35">
      <c r="B21" s="54"/>
      <c r="C21" s="54"/>
      <c r="D21" s="54"/>
      <c r="E21" s="53"/>
      <c r="F21" s="108"/>
      <c r="G21" s="54"/>
      <c r="H21" s="53"/>
      <c r="I21" s="53"/>
      <c r="J21" s="53"/>
      <c r="K21" s="53"/>
      <c r="L21" s="53"/>
      <c r="M21" s="102">
        <v>2</v>
      </c>
      <c r="N21" s="170" t="str">
        <f>_xlfn.IFS(V2=0,"",X18=2,X1,Y18=2,Y1,Z18=2,Z1,AA18=2,AA1)</f>
        <v/>
      </c>
      <c r="O21" s="53"/>
      <c r="P21" s="53"/>
      <c r="Q21" s="53"/>
      <c r="R21" s="56"/>
      <c r="S21" s="56"/>
      <c r="T21" s="158"/>
      <c r="U21" s="56"/>
      <c r="V21" s="56"/>
      <c r="W21" s="56"/>
      <c r="X21" s="124"/>
      <c r="Y21" s="124"/>
      <c r="Z21" s="124"/>
      <c r="AB21" s="140"/>
      <c r="AC21" s="137"/>
    </row>
    <row r="22" spans="2:33" ht="20.25" thickTop="1" thickBot="1" x14ac:dyDescent="0.35">
      <c r="B22" s="54"/>
      <c r="C22" s="54"/>
      <c r="D22" s="54"/>
      <c r="E22" s="53"/>
      <c r="F22" s="53"/>
      <c r="G22" s="54"/>
      <c r="H22" s="53"/>
      <c r="I22" s="53"/>
      <c r="J22" s="53"/>
      <c r="K22" s="53"/>
      <c r="L22" s="53"/>
      <c r="M22" s="102">
        <v>3</v>
      </c>
      <c r="N22" s="170" t="str">
        <f>_xlfn.IFS(V2=0,"",X18=3,X1,Y18=3,Y1,Z18=3,Z1,AA18=3,AA1)</f>
        <v/>
      </c>
      <c r="O22" s="53"/>
      <c r="P22" s="53"/>
      <c r="Q22" s="53"/>
      <c r="R22" s="53"/>
      <c r="S22" s="56"/>
      <c r="T22" s="56"/>
      <c r="U22" s="56"/>
      <c r="V22" s="56"/>
      <c r="W22" s="56"/>
      <c r="X22" s="124"/>
      <c r="Y22" s="124"/>
      <c r="Z22" s="124"/>
      <c r="AB22" s="140"/>
      <c r="AC22" s="137"/>
      <c r="AG22" s="163"/>
    </row>
    <row r="23" spans="2:33" ht="16.5" customHeight="1" thickTop="1" thickBot="1" x14ac:dyDescent="0.35">
      <c r="B23" s="54"/>
      <c r="C23" s="54"/>
      <c r="D23" s="54"/>
      <c r="E23" s="53"/>
      <c r="F23" s="53"/>
      <c r="G23" s="54"/>
      <c r="H23" s="53"/>
      <c r="I23" s="53"/>
      <c r="J23" s="53"/>
      <c r="K23" s="53"/>
      <c r="L23" s="53"/>
      <c r="M23" s="102">
        <v>4</v>
      </c>
      <c r="N23" s="170" t="str">
        <f>_xlfn.IFS(V2=0,"",X18=4,X1,Y18=4,Y1,Z18=4,Z1,AA18=4,AA1)</f>
        <v/>
      </c>
      <c r="O23" s="53"/>
      <c r="P23" s="53"/>
      <c r="Q23" s="53"/>
      <c r="R23" s="53"/>
      <c r="S23" s="56"/>
      <c r="T23" s="56"/>
      <c r="U23" s="56"/>
      <c r="V23" s="56"/>
      <c r="W23" s="56"/>
      <c r="X23" s="124"/>
      <c r="Y23" s="124"/>
      <c r="Z23" s="124"/>
      <c r="AA23" s="103"/>
      <c r="AB23" s="140"/>
      <c r="AC23" s="137"/>
      <c r="AG23" s="163"/>
    </row>
    <row r="24" spans="2:33" ht="15.75" thickTop="1" x14ac:dyDescent="0.25">
      <c r="B24" s="54"/>
      <c r="C24" s="54"/>
      <c r="D24" s="54"/>
      <c r="E24" s="53"/>
      <c r="F24" s="53"/>
      <c r="G24" s="54"/>
      <c r="H24" s="53"/>
      <c r="I24" s="53"/>
      <c r="J24" s="53"/>
      <c r="K24" s="53"/>
      <c r="L24" s="53"/>
      <c r="M24" s="112"/>
      <c r="N24" s="113"/>
      <c r="O24" s="53"/>
      <c r="P24" s="53"/>
      <c r="Q24" s="53"/>
      <c r="R24" s="53"/>
      <c r="S24" s="53"/>
      <c r="T24" s="56"/>
      <c r="U24" s="56"/>
      <c r="V24" s="56"/>
      <c r="W24" s="56"/>
      <c r="X24" s="109"/>
      <c r="Y24" s="109"/>
      <c r="Z24" s="109"/>
      <c r="AA24" s="103"/>
      <c r="AB24" s="169"/>
      <c r="AC24" s="137"/>
      <c r="AG24" s="163"/>
    </row>
    <row r="25" spans="2:33" x14ac:dyDescent="0.25">
      <c r="M25" s="112"/>
      <c r="N25" s="113"/>
      <c r="O25" s="53"/>
      <c r="P25" s="53"/>
      <c r="Q25" s="53"/>
      <c r="R25" s="53"/>
      <c r="S25" s="53"/>
      <c r="T25" s="56"/>
      <c r="U25" s="56"/>
      <c r="V25" s="56"/>
      <c r="W25" s="56"/>
      <c r="X25" s="56"/>
      <c r="Y25" s="56"/>
      <c r="Z25" s="56"/>
      <c r="AB25" s="169"/>
      <c r="AC25" s="137"/>
      <c r="AG25" s="163"/>
    </row>
    <row r="26" spans="2:33" ht="16.5" customHeight="1" x14ac:dyDescent="0.25">
      <c r="M26" s="311"/>
      <c r="N26" s="311"/>
      <c r="O26" s="53"/>
      <c r="P26" s="53"/>
      <c r="Q26" s="53"/>
      <c r="R26" s="53"/>
      <c r="S26" s="53"/>
      <c r="T26" s="56"/>
      <c r="U26" s="56"/>
      <c r="V26" s="53"/>
      <c r="W26" s="56"/>
      <c r="X26" s="56"/>
      <c r="Y26" s="56"/>
      <c r="Z26" s="56"/>
      <c r="AA26" s="56"/>
      <c r="AB26" s="155"/>
      <c r="AC26" s="137"/>
    </row>
    <row r="27" spans="2:33" x14ac:dyDescent="0.25">
      <c r="M27" s="311"/>
      <c r="N27" s="311"/>
      <c r="O27" s="53"/>
      <c r="P27" s="53"/>
      <c r="Q27" s="53"/>
      <c r="R27" s="53"/>
      <c r="S27" s="53"/>
      <c r="T27" s="56"/>
      <c r="U27" s="56"/>
      <c r="V27" s="53"/>
      <c r="W27" s="56"/>
      <c r="X27" s="56"/>
      <c r="Y27" s="56"/>
      <c r="Z27" s="56"/>
      <c r="AA27" s="56"/>
      <c r="AB27" s="172"/>
      <c r="AC27" s="137"/>
    </row>
    <row r="28" spans="2:33" ht="16.5" customHeight="1" x14ac:dyDescent="0.25">
      <c r="M28" s="35"/>
      <c r="N28" s="105"/>
      <c r="O28" s="53"/>
      <c r="P28" s="53"/>
      <c r="Q28" s="53"/>
      <c r="R28" s="53"/>
      <c r="S28" s="53"/>
      <c r="T28" s="56"/>
      <c r="U28" s="53"/>
      <c r="V28" s="126"/>
      <c r="W28" s="53"/>
      <c r="X28" s="56"/>
      <c r="Y28" s="56"/>
      <c r="Z28" s="56"/>
      <c r="AA28" s="169"/>
      <c r="AB28" s="172"/>
    </row>
    <row r="29" spans="2:33" x14ac:dyDescent="0.25">
      <c r="M29" s="35"/>
      <c r="N29" s="105"/>
      <c r="S29" s="53"/>
      <c r="T29" s="56"/>
      <c r="U29" s="53"/>
      <c r="V29" s="126"/>
      <c r="W29" s="53"/>
      <c r="X29" s="56"/>
      <c r="Y29" s="56"/>
      <c r="Z29" s="56"/>
      <c r="AA29" s="169"/>
      <c r="AB29" s="172"/>
    </row>
    <row r="30" spans="2:33" x14ac:dyDescent="0.25">
      <c r="M30" s="35"/>
      <c r="N30" s="105"/>
      <c r="S30" s="53"/>
      <c r="T30" s="56"/>
      <c r="U30" s="293"/>
      <c r="V30" s="126"/>
      <c r="W30" s="126"/>
      <c r="X30" s="56"/>
      <c r="Y30" s="56"/>
      <c r="Z30" s="56"/>
      <c r="AA30" s="169"/>
      <c r="AB30" s="172"/>
    </row>
    <row r="31" spans="2:33" x14ac:dyDescent="0.25">
      <c r="M31" s="35"/>
      <c r="N31" s="105"/>
      <c r="S31" s="53"/>
      <c r="T31" s="56"/>
      <c r="U31" s="293"/>
      <c r="V31" s="126"/>
      <c r="W31" s="126"/>
      <c r="X31" s="56"/>
      <c r="Y31" s="56"/>
      <c r="Z31" s="56"/>
      <c r="AA31" s="169"/>
      <c r="AB31" s="172"/>
    </row>
    <row r="32" spans="2:33" x14ac:dyDescent="0.25">
      <c r="M32" s="3"/>
      <c r="N32" s="3"/>
      <c r="U32" s="293"/>
      <c r="W32" s="126"/>
      <c r="X32" s="56"/>
      <c r="Y32" s="56"/>
      <c r="Z32" s="56"/>
      <c r="AA32" s="56"/>
      <c r="AB32" s="155"/>
    </row>
    <row r="33" spans="21:27" x14ac:dyDescent="0.25">
      <c r="U33" s="293"/>
      <c r="W33" s="126"/>
      <c r="X33" s="112"/>
      <c r="Y33" s="112"/>
      <c r="Z33" s="112"/>
      <c r="AA33" s="112"/>
    </row>
    <row r="34" spans="21:27" x14ac:dyDescent="0.25">
      <c r="X34" s="119"/>
      <c r="Y34" s="119"/>
      <c r="Z34" s="119"/>
      <c r="AA34" s="119"/>
    </row>
    <row r="35" spans="21:27" x14ac:dyDescent="0.25">
      <c r="X35" s="119"/>
      <c r="Y35" s="119"/>
      <c r="Z35" s="119"/>
      <c r="AA35" s="119"/>
    </row>
    <row r="36" spans="21:27" x14ac:dyDescent="0.25">
      <c r="X36" s="119"/>
      <c r="Y36" s="119"/>
      <c r="Z36" s="119"/>
      <c r="AA36" s="119"/>
    </row>
    <row r="37" spans="21:27" x14ac:dyDescent="0.25">
      <c r="X37" s="119"/>
      <c r="Y37" s="119"/>
      <c r="Z37" s="119"/>
      <c r="AA37" s="119"/>
    </row>
    <row r="38" spans="21:27" x14ac:dyDescent="0.25">
      <c r="X38" s="119"/>
      <c r="Y38" s="119"/>
      <c r="Z38" s="119"/>
      <c r="AA38" s="119"/>
    </row>
    <row r="39" spans="21:27" x14ac:dyDescent="0.25">
      <c r="X39" s="112"/>
      <c r="Y39" s="112"/>
      <c r="Z39" s="112"/>
      <c r="AA39" s="112"/>
    </row>
  </sheetData>
  <sheetProtection algorithmName="SHA-512" hashValue="QhsyDKxpmSAK7lcjqbdnFmuobbHeeubuHXbP8Bwh6JOltZ2MZuQjN4zMM94zt84CvEFb5/M7/XcqDBuuKs5cbQ==" saltValue="FDEwL/jqtLiz+582un/Oiw==" spinCount="100000" sheet="1" objects="1" scenarios="1"/>
  <protectedRanges>
    <protectedRange sqref="H2:L7 O2:S7" name="Plage1"/>
  </protectedRanges>
  <mergeCells count="48">
    <mergeCell ref="E1:F1"/>
    <mergeCell ref="AC1:AG1"/>
    <mergeCell ref="AI1:AQ1"/>
    <mergeCell ref="AS1:BA1"/>
    <mergeCell ref="AJ2:AK2"/>
    <mergeCell ref="AX2:AY2"/>
    <mergeCell ref="AZ2:BA2"/>
    <mergeCell ref="AJ3:AK3"/>
    <mergeCell ref="AL3:AM3"/>
    <mergeCell ref="AN3:AO3"/>
    <mergeCell ref="AP3:AQ3"/>
    <mergeCell ref="AT3:AU3"/>
    <mergeCell ref="AV3:AW3"/>
    <mergeCell ref="AX3:AY3"/>
    <mergeCell ref="AZ3:BA3"/>
    <mergeCell ref="AL2:AM2"/>
    <mergeCell ref="AN2:AO2"/>
    <mergeCell ref="AP2:AQ2"/>
    <mergeCell ref="AT2:AU2"/>
    <mergeCell ref="AV2:AW2"/>
    <mergeCell ref="N8:W8"/>
    <mergeCell ref="N9:W9"/>
    <mergeCell ref="O10:W10"/>
    <mergeCell ref="O11:W11"/>
    <mergeCell ref="O12:W12"/>
    <mergeCell ref="AV12:AW12"/>
    <mergeCell ref="AX12:AY12"/>
    <mergeCell ref="AZ12:BA12"/>
    <mergeCell ref="M13:N13"/>
    <mergeCell ref="O13:W13"/>
    <mergeCell ref="AJ12:AK12"/>
    <mergeCell ref="AL12:AM12"/>
    <mergeCell ref="AN12:AO12"/>
    <mergeCell ref="AP12:AQ12"/>
    <mergeCell ref="AT12:AU12"/>
    <mergeCell ref="M14:N14"/>
    <mergeCell ref="O14:W14"/>
    <mergeCell ref="AB14:AE14"/>
    <mergeCell ref="AJ14:AQ14"/>
    <mergeCell ref="O15:W15"/>
    <mergeCell ref="M26:N26"/>
    <mergeCell ref="M27:N27"/>
    <mergeCell ref="U30:U33"/>
    <mergeCell ref="O16:W16"/>
    <mergeCell ref="M17:N17"/>
    <mergeCell ref="O17:W17"/>
    <mergeCell ref="M18:N18"/>
    <mergeCell ref="O18:W18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91137" r:id="rId3" name="CommandButton1">
          <controlPr defaultSize="0" autoLine="0" r:id="rId4">
            <anchor moveWithCells="1">
              <from>
                <xdr:col>22</xdr:col>
                <xdr:colOff>0</xdr:colOff>
                <xdr:row>19</xdr:row>
                <xdr:rowOff>57150</xdr:rowOff>
              </from>
              <to>
                <xdr:col>28</xdr:col>
                <xdr:colOff>171450</xdr:colOff>
                <xdr:row>23</xdr:row>
                <xdr:rowOff>66675</xdr:rowOff>
              </to>
            </anchor>
          </controlPr>
        </control>
      </mc:Choice>
      <mc:Fallback>
        <control shapeId="91137" r:id="rId3" name="CommandButton1"/>
      </mc:Fallback>
    </mc:AlternateContent>
  </controls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14A4E6-F48F-4797-B2E6-A62539EDEF19}">
  <sheetPr codeName="Feuil20"/>
  <dimension ref="A1:BD39"/>
  <sheetViews>
    <sheetView showGridLines="0" showRowColHeaders="0" topLeftCell="B1" workbookViewId="0">
      <selection activeCell="R29" sqref="R29"/>
    </sheetView>
  </sheetViews>
  <sheetFormatPr baseColWidth="10" defaultRowHeight="15" x14ac:dyDescent="0.25"/>
  <cols>
    <col min="1" max="1" width="2" hidden="1" customWidth="1"/>
    <col min="2" max="2" width="10.85546875" bestFit="1" customWidth="1"/>
    <col min="3" max="3" width="10.85546875" hidden="1" customWidth="1"/>
    <col min="4" max="4" width="12.85546875" hidden="1" customWidth="1"/>
    <col min="5" max="6" width="2" style="10" bestFit="1" customWidth="1"/>
    <col min="7" max="7" width="20.5703125" bestFit="1" customWidth="1"/>
    <col min="8" max="12" width="4.28515625" style="10" customWidth="1"/>
    <col min="13" max="13" width="6" bestFit="1" customWidth="1"/>
    <col min="14" max="14" width="20.5703125" bestFit="1" customWidth="1"/>
    <col min="15" max="19" width="4.28515625" style="10" bestFit="1" customWidth="1"/>
    <col min="20" max="21" width="6.5703125" style="3" hidden="1" customWidth="1"/>
    <col min="22" max="23" width="6.5703125" style="3" bestFit="1" customWidth="1"/>
    <col min="24" max="27" width="5.5703125" style="3" bestFit="1" customWidth="1"/>
    <col min="28" max="28" width="3" style="157" bestFit="1" customWidth="1"/>
    <col min="29" max="29" width="8.7109375" style="173" bestFit="1" customWidth="1"/>
    <col min="30" max="33" width="6.7109375" style="137" bestFit="1" customWidth="1"/>
    <col min="34" max="34" width="3.7109375" customWidth="1"/>
    <col min="35" max="35" width="8.7109375" style="163" bestFit="1" customWidth="1"/>
    <col min="36" max="36" width="6.85546875" style="163" bestFit="1" customWidth="1"/>
    <col min="37" max="37" width="6.7109375" style="163" bestFit="1" customWidth="1"/>
    <col min="38" max="38" width="6.85546875" style="163" bestFit="1" customWidth="1"/>
    <col min="39" max="39" width="6.7109375" style="163" bestFit="1" customWidth="1"/>
    <col min="40" max="40" width="6.85546875" style="163" bestFit="1" customWidth="1"/>
    <col min="41" max="41" width="6.7109375" style="163" bestFit="1" customWidth="1"/>
    <col min="42" max="42" width="6.85546875" style="163" bestFit="1" customWidth="1"/>
    <col min="43" max="43" width="6.7109375" style="163" bestFit="1" customWidth="1"/>
    <col min="44" max="44" width="3.7109375" customWidth="1"/>
    <col min="45" max="45" width="9.85546875" bestFit="1" customWidth="1"/>
    <col min="46" max="46" width="6.85546875" bestFit="1" customWidth="1"/>
    <col min="47" max="47" width="6.7109375" bestFit="1" customWidth="1"/>
    <col min="48" max="48" width="6.85546875" bestFit="1" customWidth="1"/>
    <col min="49" max="49" width="6.7109375" bestFit="1" customWidth="1"/>
    <col min="50" max="50" width="6.85546875" bestFit="1" customWidth="1"/>
    <col min="51" max="51" width="6.7109375" bestFit="1" customWidth="1"/>
    <col min="52" max="52" width="6.85546875" bestFit="1" customWidth="1"/>
    <col min="53" max="53" width="6.7109375" bestFit="1" customWidth="1"/>
    <col min="54" max="54" width="6.7109375" hidden="1" customWidth="1"/>
    <col min="55" max="55" width="5.28515625" hidden="1" customWidth="1"/>
    <col min="56" max="56" width="5" hidden="1" customWidth="1"/>
  </cols>
  <sheetData>
    <row r="1" spans="1:56" s="19" customFormat="1" ht="44.25" customHeight="1" thickTop="1" thickBot="1" x14ac:dyDescent="0.3">
      <c r="B1" s="20" t="s">
        <v>118</v>
      </c>
      <c r="C1" s="21"/>
      <c r="D1" s="21"/>
      <c r="E1" s="321" t="s">
        <v>114</v>
      </c>
      <c r="F1" s="322"/>
      <c r="G1" s="22" t="s">
        <v>3</v>
      </c>
      <c r="H1" s="66" t="s">
        <v>60</v>
      </c>
      <c r="I1" s="66" t="s">
        <v>61</v>
      </c>
      <c r="J1" s="66" t="s">
        <v>62</v>
      </c>
      <c r="K1" s="66" t="s">
        <v>63</v>
      </c>
      <c r="L1" s="66" t="s">
        <v>64</v>
      </c>
      <c r="M1" s="68" t="s">
        <v>2</v>
      </c>
      <c r="N1" s="107" t="s">
        <v>4</v>
      </c>
      <c r="O1" s="66" t="s">
        <v>60</v>
      </c>
      <c r="P1" s="66" t="s">
        <v>61</v>
      </c>
      <c r="Q1" s="66" t="s">
        <v>62</v>
      </c>
      <c r="R1" s="66" t="s">
        <v>63</v>
      </c>
      <c r="S1" s="66" t="s">
        <v>64</v>
      </c>
      <c r="T1" s="100" t="s">
        <v>73</v>
      </c>
      <c r="U1" s="127" t="s">
        <v>74</v>
      </c>
      <c r="V1" s="128" t="s">
        <v>83</v>
      </c>
      <c r="W1" s="128" t="s">
        <v>84</v>
      </c>
      <c r="X1" s="129">
        <f>B2</f>
        <v>0</v>
      </c>
      <c r="Y1" s="111">
        <f>B3</f>
        <v>0</v>
      </c>
      <c r="Z1" s="111">
        <f>B4</f>
        <v>0</v>
      </c>
      <c r="AA1" s="181">
        <f>B5</f>
        <v>0</v>
      </c>
      <c r="AB1" s="193"/>
      <c r="AC1" s="314" t="s">
        <v>85</v>
      </c>
      <c r="AD1" s="314"/>
      <c r="AE1" s="314"/>
      <c r="AF1" s="314"/>
      <c r="AG1" s="315"/>
      <c r="AI1" s="313" t="s">
        <v>86</v>
      </c>
      <c r="AJ1" s="314"/>
      <c r="AK1" s="314"/>
      <c r="AL1" s="314"/>
      <c r="AM1" s="314"/>
      <c r="AN1" s="314"/>
      <c r="AO1" s="314"/>
      <c r="AP1" s="314"/>
      <c r="AQ1" s="315"/>
      <c r="AS1" s="313" t="s">
        <v>87</v>
      </c>
      <c r="AT1" s="314"/>
      <c r="AU1" s="314"/>
      <c r="AV1" s="314"/>
      <c r="AW1" s="314"/>
      <c r="AX1" s="314"/>
      <c r="AY1" s="314"/>
      <c r="AZ1" s="314"/>
      <c r="BA1" s="315"/>
      <c r="BB1" s="131"/>
    </row>
    <row r="2" spans="1:56" ht="15.95" customHeight="1" thickTop="1" thickBot="1" x14ac:dyDescent="0.3">
      <c r="A2">
        <v>1</v>
      </c>
      <c r="B2" s="7">
        <f>'Tirage-poules_de_4'!AG2</f>
        <v>0</v>
      </c>
      <c r="C2" s="14"/>
      <c r="D2" s="14"/>
      <c r="E2" s="17">
        <v>1</v>
      </c>
      <c r="F2" s="18">
        <v>4</v>
      </c>
      <c r="G2" s="16">
        <f t="shared" ref="G2:G6" si="0">IFERROR(VLOOKUP(E2,$A$2:$B$7,2,0),"")</f>
        <v>0</v>
      </c>
      <c r="H2" s="18"/>
      <c r="I2" s="18"/>
      <c r="J2" s="18"/>
      <c r="K2" s="67"/>
      <c r="L2" s="67"/>
      <c r="M2" s="16" t="s">
        <v>81</v>
      </c>
      <c r="N2" s="16">
        <f>IFERROR(VLOOKUP(F2,$A$2:$B$7,2,0),"")</f>
        <v>0</v>
      </c>
      <c r="O2" s="67"/>
      <c r="P2" s="67"/>
      <c r="Q2" s="67"/>
      <c r="R2" s="67"/>
      <c r="S2" s="67"/>
      <c r="T2" s="120">
        <f>SUM(H2:L2)-SUM(O2:S2)</f>
        <v>0</v>
      </c>
      <c r="U2" s="121">
        <f>SUM(O2:S2)-SUM(H2:L2)</f>
        <v>0</v>
      </c>
      <c r="V2" s="132">
        <f>IF(H2="",0,IF(X2&gt;AA2,2,1))</f>
        <v>0</v>
      </c>
      <c r="W2" s="132">
        <f>IF(O2="",0,IF(AA2&gt;X2,2,1))</f>
        <v>0</v>
      </c>
      <c r="X2" s="133">
        <f>IF(H2&gt;O2,1,0)+IF(I2&gt;P2,1,0)+IF(J2&gt;Q2,1,0)+IF(K2&gt;R2,1,0)+IF(L2&gt;S2,1,0)</f>
        <v>0</v>
      </c>
      <c r="Y2" s="114"/>
      <c r="Z2" s="114"/>
      <c r="AA2" s="182">
        <f>IF(O2&gt;H2,1,0)+IF(P2&gt;I2,1,0)+IF(Q2&gt;J2,1,0)+IF(R2&gt;K2,1,0)+IF(S2&gt;L2,1,0)</f>
        <v>0</v>
      </c>
      <c r="AB2" s="194"/>
      <c r="AC2" s="188" t="s">
        <v>89</v>
      </c>
      <c r="AD2" s="136">
        <f>B2</f>
        <v>0</v>
      </c>
      <c r="AE2" s="136">
        <f>B3</f>
        <v>0</v>
      </c>
      <c r="AF2" s="136">
        <f>B4</f>
        <v>0</v>
      </c>
      <c r="AG2" s="136">
        <f>B5</f>
        <v>0</v>
      </c>
      <c r="AI2" s="135" t="s">
        <v>89</v>
      </c>
      <c r="AJ2" s="316">
        <f>B2</f>
        <v>0</v>
      </c>
      <c r="AK2" s="317"/>
      <c r="AL2" s="316">
        <f>B3</f>
        <v>0</v>
      </c>
      <c r="AM2" s="317"/>
      <c r="AN2" s="316">
        <f>B4</f>
        <v>0</v>
      </c>
      <c r="AO2" s="317"/>
      <c r="AP2" s="316">
        <f>B5</f>
        <v>0</v>
      </c>
      <c r="AQ2" s="317"/>
      <c r="AS2" s="135" t="s">
        <v>89</v>
      </c>
      <c r="AT2" s="316">
        <f>B2</f>
        <v>0</v>
      </c>
      <c r="AU2" s="317"/>
      <c r="AV2" s="316">
        <f>B3</f>
        <v>0</v>
      </c>
      <c r="AW2" s="317"/>
      <c r="AX2" s="316">
        <f>B4</f>
        <v>0</v>
      </c>
      <c r="AY2" s="317"/>
      <c r="AZ2" s="316">
        <f>B5</f>
        <v>0</v>
      </c>
      <c r="BA2" s="317"/>
      <c r="BB2" s="137"/>
    </row>
    <row r="3" spans="1:56" ht="15.95" customHeight="1" thickTop="1" thickBot="1" x14ac:dyDescent="0.3">
      <c r="A3">
        <v>2</v>
      </c>
      <c r="B3" s="7">
        <f>'Tirage-poules_de_4'!AG3</f>
        <v>0</v>
      </c>
      <c r="C3" s="14"/>
      <c r="D3" s="14"/>
      <c r="E3" s="17">
        <v>2</v>
      </c>
      <c r="F3" s="18">
        <v>3</v>
      </c>
      <c r="G3" s="31">
        <f t="shared" si="0"/>
        <v>0</v>
      </c>
      <c r="H3" s="18"/>
      <c r="I3" s="18"/>
      <c r="J3" s="18"/>
      <c r="K3" s="18"/>
      <c r="L3" s="18"/>
      <c r="M3" s="31" t="s">
        <v>81</v>
      </c>
      <c r="N3" s="31">
        <f t="shared" ref="N3:N7" si="1">IFERROR(VLOOKUP(F3,$A$2:$B$7,2,0),"")</f>
        <v>0</v>
      </c>
      <c r="O3" s="18"/>
      <c r="P3" s="18"/>
      <c r="Q3" s="18"/>
      <c r="R3" s="18"/>
      <c r="S3" s="18"/>
      <c r="T3" s="120">
        <f>SUM(H3:L3)-SUM(O3:S3)</f>
        <v>0</v>
      </c>
      <c r="U3" s="121">
        <f>SUM(O3:S3)-SUM(H3:L3)</f>
        <v>0</v>
      </c>
      <c r="V3" s="132">
        <f>IF(H3="",0,IF(Y3&gt;Z3,2,1))</f>
        <v>0</v>
      </c>
      <c r="W3" s="132">
        <f>IF(O3="",0,IF(Z3&gt;Y3,2,1))</f>
        <v>0</v>
      </c>
      <c r="X3" s="138"/>
      <c r="Y3" s="117">
        <f>IF(H3&gt;O3,1,0)+IF(I3&gt;P3,1,0)+IF(J3&gt;Q3,1,0)+IF(K3&gt;R3,1,0)+IF(L3&gt;S3,1,0)</f>
        <v>0</v>
      </c>
      <c r="Z3" s="117">
        <f>IF(O3&gt;H3,1,0)+IF(P3&gt;I3,1,0)+IF(Q3&gt;J3,1,0)+IF(R3&gt;K3,1,0)+IF(S3&gt;L3,1,0)</f>
        <v>0</v>
      </c>
      <c r="AA3" s="183"/>
      <c r="AB3" s="194"/>
      <c r="AC3" s="189" t="s">
        <v>91</v>
      </c>
      <c r="AD3" s="136">
        <v>1</v>
      </c>
      <c r="AE3" s="136">
        <v>2</v>
      </c>
      <c r="AF3" s="136">
        <v>3</v>
      </c>
      <c r="AG3" s="136">
        <v>4</v>
      </c>
      <c r="AI3" s="139" t="s">
        <v>91</v>
      </c>
      <c r="AJ3" s="316">
        <v>1</v>
      </c>
      <c r="AK3" s="317"/>
      <c r="AL3" s="316">
        <v>2</v>
      </c>
      <c r="AM3" s="317"/>
      <c r="AN3" s="316">
        <v>3</v>
      </c>
      <c r="AO3" s="317"/>
      <c r="AP3" s="316">
        <v>4</v>
      </c>
      <c r="AQ3" s="317"/>
      <c r="AS3" s="139" t="s">
        <v>91</v>
      </c>
      <c r="AT3" s="304">
        <v>1</v>
      </c>
      <c r="AU3" s="305"/>
      <c r="AV3" s="304">
        <v>2</v>
      </c>
      <c r="AW3" s="305"/>
      <c r="AX3" s="304">
        <v>3</v>
      </c>
      <c r="AY3" s="305"/>
      <c r="AZ3" s="304">
        <v>4</v>
      </c>
      <c r="BA3" s="305"/>
      <c r="BB3" s="140"/>
    </row>
    <row r="4" spans="1:56" ht="15.95" customHeight="1" thickTop="1" thickBot="1" x14ac:dyDescent="0.3">
      <c r="A4">
        <v>3</v>
      </c>
      <c r="B4" s="7">
        <f>'Tirage-poules_de_4'!AG4</f>
        <v>0</v>
      </c>
      <c r="C4" s="14"/>
      <c r="D4" s="14"/>
      <c r="E4" s="29">
        <v>1</v>
      </c>
      <c r="F4" s="30">
        <v>3</v>
      </c>
      <c r="G4" s="31">
        <f t="shared" si="0"/>
        <v>0</v>
      </c>
      <c r="H4" s="18"/>
      <c r="I4" s="18"/>
      <c r="J4" s="18"/>
      <c r="K4" s="18"/>
      <c r="L4" s="18"/>
      <c r="M4" s="31" t="s">
        <v>81</v>
      </c>
      <c r="N4" s="31">
        <f t="shared" si="1"/>
        <v>0</v>
      </c>
      <c r="O4" s="18"/>
      <c r="P4" s="18"/>
      <c r="Q4" s="18"/>
      <c r="R4" s="18"/>
      <c r="S4" s="18"/>
      <c r="T4" s="120">
        <f t="shared" ref="T4:T7" si="2">SUM(H4:L4)-SUM(O4:S4)</f>
        <v>0</v>
      </c>
      <c r="U4" s="121">
        <f t="shared" ref="U4:U7" si="3">SUM(O4:S4)-SUM(H4:L4)</f>
        <v>0</v>
      </c>
      <c r="V4" s="132">
        <f>IF(H4="",0,IF(X4&gt;Z4,2,1))</f>
        <v>0</v>
      </c>
      <c r="W4" s="132">
        <f>IF(O4="",0,IF(Z4&gt;X4,2,1))</f>
        <v>0</v>
      </c>
      <c r="X4" s="141">
        <f>IF(H4&gt;O4,1,0)+IF(I4&gt;P4,1,0)+IF(J4&gt;Q4,1,0)+IF(K4&gt;R4,1,0)+IF(L4&gt;S4,1,0)</f>
        <v>0</v>
      </c>
      <c r="Y4" s="115"/>
      <c r="Z4" s="117">
        <f>IF(O4&gt;H4,1,0)+IF(P4&gt;I4,1,0)+IF(Q4&gt;J4,1,0)+IF(R4&gt;K4,1,0)+IF(S4&gt;L4,1,0)</f>
        <v>0</v>
      </c>
      <c r="AA4" s="183"/>
      <c r="AB4" s="194"/>
      <c r="AC4" s="130" t="s">
        <v>93</v>
      </c>
      <c r="AD4" s="136" t="s">
        <v>94</v>
      </c>
      <c r="AE4" s="136" t="s">
        <v>94</v>
      </c>
      <c r="AF4" s="136" t="s">
        <v>94</v>
      </c>
      <c r="AG4" s="136" t="s">
        <v>94</v>
      </c>
      <c r="AI4" s="142" t="s">
        <v>93</v>
      </c>
      <c r="AJ4" s="143" t="s">
        <v>95</v>
      </c>
      <c r="AK4" s="143" t="s">
        <v>96</v>
      </c>
      <c r="AL4" s="143" t="s">
        <v>95</v>
      </c>
      <c r="AM4" s="143" t="s">
        <v>96</v>
      </c>
      <c r="AN4" s="143" t="s">
        <v>95</v>
      </c>
      <c r="AO4" s="143" t="s">
        <v>96</v>
      </c>
      <c r="AP4" s="143" t="s">
        <v>95</v>
      </c>
      <c r="AQ4" s="143" t="s">
        <v>96</v>
      </c>
      <c r="AS4" s="142" t="s">
        <v>93</v>
      </c>
      <c r="AT4" s="143" t="s">
        <v>95</v>
      </c>
      <c r="AU4" s="143" t="s">
        <v>96</v>
      </c>
      <c r="AV4" s="143" t="s">
        <v>95</v>
      </c>
      <c r="AW4" s="143" t="s">
        <v>96</v>
      </c>
      <c r="AX4" s="143" t="s">
        <v>95</v>
      </c>
      <c r="AY4" s="143" t="s">
        <v>96</v>
      </c>
      <c r="AZ4" s="143" t="s">
        <v>95</v>
      </c>
      <c r="BA4" s="143" t="s">
        <v>96</v>
      </c>
      <c r="BB4" s="144"/>
    </row>
    <row r="5" spans="1:56" ht="15.95" customHeight="1" thickTop="1" thickBot="1" x14ac:dyDescent="0.3">
      <c r="A5">
        <v>4</v>
      </c>
      <c r="B5" s="7">
        <f>'Tirage-poules_de_4'!AG5</f>
        <v>0</v>
      </c>
      <c r="C5" s="14"/>
      <c r="D5" s="10"/>
      <c r="E5" s="29">
        <v>2</v>
      </c>
      <c r="F5" s="30">
        <v>4</v>
      </c>
      <c r="G5" s="31">
        <f t="shared" si="0"/>
        <v>0</v>
      </c>
      <c r="H5" s="18"/>
      <c r="I5" s="18"/>
      <c r="J5" s="18"/>
      <c r="K5" s="18"/>
      <c r="L5" s="18"/>
      <c r="M5" s="31" t="s">
        <v>81</v>
      </c>
      <c r="N5" s="31">
        <f t="shared" si="1"/>
        <v>0</v>
      </c>
      <c r="O5" s="18"/>
      <c r="Q5" s="18"/>
      <c r="R5" s="18"/>
      <c r="S5" s="18"/>
      <c r="T5" s="120">
        <f t="shared" si="2"/>
        <v>0</v>
      </c>
      <c r="U5" s="121">
        <f t="shared" si="3"/>
        <v>0</v>
      </c>
      <c r="V5" s="132">
        <f>IF(H5="",0,IF(Y5&gt;AA5,2,1))</f>
        <v>0</v>
      </c>
      <c r="W5" s="132">
        <f>IF(O5="",0,IF(AA5&gt;Y5,2,1))</f>
        <v>0</v>
      </c>
      <c r="X5" s="138"/>
      <c r="Y5" s="117">
        <f>IF(H5&gt;O5,1,0)+IF(I5&gt;Q5,1,0)+IF(J5&gt;R5,1,0)+IF(K5&gt;R5,1,0)+IF(L5&gt;S5,1,0)</f>
        <v>0</v>
      </c>
      <c r="Z5" s="115"/>
      <c r="AA5" s="184">
        <f>IF(O5&gt;H5,1,0)+IF(I5&gt;P5,1,0)+IF(Q5&gt;J5,1,0)+IF(R5&gt;K5,1,0)+IF(S5&gt;L5,1,0)</f>
        <v>0</v>
      </c>
      <c r="AB5" s="194"/>
      <c r="AC5" s="190" t="s">
        <v>88</v>
      </c>
      <c r="AD5" s="146">
        <f>IF(X9=AA9,V2,0)</f>
        <v>0</v>
      </c>
      <c r="AE5" s="147"/>
      <c r="AF5" s="147"/>
      <c r="AG5" s="146">
        <f>IF(AA9=X9,W2,0)</f>
        <v>0</v>
      </c>
      <c r="AI5" s="145" t="s">
        <v>88</v>
      </c>
      <c r="AJ5" s="146">
        <f>IF(X10=AA10,X2,0)</f>
        <v>0</v>
      </c>
      <c r="AK5" s="146">
        <f>IF(X10=AA10,AA2,0)</f>
        <v>0</v>
      </c>
      <c r="AL5" s="148"/>
      <c r="AM5" s="148"/>
      <c r="AN5" s="148"/>
      <c r="AO5" s="148"/>
      <c r="AP5" s="146">
        <f>IF(AA10=X10,AA2,0)</f>
        <v>0</v>
      </c>
      <c r="AQ5" s="146">
        <f>IF(AA10=X10,X2,0)</f>
        <v>0</v>
      </c>
      <c r="AS5" s="134" t="s">
        <v>88</v>
      </c>
      <c r="AT5" s="149">
        <f>IF(X13=AA13,BC5,0)</f>
        <v>0</v>
      </c>
      <c r="AU5" s="149">
        <f>IF(X13=AA13,BD5,0)</f>
        <v>0</v>
      </c>
      <c r="AV5" s="150"/>
      <c r="AW5" s="150"/>
      <c r="AX5" s="150"/>
      <c r="AY5" s="150"/>
      <c r="AZ5" s="149">
        <f>AU5</f>
        <v>0</v>
      </c>
      <c r="BA5" s="149">
        <f>AT5</f>
        <v>0</v>
      </c>
      <c r="BB5" s="134" t="s">
        <v>88</v>
      </c>
      <c r="BC5">
        <f>SUM(H2:L2)</f>
        <v>0</v>
      </c>
      <c r="BD5">
        <f>SUM(O2:S2)</f>
        <v>0</v>
      </c>
    </row>
    <row r="6" spans="1:56" ht="15.95" customHeight="1" thickTop="1" thickBot="1" x14ac:dyDescent="0.3">
      <c r="B6" s="14"/>
      <c r="C6" s="14"/>
      <c r="D6" s="10"/>
      <c r="E6" s="29">
        <v>1</v>
      </c>
      <c r="F6" s="30">
        <v>2</v>
      </c>
      <c r="G6" s="31">
        <f t="shared" si="0"/>
        <v>0</v>
      </c>
      <c r="H6" s="18"/>
      <c r="I6" s="18"/>
      <c r="J6" s="18"/>
      <c r="K6" s="18"/>
      <c r="L6" s="18"/>
      <c r="M6" s="31" t="s">
        <v>81</v>
      </c>
      <c r="N6" s="31">
        <f t="shared" si="1"/>
        <v>0</v>
      </c>
      <c r="O6" s="18"/>
      <c r="P6" s="18"/>
      <c r="Q6" s="18"/>
      <c r="R6" s="18"/>
      <c r="S6" s="18"/>
      <c r="T6" s="120">
        <f t="shared" si="2"/>
        <v>0</v>
      </c>
      <c r="U6" s="121">
        <f t="shared" si="3"/>
        <v>0</v>
      </c>
      <c r="V6" s="132">
        <f>IF(H6="",0,IF(X6&gt;Y6,2,1))</f>
        <v>0</v>
      </c>
      <c r="W6" s="132">
        <f>IF(O6="",0,IF(Y6&gt;X6,2,1))</f>
        <v>0</v>
      </c>
      <c r="X6" s="141">
        <f>IF(H6&gt;O6,1,0)+IF(I6&gt;P6,1,0)+IF(J6&gt;Q6,1,0)+IF(K6&gt;R6,1,0)+IF(L6&gt;S6,1,0)</f>
        <v>0</v>
      </c>
      <c r="Y6" s="117">
        <f>IF(O6&gt;H6,1,0)+IF(P6&gt;I6,1,0)+IF(Q6&gt;J6,1,0)+IF(R6&gt;K6,1,0)+IF(S6&gt;L6,1,0)</f>
        <v>0</v>
      </c>
      <c r="Z6" s="115"/>
      <c r="AA6" s="183"/>
      <c r="AB6" s="195"/>
      <c r="AC6" s="190" t="s">
        <v>90</v>
      </c>
      <c r="AD6" s="152"/>
      <c r="AE6" s="146">
        <f>IF(Y9=Z9,V3,0)</f>
        <v>0</v>
      </c>
      <c r="AF6" s="146">
        <f>IF(Z9=Y9,W3,0)</f>
        <v>0</v>
      </c>
      <c r="AG6" s="147"/>
      <c r="AI6" s="145" t="s">
        <v>90</v>
      </c>
      <c r="AJ6" s="148"/>
      <c r="AK6" s="148"/>
      <c r="AL6" s="146">
        <f>IF(Y10=Z10,Y3,0)</f>
        <v>0</v>
      </c>
      <c r="AM6" s="146">
        <f>IF(Y10=Z10,Z3,0)</f>
        <v>0</v>
      </c>
      <c r="AN6" s="146">
        <f>IF(Z10=Y10,Z3,0)</f>
        <v>0</v>
      </c>
      <c r="AO6" s="146">
        <f>IF(Y10=Z10,Y3,0)</f>
        <v>0</v>
      </c>
      <c r="AP6" s="148"/>
      <c r="AQ6" s="148"/>
      <c r="AS6" s="134" t="s">
        <v>90</v>
      </c>
      <c r="AT6" s="150"/>
      <c r="AU6" s="150"/>
      <c r="AV6" s="149">
        <f>IF(Y13=Z13,BC6,0)</f>
        <v>0</v>
      </c>
      <c r="AW6" s="149">
        <f>IF(Y13=Z13,BD6,0)</f>
        <v>0</v>
      </c>
      <c r="AX6" s="149">
        <f>AW6</f>
        <v>0</v>
      </c>
      <c r="AY6" s="149">
        <f>AV6</f>
        <v>0</v>
      </c>
      <c r="AZ6" s="150"/>
      <c r="BA6" s="150"/>
      <c r="BB6" s="134" t="s">
        <v>90</v>
      </c>
      <c r="BC6">
        <f t="shared" ref="BC6:BC10" si="4">SUM(H3:L3)</f>
        <v>0</v>
      </c>
      <c r="BD6">
        <f t="shared" ref="BD6:BD10" si="5">SUM(O3:S3)</f>
        <v>0</v>
      </c>
    </row>
    <row r="7" spans="1:56" ht="15.95" customHeight="1" thickTop="1" thickBot="1" x14ac:dyDescent="0.3">
      <c r="B7" s="14"/>
      <c r="C7" s="14"/>
      <c r="D7" s="10"/>
      <c r="E7" s="26">
        <v>4</v>
      </c>
      <c r="F7" s="27">
        <v>3</v>
      </c>
      <c r="G7" s="32">
        <f>IFERROR(VLOOKUP(E7,$A$2:$B$7,2,0),"")</f>
        <v>0</v>
      </c>
      <c r="H7" s="18"/>
      <c r="I7" s="27"/>
      <c r="J7" s="27"/>
      <c r="K7" s="27"/>
      <c r="L7" s="27"/>
      <c r="M7" s="32" t="s">
        <v>81</v>
      </c>
      <c r="N7" s="32">
        <f t="shared" si="1"/>
        <v>0</v>
      </c>
      <c r="O7" s="27"/>
      <c r="P7" s="27"/>
      <c r="Q7" s="27"/>
      <c r="R7" s="27"/>
      <c r="S7" s="27"/>
      <c r="T7" s="120">
        <f t="shared" si="2"/>
        <v>0</v>
      </c>
      <c r="U7" s="121">
        <f t="shared" si="3"/>
        <v>0</v>
      </c>
      <c r="V7" s="132">
        <f>IF(H7="",0,IF(AA7&gt;Z7,2,1))</f>
        <v>0</v>
      </c>
      <c r="W7" s="132">
        <f>IF(O7="",0,IF(Z7&gt;AA7,2,1))</f>
        <v>0</v>
      </c>
      <c r="X7" s="153"/>
      <c r="Y7" s="116"/>
      <c r="Z7" s="118">
        <f>IF(O7&gt;H7,1,0)+IF(P7&gt;I7,1,0)+IF(Q7&gt;J7,1,0)+IF(R7&gt;K7,1,0)+IF(S7&gt;L7,1,0)</f>
        <v>0</v>
      </c>
      <c r="AA7" s="185">
        <f>IF(H7&gt;O7,1,0)+IF(I7&gt;P7,1,0)+IF(J7&gt;Q7,1,0)+IF(K7&gt;R7,1,0)+IF(L7&gt;S7,1,0)</f>
        <v>0</v>
      </c>
      <c r="AB7" s="194"/>
      <c r="AC7" s="190" t="s">
        <v>92</v>
      </c>
      <c r="AD7" s="146">
        <f>IF(X9=Z9,V4,0)</f>
        <v>0</v>
      </c>
      <c r="AE7" s="152"/>
      <c r="AF7" s="146">
        <f>IF(Z9=X9,W4,0)</f>
        <v>0</v>
      </c>
      <c r="AG7" s="147"/>
      <c r="AI7" s="145" t="s">
        <v>92</v>
      </c>
      <c r="AJ7" s="146">
        <f>IF(X10=Z10,X4,0)</f>
        <v>0</v>
      </c>
      <c r="AK7" s="146">
        <f>IF(X10=Z10,Z4,0)</f>
        <v>0</v>
      </c>
      <c r="AL7" s="148"/>
      <c r="AM7" s="148"/>
      <c r="AN7" s="146">
        <f>IF(Z10=X10,Z4,0)</f>
        <v>0</v>
      </c>
      <c r="AO7" s="146">
        <f>IF(Z10=X10,X4,0)</f>
        <v>0</v>
      </c>
      <c r="AP7" s="148"/>
      <c r="AQ7" s="148"/>
      <c r="AS7" s="134" t="s">
        <v>92</v>
      </c>
      <c r="AT7" s="149">
        <f>IF(X13=Z13,BC7,0)</f>
        <v>0</v>
      </c>
      <c r="AU7" s="149">
        <f>IF(X13=Z13,BD7,0)</f>
        <v>0</v>
      </c>
      <c r="AV7" s="150"/>
      <c r="AW7" s="150"/>
      <c r="AX7" s="149">
        <f>AU7</f>
        <v>0</v>
      </c>
      <c r="AY7" s="149">
        <f>AT7</f>
        <v>0</v>
      </c>
      <c r="AZ7" s="150"/>
      <c r="BA7" s="150"/>
      <c r="BB7" s="134" t="s">
        <v>92</v>
      </c>
      <c r="BC7">
        <f t="shared" si="4"/>
        <v>0</v>
      </c>
      <c r="BD7">
        <f t="shared" si="5"/>
        <v>0</v>
      </c>
    </row>
    <row r="8" spans="1:56" ht="15.95" customHeight="1" thickTop="1" thickBot="1" x14ac:dyDescent="0.3">
      <c r="A8" s="14"/>
      <c r="B8" s="52"/>
      <c r="C8" s="52"/>
      <c r="D8" s="52"/>
      <c r="E8" s="53"/>
      <c r="F8" s="54"/>
      <c r="G8" s="54"/>
      <c r="H8" s="101"/>
      <c r="I8" s="56"/>
      <c r="J8" s="56"/>
      <c r="K8" s="56"/>
      <c r="L8" s="56"/>
      <c r="N8" s="318" t="s">
        <v>100</v>
      </c>
      <c r="O8" s="319"/>
      <c r="P8" s="319"/>
      <c r="Q8" s="319"/>
      <c r="R8" s="319"/>
      <c r="S8" s="319"/>
      <c r="T8" s="319"/>
      <c r="U8" s="319"/>
      <c r="V8" s="319"/>
      <c r="W8" s="320"/>
      <c r="X8" s="154">
        <f>SUM(X2:X7)</f>
        <v>0</v>
      </c>
      <c r="Y8" s="122">
        <f>SUM(Y2:Y7)</f>
        <v>0</v>
      </c>
      <c r="Z8" s="122">
        <f>SUM(Z2:Z7)</f>
        <v>0</v>
      </c>
      <c r="AA8" s="186">
        <f>SUM(AA2:AA7)</f>
        <v>0</v>
      </c>
      <c r="AB8" s="194"/>
      <c r="AC8" s="190" t="s">
        <v>97</v>
      </c>
      <c r="AD8" s="152"/>
      <c r="AE8" s="146">
        <f>IF(AA9=Y9,V5,0)</f>
        <v>0</v>
      </c>
      <c r="AF8" s="147"/>
      <c r="AG8" s="146">
        <f>IF(Y9=AA9,W5,0)</f>
        <v>0</v>
      </c>
      <c r="AI8" s="145" t="s">
        <v>97</v>
      </c>
      <c r="AJ8" s="148"/>
      <c r="AK8" s="148"/>
      <c r="AL8" s="146">
        <f>IF(Y10=AA10,Y5,0)</f>
        <v>0</v>
      </c>
      <c r="AM8" s="146">
        <f>IF(Y10=AA10,AA5,0)</f>
        <v>0</v>
      </c>
      <c r="AN8" s="148"/>
      <c r="AO8" s="148"/>
      <c r="AP8" s="146">
        <f>IF(AA10=Y10,AA5,0)</f>
        <v>0</v>
      </c>
      <c r="AQ8" s="146">
        <f>IF(AA10=Y10,Y5,0)</f>
        <v>0</v>
      </c>
      <c r="AS8" s="134" t="s">
        <v>97</v>
      </c>
      <c r="AT8" s="150"/>
      <c r="AU8" s="150"/>
      <c r="AV8" s="149">
        <f>IF(Y13=AA13,BC8,0)</f>
        <v>0</v>
      </c>
      <c r="AW8" s="149">
        <f>IF(Y13=AA13,BD8,0)</f>
        <v>0</v>
      </c>
      <c r="AX8" s="150"/>
      <c r="AY8" s="150"/>
      <c r="AZ8" s="149">
        <f>AW8</f>
        <v>0</v>
      </c>
      <c r="BA8" s="149">
        <f>AV8</f>
        <v>0</v>
      </c>
      <c r="BB8" s="134" t="s">
        <v>97</v>
      </c>
      <c r="BC8">
        <f t="shared" si="4"/>
        <v>0</v>
      </c>
      <c r="BD8">
        <f t="shared" si="5"/>
        <v>0</v>
      </c>
    </row>
    <row r="9" spans="1:56" ht="15.95" customHeight="1" thickTop="1" thickBot="1" x14ac:dyDescent="0.3">
      <c r="A9" s="14"/>
      <c r="B9" s="52"/>
      <c r="C9" s="52"/>
      <c r="D9" s="52"/>
      <c r="E9" s="53"/>
      <c r="F9" s="54"/>
      <c r="G9" s="54"/>
      <c r="H9" s="56"/>
      <c r="I9" s="56"/>
      <c r="J9" s="56"/>
      <c r="K9" s="56"/>
      <c r="L9" s="56"/>
      <c r="N9" s="318" t="s">
        <v>101</v>
      </c>
      <c r="O9" s="319"/>
      <c r="P9" s="319"/>
      <c r="Q9" s="319"/>
      <c r="R9" s="319"/>
      <c r="S9" s="319"/>
      <c r="T9" s="319"/>
      <c r="U9" s="319"/>
      <c r="V9" s="319"/>
      <c r="W9" s="320"/>
      <c r="X9" s="125">
        <f>IF(X2&gt;=3,1)+IF(X4&gt;=3,1)+IF(X6&gt;=3,1,0)</f>
        <v>0</v>
      </c>
      <c r="Y9" s="102">
        <f>IF(Y3&gt;=3,1)+IF(Y5&gt;=3,1)+IF(Y6&gt;=3,1,0)</f>
        <v>0</v>
      </c>
      <c r="Z9" s="102">
        <f>IF(Z3&gt;=3,1)+IF(Z4&gt;=3,1)+IF(Z7&gt;=3,1,0)</f>
        <v>0</v>
      </c>
      <c r="AA9" s="187">
        <f>IF(AA2&gt;=3,1)+IF(AA5&gt;=3,1)+IF(AA7&gt;=3,1,0)</f>
        <v>0</v>
      </c>
      <c r="AB9" s="195"/>
      <c r="AC9" s="191" t="s">
        <v>98</v>
      </c>
      <c r="AD9" s="146">
        <f>IF(X9=Y9,V6,0)</f>
        <v>0</v>
      </c>
      <c r="AE9" s="146">
        <f>IF(Y9=X9,W6,0)</f>
        <v>0</v>
      </c>
      <c r="AF9" s="147"/>
      <c r="AG9" s="147"/>
      <c r="AI9" s="156" t="s">
        <v>98</v>
      </c>
      <c r="AJ9" s="146">
        <f>IF(X10=Y10,X6,0)</f>
        <v>0</v>
      </c>
      <c r="AK9" s="146">
        <f>IF(X10=Z10,Y6,0)</f>
        <v>0</v>
      </c>
      <c r="AL9" s="146">
        <f>IF(Y10=Z10,Y6,0)</f>
        <v>0</v>
      </c>
      <c r="AM9" s="146">
        <f>IF(Y10=Z10,X6,0)</f>
        <v>0</v>
      </c>
      <c r="AN9" s="148"/>
      <c r="AO9" s="148"/>
      <c r="AP9" s="148"/>
      <c r="AQ9" s="148"/>
      <c r="AS9" s="151" t="s">
        <v>98</v>
      </c>
      <c r="AT9" s="149">
        <f>IF(X13=Y13,BC9,0)</f>
        <v>0</v>
      </c>
      <c r="AU9" s="149">
        <f>IF(X13=Y13,BD9,0)</f>
        <v>0</v>
      </c>
      <c r="AV9" s="149">
        <f>AU9</f>
        <v>0</v>
      </c>
      <c r="AW9" s="149">
        <f>AT9</f>
        <v>0</v>
      </c>
      <c r="AX9" s="150"/>
      <c r="AY9" s="150"/>
      <c r="AZ9" s="150"/>
      <c r="BA9" s="150"/>
      <c r="BB9" s="151" t="s">
        <v>98</v>
      </c>
      <c r="BC9">
        <f t="shared" si="4"/>
        <v>0</v>
      </c>
      <c r="BD9">
        <f t="shared" si="5"/>
        <v>0</v>
      </c>
    </row>
    <row r="10" spans="1:56" ht="15.95" customHeight="1" thickTop="1" thickBot="1" x14ac:dyDescent="0.3">
      <c r="B10" s="54"/>
      <c r="C10" s="54"/>
      <c r="D10" s="54"/>
      <c r="E10" s="53"/>
      <c r="F10" s="54"/>
      <c r="G10" s="54"/>
      <c r="H10" s="56"/>
      <c r="I10" s="56"/>
      <c r="J10" s="56"/>
      <c r="K10" s="56"/>
      <c r="L10" s="56"/>
      <c r="N10" s="110"/>
      <c r="O10" s="323" t="s">
        <v>102</v>
      </c>
      <c r="P10" s="323"/>
      <c r="Q10" s="323"/>
      <c r="R10" s="323"/>
      <c r="S10" s="323"/>
      <c r="T10" s="323"/>
      <c r="U10" s="323"/>
      <c r="V10" s="323"/>
      <c r="W10" s="324"/>
      <c r="X10" s="125">
        <f>AD11</f>
        <v>0</v>
      </c>
      <c r="Y10" s="125">
        <f t="shared" ref="Y10:AA10" si="6">AE11</f>
        <v>0</v>
      </c>
      <c r="Z10" s="125">
        <f t="shared" si="6"/>
        <v>0</v>
      </c>
      <c r="AA10" s="192">
        <f t="shared" si="6"/>
        <v>0</v>
      </c>
      <c r="AB10" s="194"/>
      <c r="AC10" s="190" t="s">
        <v>99</v>
      </c>
      <c r="AD10" s="147"/>
      <c r="AE10" s="147"/>
      <c r="AF10" s="146">
        <f>IF(Z9=AA9,V7,0)</f>
        <v>0</v>
      </c>
      <c r="AG10" s="146">
        <f>IF(AA7=Z7,W7,0)</f>
        <v>0</v>
      </c>
      <c r="AI10" s="145" t="s">
        <v>99</v>
      </c>
      <c r="AJ10" s="148"/>
      <c r="AK10" s="148"/>
      <c r="AL10" s="148"/>
      <c r="AM10" s="148"/>
      <c r="AN10" s="146">
        <f>IF(Z10=AA10,Z7,0)</f>
        <v>0</v>
      </c>
      <c r="AO10" s="146">
        <f>IF(Z10=AA10,AA7,0)</f>
        <v>0</v>
      </c>
      <c r="AP10" s="146">
        <f>IF(AA10=Z10,AA7,0)</f>
        <v>0</v>
      </c>
      <c r="AQ10" s="146">
        <f>IF(AA11=Z12,Z7,0)</f>
        <v>0</v>
      </c>
      <c r="AS10" s="134" t="s">
        <v>99</v>
      </c>
      <c r="AT10" s="150"/>
      <c r="AU10" s="150"/>
      <c r="AV10" s="150"/>
      <c r="AW10" s="150"/>
      <c r="AX10" s="149">
        <f>IF(Z13=AA13,BC10,0)</f>
        <v>0</v>
      </c>
      <c r="AY10" s="149">
        <f>IF(Z13=AA13,BD10,0)</f>
        <v>0</v>
      </c>
      <c r="AZ10" s="149">
        <f>AY10</f>
        <v>0</v>
      </c>
      <c r="BA10" s="149">
        <f>AX10</f>
        <v>0</v>
      </c>
      <c r="BB10" s="134" t="s">
        <v>99</v>
      </c>
      <c r="BC10">
        <f t="shared" si="4"/>
        <v>0</v>
      </c>
      <c r="BD10">
        <f t="shared" si="5"/>
        <v>0</v>
      </c>
    </row>
    <row r="11" spans="1:56" ht="15.95" customHeight="1" thickTop="1" thickBot="1" x14ac:dyDescent="0.3">
      <c r="B11" s="54"/>
      <c r="C11" s="54"/>
      <c r="D11" s="54"/>
      <c r="E11" s="53"/>
      <c r="F11" s="108"/>
      <c r="G11" s="54"/>
      <c r="H11" s="56"/>
      <c r="I11" s="56"/>
      <c r="J11" s="56"/>
      <c r="K11" s="56"/>
      <c r="L11" s="56"/>
      <c r="N11" s="3"/>
      <c r="O11" s="307" t="s">
        <v>103</v>
      </c>
      <c r="P11" s="307"/>
      <c r="Q11" s="307"/>
      <c r="R11" s="307"/>
      <c r="S11" s="307"/>
      <c r="T11" s="307"/>
      <c r="U11" s="307"/>
      <c r="V11" s="307"/>
      <c r="W11" s="325"/>
      <c r="X11" s="174">
        <f>SUM(X8:X10)</f>
        <v>0</v>
      </c>
      <c r="Y11" s="174">
        <f>SUM(Y8:Y10)</f>
        <v>0</v>
      </c>
      <c r="Z11" s="174">
        <f>SUM(Z8:Z10)</f>
        <v>0</v>
      </c>
      <c r="AA11" s="198">
        <f>SUM(AA8:AA10)</f>
        <v>0</v>
      </c>
      <c r="AB11" s="196"/>
      <c r="AC11" s="165" t="s">
        <v>104</v>
      </c>
      <c r="AD11" s="146">
        <f>IFERROR(SUM(AD5+AD7+AD9),"")</f>
        <v>0</v>
      </c>
      <c r="AE11" s="146">
        <f>IFERROR(SUM(AE6+AE8+AE9),"")</f>
        <v>0</v>
      </c>
      <c r="AF11" s="146">
        <f>IFERROR(SUM(AF6+AF7+AF10),"")</f>
        <v>0</v>
      </c>
      <c r="AG11" s="146">
        <f>IFERROR(SUM(AG5+AG8+AG10),"")</f>
        <v>0</v>
      </c>
      <c r="AI11" s="159" t="s">
        <v>104</v>
      </c>
      <c r="AJ11" s="159">
        <f>SUM(AJ5:AJ9)</f>
        <v>0</v>
      </c>
      <c r="AK11" s="159">
        <f>SUM(AK5:AK9)</f>
        <v>0</v>
      </c>
      <c r="AL11" s="159">
        <f>SUM(AL6:AL9)</f>
        <v>0</v>
      </c>
      <c r="AM11" s="159">
        <f>SUM(AM6:AM9)</f>
        <v>0</v>
      </c>
      <c r="AN11" s="160">
        <f>SUM(AN6:AN10)</f>
        <v>0</v>
      </c>
      <c r="AO11" s="160">
        <f>SUM(AO6:AO10)</f>
        <v>0</v>
      </c>
      <c r="AP11" s="159">
        <f>SUM(AP5:AP10)</f>
        <v>0</v>
      </c>
      <c r="AQ11" s="159">
        <f>SUM(AQ5:AQ10)</f>
        <v>0</v>
      </c>
      <c r="AS11" s="161" t="s">
        <v>104</v>
      </c>
      <c r="AT11" s="161">
        <f>SUM(AT5:AT9)</f>
        <v>0</v>
      </c>
      <c r="AU11" s="161">
        <f>SUM(AU5:AU9)</f>
        <v>0</v>
      </c>
      <c r="AV11" s="161">
        <f>SUM(AV6:AV9)</f>
        <v>0</v>
      </c>
      <c r="AW11" s="161">
        <f>SUM(AW6:AW9)</f>
        <v>0</v>
      </c>
      <c r="AX11" s="162">
        <f>SUM(AX6:AX10)</f>
        <v>0</v>
      </c>
      <c r="AY11" s="162">
        <f>SUM(AY6:AY10)</f>
        <v>0</v>
      </c>
      <c r="AZ11" s="161">
        <f>SUM(AZ5:AZ10)</f>
        <v>0</v>
      </c>
      <c r="BA11" s="161">
        <f>SUM(BA5:BA10)</f>
        <v>0</v>
      </c>
      <c r="BB11" s="140"/>
    </row>
    <row r="12" spans="1:56" ht="15.95" customHeight="1" thickTop="1" thickBot="1" x14ac:dyDescent="0.3">
      <c r="B12" s="55"/>
      <c r="C12" s="55"/>
      <c r="D12" s="52"/>
      <c r="E12" s="53"/>
      <c r="F12" s="108"/>
      <c r="G12" s="105">
        <f>'Tirage-poules_de_4'!AG2</f>
        <v>0</v>
      </c>
      <c r="H12" s="56"/>
      <c r="I12" s="56"/>
      <c r="J12" s="56"/>
      <c r="K12" s="56"/>
      <c r="L12" s="56"/>
      <c r="N12" s="3"/>
      <c r="O12" s="309" t="s">
        <v>105</v>
      </c>
      <c r="P12" s="309"/>
      <c r="Q12" s="309"/>
      <c r="R12" s="309"/>
      <c r="S12" s="309"/>
      <c r="T12" s="309"/>
      <c r="U12" s="309"/>
      <c r="V12" s="309"/>
      <c r="W12" s="309"/>
      <c r="X12" s="175">
        <f>RANK(X11,$X11:$AA11,0)+COUNTIF($X11:X11,X11)-1</f>
        <v>1</v>
      </c>
      <c r="Y12" s="176">
        <f>RANK(Y11,$X11:$AA11,0)+COUNTIF($X11:Y11,Y11)-1</f>
        <v>2</v>
      </c>
      <c r="Z12" s="176">
        <f>RANK(Z11,$X11:$AA11,0)+COUNTIF($X11:Z11,Z11)-1</f>
        <v>3</v>
      </c>
      <c r="AA12" s="177">
        <f>RANK(AA11,$X11:$AA11,0)+COUNTIF($X11:AA11,AA11)-1</f>
        <v>4</v>
      </c>
      <c r="AB12" s="197">
        <f>SUM(X12:AA12)</f>
        <v>10</v>
      </c>
      <c r="AC12" s="163"/>
      <c r="AD12" s="163"/>
      <c r="AE12" s="163"/>
      <c r="AF12" s="163"/>
      <c r="AG12" s="163"/>
      <c r="AI12" s="164" t="s">
        <v>106</v>
      </c>
      <c r="AJ12" s="298">
        <f>IFERROR(SUM(AJ11/AK11),0)</f>
        <v>0</v>
      </c>
      <c r="AK12" s="299"/>
      <c r="AL12" s="298">
        <f>IFERROR(SUM(AL11/AM11),0)</f>
        <v>0</v>
      </c>
      <c r="AM12" s="299"/>
      <c r="AN12" s="298">
        <f>IFERROR(SUM(AN11/AO11),0)</f>
        <v>0</v>
      </c>
      <c r="AO12" s="299"/>
      <c r="AP12" s="300">
        <f>IFERROR(SUM(AP11/AQ11),0)</f>
        <v>0</v>
      </c>
      <c r="AQ12" s="301"/>
      <c r="AS12" s="166" t="s">
        <v>106</v>
      </c>
      <c r="AT12" s="302">
        <f>IFERROR(SUM(AT11/AU11),0)</f>
        <v>0</v>
      </c>
      <c r="AU12" s="303"/>
      <c r="AV12" s="302">
        <f>IFERROR(SUM(AV11/AW11),0)</f>
        <v>0</v>
      </c>
      <c r="AW12" s="303"/>
      <c r="AX12" s="302">
        <f>IFERROR(SUM(AX11/AY11),0)</f>
        <v>0</v>
      </c>
      <c r="AY12" s="303"/>
      <c r="AZ12" s="294">
        <f>IFERROR(SUM(AZ11/BA11),0)</f>
        <v>0</v>
      </c>
      <c r="BA12" s="295"/>
      <c r="BB12" s="140"/>
    </row>
    <row r="13" spans="1:56" ht="15.95" customHeight="1" thickTop="1" x14ac:dyDescent="0.25">
      <c r="B13" s="55"/>
      <c r="C13" s="55"/>
      <c r="D13" s="52"/>
      <c r="E13" s="53"/>
      <c r="F13" s="108"/>
      <c r="G13" s="105">
        <f>'Tirage-poules_de_4'!AG3</f>
        <v>0</v>
      </c>
      <c r="H13" s="56"/>
      <c r="I13" s="56"/>
      <c r="J13" s="56"/>
      <c r="K13" s="56"/>
      <c r="L13" s="56"/>
      <c r="M13" s="307"/>
      <c r="N13" s="307"/>
      <c r="O13" s="307" t="s">
        <v>107</v>
      </c>
      <c r="P13" s="307"/>
      <c r="Q13" s="307"/>
      <c r="R13" s="307"/>
      <c r="S13" s="307"/>
      <c r="T13" s="307"/>
      <c r="U13" s="307"/>
      <c r="V13" s="307"/>
      <c r="W13" s="307"/>
      <c r="X13" s="282">
        <f>AJ12</f>
        <v>0</v>
      </c>
      <c r="Y13" s="283">
        <f>AL12</f>
        <v>0</v>
      </c>
      <c r="Z13" s="283">
        <f>AN12</f>
        <v>0</v>
      </c>
      <c r="AA13" s="284">
        <f>AP12</f>
        <v>0</v>
      </c>
      <c r="AB13" s="109"/>
      <c r="AC13" s="163"/>
      <c r="AD13" s="163"/>
      <c r="AE13" s="163"/>
      <c r="AF13" s="163"/>
      <c r="AG13" s="163"/>
      <c r="AI13"/>
      <c r="AJ13" s="167"/>
      <c r="AK13"/>
      <c r="AL13"/>
      <c r="AM13"/>
      <c r="AN13"/>
      <c r="AO13"/>
      <c r="AP13"/>
      <c r="AQ13"/>
    </row>
    <row r="14" spans="1:56" ht="15" customHeight="1" thickBot="1" x14ac:dyDescent="0.3">
      <c r="B14" s="55"/>
      <c r="C14" s="55"/>
      <c r="D14" s="54"/>
      <c r="E14" s="54"/>
      <c r="F14" s="106"/>
      <c r="G14" s="105">
        <f>'Tirage-poules_de_4'!AG4</f>
        <v>0</v>
      </c>
      <c r="H14" s="56"/>
      <c r="I14" s="56"/>
      <c r="J14" s="56"/>
      <c r="K14" s="56"/>
      <c r="L14" s="56"/>
      <c r="M14" s="308"/>
      <c r="N14" s="308"/>
      <c r="O14" s="307" t="s">
        <v>108</v>
      </c>
      <c r="P14" s="307"/>
      <c r="Q14" s="307"/>
      <c r="R14" s="307"/>
      <c r="S14" s="307"/>
      <c r="T14" s="307"/>
      <c r="U14" s="307"/>
      <c r="V14" s="307"/>
      <c r="W14" s="307"/>
      <c r="X14" s="178">
        <f>SUM(X11+X13)</f>
        <v>0</v>
      </c>
      <c r="Y14" s="179">
        <f t="shared" ref="Y14:AA14" si="7">SUM(Y11+Y13)</f>
        <v>0</v>
      </c>
      <c r="Z14" s="179">
        <f t="shared" si="7"/>
        <v>0</v>
      </c>
      <c r="AA14" s="180">
        <f t="shared" si="7"/>
        <v>0</v>
      </c>
      <c r="AB14" s="296"/>
      <c r="AC14" s="296"/>
      <c r="AD14" s="296"/>
      <c r="AE14" s="296"/>
      <c r="AF14" s="163"/>
      <c r="AG14" s="163"/>
      <c r="AJ14" s="297"/>
      <c r="AK14" s="297"/>
      <c r="AL14" s="297"/>
      <c r="AM14" s="297"/>
      <c r="AN14" s="297"/>
      <c r="AO14" s="297"/>
      <c r="AP14" s="297"/>
      <c r="AQ14" s="297"/>
    </row>
    <row r="15" spans="1:56" ht="15.95" customHeight="1" thickTop="1" thickBot="1" x14ac:dyDescent="0.3">
      <c r="B15" s="55"/>
      <c r="C15" s="55"/>
      <c r="D15" s="54"/>
      <c r="E15" s="56"/>
      <c r="F15" s="35"/>
      <c r="G15" s="105">
        <f>'Tirage-poules_de_4'!AG5</f>
        <v>0</v>
      </c>
      <c r="H15" s="56"/>
      <c r="I15" s="56"/>
      <c r="J15" s="56"/>
      <c r="K15" s="56"/>
      <c r="L15" s="56"/>
      <c r="M15" s="112"/>
      <c r="N15" s="14"/>
      <c r="O15" s="309" t="s">
        <v>109</v>
      </c>
      <c r="P15" s="309"/>
      <c r="Q15" s="309"/>
      <c r="R15" s="309"/>
      <c r="S15" s="309"/>
      <c r="T15" s="309"/>
      <c r="U15" s="309"/>
      <c r="V15" s="309"/>
      <c r="W15" s="309"/>
      <c r="X15" s="168">
        <f>RANK(X14,$X14:$AA14,0)+COUNTIF($X14:X14,X14)-1</f>
        <v>1</v>
      </c>
      <c r="Y15" s="168">
        <f>RANK(Y14,$X14:$AA14,0)+COUNTIF($X14:Y14,Y14)-1</f>
        <v>2</v>
      </c>
      <c r="Z15" s="168">
        <f>RANK(Z14,$X14:$AA14,0)+COUNTIF($X14:Z14,Z14)-1</f>
        <v>3</v>
      </c>
      <c r="AA15" s="168">
        <f>RANK(AA14,$X14:$AA14,0)+COUNTIF($X14:AA14,AA14)-1</f>
        <v>4</v>
      </c>
      <c r="AB15"/>
      <c r="AC15" s="163"/>
      <c r="AD15" s="163"/>
      <c r="AE15" s="163"/>
      <c r="AF15" s="163"/>
      <c r="AG15" s="163"/>
    </row>
    <row r="16" spans="1:56" ht="15.95" customHeight="1" thickTop="1" thickBot="1" x14ac:dyDescent="0.3">
      <c r="B16" s="55"/>
      <c r="C16" s="55"/>
      <c r="D16" s="54"/>
      <c r="E16" s="56"/>
      <c r="F16" s="35"/>
      <c r="G16" s="56"/>
      <c r="H16" s="56"/>
      <c r="I16" s="56"/>
      <c r="J16" s="56"/>
      <c r="K16" s="56"/>
      <c r="L16" s="56"/>
      <c r="M16" s="3"/>
      <c r="N16" s="14"/>
      <c r="O16" s="307" t="s">
        <v>110</v>
      </c>
      <c r="P16" s="307"/>
      <c r="Q16" s="307"/>
      <c r="R16" s="307"/>
      <c r="S16" s="307"/>
      <c r="T16" s="307"/>
      <c r="U16" s="307"/>
      <c r="V16" s="307"/>
      <c r="W16" s="307"/>
      <c r="X16" s="285">
        <f>AT12</f>
        <v>0</v>
      </c>
      <c r="Y16" s="285">
        <f>AV12</f>
        <v>0</v>
      </c>
      <c r="Z16" s="285">
        <f>AX12</f>
        <v>0</v>
      </c>
      <c r="AA16" s="285">
        <f>AZ12</f>
        <v>0</v>
      </c>
      <c r="AB16"/>
      <c r="AC16" s="163"/>
      <c r="AD16" s="163"/>
      <c r="AE16" s="163"/>
      <c r="AF16" s="163"/>
      <c r="AG16" s="163"/>
    </row>
    <row r="17" spans="2:33" ht="15.95" customHeight="1" thickTop="1" thickBot="1" x14ac:dyDescent="0.3">
      <c r="B17" s="54"/>
      <c r="C17" s="54"/>
      <c r="D17" s="54"/>
      <c r="E17" s="52"/>
      <c r="F17" s="35"/>
      <c r="G17" s="56"/>
      <c r="H17" s="56"/>
      <c r="I17" s="56"/>
      <c r="J17" s="56"/>
      <c r="K17" s="56"/>
      <c r="L17" s="56"/>
      <c r="M17" s="306" t="s">
        <v>78</v>
      </c>
      <c r="N17" s="306"/>
      <c r="O17" s="310" t="s">
        <v>111</v>
      </c>
      <c r="P17" s="307"/>
      <c r="Q17" s="307"/>
      <c r="R17" s="307"/>
      <c r="S17" s="307"/>
      <c r="T17" s="307"/>
      <c r="U17" s="307"/>
      <c r="V17" s="307"/>
      <c r="W17" s="307"/>
      <c r="X17" s="286">
        <f>SUM(X14+X16)</f>
        <v>0</v>
      </c>
      <c r="Y17" s="286">
        <f t="shared" ref="Y17:AA17" si="8">SUM(Y14+Y16)</f>
        <v>0</v>
      </c>
      <c r="Z17" s="286">
        <f t="shared" si="8"/>
        <v>0</v>
      </c>
      <c r="AA17" s="286">
        <f t="shared" si="8"/>
        <v>0</v>
      </c>
      <c r="AB17"/>
      <c r="AC17" s="163"/>
      <c r="AD17" s="163"/>
      <c r="AE17" s="163"/>
      <c r="AF17" s="163"/>
      <c r="AG17" s="163"/>
    </row>
    <row r="18" spans="2:33" ht="15.95" customHeight="1" thickTop="1" thickBot="1" x14ac:dyDescent="0.3">
      <c r="B18" s="54"/>
      <c r="C18" s="54"/>
      <c r="D18" s="54"/>
      <c r="E18" s="52"/>
      <c r="F18" s="35"/>
      <c r="G18" s="56"/>
      <c r="H18" s="56"/>
      <c r="I18" s="56"/>
      <c r="J18" s="56"/>
      <c r="K18" s="56"/>
      <c r="L18" s="56"/>
      <c r="M18" s="306" t="s">
        <v>82</v>
      </c>
      <c r="N18" s="306"/>
      <c r="O18" s="312" t="s">
        <v>112</v>
      </c>
      <c r="P18" s="312"/>
      <c r="Q18" s="312"/>
      <c r="R18" s="312"/>
      <c r="S18" s="312"/>
      <c r="T18" s="312"/>
      <c r="U18" s="312"/>
      <c r="V18" s="312"/>
      <c r="W18" s="312"/>
      <c r="X18" s="199">
        <f>RANK(X17,$X17:$AA17,0)+COUNTIF($X17:X17,X17)-1</f>
        <v>1</v>
      </c>
      <c r="Y18" s="199">
        <f>RANK(Y17,$X17:$AA17,0)+COUNTIF($X17:Y17,Y17)-1</f>
        <v>2</v>
      </c>
      <c r="Z18" s="199">
        <f>RANK(Z17,$X17:$AA17,0)+COUNTIF($X17:Z17,Z17)-1</f>
        <v>3</v>
      </c>
      <c r="AA18" s="199">
        <f>RANK(AA17,$X17:$AA17,0)+COUNTIF($X17:AA17,AA17)-1</f>
        <v>4</v>
      </c>
      <c r="AB18"/>
      <c r="AC18" s="163"/>
      <c r="AD18" s="163"/>
      <c r="AE18" s="163"/>
      <c r="AF18" s="163"/>
      <c r="AG18" s="163"/>
    </row>
    <row r="19" spans="2:33" ht="18" hidden="1" customHeight="1" x14ac:dyDescent="0.25">
      <c r="B19" s="54"/>
      <c r="C19" s="54"/>
      <c r="D19" s="54"/>
      <c r="E19" s="54"/>
      <c r="F19" s="35"/>
      <c r="G19" s="56"/>
      <c r="H19" s="53"/>
      <c r="I19" s="53"/>
      <c r="J19" s="53"/>
      <c r="K19" s="53"/>
      <c r="L19" s="53"/>
      <c r="M19" s="102">
        <v>1</v>
      </c>
      <c r="N19" s="123" t="e">
        <f>_xlfn.IFS(#REF!="","",#REF!=1,$G$12,#REF!=1,$G$13,#REF!=1,$G$14,#REF!=1,$G$15)</f>
        <v>#REF!</v>
      </c>
      <c r="O19" s="53"/>
      <c r="P19" s="53"/>
      <c r="Q19" s="53"/>
      <c r="R19" s="53"/>
      <c r="S19" s="56"/>
      <c r="T19" s="56"/>
      <c r="U19" s="56"/>
      <c r="V19" s="56"/>
      <c r="W19" s="56"/>
      <c r="X19"/>
      <c r="Y19"/>
      <c r="Z19"/>
      <c r="AA19"/>
      <c r="AB19" s="169"/>
      <c r="AC19" s="163"/>
      <c r="AD19" s="163"/>
      <c r="AE19" s="163"/>
      <c r="AF19" s="163"/>
      <c r="AG19" s="163"/>
    </row>
    <row r="20" spans="2:33" ht="20.25" thickTop="1" thickBot="1" x14ac:dyDescent="0.35">
      <c r="B20" s="54"/>
      <c r="C20" s="54"/>
      <c r="D20" s="54"/>
      <c r="E20" s="53"/>
      <c r="F20" s="108"/>
      <c r="G20" s="56"/>
      <c r="H20" s="53"/>
      <c r="I20" s="53"/>
      <c r="J20" s="53"/>
      <c r="K20" s="53"/>
      <c r="L20" s="53"/>
      <c r="M20" s="102">
        <v>1</v>
      </c>
      <c r="N20" s="170" t="str">
        <f>_xlfn.IFS(V2=0,"",X18=1,X1,Y18=1,Y1,Z18=1,Z1,AA18=1,AA1)</f>
        <v/>
      </c>
      <c r="O20" s="53"/>
      <c r="P20" s="53"/>
      <c r="Q20" s="53"/>
      <c r="R20" s="56"/>
      <c r="S20" s="56"/>
      <c r="T20" s="56"/>
      <c r="U20" s="56"/>
      <c r="V20" s="56"/>
      <c r="W20" s="56"/>
      <c r="X20" s="171"/>
      <c r="Y20"/>
      <c r="Z20"/>
      <c r="AA20"/>
      <c r="AB20" s="140"/>
      <c r="AC20" s="137"/>
    </row>
    <row r="21" spans="2:33" ht="15.75" customHeight="1" thickTop="1" thickBot="1" x14ac:dyDescent="0.35">
      <c r="B21" s="54"/>
      <c r="C21" s="54"/>
      <c r="D21" s="54"/>
      <c r="E21" s="53"/>
      <c r="F21" s="108"/>
      <c r="G21" s="54"/>
      <c r="H21" s="53"/>
      <c r="I21" s="53"/>
      <c r="J21" s="53"/>
      <c r="K21" s="53"/>
      <c r="L21" s="53"/>
      <c r="M21" s="102">
        <v>2</v>
      </c>
      <c r="N21" s="170" t="str">
        <f>_xlfn.IFS(V2=0,"",X18=2,X1,Y18=2,Y1,Z18=2,Z1,AA18=2,AA1)</f>
        <v/>
      </c>
      <c r="O21" s="53"/>
      <c r="P21" s="53"/>
      <c r="Q21" s="53"/>
      <c r="R21" s="56"/>
      <c r="S21" s="56"/>
      <c r="T21" s="158"/>
      <c r="U21" s="56"/>
      <c r="V21" s="56"/>
      <c r="W21" s="56"/>
      <c r="X21" s="124"/>
      <c r="Y21" s="124"/>
      <c r="Z21" s="124"/>
      <c r="AB21" s="140"/>
      <c r="AC21" s="137"/>
    </row>
    <row r="22" spans="2:33" ht="20.25" thickTop="1" thickBot="1" x14ac:dyDescent="0.35">
      <c r="B22" s="54"/>
      <c r="C22" s="54"/>
      <c r="D22" s="54"/>
      <c r="E22" s="53"/>
      <c r="F22" s="53"/>
      <c r="G22" s="54"/>
      <c r="H22" s="53"/>
      <c r="I22" s="53"/>
      <c r="J22" s="53"/>
      <c r="K22" s="53"/>
      <c r="L22" s="53"/>
      <c r="M22" s="102">
        <v>3</v>
      </c>
      <c r="N22" s="170" t="str">
        <f>_xlfn.IFS(V2=0,"",X18=3,X1,Y18=3,Y1,Z18=3,Z1,AA18=3,AA1)</f>
        <v/>
      </c>
      <c r="O22" s="53"/>
      <c r="P22" s="53"/>
      <c r="Q22" s="53"/>
      <c r="R22" s="53"/>
      <c r="S22" s="56"/>
      <c r="T22" s="56"/>
      <c r="U22" s="56"/>
      <c r="V22" s="56"/>
      <c r="W22" s="56"/>
      <c r="X22" s="124"/>
      <c r="Y22" s="124"/>
      <c r="Z22" s="124"/>
      <c r="AB22" s="140"/>
      <c r="AC22" s="137"/>
      <c r="AG22" s="163"/>
    </row>
    <row r="23" spans="2:33" ht="16.5" customHeight="1" thickTop="1" thickBot="1" x14ac:dyDescent="0.35">
      <c r="B23" s="54"/>
      <c r="C23" s="54"/>
      <c r="D23" s="54"/>
      <c r="E23" s="53"/>
      <c r="F23" s="53"/>
      <c r="G23" s="54"/>
      <c r="H23" s="53"/>
      <c r="I23" s="53"/>
      <c r="J23" s="53"/>
      <c r="K23" s="53"/>
      <c r="L23" s="53"/>
      <c r="M23" s="102">
        <v>4</v>
      </c>
      <c r="N23" s="170" t="str">
        <f>_xlfn.IFS(V2=0,"",X18=4,X1,Y18=4,Y1,Z18=4,Z1,AA18=4,AA1)</f>
        <v/>
      </c>
      <c r="O23" s="53"/>
      <c r="P23" s="53"/>
      <c r="Q23" s="53"/>
      <c r="R23" s="53"/>
      <c r="S23" s="56"/>
      <c r="T23" s="56"/>
      <c r="U23" s="56"/>
      <c r="V23" s="56"/>
      <c r="W23" s="56"/>
      <c r="X23" s="124"/>
      <c r="Y23" s="124"/>
      <c r="Z23" s="124"/>
      <c r="AA23" s="103"/>
      <c r="AB23" s="140"/>
      <c r="AC23" s="137"/>
      <c r="AG23" s="163"/>
    </row>
    <row r="24" spans="2:33" ht="15.75" thickTop="1" x14ac:dyDescent="0.25">
      <c r="B24" s="54"/>
      <c r="C24" s="54"/>
      <c r="D24" s="54"/>
      <c r="E24" s="53"/>
      <c r="F24" s="53"/>
      <c r="G24" s="54"/>
      <c r="H24" s="53"/>
      <c r="I24" s="53"/>
      <c r="J24" s="53"/>
      <c r="K24" s="53"/>
      <c r="L24" s="53"/>
      <c r="M24" s="112"/>
      <c r="N24" s="113"/>
      <c r="O24" s="53"/>
      <c r="P24" s="53"/>
      <c r="Q24" s="53"/>
      <c r="R24" s="53"/>
      <c r="S24" s="53"/>
      <c r="T24" s="56"/>
      <c r="U24" s="56"/>
      <c r="V24" s="56"/>
      <c r="W24" s="56"/>
      <c r="X24" s="109"/>
      <c r="Y24" s="109"/>
      <c r="Z24" s="109"/>
      <c r="AA24" s="103"/>
      <c r="AB24" s="169"/>
      <c r="AC24" s="137"/>
      <c r="AG24" s="163"/>
    </row>
    <row r="25" spans="2:33" x14ac:dyDescent="0.25">
      <c r="M25" s="112"/>
      <c r="N25" s="113"/>
      <c r="O25" s="53"/>
      <c r="P25" s="53"/>
      <c r="Q25" s="53"/>
      <c r="R25" s="53"/>
      <c r="S25" s="53"/>
      <c r="T25" s="56"/>
      <c r="U25" s="56"/>
      <c r="V25" s="56"/>
      <c r="W25" s="56"/>
      <c r="X25" s="56"/>
      <c r="Y25" s="56"/>
      <c r="Z25" s="56"/>
      <c r="AB25" s="169"/>
      <c r="AC25" s="137"/>
      <c r="AG25" s="163"/>
    </row>
    <row r="26" spans="2:33" ht="16.5" customHeight="1" x14ac:dyDescent="0.25">
      <c r="M26" s="311"/>
      <c r="N26" s="311"/>
      <c r="O26" s="53"/>
      <c r="P26" s="53"/>
      <c r="Q26" s="53"/>
      <c r="R26" s="53"/>
      <c r="S26" s="53"/>
      <c r="T26" s="56"/>
      <c r="U26" s="56"/>
      <c r="V26" s="53"/>
      <c r="W26" s="56"/>
      <c r="X26" s="56"/>
      <c r="Y26" s="56"/>
      <c r="Z26" s="56"/>
      <c r="AA26" s="56"/>
      <c r="AB26" s="155"/>
      <c r="AC26" s="137"/>
    </row>
    <row r="27" spans="2:33" x14ac:dyDescent="0.25">
      <c r="M27" s="311"/>
      <c r="N27" s="311"/>
      <c r="O27" s="53"/>
      <c r="P27" s="53"/>
      <c r="Q27" s="53"/>
      <c r="R27" s="53"/>
      <c r="S27" s="53"/>
      <c r="T27" s="56"/>
      <c r="U27" s="56"/>
      <c r="V27" s="53"/>
      <c r="W27" s="56"/>
      <c r="X27" s="56"/>
      <c r="Y27" s="56"/>
      <c r="Z27" s="56"/>
      <c r="AA27" s="56"/>
      <c r="AB27" s="172"/>
      <c r="AC27" s="137"/>
    </row>
    <row r="28" spans="2:33" ht="16.5" customHeight="1" x14ac:dyDescent="0.25">
      <c r="M28" s="35"/>
      <c r="N28" s="105"/>
      <c r="O28" s="53"/>
      <c r="P28" s="53"/>
      <c r="Q28" s="53"/>
      <c r="R28" s="53"/>
      <c r="S28" s="53"/>
      <c r="T28" s="56"/>
      <c r="U28" s="53"/>
      <c r="V28" s="126"/>
      <c r="W28" s="53"/>
      <c r="X28" s="56"/>
      <c r="Y28" s="56"/>
      <c r="Z28" s="56"/>
      <c r="AA28" s="169"/>
      <c r="AB28" s="172"/>
    </row>
    <row r="29" spans="2:33" x14ac:dyDescent="0.25">
      <c r="M29" s="35"/>
      <c r="N29" s="105"/>
      <c r="S29" s="53"/>
      <c r="T29" s="56"/>
      <c r="U29" s="53"/>
      <c r="V29" s="126"/>
      <c r="W29" s="53"/>
      <c r="X29" s="56"/>
      <c r="Y29" s="56"/>
      <c r="Z29" s="56"/>
      <c r="AA29" s="169"/>
      <c r="AB29" s="172"/>
    </row>
    <row r="30" spans="2:33" x14ac:dyDescent="0.25">
      <c r="M30" s="35"/>
      <c r="N30" s="105"/>
      <c r="S30" s="53"/>
      <c r="T30" s="56"/>
      <c r="U30" s="293"/>
      <c r="V30" s="126"/>
      <c r="W30" s="126"/>
      <c r="X30" s="56"/>
      <c r="Y30" s="56"/>
      <c r="Z30" s="56"/>
      <c r="AA30" s="169"/>
      <c r="AB30" s="172"/>
    </row>
    <row r="31" spans="2:33" x14ac:dyDescent="0.25">
      <c r="M31" s="35"/>
      <c r="N31" s="105"/>
      <c r="S31" s="53"/>
      <c r="T31" s="56"/>
      <c r="U31" s="293"/>
      <c r="V31" s="126"/>
      <c r="W31" s="126"/>
      <c r="X31" s="56"/>
      <c r="Y31" s="56"/>
      <c r="Z31" s="56"/>
      <c r="AA31" s="169"/>
      <c r="AB31" s="172"/>
    </row>
    <row r="32" spans="2:33" x14ac:dyDescent="0.25">
      <c r="M32" s="3"/>
      <c r="N32" s="3"/>
      <c r="U32" s="293"/>
      <c r="W32" s="126"/>
      <c r="X32" s="56"/>
      <c r="Y32" s="56"/>
      <c r="Z32" s="56"/>
      <c r="AA32" s="56"/>
      <c r="AB32" s="155"/>
    </row>
    <row r="33" spans="21:27" x14ac:dyDescent="0.25">
      <c r="U33" s="293"/>
      <c r="W33" s="126"/>
      <c r="X33" s="112"/>
      <c r="Y33" s="112"/>
      <c r="Z33" s="112"/>
      <c r="AA33" s="112"/>
    </row>
    <row r="34" spans="21:27" x14ac:dyDescent="0.25">
      <c r="X34" s="119"/>
      <c r="Y34" s="119"/>
      <c r="Z34" s="119"/>
      <c r="AA34" s="119"/>
    </row>
    <row r="35" spans="21:27" x14ac:dyDescent="0.25">
      <c r="X35" s="119"/>
      <c r="Y35" s="119"/>
      <c r="Z35" s="119"/>
      <c r="AA35" s="119"/>
    </row>
    <row r="36" spans="21:27" x14ac:dyDescent="0.25">
      <c r="X36" s="119"/>
      <c r="Y36" s="119"/>
      <c r="Z36" s="119"/>
      <c r="AA36" s="119"/>
    </row>
    <row r="37" spans="21:27" x14ac:dyDescent="0.25">
      <c r="X37" s="119"/>
      <c r="Y37" s="119"/>
      <c r="Z37" s="119"/>
      <c r="AA37" s="119"/>
    </row>
    <row r="38" spans="21:27" x14ac:dyDescent="0.25">
      <c r="X38" s="119"/>
      <c r="Y38" s="119"/>
      <c r="Z38" s="119"/>
      <c r="AA38" s="119"/>
    </row>
    <row r="39" spans="21:27" x14ac:dyDescent="0.25">
      <c r="X39" s="112"/>
      <c r="Y39" s="112"/>
      <c r="Z39" s="112"/>
      <c r="AA39" s="112"/>
    </row>
  </sheetData>
  <sheetProtection algorithmName="SHA-512" hashValue="bKidU5j7WZej274Ydyv/CfjbhNSJhgBMRRpXL/4ctZl3BXtK++/3zt+RB1gkC0guh+kiCFGBiAvJIcrDgNHqTA==" saltValue="D5bNQuePd1cn4dhHfTDs8A==" spinCount="100000" sheet="1" objects="1" scenarios="1"/>
  <protectedRanges>
    <protectedRange sqref="H2:L7 O2:S7" name="Plage1"/>
  </protectedRanges>
  <mergeCells count="48">
    <mergeCell ref="E1:F1"/>
    <mergeCell ref="AC1:AG1"/>
    <mergeCell ref="AI1:AQ1"/>
    <mergeCell ref="AS1:BA1"/>
    <mergeCell ref="AJ2:AK2"/>
    <mergeCell ref="AX2:AY2"/>
    <mergeCell ref="AZ2:BA2"/>
    <mergeCell ref="AJ3:AK3"/>
    <mergeCell ref="AL3:AM3"/>
    <mergeCell ref="AN3:AO3"/>
    <mergeCell ref="AP3:AQ3"/>
    <mergeCell ref="AT3:AU3"/>
    <mergeCell ref="AV3:AW3"/>
    <mergeCell ref="AX3:AY3"/>
    <mergeCell ref="AZ3:BA3"/>
    <mergeCell ref="AL2:AM2"/>
    <mergeCell ref="AN2:AO2"/>
    <mergeCell ref="AP2:AQ2"/>
    <mergeCell ref="AT2:AU2"/>
    <mergeCell ref="AV2:AW2"/>
    <mergeCell ref="N8:W8"/>
    <mergeCell ref="N9:W9"/>
    <mergeCell ref="O10:W10"/>
    <mergeCell ref="O11:W11"/>
    <mergeCell ref="O12:W12"/>
    <mergeCell ref="AV12:AW12"/>
    <mergeCell ref="AX12:AY12"/>
    <mergeCell ref="AZ12:BA12"/>
    <mergeCell ref="M13:N13"/>
    <mergeCell ref="O13:W13"/>
    <mergeCell ref="AJ12:AK12"/>
    <mergeCell ref="AL12:AM12"/>
    <mergeCell ref="AN12:AO12"/>
    <mergeCell ref="AP12:AQ12"/>
    <mergeCell ref="AT12:AU12"/>
    <mergeCell ref="M14:N14"/>
    <mergeCell ref="O14:W14"/>
    <mergeCell ref="AB14:AE14"/>
    <mergeCell ref="AJ14:AQ14"/>
    <mergeCell ref="O15:W15"/>
    <mergeCell ref="M26:N26"/>
    <mergeCell ref="M27:N27"/>
    <mergeCell ref="U30:U33"/>
    <mergeCell ref="O16:W16"/>
    <mergeCell ref="M17:N17"/>
    <mergeCell ref="O17:W17"/>
    <mergeCell ref="M18:N18"/>
    <mergeCell ref="O18:W18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92161" r:id="rId3" name="CommandButton1">
          <controlPr defaultSize="0" autoLine="0" r:id="rId4">
            <anchor moveWithCells="1">
              <from>
                <xdr:col>24</xdr:col>
                <xdr:colOff>0</xdr:colOff>
                <xdr:row>19</xdr:row>
                <xdr:rowOff>38100</xdr:rowOff>
              </from>
              <to>
                <xdr:col>29</xdr:col>
                <xdr:colOff>323850</xdr:colOff>
                <xdr:row>23</xdr:row>
                <xdr:rowOff>47625</xdr:rowOff>
              </to>
            </anchor>
          </controlPr>
        </control>
      </mc:Choice>
      <mc:Fallback>
        <control shapeId="92161" r:id="rId3" name="CommandButton1"/>
      </mc:Fallback>
    </mc:AlternateContent>
  </controls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38C556-5A97-4581-A6D0-D39606DBF0B9}">
  <sheetPr codeName="Feuil21"/>
  <dimension ref="A1:BD39"/>
  <sheetViews>
    <sheetView showGridLines="0" showRowColHeaders="0" topLeftCell="B1" workbookViewId="0">
      <selection activeCell="X28" sqref="X28"/>
    </sheetView>
  </sheetViews>
  <sheetFormatPr baseColWidth="10" defaultRowHeight="15" x14ac:dyDescent="0.25"/>
  <cols>
    <col min="1" max="1" width="2" hidden="1" customWidth="1"/>
    <col min="2" max="2" width="10.85546875" bestFit="1" customWidth="1"/>
    <col min="3" max="3" width="10.85546875" hidden="1" customWidth="1"/>
    <col min="4" max="4" width="12.85546875" hidden="1" customWidth="1"/>
    <col min="5" max="6" width="2" style="10" bestFit="1" customWidth="1"/>
    <col min="7" max="7" width="20.5703125" bestFit="1" customWidth="1"/>
    <col min="8" max="12" width="4.28515625" style="10" customWidth="1"/>
    <col min="13" max="13" width="6" bestFit="1" customWidth="1"/>
    <col min="14" max="14" width="20.5703125" bestFit="1" customWidth="1"/>
    <col min="15" max="19" width="4.28515625" style="10" customWidth="1"/>
    <col min="20" max="21" width="6.5703125" style="3" hidden="1" customWidth="1"/>
    <col min="22" max="23" width="6.5703125" style="3" bestFit="1" customWidth="1"/>
    <col min="24" max="27" width="5.5703125" style="3" bestFit="1" customWidth="1"/>
    <col min="28" max="28" width="3" style="157" bestFit="1" customWidth="1"/>
    <col min="29" max="29" width="8.7109375" style="173" bestFit="1" customWidth="1"/>
    <col min="30" max="33" width="6.7109375" style="137" bestFit="1" customWidth="1"/>
    <col min="34" max="34" width="3.7109375" customWidth="1"/>
    <col min="35" max="35" width="8.7109375" style="163" bestFit="1" customWidth="1"/>
    <col min="36" max="36" width="6.85546875" style="163" bestFit="1" customWidth="1"/>
    <col min="37" max="37" width="6.7109375" style="163" bestFit="1" customWidth="1"/>
    <col min="38" max="38" width="6.85546875" style="163" bestFit="1" customWidth="1"/>
    <col min="39" max="39" width="6.7109375" style="163" bestFit="1" customWidth="1"/>
    <col min="40" max="40" width="6.85546875" style="163" bestFit="1" customWidth="1"/>
    <col min="41" max="41" width="6.7109375" style="163" bestFit="1" customWidth="1"/>
    <col min="42" max="42" width="6.85546875" style="163" bestFit="1" customWidth="1"/>
    <col min="43" max="43" width="6.7109375" style="163" bestFit="1" customWidth="1"/>
    <col min="44" max="44" width="3.7109375" customWidth="1"/>
    <col min="45" max="45" width="9.85546875" bestFit="1" customWidth="1"/>
    <col min="46" max="46" width="6.85546875" bestFit="1" customWidth="1"/>
    <col min="47" max="47" width="6.7109375" bestFit="1" customWidth="1"/>
    <col min="48" max="48" width="6.85546875" bestFit="1" customWidth="1"/>
    <col min="49" max="49" width="6.7109375" bestFit="1" customWidth="1"/>
    <col min="50" max="50" width="6.85546875" bestFit="1" customWidth="1"/>
    <col min="51" max="51" width="6.7109375" bestFit="1" customWidth="1"/>
    <col min="52" max="52" width="6.85546875" bestFit="1" customWidth="1"/>
    <col min="53" max="53" width="6.7109375" bestFit="1" customWidth="1"/>
    <col min="54" max="54" width="6.7109375" customWidth="1"/>
    <col min="55" max="55" width="5.28515625" customWidth="1"/>
    <col min="56" max="56" width="5" customWidth="1"/>
  </cols>
  <sheetData>
    <row r="1" spans="1:56" s="19" customFormat="1" ht="44.25" customHeight="1" thickTop="1" thickBot="1" x14ac:dyDescent="0.3">
      <c r="B1" s="20" t="s">
        <v>79</v>
      </c>
      <c r="C1" s="21"/>
      <c r="D1" s="21"/>
      <c r="E1" s="321" t="s">
        <v>114</v>
      </c>
      <c r="F1" s="322"/>
      <c r="G1" s="22" t="s">
        <v>3</v>
      </c>
      <c r="H1" s="66" t="s">
        <v>60</v>
      </c>
      <c r="I1" s="66" t="s">
        <v>61</v>
      </c>
      <c r="J1" s="66" t="s">
        <v>62</v>
      </c>
      <c r="K1" s="66" t="s">
        <v>63</v>
      </c>
      <c r="L1" s="66" t="s">
        <v>64</v>
      </c>
      <c r="M1" s="68" t="s">
        <v>2</v>
      </c>
      <c r="N1" s="107" t="s">
        <v>4</v>
      </c>
      <c r="O1" s="66" t="s">
        <v>60</v>
      </c>
      <c r="P1" s="66" t="s">
        <v>61</v>
      </c>
      <c r="Q1" s="66" t="s">
        <v>62</v>
      </c>
      <c r="R1" s="66" t="s">
        <v>63</v>
      </c>
      <c r="S1" s="66" t="s">
        <v>64</v>
      </c>
      <c r="T1" s="100" t="s">
        <v>73</v>
      </c>
      <c r="U1" s="127" t="s">
        <v>74</v>
      </c>
      <c r="V1" s="128" t="s">
        <v>83</v>
      </c>
      <c r="W1" s="128" t="s">
        <v>84</v>
      </c>
      <c r="X1" s="129">
        <f>B2</f>
        <v>0</v>
      </c>
      <c r="Y1" s="111">
        <f>B3</f>
        <v>0</v>
      </c>
      <c r="Z1" s="111">
        <f>B4</f>
        <v>0</v>
      </c>
      <c r="AA1" s="181">
        <f>B5</f>
        <v>0</v>
      </c>
      <c r="AB1" s="193"/>
      <c r="AC1" s="314" t="s">
        <v>85</v>
      </c>
      <c r="AD1" s="314"/>
      <c r="AE1" s="314"/>
      <c r="AF1" s="314"/>
      <c r="AG1" s="315"/>
      <c r="AI1" s="313" t="s">
        <v>86</v>
      </c>
      <c r="AJ1" s="314"/>
      <c r="AK1" s="314"/>
      <c r="AL1" s="314"/>
      <c r="AM1" s="314"/>
      <c r="AN1" s="314"/>
      <c r="AO1" s="314"/>
      <c r="AP1" s="314"/>
      <c r="AQ1" s="315"/>
      <c r="AS1" s="313" t="s">
        <v>87</v>
      </c>
      <c r="AT1" s="314"/>
      <c r="AU1" s="314"/>
      <c r="AV1" s="314"/>
      <c r="AW1" s="314"/>
      <c r="AX1" s="314"/>
      <c r="AY1" s="314"/>
      <c r="AZ1" s="314"/>
      <c r="BA1" s="315"/>
      <c r="BB1" s="131"/>
    </row>
    <row r="2" spans="1:56" ht="15.95" customHeight="1" thickTop="1" thickBot="1" x14ac:dyDescent="0.3">
      <c r="A2">
        <v>1</v>
      </c>
      <c r="B2" s="7">
        <f>'Tirage-poules_de_4'!AI2</f>
        <v>0</v>
      </c>
      <c r="C2" s="14"/>
      <c r="D2" s="14"/>
      <c r="E2" s="17">
        <v>1</v>
      </c>
      <c r="F2" s="18">
        <v>4</v>
      </c>
      <c r="G2" s="16">
        <f t="shared" ref="G2:G6" si="0">IFERROR(VLOOKUP(E2,$A$2:$B$7,2,0),"")</f>
        <v>0</v>
      </c>
      <c r="H2" s="18"/>
      <c r="I2" s="18"/>
      <c r="J2" s="18"/>
      <c r="K2" s="67"/>
      <c r="L2" s="67"/>
      <c r="M2" s="16" t="s">
        <v>81</v>
      </c>
      <c r="N2" s="16">
        <f>IFERROR(VLOOKUP(F2,$A$2:$B$7,2,0),"")</f>
        <v>0</v>
      </c>
      <c r="O2" s="67"/>
      <c r="P2" s="67"/>
      <c r="Q2" s="67"/>
      <c r="R2" s="67"/>
      <c r="S2" s="67"/>
      <c r="T2" s="120">
        <f>SUM(H2:L2)-SUM(O2:S2)</f>
        <v>0</v>
      </c>
      <c r="U2" s="121">
        <f>SUM(O2:S2)-SUM(H2:L2)</f>
        <v>0</v>
      </c>
      <c r="V2" s="132">
        <f>IF(H2="",0,IF(X2&gt;AA2,2,1))</f>
        <v>0</v>
      </c>
      <c r="W2" s="132">
        <f>IF(O2="",0,IF(AA2&gt;X2,2,1))</f>
        <v>0</v>
      </c>
      <c r="X2" s="133">
        <f>IF(H2&gt;O2,1,0)+IF(I2&gt;P2,1,0)+IF(J2&gt;Q2,1,0)+IF(K2&gt;R2,1,0)+IF(L2&gt;S2,1,0)</f>
        <v>0</v>
      </c>
      <c r="Y2" s="114"/>
      <c r="Z2" s="114"/>
      <c r="AA2" s="182">
        <f>IF(O2&gt;H2,1,0)+IF(P2&gt;I2,1,0)+IF(Q2&gt;J2,1,0)+IF(R2&gt;K2,1,0)+IF(S2&gt;L2,1,0)</f>
        <v>0</v>
      </c>
      <c r="AB2" s="194"/>
      <c r="AC2" s="188" t="s">
        <v>89</v>
      </c>
      <c r="AD2" s="136">
        <f>B2</f>
        <v>0</v>
      </c>
      <c r="AE2" s="136">
        <f>B3</f>
        <v>0</v>
      </c>
      <c r="AF2" s="136">
        <f>B4</f>
        <v>0</v>
      </c>
      <c r="AG2" s="136">
        <f>B5</f>
        <v>0</v>
      </c>
      <c r="AI2" s="135" t="s">
        <v>89</v>
      </c>
      <c r="AJ2" s="316">
        <f>B2</f>
        <v>0</v>
      </c>
      <c r="AK2" s="317"/>
      <c r="AL2" s="316">
        <f>B3</f>
        <v>0</v>
      </c>
      <c r="AM2" s="317"/>
      <c r="AN2" s="316">
        <f>B4</f>
        <v>0</v>
      </c>
      <c r="AO2" s="317"/>
      <c r="AP2" s="316">
        <f>B5</f>
        <v>0</v>
      </c>
      <c r="AQ2" s="317"/>
      <c r="AS2" s="135" t="s">
        <v>89</v>
      </c>
      <c r="AT2" s="316">
        <f>B2</f>
        <v>0</v>
      </c>
      <c r="AU2" s="317"/>
      <c r="AV2" s="316">
        <f>B3</f>
        <v>0</v>
      </c>
      <c r="AW2" s="317"/>
      <c r="AX2" s="316">
        <f>B4</f>
        <v>0</v>
      </c>
      <c r="AY2" s="317"/>
      <c r="AZ2" s="316">
        <f>B5</f>
        <v>0</v>
      </c>
      <c r="BA2" s="317"/>
      <c r="BB2" s="137"/>
    </row>
    <row r="3" spans="1:56" ht="15.95" customHeight="1" thickTop="1" thickBot="1" x14ac:dyDescent="0.3">
      <c r="A3">
        <v>2</v>
      </c>
      <c r="B3" s="7">
        <f>'Tirage-poules_de_4'!AI3</f>
        <v>0</v>
      </c>
      <c r="C3" s="14"/>
      <c r="D3" s="14"/>
      <c r="E3" s="17">
        <v>2</v>
      </c>
      <c r="F3" s="18">
        <v>3</v>
      </c>
      <c r="G3" s="31">
        <f t="shared" si="0"/>
        <v>0</v>
      </c>
      <c r="H3" s="18"/>
      <c r="I3" s="18"/>
      <c r="J3" s="18"/>
      <c r="K3" s="18"/>
      <c r="L3" s="18"/>
      <c r="M3" s="31" t="s">
        <v>81</v>
      </c>
      <c r="N3" s="31">
        <f t="shared" ref="N3:N7" si="1">IFERROR(VLOOKUP(F3,$A$2:$B$7,2,0),"")</f>
        <v>0</v>
      </c>
      <c r="O3" s="18"/>
      <c r="P3" s="18"/>
      <c r="Q3" s="18"/>
      <c r="R3" s="18"/>
      <c r="S3" s="18"/>
      <c r="T3" s="120">
        <f>SUM(H3:L3)-SUM(O3:S3)</f>
        <v>0</v>
      </c>
      <c r="U3" s="121">
        <f>SUM(O3:S3)-SUM(H3:L3)</f>
        <v>0</v>
      </c>
      <c r="V3" s="132">
        <f>IF(H3="",0,IF(Y3&gt;Z3,2,1))</f>
        <v>0</v>
      </c>
      <c r="W3" s="132">
        <f>IF(O3="",0,IF(Z3&gt;Y3,2,1))</f>
        <v>0</v>
      </c>
      <c r="X3" s="138"/>
      <c r="Y3" s="117">
        <f>IF(H3&gt;O3,1,0)+IF(I3&gt;P3,1,0)+IF(J3&gt;Q3,1,0)+IF(K3&gt;R3,1,0)+IF(L3&gt;S3,1,0)</f>
        <v>0</v>
      </c>
      <c r="Z3" s="117">
        <f>IF(O3&gt;H3,1,0)+IF(P3&gt;I3,1,0)+IF(Q3&gt;J3,1,0)+IF(R3&gt;K3,1,0)+IF(S3&gt;L3,1,0)</f>
        <v>0</v>
      </c>
      <c r="AA3" s="183"/>
      <c r="AB3" s="194"/>
      <c r="AC3" s="189" t="s">
        <v>91</v>
      </c>
      <c r="AD3" s="136">
        <v>1</v>
      </c>
      <c r="AE3" s="136">
        <v>2</v>
      </c>
      <c r="AF3" s="136">
        <v>3</v>
      </c>
      <c r="AG3" s="136">
        <v>4</v>
      </c>
      <c r="AI3" s="139" t="s">
        <v>91</v>
      </c>
      <c r="AJ3" s="316">
        <v>1</v>
      </c>
      <c r="AK3" s="317"/>
      <c r="AL3" s="316">
        <v>2</v>
      </c>
      <c r="AM3" s="317"/>
      <c r="AN3" s="316">
        <v>3</v>
      </c>
      <c r="AO3" s="317"/>
      <c r="AP3" s="316">
        <v>4</v>
      </c>
      <c r="AQ3" s="317"/>
      <c r="AS3" s="139" t="s">
        <v>91</v>
      </c>
      <c r="AT3" s="304">
        <v>1</v>
      </c>
      <c r="AU3" s="305"/>
      <c r="AV3" s="304">
        <v>2</v>
      </c>
      <c r="AW3" s="305"/>
      <c r="AX3" s="304">
        <v>3</v>
      </c>
      <c r="AY3" s="305"/>
      <c r="AZ3" s="304">
        <v>4</v>
      </c>
      <c r="BA3" s="305"/>
      <c r="BB3" s="140"/>
    </row>
    <row r="4" spans="1:56" ht="15.95" customHeight="1" thickTop="1" thickBot="1" x14ac:dyDescent="0.3">
      <c r="A4">
        <v>3</v>
      </c>
      <c r="B4" s="7">
        <f>'Tirage-poules_de_4'!AI4</f>
        <v>0</v>
      </c>
      <c r="C4" s="14"/>
      <c r="D4" s="14"/>
      <c r="E4" s="29">
        <v>1</v>
      </c>
      <c r="F4" s="30">
        <v>3</v>
      </c>
      <c r="G4" s="31">
        <f t="shared" si="0"/>
        <v>0</v>
      </c>
      <c r="H4" s="18"/>
      <c r="I4" s="18"/>
      <c r="J4" s="18"/>
      <c r="K4" s="18"/>
      <c r="L4" s="18"/>
      <c r="M4" s="31" t="s">
        <v>81</v>
      </c>
      <c r="N4" s="31">
        <f t="shared" si="1"/>
        <v>0</v>
      </c>
      <c r="O4" s="18"/>
      <c r="P4" s="18"/>
      <c r="Q4" s="18"/>
      <c r="R4" s="18"/>
      <c r="S4" s="18"/>
      <c r="T4" s="120">
        <f t="shared" ref="T4:T7" si="2">SUM(H4:L4)-SUM(O4:S4)</f>
        <v>0</v>
      </c>
      <c r="U4" s="121">
        <f t="shared" ref="U4:U7" si="3">SUM(O4:S4)-SUM(H4:L4)</f>
        <v>0</v>
      </c>
      <c r="V4" s="132">
        <f>IF(H4="",0,IF(X4&gt;Z4,2,1))</f>
        <v>0</v>
      </c>
      <c r="W4" s="132">
        <f>IF(O4="",0,IF(Z4&gt;X4,2,1))</f>
        <v>0</v>
      </c>
      <c r="X4" s="141">
        <f>IF(H4&gt;O4,1,0)+IF(I4&gt;P4,1,0)+IF(J4&gt;Q4,1,0)+IF(K4&gt;R4,1,0)+IF(L4&gt;S4,1,0)</f>
        <v>0</v>
      </c>
      <c r="Y4" s="115"/>
      <c r="Z4" s="117">
        <f>IF(O4&gt;H4,1,0)+IF(P4&gt;I4,1,0)+IF(Q4&gt;J4,1,0)+IF(R4&gt;K4,1,0)+IF(S4&gt;L4,1,0)</f>
        <v>0</v>
      </c>
      <c r="AA4" s="183"/>
      <c r="AB4" s="194"/>
      <c r="AC4" s="130" t="s">
        <v>93</v>
      </c>
      <c r="AD4" s="136" t="s">
        <v>94</v>
      </c>
      <c r="AE4" s="136" t="s">
        <v>94</v>
      </c>
      <c r="AF4" s="136" t="s">
        <v>94</v>
      </c>
      <c r="AG4" s="136" t="s">
        <v>94</v>
      </c>
      <c r="AI4" s="142" t="s">
        <v>93</v>
      </c>
      <c r="AJ4" s="143" t="s">
        <v>95</v>
      </c>
      <c r="AK4" s="143" t="s">
        <v>96</v>
      </c>
      <c r="AL4" s="143" t="s">
        <v>95</v>
      </c>
      <c r="AM4" s="143" t="s">
        <v>96</v>
      </c>
      <c r="AN4" s="143" t="s">
        <v>95</v>
      </c>
      <c r="AO4" s="143" t="s">
        <v>96</v>
      </c>
      <c r="AP4" s="143" t="s">
        <v>95</v>
      </c>
      <c r="AQ4" s="143" t="s">
        <v>96</v>
      </c>
      <c r="AS4" s="142" t="s">
        <v>93</v>
      </c>
      <c r="AT4" s="143" t="s">
        <v>95</v>
      </c>
      <c r="AU4" s="143" t="s">
        <v>96</v>
      </c>
      <c r="AV4" s="143" t="s">
        <v>95</v>
      </c>
      <c r="AW4" s="143" t="s">
        <v>96</v>
      </c>
      <c r="AX4" s="143" t="s">
        <v>95</v>
      </c>
      <c r="AY4" s="143" t="s">
        <v>96</v>
      </c>
      <c r="AZ4" s="143" t="s">
        <v>95</v>
      </c>
      <c r="BA4" s="143" t="s">
        <v>96</v>
      </c>
      <c r="BB4" s="144"/>
    </row>
    <row r="5" spans="1:56" ht="15.95" customHeight="1" thickTop="1" thickBot="1" x14ac:dyDescent="0.3">
      <c r="A5">
        <v>4</v>
      </c>
      <c r="B5" s="7">
        <f>'Tirage-poules_de_4'!AI5</f>
        <v>0</v>
      </c>
      <c r="C5" s="14"/>
      <c r="D5" s="10"/>
      <c r="E5" s="29">
        <v>2</v>
      </c>
      <c r="F5" s="30">
        <v>4</v>
      </c>
      <c r="G5" s="31">
        <f t="shared" si="0"/>
        <v>0</v>
      </c>
      <c r="H5" s="18"/>
      <c r="I5" s="18"/>
      <c r="J5" s="18"/>
      <c r="K5" s="18"/>
      <c r="L5" s="18"/>
      <c r="M5" s="31" t="s">
        <v>81</v>
      </c>
      <c r="N5" s="31">
        <f t="shared" si="1"/>
        <v>0</v>
      </c>
      <c r="O5" s="18"/>
      <c r="Q5" s="18"/>
      <c r="R5" s="18"/>
      <c r="S5" s="18"/>
      <c r="T5" s="120">
        <f t="shared" si="2"/>
        <v>0</v>
      </c>
      <c r="U5" s="121">
        <f t="shared" si="3"/>
        <v>0</v>
      </c>
      <c r="V5" s="132">
        <f>IF(H5="",0,IF(Y5&gt;AA5,2,1))</f>
        <v>0</v>
      </c>
      <c r="W5" s="132">
        <f>IF(O5="",0,IF(AA5&gt;Y5,2,1))</f>
        <v>0</v>
      </c>
      <c r="X5" s="138"/>
      <c r="Y5" s="117">
        <f>IF(H5&gt;O5,1,0)+IF(I5&gt;Q5,1,0)+IF(J5&gt;R5,1,0)+IF(K5&gt;R5,1,0)+IF(L5&gt;S5,1,0)</f>
        <v>0</v>
      </c>
      <c r="Z5" s="115"/>
      <c r="AA5" s="184">
        <f>IF(O5&gt;H5,1,0)+IF(I5&gt;P5,1,0)+IF(Q5&gt;J5,1,0)+IF(R5&gt;K5,1,0)+IF(S5&gt;L5,1,0)</f>
        <v>0</v>
      </c>
      <c r="AB5" s="194"/>
      <c r="AC5" s="190" t="s">
        <v>88</v>
      </c>
      <c r="AD5" s="146">
        <f>IF(X9=AA9,V2,0)</f>
        <v>0</v>
      </c>
      <c r="AE5" s="147"/>
      <c r="AF5" s="147"/>
      <c r="AG5" s="146">
        <f>IF(AA9=X9,W2,0)</f>
        <v>0</v>
      </c>
      <c r="AI5" s="145" t="s">
        <v>88</v>
      </c>
      <c r="AJ5" s="146">
        <f>IF(X10=AA10,X2,0)</f>
        <v>0</v>
      </c>
      <c r="AK5" s="146">
        <f>IF(X10=AA10,AA2,0)</f>
        <v>0</v>
      </c>
      <c r="AL5" s="148"/>
      <c r="AM5" s="148"/>
      <c r="AN5" s="148"/>
      <c r="AO5" s="148"/>
      <c r="AP5" s="146">
        <f>IF(AA10=X10,AA2,0)</f>
        <v>0</v>
      </c>
      <c r="AQ5" s="146">
        <f>IF(AA10=X10,X2,0)</f>
        <v>0</v>
      </c>
      <c r="AS5" s="134" t="s">
        <v>88</v>
      </c>
      <c r="AT5" s="149">
        <f>IF(X13=AA13,BC5,0)</f>
        <v>0</v>
      </c>
      <c r="AU5" s="149">
        <f>IF(X13=AA13,BD5,0)</f>
        <v>0</v>
      </c>
      <c r="AV5" s="150"/>
      <c r="AW5" s="150"/>
      <c r="AX5" s="150"/>
      <c r="AY5" s="150"/>
      <c r="AZ5" s="149">
        <f>AU5</f>
        <v>0</v>
      </c>
      <c r="BA5" s="149">
        <f>AT5</f>
        <v>0</v>
      </c>
      <c r="BB5" s="134" t="s">
        <v>88</v>
      </c>
      <c r="BC5">
        <f>SUM(H2:L2)</f>
        <v>0</v>
      </c>
      <c r="BD5">
        <f>SUM(O2:S2)</f>
        <v>0</v>
      </c>
    </row>
    <row r="6" spans="1:56" ht="15.95" customHeight="1" thickTop="1" thickBot="1" x14ac:dyDescent="0.3">
      <c r="B6" s="14"/>
      <c r="C6" s="14"/>
      <c r="D6" s="10"/>
      <c r="E6" s="29">
        <v>1</v>
      </c>
      <c r="F6" s="30">
        <v>2</v>
      </c>
      <c r="G6" s="31">
        <f t="shared" si="0"/>
        <v>0</v>
      </c>
      <c r="H6" s="18"/>
      <c r="I6" s="18"/>
      <c r="J6" s="18"/>
      <c r="K6" s="18"/>
      <c r="L6" s="18"/>
      <c r="M6" s="31" t="s">
        <v>81</v>
      </c>
      <c r="N6" s="31">
        <f t="shared" si="1"/>
        <v>0</v>
      </c>
      <c r="O6" s="18"/>
      <c r="P6" s="18"/>
      <c r="Q6" s="18"/>
      <c r="R6" s="18"/>
      <c r="S6" s="18"/>
      <c r="T6" s="120">
        <f t="shared" si="2"/>
        <v>0</v>
      </c>
      <c r="U6" s="121">
        <f t="shared" si="3"/>
        <v>0</v>
      </c>
      <c r="V6" s="132">
        <f>IF(H6="",0,IF(X6&gt;Y6,2,1))</f>
        <v>0</v>
      </c>
      <c r="W6" s="132">
        <f>IF(O6="",0,IF(Y6&gt;X6,2,1))</f>
        <v>0</v>
      </c>
      <c r="X6" s="141">
        <f>IF(H6&gt;O6,1,0)+IF(I6&gt;P6,1,0)+IF(J6&gt;Q6,1,0)+IF(K6&gt;R6,1,0)+IF(L6&gt;S6,1,0)</f>
        <v>0</v>
      </c>
      <c r="Y6" s="117">
        <f>IF(O6&gt;H6,1,0)+IF(P6&gt;I6,1,0)+IF(Q6&gt;J6,1,0)+IF(R6&gt;K6,1,0)+IF(S6&gt;L6,1,0)</f>
        <v>0</v>
      </c>
      <c r="Z6" s="115"/>
      <c r="AA6" s="183"/>
      <c r="AB6" s="195"/>
      <c r="AC6" s="190" t="s">
        <v>90</v>
      </c>
      <c r="AD6" s="152"/>
      <c r="AE6" s="146">
        <f>IF(Y9=Z9,V3,0)</f>
        <v>0</v>
      </c>
      <c r="AF6" s="146">
        <f>IF(Z9=Y9,W3,0)</f>
        <v>0</v>
      </c>
      <c r="AG6" s="147"/>
      <c r="AI6" s="145" t="s">
        <v>90</v>
      </c>
      <c r="AJ6" s="148"/>
      <c r="AK6" s="148"/>
      <c r="AL6" s="146">
        <f>IF(Y10=Z10,Y3,0)</f>
        <v>0</v>
      </c>
      <c r="AM6" s="146">
        <f>IF(Y10=Z10,Z3,0)</f>
        <v>0</v>
      </c>
      <c r="AN6" s="146">
        <f>IF(Z10=Y10,Z3,0)</f>
        <v>0</v>
      </c>
      <c r="AO6" s="146">
        <f>IF(Y10=Z10,Y3,0)</f>
        <v>0</v>
      </c>
      <c r="AP6" s="148"/>
      <c r="AQ6" s="148"/>
      <c r="AS6" s="134" t="s">
        <v>90</v>
      </c>
      <c r="AT6" s="150"/>
      <c r="AU6" s="150"/>
      <c r="AV6" s="149">
        <f>IF(Y13=Z13,BC6,0)</f>
        <v>0</v>
      </c>
      <c r="AW6" s="149">
        <f>IF(Y13=Z13,BD6,0)</f>
        <v>0</v>
      </c>
      <c r="AX6" s="149">
        <f>AW6</f>
        <v>0</v>
      </c>
      <c r="AY6" s="149">
        <f>AV6</f>
        <v>0</v>
      </c>
      <c r="AZ6" s="150"/>
      <c r="BA6" s="150"/>
      <c r="BB6" s="134" t="s">
        <v>90</v>
      </c>
      <c r="BC6">
        <f t="shared" ref="BC6:BC10" si="4">SUM(H3:L3)</f>
        <v>0</v>
      </c>
      <c r="BD6">
        <f t="shared" ref="BD6:BD10" si="5">SUM(O3:S3)</f>
        <v>0</v>
      </c>
    </row>
    <row r="7" spans="1:56" ht="15.95" customHeight="1" thickTop="1" thickBot="1" x14ac:dyDescent="0.3">
      <c r="B7" s="14"/>
      <c r="C7" s="14"/>
      <c r="D7" s="10"/>
      <c r="E7" s="26">
        <v>4</v>
      </c>
      <c r="F7" s="27">
        <v>3</v>
      </c>
      <c r="G7" s="32">
        <f>IFERROR(VLOOKUP(E7,$A$2:$B$7,2,0),"")</f>
        <v>0</v>
      </c>
      <c r="H7" s="18"/>
      <c r="I7" s="27"/>
      <c r="J7" s="27"/>
      <c r="K7" s="27"/>
      <c r="L7" s="27"/>
      <c r="M7" s="32" t="s">
        <v>81</v>
      </c>
      <c r="N7" s="32">
        <f t="shared" si="1"/>
        <v>0</v>
      </c>
      <c r="O7" s="27"/>
      <c r="P7" s="27"/>
      <c r="Q7" s="27"/>
      <c r="R7" s="27"/>
      <c r="S7" s="27"/>
      <c r="T7" s="120">
        <f t="shared" si="2"/>
        <v>0</v>
      </c>
      <c r="U7" s="121">
        <f t="shared" si="3"/>
        <v>0</v>
      </c>
      <c r="V7" s="132">
        <f>IF(H7="",0,IF(AA7&gt;Z7,2,1))</f>
        <v>0</v>
      </c>
      <c r="W7" s="132">
        <f>IF(O7="",0,IF(Z7&gt;AA7,2,1))</f>
        <v>0</v>
      </c>
      <c r="X7" s="153"/>
      <c r="Y7" s="116"/>
      <c r="Z7" s="118">
        <f>IF(O7&gt;H7,1,0)+IF(P7&gt;I7,1,0)+IF(Q7&gt;J7,1,0)+IF(R7&gt;K7,1,0)+IF(S7&gt;L7,1,0)</f>
        <v>0</v>
      </c>
      <c r="AA7" s="185">
        <f>IF(H7&gt;O7,1,0)+IF(I7&gt;P7,1,0)+IF(J7&gt;Q7,1,0)+IF(K7&gt;R7,1,0)+IF(L7&gt;S7,1,0)</f>
        <v>0</v>
      </c>
      <c r="AB7" s="194"/>
      <c r="AC7" s="190" t="s">
        <v>92</v>
      </c>
      <c r="AD7" s="146">
        <f>IF(X9=Z9,V4,0)</f>
        <v>0</v>
      </c>
      <c r="AE7" s="152"/>
      <c r="AF7" s="146">
        <f>IF(Z9=X9,W4,0)</f>
        <v>0</v>
      </c>
      <c r="AG7" s="147"/>
      <c r="AI7" s="145" t="s">
        <v>92</v>
      </c>
      <c r="AJ7" s="146">
        <f>IF(X10=Z10,X4,0)</f>
        <v>0</v>
      </c>
      <c r="AK7" s="146">
        <f>IF(X10=Z10,Z4,0)</f>
        <v>0</v>
      </c>
      <c r="AL7" s="148"/>
      <c r="AM7" s="148"/>
      <c r="AN7" s="146">
        <f>IF(Z10=X10,Z4,0)</f>
        <v>0</v>
      </c>
      <c r="AO7" s="146">
        <f>IF(Z10=X10,X4,0)</f>
        <v>0</v>
      </c>
      <c r="AP7" s="148"/>
      <c r="AQ7" s="148"/>
      <c r="AS7" s="134" t="s">
        <v>92</v>
      </c>
      <c r="AT7" s="149">
        <f>IF(X13=Z13,BC7,0)</f>
        <v>0</v>
      </c>
      <c r="AU7" s="149">
        <f>IF(X13=Z13,BD7,0)</f>
        <v>0</v>
      </c>
      <c r="AV7" s="150"/>
      <c r="AW7" s="150"/>
      <c r="AX7" s="149">
        <f>AU7</f>
        <v>0</v>
      </c>
      <c r="AY7" s="149">
        <f>AT7</f>
        <v>0</v>
      </c>
      <c r="AZ7" s="150"/>
      <c r="BA7" s="150"/>
      <c r="BB7" s="134" t="s">
        <v>92</v>
      </c>
      <c r="BC7">
        <f t="shared" si="4"/>
        <v>0</v>
      </c>
      <c r="BD7">
        <f t="shared" si="5"/>
        <v>0</v>
      </c>
    </row>
    <row r="8" spans="1:56" ht="15.95" customHeight="1" thickTop="1" thickBot="1" x14ac:dyDescent="0.3">
      <c r="A8" s="14"/>
      <c r="B8" s="52"/>
      <c r="C8" s="52"/>
      <c r="D8" s="52"/>
      <c r="E8" s="53"/>
      <c r="F8" s="54"/>
      <c r="G8" s="54"/>
      <c r="H8" s="101"/>
      <c r="I8" s="56"/>
      <c r="J8" s="56"/>
      <c r="K8" s="56"/>
      <c r="L8" s="56"/>
      <c r="N8" s="318" t="s">
        <v>100</v>
      </c>
      <c r="O8" s="319"/>
      <c r="P8" s="319"/>
      <c r="Q8" s="319"/>
      <c r="R8" s="319"/>
      <c r="S8" s="319"/>
      <c r="T8" s="319"/>
      <c r="U8" s="319"/>
      <c r="V8" s="319"/>
      <c r="W8" s="320"/>
      <c r="X8" s="154">
        <f>SUM(X2:X7)</f>
        <v>0</v>
      </c>
      <c r="Y8" s="122">
        <f>SUM(Y2:Y7)</f>
        <v>0</v>
      </c>
      <c r="Z8" s="122">
        <f>SUM(Z2:Z7)</f>
        <v>0</v>
      </c>
      <c r="AA8" s="186">
        <f>SUM(AA2:AA7)</f>
        <v>0</v>
      </c>
      <c r="AB8" s="194"/>
      <c r="AC8" s="190" t="s">
        <v>97</v>
      </c>
      <c r="AD8" s="152"/>
      <c r="AE8" s="146">
        <f>IF(AA9=Y9,V5,0)</f>
        <v>0</v>
      </c>
      <c r="AF8" s="147"/>
      <c r="AG8" s="146">
        <f>IF(Y9=AA9,W5,0)</f>
        <v>0</v>
      </c>
      <c r="AI8" s="145" t="s">
        <v>97</v>
      </c>
      <c r="AJ8" s="148"/>
      <c r="AK8" s="148"/>
      <c r="AL8" s="146">
        <f>IF(Y10=AA10,Y5,0)</f>
        <v>0</v>
      </c>
      <c r="AM8" s="146">
        <f>IF(Y10=AA10,AA5,0)</f>
        <v>0</v>
      </c>
      <c r="AN8" s="148"/>
      <c r="AO8" s="148"/>
      <c r="AP8" s="146">
        <f>IF(AA10=Y10,AA5,0)</f>
        <v>0</v>
      </c>
      <c r="AQ8" s="146">
        <f>IF(AA10=Y10,Y5,0)</f>
        <v>0</v>
      </c>
      <c r="AS8" s="134" t="s">
        <v>97</v>
      </c>
      <c r="AT8" s="150"/>
      <c r="AU8" s="150"/>
      <c r="AV8" s="149">
        <f>IF(Y13=AA13,BC8,0)</f>
        <v>0</v>
      </c>
      <c r="AW8" s="149">
        <f>IF(Y13=AA13,BD8,0)</f>
        <v>0</v>
      </c>
      <c r="AX8" s="150"/>
      <c r="AY8" s="150"/>
      <c r="AZ8" s="149">
        <f>AW8</f>
        <v>0</v>
      </c>
      <c r="BA8" s="149">
        <f>AV8</f>
        <v>0</v>
      </c>
      <c r="BB8" s="134" t="s">
        <v>97</v>
      </c>
      <c r="BC8">
        <f t="shared" si="4"/>
        <v>0</v>
      </c>
      <c r="BD8">
        <f t="shared" si="5"/>
        <v>0</v>
      </c>
    </row>
    <row r="9" spans="1:56" ht="15.95" customHeight="1" thickTop="1" thickBot="1" x14ac:dyDescent="0.3">
      <c r="A9" s="14"/>
      <c r="B9" s="52"/>
      <c r="C9" s="52"/>
      <c r="D9" s="52"/>
      <c r="E9" s="53"/>
      <c r="F9" s="54"/>
      <c r="G9" s="54"/>
      <c r="H9" s="56"/>
      <c r="I9" s="56"/>
      <c r="J9" s="56"/>
      <c r="K9" s="56"/>
      <c r="L9" s="56"/>
      <c r="N9" s="318" t="s">
        <v>101</v>
      </c>
      <c r="O9" s="319"/>
      <c r="P9" s="319"/>
      <c r="Q9" s="319"/>
      <c r="R9" s="319"/>
      <c r="S9" s="319"/>
      <c r="T9" s="319"/>
      <c r="U9" s="319"/>
      <c r="V9" s="319"/>
      <c r="W9" s="320"/>
      <c r="X9" s="125">
        <f>IF(X2&gt;=3,1)+IF(X4&gt;=3,1)+IF(X6&gt;=3,1,0)</f>
        <v>0</v>
      </c>
      <c r="Y9" s="102">
        <f>IF(Y3&gt;=3,1)+IF(Y5&gt;=3,1)+IF(Y6&gt;=3,1,0)</f>
        <v>0</v>
      </c>
      <c r="Z9" s="102">
        <f>IF(Z3&gt;=3,1)+IF(Z4&gt;=3,1)+IF(Z7&gt;=3,1,0)</f>
        <v>0</v>
      </c>
      <c r="AA9" s="187">
        <f>IF(AA2&gt;=3,1)+IF(AA5&gt;=3,1)+IF(AA7&gt;=3,1,0)</f>
        <v>0</v>
      </c>
      <c r="AB9" s="195"/>
      <c r="AC9" s="191" t="s">
        <v>98</v>
      </c>
      <c r="AD9" s="146">
        <f>IF(X9=Y9,V6,0)</f>
        <v>0</v>
      </c>
      <c r="AE9" s="146">
        <f>IF(Y9=X9,W6,0)</f>
        <v>0</v>
      </c>
      <c r="AF9" s="147"/>
      <c r="AG9" s="147"/>
      <c r="AI9" s="156" t="s">
        <v>98</v>
      </c>
      <c r="AJ9" s="146">
        <f>IF(X10=Y10,X6,0)</f>
        <v>0</v>
      </c>
      <c r="AK9" s="146">
        <f>IF(X10=Z10,Y6,0)</f>
        <v>0</v>
      </c>
      <c r="AL9" s="146">
        <f>IF(Y10=Z10,Y6,0)</f>
        <v>0</v>
      </c>
      <c r="AM9" s="146">
        <f>IF(Y10=Z10,X6,0)</f>
        <v>0</v>
      </c>
      <c r="AN9" s="148"/>
      <c r="AO9" s="148"/>
      <c r="AP9" s="148"/>
      <c r="AQ9" s="148"/>
      <c r="AS9" s="151" t="s">
        <v>98</v>
      </c>
      <c r="AT9" s="149">
        <f>IF(X13=Y13,BC9,0)</f>
        <v>0</v>
      </c>
      <c r="AU9" s="149">
        <f>IF(X13=Y13,BD9,0)</f>
        <v>0</v>
      </c>
      <c r="AV9" s="149">
        <f>AU9</f>
        <v>0</v>
      </c>
      <c r="AW9" s="149">
        <f>AT9</f>
        <v>0</v>
      </c>
      <c r="AX9" s="150"/>
      <c r="AY9" s="150"/>
      <c r="AZ9" s="150"/>
      <c r="BA9" s="150"/>
      <c r="BB9" s="151" t="s">
        <v>98</v>
      </c>
      <c r="BC9">
        <f t="shared" si="4"/>
        <v>0</v>
      </c>
      <c r="BD9">
        <f t="shared" si="5"/>
        <v>0</v>
      </c>
    </row>
    <row r="10" spans="1:56" ht="15.95" customHeight="1" thickTop="1" thickBot="1" x14ac:dyDescent="0.3">
      <c r="B10" s="54"/>
      <c r="C10" s="54"/>
      <c r="D10" s="54"/>
      <c r="E10" s="53"/>
      <c r="F10" s="54"/>
      <c r="G10" s="54"/>
      <c r="H10" s="56"/>
      <c r="I10" s="56"/>
      <c r="J10" s="56"/>
      <c r="K10" s="56"/>
      <c r="L10" s="56"/>
      <c r="N10" s="110"/>
      <c r="O10" s="323" t="s">
        <v>102</v>
      </c>
      <c r="P10" s="323"/>
      <c r="Q10" s="323"/>
      <c r="R10" s="323"/>
      <c r="S10" s="323"/>
      <c r="T10" s="323"/>
      <c r="U10" s="323"/>
      <c r="V10" s="323"/>
      <c r="W10" s="324"/>
      <c r="X10" s="125">
        <f>AD11</f>
        <v>0</v>
      </c>
      <c r="Y10" s="125">
        <f t="shared" ref="Y10:AA10" si="6">AE11</f>
        <v>0</v>
      </c>
      <c r="Z10" s="125">
        <f t="shared" si="6"/>
        <v>0</v>
      </c>
      <c r="AA10" s="192">
        <f t="shared" si="6"/>
        <v>0</v>
      </c>
      <c r="AB10" s="194"/>
      <c r="AC10" s="190" t="s">
        <v>99</v>
      </c>
      <c r="AD10" s="147"/>
      <c r="AE10" s="147"/>
      <c r="AF10" s="146">
        <f>IF(Z9=AA9,V7,0)</f>
        <v>0</v>
      </c>
      <c r="AG10" s="146">
        <f>IF(AA7=Z7,W7,0)</f>
        <v>0</v>
      </c>
      <c r="AI10" s="145" t="s">
        <v>99</v>
      </c>
      <c r="AJ10" s="148"/>
      <c r="AK10" s="148"/>
      <c r="AL10" s="148"/>
      <c r="AM10" s="148"/>
      <c r="AN10" s="146">
        <f>IF(Z10=AA10,Z7,0)</f>
        <v>0</v>
      </c>
      <c r="AO10" s="146">
        <f>IF(Z10=AA10,AA7,0)</f>
        <v>0</v>
      </c>
      <c r="AP10" s="146">
        <f>IF(AA10=Z10,AA7,0)</f>
        <v>0</v>
      </c>
      <c r="AQ10" s="146">
        <f>IF(AA11=Z12,Z7,0)</f>
        <v>0</v>
      </c>
      <c r="AS10" s="134" t="s">
        <v>99</v>
      </c>
      <c r="AT10" s="150"/>
      <c r="AU10" s="150"/>
      <c r="AV10" s="150"/>
      <c r="AW10" s="150"/>
      <c r="AX10" s="149">
        <f>IF(Z13=AA13,BC10,0)</f>
        <v>0</v>
      </c>
      <c r="AY10" s="149">
        <f>IF(Z13=AA13,BD10,0)</f>
        <v>0</v>
      </c>
      <c r="AZ10" s="149">
        <f>AY10</f>
        <v>0</v>
      </c>
      <c r="BA10" s="149">
        <f>AX10</f>
        <v>0</v>
      </c>
      <c r="BB10" s="134" t="s">
        <v>99</v>
      </c>
      <c r="BC10">
        <f t="shared" si="4"/>
        <v>0</v>
      </c>
      <c r="BD10">
        <f t="shared" si="5"/>
        <v>0</v>
      </c>
    </row>
    <row r="11" spans="1:56" ht="15.95" customHeight="1" thickTop="1" thickBot="1" x14ac:dyDescent="0.3">
      <c r="B11" s="54"/>
      <c r="C11" s="54"/>
      <c r="D11" s="54"/>
      <c r="E11" s="53"/>
      <c r="F11" s="108"/>
      <c r="G11" s="54"/>
      <c r="H11" s="56"/>
      <c r="I11" s="56"/>
      <c r="J11" s="56"/>
      <c r="K11" s="56"/>
      <c r="L11" s="56"/>
      <c r="N11" s="3"/>
      <c r="O11" s="307" t="s">
        <v>103</v>
      </c>
      <c r="P11" s="307"/>
      <c r="Q11" s="307"/>
      <c r="R11" s="307"/>
      <c r="S11" s="307"/>
      <c r="T11" s="307"/>
      <c r="U11" s="307"/>
      <c r="V11" s="307"/>
      <c r="W11" s="325"/>
      <c r="X11" s="174">
        <f>SUM(X8:X10)</f>
        <v>0</v>
      </c>
      <c r="Y11" s="174">
        <f>SUM(Y8:Y10)</f>
        <v>0</v>
      </c>
      <c r="Z11" s="174">
        <f>SUM(Z8:Z10)</f>
        <v>0</v>
      </c>
      <c r="AA11" s="198">
        <f>SUM(AA8:AA10)</f>
        <v>0</v>
      </c>
      <c r="AB11" s="196"/>
      <c r="AC11" s="165" t="s">
        <v>104</v>
      </c>
      <c r="AD11" s="146">
        <f>IFERROR(SUM(AD5+AD7+AD9),"")</f>
        <v>0</v>
      </c>
      <c r="AE11" s="146">
        <f>IFERROR(SUM(AE6+AE8+AE9),"")</f>
        <v>0</v>
      </c>
      <c r="AF11" s="146">
        <f>IFERROR(SUM(AF6+AF7+AF10),"")</f>
        <v>0</v>
      </c>
      <c r="AG11" s="146">
        <f>IFERROR(SUM(AG5+AG8+AG10),"")</f>
        <v>0</v>
      </c>
      <c r="AI11" s="159" t="s">
        <v>104</v>
      </c>
      <c r="AJ11" s="159">
        <f>SUM(AJ5:AJ9)</f>
        <v>0</v>
      </c>
      <c r="AK11" s="159">
        <f>SUM(AK5:AK9)</f>
        <v>0</v>
      </c>
      <c r="AL11" s="159">
        <f>SUM(AL6:AL9)</f>
        <v>0</v>
      </c>
      <c r="AM11" s="159">
        <f>SUM(AM6:AM9)</f>
        <v>0</v>
      </c>
      <c r="AN11" s="160">
        <f>SUM(AN6:AN10)</f>
        <v>0</v>
      </c>
      <c r="AO11" s="160">
        <f>SUM(AO6:AO10)</f>
        <v>0</v>
      </c>
      <c r="AP11" s="159">
        <f>SUM(AP5:AP10)</f>
        <v>0</v>
      </c>
      <c r="AQ11" s="159">
        <f>SUM(AQ5:AQ10)</f>
        <v>0</v>
      </c>
      <c r="AS11" s="161" t="s">
        <v>104</v>
      </c>
      <c r="AT11" s="161">
        <f>SUM(AT5:AT9)</f>
        <v>0</v>
      </c>
      <c r="AU11" s="161">
        <f>SUM(AU5:AU9)</f>
        <v>0</v>
      </c>
      <c r="AV11" s="161">
        <f>SUM(AV6:AV9)</f>
        <v>0</v>
      </c>
      <c r="AW11" s="161">
        <f>SUM(AW6:AW9)</f>
        <v>0</v>
      </c>
      <c r="AX11" s="162">
        <f>SUM(AX6:AX10)</f>
        <v>0</v>
      </c>
      <c r="AY11" s="162">
        <f>SUM(AY6:AY10)</f>
        <v>0</v>
      </c>
      <c r="AZ11" s="161">
        <f>SUM(AZ5:AZ10)</f>
        <v>0</v>
      </c>
      <c r="BA11" s="161">
        <f>SUM(BA5:BA10)</f>
        <v>0</v>
      </c>
      <c r="BB11" s="140"/>
    </row>
    <row r="12" spans="1:56" ht="15.95" customHeight="1" thickTop="1" thickBot="1" x14ac:dyDescent="0.3">
      <c r="B12" s="55"/>
      <c r="C12" s="55"/>
      <c r="D12" s="52"/>
      <c r="E12" s="53"/>
      <c r="F12" s="108"/>
      <c r="G12" s="105">
        <f>'Tirage-poules_de_4'!AI2</f>
        <v>0</v>
      </c>
      <c r="H12" s="56"/>
      <c r="I12" s="56"/>
      <c r="J12" s="56"/>
      <c r="K12" s="56"/>
      <c r="L12" s="56"/>
      <c r="N12" s="3"/>
      <c r="O12" s="309" t="s">
        <v>105</v>
      </c>
      <c r="P12" s="309"/>
      <c r="Q12" s="309"/>
      <c r="R12" s="309"/>
      <c r="S12" s="309"/>
      <c r="T12" s="309"/>
      <c r="U12" s="309"/>
      <c r="V12" s="309"/>
      <c r="W12" s="309"/>
      <c r="X12" s="175">
        <f>RANK(X11,$X11:$AA11,0)+COUNTIF($X11:X11,X11)-1</f>
        <v>1</v>
      </c>
      <c r="Y12" s="176">
        <f>RANK(Y11,$X11:$AA11,0)+COUNTIF($X11:Y11,Y11)-1</f>
        <v>2</v>
      </c>
      <c r="Z12" s="176">
        <f>RANK(Z11,$X11:$AA11,0)+COUNTIF($X11:Z11,Z11)-1</f>
        <v>3</v>
      </c>
      <c r="AA12" s="177">
        <f>RANK(AA11,$X11:$AA11,0)+COUNTIF($X11:AA11,AA11)-1</f>
        <v>4</v>
      </c>
      <c r="AB12" s="197">
        <f>SUM(X12:AA12)</f>
        <v>10</v>
      </c>
      <c r="AC12" s="163"/>
      <c r="AD12" s="163"/>
      <c r="AE12" s="163"/>
      <c r="AF12" s="163"/>
      <c r="AG12" s="163"/>
      <c r="AI12" s="164" t="s">
        <v>106</v>
      </c>
      <c r="AJ12" s="298">
        <f>IFERROR(SUM(AJ11/AK11),0)</f>
        <v>0</v>
      </c>
      <c r="AK12" s="299"/>
      <c r="AL12" s="298">
        <f>IFERROR(SUM(AL11/AM11),0)</f>
        <v>0</v>
      </c>
      <c r="AM12" s="299"/>
      <c r="AN12" s="298">
        <f>IFERROR(SUM(AN11/AO11),0)</f>
        <v>0</v>
      </c>
      <c r="AO12" s="299"/>
      <c r="AP12" s="300">
        <f>IFERROR(SUM(AP11/AQ11),0)</f>
        <v>0</v>
      </c>
      <c r="AQ12" s="301"/>
      <c r="AS12" s="166" t="s">
        <v>106</v>
      </c>
      <c r="AT12" s="302">
        <f>IFERROR(SUM(AT11/AU11),0)</f>
        <v>0</v>
      </c>
      <c r="AU12" s="303"/>
      <c r="AV12" s="302">
        <f>IFERROR(SUM(AV11/AW11),0)</f>
        <v>0</v>
      </c>
      <c r="AW12" s="303"/>
      <c r="AX12" s="302">
        <f>IFERROR(SUM(AX11/AY11),0)</f>
        <v>0</v>
      </c>
      <c r="AY12" s="303"/>
      <c r="AZ12" s="294">
        <f>IFERROR(SUM(AZ11/BA11),0)</f>
        <v>0</v>
      </c>
      <c r="BA12" s="295"/>
      <c r="BB12" s="140"/>
    </row>
    <row r="13" spans="1:56" ht="15.95" customHeight="1" thickTop="1" x14ac:dyDescent="0.25">
      <c r="B13" s="55"/>
      <c r="C13" s="55"/>
      <c r="D13" s="52"/>
      <c r="E13" s="53"/>
      <c r="F13" s="108"/>
      <c r="G13" s="105">
        <f>'Tirage-poules_de_4'!AI3</f>
        <v>0</v>
      </c>
      <c r="H13" s="56"/>
      <c r="I13" s="56"/>
      <c r="J13" s="56"/>
      <c r="K13" s="56"/>
      <c r="L13" s="56"/>
      <c r="M13" s="307"/>
      <c r="N13" s="307"/>
      <c r="O13" s="307" t="s">
        <v>107</v>
      </c>
      <c r="P13" s="307"/>
      <c r="Q13" s="307"/>
      <c r="R13" s="307"/>
      <c r="S13" s="307"/>
      <c r="T13" s="307"/>
      <c r="U13" s="307"/>
      <c r="V13" s="307"/>
      <c r="W13" s="307"/>
      <c r="X13" s="282">
        <f>AJ12</f>
        <v>0</v>
      </c>
      <c r="Y13" s="283">
        <f>AL12</f>
        <v>0</v>
      </c>
      <c r="Z13" s="283">
        <f>AN12</f>
        <v>0</v>
      </c>
      <c r="AA13" s="284">
        <f>AP12</f>
        <v>0</v>
      </c>
      <c r="AB13" s="109"/>
      <c r="AC13" s="163"/>
      <c r="AD13" s="163"/>
      <c r="AE13" s="163"/>
      <c r="AF13" s="163"/>
      <c r="AG13" s="163"/>
      <c r="AI13"/>
      <c r="AJ13" s="167"/>
      <c r="AK13"/>
      <c r="AL13"/>
      <c r="AM13"/>
      <c r="AN13"/>
      <c r="AO13"/>
      <c r="AP13"/>
      <c r="AQ13"/>
    </row>
    <row r="14" spans="1:56" ht="15" customHeight="1" thickBot="1" x14ac:dyDescent="0.3">
      <c r="B14" s="55"/>
      <c r="C14" s="55"/>
      <c r="D14" s="54"/>
      <c r="E14" s="54"/>
      <c r="F14" s="106"/>
      <c r="G14" s="105">
        <f>'Tirage-poules_de_4'!AI4</f>
        <v>0</v>
      </c>
      <c r="H14" s="56"/>
      <c r="I14" s="56"/>
      <c r="J14" s="56"/>
      <c r="K14" s="56"/>
      <c r="L14" s="56"/>
      <c r="M14" s="308"/>
      <c r="N14" s="308"/>
      <c r="O14" s="307" t="s">
        <v>108</v>
      </c>
      <c r="P14" s="307"/>
      <c r="Q14" s="307"/>
      <c r="R14" s="307"/>
      <c r="S14" s="307"/>
      <c r="T14" s="307"/>
      <c r="U14" s="307"/>
      <c r="V14" s="307"/>
      <c r="W14" s="307"/>
      <c r="X14" s="178">
        <f>SUM(X11+X13)</f>
        <v>0</v>
      </c>
      <c r="Y14" s="179">
        <f t="shared" ref="Y14:AA14" si="7">SUM(Y11+Y13)</f>
        <v>0</v>
      </c>
      <c r="Z14" s="179">
        <f t="shared" si="7"/>
        <v>0</v>
      </c>
      <c r="AA14" s="180">
        <f t="shared" si="7"/>
        <v>0</v>
      </c>
      <c r="AB14" s="296"/>
      <c r="AC14" s="296"/>
      <c r="AD14" s="296"/>
      <c r="AE14" s="296"/>
      <c r="AF14" s="163"/>
      <c r="AG14" s="163"/>
      <c r="AJ14" s="297"/>
      <c r="AK14" s="297"/>
      <c r="AL14" s="297"/>
      <c r="AM14" s="297"/>
      <c r="AN14" s="297"/>
      <c r="AO14" s="297"/>
      <c r="AP14" s="297"/>
      <c r="AQ14" s="297"/>
    </row>
    <row r="15" spans="1:56" ht="15.95" customHeight="1" thickTop="1" thickBot="1" x14ac:dyDescent="0.3">
      <c r="B15" s="55"/>
      <c r="C15" s="55"/>
      <c r="D15" s="54"/>
      <c r="E15" s="56"/>
      <c r="F15" s="35"/>
      <c r="G15" s="105">
        <f>'Tirage-poules_de_4'!AI5</f>
        <v>0</v>
      </c>
      <c r="H15" s="56"/>
      <c r="I15" s="56"/>
      <c r="J15" s="56"/>
      <c r="K15" s="56"/>
      <c r="L15" s="56"/>
      <c r="M15" s="112"/>
      <c r="N15" s="14"/>
      <c r="O15" s="309" t="s">
        <v>109</v>
      </c>
      <c r="P15" s="309"/>
      <c r="Q15" s="309"/>
      <c r="R15" s="309"/>
      <c r="S15" s="309"/>
      <c r="T15" s="309"/>
      <c r="U15" s="309"/>
      <c r="V15" s="309"/>
      <c r="W15" s="309"/>
      <c r="X15" s="168">
        <f>RANK(X14,$X14:$AA14,0)+COUNTIF($X14:X14,X14)-1</f>
        <v>1</v>
      </c>
      <c r="Y15" s="168">
        <f>RANK(Y14,$X14:$AA14,0)+COUNTIF($X14:Y14,Y14)-1</f>
        <v>2</v>
      </c>
      <c r="Z15" s="168">
        <f>RANK(Z14,$X14:$AA14,0)+COUNTIF($X14:Z14,Z14)-1</f>
        <v>3</v>
      </c>
      <c r="AA15" s="168">
        <f>RANK(AA14,$X14:$AA14,0)+COUNTIF($X14:AA14,AA14)-1</f>
        <v>4</v>
      </c>
      <c r="AB15"/>
      <c r="AC15" s="163"/>
      <c r="AD15" s="163"/>
      <c r="AE15" s="163"/>
      <c r="AF15" s="163"/>
      <c r="AG15" s="163"/>
    </row>
    <row r="16" spans="1:56" ht="15.95" customHeight="1" thickTop="1" thickBot="1" x14ac:dyDescent="0.3">
      <c r="B16" s="55"/>
      <c r="C16" s="55"/>
      <c r="D16" s="54"/>
      <c r="E16" s="56"/>
      <c r="F16" s="35"/>
      <c r="G16" s="56"/>
      <c r="H16" s="56"/>
      <c r="I16" s="56"/>
      <c r="J16" s="56"/>
      <c r="K16" s="56"/>
      <c r="L16" s="56"/>
      <c r="M16" s="3"/>
      <c r="N16" s="14"/>
      <c r="O16" s="307" t="s">
        <v>110</v>
      </c>
      <c r="P16" s="307"/>
      <c r="Q16" s="307"/>
      <c r="R16" s="307"/>
      <c r="S16" s="307"/>
      <c r="T16" s="307"/>
      <c r="U16" s="307"/>
      <c r="V16" s="307"/>
      <c r="W16" s="307"/>
      <c r="X16" s="285">
        <f>AT12</f>
        <v>0</v>
      </c>
      <c r="Y16" s="285">
        <f>AV12</f>
        <v>0</v>
      </c>
      <c r="Z16" s="285">
        <f>AX12</f>
        <v>0</v>
      </c>
      <c r="AA16" s="285">
        <f>AZ12</f>
        <v>0</v>
      </c>
      <c r="AB16"/>
      <c r="AC16" s="163"/>
      <c r="AD16" s="163"/>
      <c r="AE16" s="163"/>
      <c r="AF16" s="163"/>
      <c r="AG16" s="163"/>
    </row>
    <row r="17" spans="2:33" ht="15.95" customHeight="1" thickTop="1" thickBot="1" x14ac:dyDescent="0.3">
      <c r="B17" s="54"/>
      <c r="C17" s="54"/>
      <c r="D17" s="54"/>
      <c r="E17" s="52"/>
      <c r="F17" s="35"/>
      <c r="G17" s="56"/>
      <c r="H17" s="56"/>
      <c r="I17" s="56"/>
      <c r="J17" s="56"/>
      <c r="K17" s="56"/>
      <c r="L17" s="56"/>
      <c r="M17" s="306" t="s">
        <v>80</v>
      </c>
      <c r="N17" s="306"/>
      <c r="O17" s="310" t="s">
        <v>111</v>
      </c>
      <c r="P17" s="307"/>
      <c r="Q17" s="307"/>
      <c r="R17" s="307"/>
      <c r="S17" s="307"/>
      <c r="T17" s="307"/>
      <c r="U17" s="307"/>
      <c r="V17" s="307"/>
      <c r="W17" s="307"/>
      <c r="X17" s="286">
        <f>SUM(X14+X16)</f>
        <v>0</v>
      </c>
      <c r="Y17" s="286">
        <f t="shared" ref="Y17:AA17" si="8">SUM(Y14+Y16)</f>
        <v>0</v>
      </c>
      <c r="Z17" s="286">
        <f t="shared" si="8"/>
        <v>0</v>
      </c>
      <c r="AA17" s="286">
        <f t="shared" si="8"/>
        <v>0</v>
      </c>
      <c r="AB17"/>
      <c r="AC17" s="163"/>
      <c r="AD17" s="163"/>
      <c r="AE17" s="163"/>
      <c r="AF17" s="163"/>
      <c r="AG17" s="163"/>
    </row>
    <row r="18" spans="2:33" ht="15.95" customHeight="1" thickTop="1" thickBot="1" x14ac:dyDescent="0.3">
      <c r="B18" s="54"/>
      <c r="C18" s="54"/>
      <c r="D18" s="54"/>
      <c r="E18" s="52"/>
      <c r="F18" s="35"/>
      <c r="G18" s="56"/>
      <c r="H18" s="56"/>
      <c r="I18" s="56"/>
      <c r="J18" s="56"/>
      <c r="K18" s="56"/>
      <c r="L18" s="56"/>
      <c r="M18" s="306" t="s">
        <v>82</v>
      </c>
      <c r="N18" s="306"/>
      <c r="O18" s="312" t="s">
        <v>112</v>
      </c>
      <c r="P18" s="312"/>
      <c r="Q18" s="312"/>
      <c r="R18" s="312"/>
      <c r="S18" s="312"/>
      <c r="T18" s="312"/>
      <c r="U18" s="312"/>
      <c r="V18" s="312"/>
      <c r="W18" s="312"/>
      <c r="X18" s="199">
        <f>RANK(X17,$X17:$AA17,0)+COUNTIF($X17:X17,X17)-1</f>
        <v>1</v>
      </c>
      <c r="Y18" s="199">
        <f>RANK(Y17,$X17:$AA17,0)+COUNTIF($X17:Y17,Y17)-1</f>
        <v>2</v>
      </c>
      <c r="Z18" s="199">
        <f>RANK(Z17,$X17:$AA17,0)+COUNTIF($X17:Z17,Z17)-1</f>
        <v>3</v>
      </c>
      <c r="AA18" s="199">
        <f>RANK(AA17,$X17:$AA17,0)+COUNTIF($X17:AA17,AA17)-1</f>
        <v>4</v>
      </c>
      <c r="AB18"/>
      <c r="AC18" s="163"/>
      <c r="AD18" s="163"/>
      <c r="AE18" s="163"/>
      <c r="AF18" s="163"/>
      <c r="AG18" s="163"/>
    </row>
    <row r="19" spans="2:33" ht="18" hidden="1" customHeight="1" x14ac:dyDescent="0.25">
      <c r="B19" s="54"/>
      <c r="C19" s="54"/>
      <c r="D19" s="54"/>
      <c r="E19" s="54"/>
      <c r="F19" s="35"/>
      <c r="G19" s="56"/>
      <c r="H19" s="53"/>
      <c r="I19" s="53"/>
      <c r="J19" s="53"/>
      <c r="K19" s="53"/>
      <c r="L19" s="53"/>
      <c r="M19" s="102">
        <v>1</v>
      </c>
      <c r="N19" s="123" t="e">
        <f>_xlfn.IFS(#REF!="","",#REF!=1,$G$12,#REF!=1,$G$13,#REF!=1,$G$14,#REF!=1,$G$15)</f>
        <v>#REF!</v>
      </c>
      <c r="O19" s="53"/>
      <c r="P19" s="53"/>
      <c r="Q19" s="53"/>
      <c r="R19" s="53"/>
      <c r="S19" s="56"/>
      <c r="T19" s="56"/>
      <c r="U19" s="56"/>
      <c r="V19" s="56"/>
      <c r="W19" s="56"/>
      <c r="X19"/>
      <c r="Y19"/>
      <c r="Z19"/>
      <c r="AA19"/>
      <c r="AB19" s="169"/>
      <c r="AC19" s="163"/>
      <c r="AD19" s="163"/>
      <c r="AE19" s="163"/>
      <c r="AF19" s="163"/>
      <c r="AG19" s="163"/>
    </row>
    <row r="20" spans="2:33" ht="20.25" thickTop="1" thickBot="1" x14ac:dyDescent="0.35">
      <c r="B20" s="54"/>
      <c r="C20" s="54"/>
      <c r="D20" s="54"/>
      <c r="E20" s="53"/>
      <c r="F20" s="108"/>
      <c r="G20" s="56"/>
      <c r="H20" s="53"/>
      <c r="I20" s="53"/>
      <c r="J20" s="53"/>
      <c r="K20" s="53"/>
      <c r="L20" s="53"/>
      <c r="M20" s="102">
        <v>1</v>
      </c>
      <c r="N20" s="170" t="str">
        <f>_xlfn.IFS(V2=0,"",X18=1,X1,Y18=1,Y1,Z18=1,Z1,AA18=1,AA1)</f>
        <v/>
      </c>
      <c r="O20" s="53"/>
      <c r="P20" s="53"/>
      <c r="Q20" s="53"/>
      <c r="R20" s="56"/>
      <c r="S20" s="56"/>
      <c r="T20" s="56"/>
      <c r="U20" s="56"/>
      <c r="V20" s="56"/>
      <c r="W20" s="56"/>
      <c r="X20" s="171"/>
      <c r="Y20"/>
      <c r="Z20"/>
      <c r="AA20"/>
      <c r="AB20" s="140"/>
      <c r="AC20" s="137"/>
    </row>
    <row r="21" spans="2:33" ht="15.75" customHeight="1" thickTop="1" thickBot="1" x14ac:dyDescent="0.35">
      <c r="B21" s="54"/>
      <c r="C21" s="54"/>
      <c r="D21" s="54"/>
      <c r="E21" s="53"/>
      <c r="F21" s="108"/>
      <c r="G21" s="54"/>
      <c r="H21" s="53"/>
      <c r="I21" s="53"/>
      <c r="J21" s="53"/>
      <c r="K21" s="53"/>
      <c r="L21" s="53"/>
      <c r="M21" s="102">
        <v>2</v>
      </c>
      <c r="N21" s="170" t="str">
        <f>_xlfn.IFS(V2=0,"",X18=2,X1,Y18=2,Y1,Z18=2,Z1,AA18=2,AA1)</f>
        <v/>
      </c>
      <c r="O21" s="53"/>
      <c r="P21" s="53"/>
      <c r="Q21" s="53"/>
      <c r="R21" s="56"/>
      <c r="S21" s="56"/>
      <c r="T21" s="158"/>
      <c r="U21" s="56"/>
      <c r="V21" s="56"/>
      <c r="W21" s="56"/>
      <c r="X21" s="124"/>
      <c r="Y21" s="124"/>
      <c r="Z21" s="124"/>
      <c r="AB21" s="140"/>
      <c r="AC21" s="137"/>
    </row>
    <row r="22" spans="2:33" ht="20.25" thickTop="1" thickBot="1" x14ac:dyDescent="0.35">
      <c r="B22" s="54"/>
      <c r="C22" s="54"/>
      <c r="D22" s="54"/>
      <c r="E22" s="53"/>
      <c r="F22" s="53"/>
      <c r="G22" s="54"/>
      <c r="H22" s="53"/>
      <c r="I22" s="53"/>
      <c r="J22" s="53"/>
      <c r="K22" s="53"/>
      <c r="L22" s="53"/>
      <c r="M22" s="102">
        <v>3</v>
      </c>
      <c r="N22" s="170" t="str">
        <f>_xlfn.IFS(V2=0,"",X18=3,X1,Y18=3,Y1,Z18=3,Z1,AA18=3,AA1)</f>
        <v/>
      </c>
      <c r="O22" s="53"/>
      <c r="P22" s="53"/>
      <c r="Q22" s="53"/>
      <c r="R22" s="53"/>
      <c r="S22" s="56"/>
      <c r="T22" s="56"/>
      <c r="U22" s="56"/>
      <c r="V22" s="56"/>
      <c r="W22" s="56"/>
      <c r="X22" s="124"/>
      <c r="Y22" s="124"/>
      <c r="Z22" s="124"/>
      <c r="AB22" s="140"/>
      <c r="AC22" s="137"/>
      <c r="AG22" s="163"/>
    </row>
    <row r="23" spans="2:33" ht="16.5" customHeight="1" thickTop="1" thickBot="1" x14ac:dyDescent="0.35">
      <c r="B23" s="54"/>
      <c r="C23" s="54"/>
      <c r="D23" s="54"/>
      <c r="E23" s="53"/>
      <c r="F23" s="53"/>
      <c r="G23" s="54"/>
      <c r="H23" s="53"/>
      <c r="I23" s="53"/>
      <c r="J23" s="53"/>
      <c r="K23" s="53"/>
      <c r="L23" s="53"/>
      <c r="M23" s="102">
        <v>4</v>
      </c>
      <c r="N23" s="170" t="str">
        <f>_xlfn.IFS(V2=0,"",X18=4,X1,Y18=4,Y1,Z18=4,Z1,AA18=4,AA1)</f>
        <v/>
      </c>
      <c r="O23" s="53"/>
      <c r="P23" s="53"/>
      <c r="Q23" s="53"/>
      <c r="R23" s="53"/>
      <c r="S23" s="56"/>
      <c r="T23" s="56"/>
      <c r="U23" s="56"/>
      <c r="V23" s="56"/>
      <c r="W23" s="56"/>
      <c r="X23" s="124"/>
      <c r="Y23" s="124"/>
      <c r="Z23" s="124"/>
      <c r="AA23" s="103"/>
      <c r="AB23" s="140"/>
      <c r="AC23" s="137"/>
      <c r="AG23" s="163"/>
    </row>
    <row r="24" spans="2:33" ht="15.75" thickTop="1" x14ac:dyDescent="0.25">
      <c r="B24" s="54"/>
      <c r="C24" s="54"/>
      <c r="D24" s="54"/>
      <c r="E24" s="53"/>
      <c r="F24" s="53"/>
      <c r="G24" s="54"/>
      <c r="H24" s="53"/>
      <c r="I24" s="53"/>
      <c r="J24" s="53"/>
      <c r="K24" s="53"/>
      <c r="L24" s="53"/>
      <c r="M24" s="112"/>
      <c r="N24" s="113"/>
      <c r="O24" s="53"/>
      <c r="P24" s="53"/>
      <c r="Q24" s="53"/>
      <c r="R24" s="53"/>
      <c r="S24" s="53"/>
      <c r="T24" s="56"/>
      <c r="U24" s="56"/>
      <c r="V24" s="56"/>
      <c r="W24" s="56"/>
      <c r="X24" s="109"/>
      <c r="Y24" s="109"/>
      <c r="Z24" s="109"/>
      <c r="AA24" s="103"/>
      <c r="AB24" s="169"/>
      <c r="AC24" s="137"/>
      <c r="AG24" s="163"/>
    </row>
    <row r="25" spans="2:33" x14ac:dyDescent="0.25">
      <c r="M25" s="112"/>
      <c r="N25" s="113"/>
      <c r="O25" s="53"/>
      <c r="P25" s="53"/>
      <c r="Q25" s="53"/>
      <c r="R25" s="53"/>
      <c r="S25" s="53"/>
      <c r="T25" s="56"/>
      <c r="U25" s="56"/>
      <c r="V25" s="56"/>
      <c r="W25" s="56"/>
      <c r="X25" s="56"/>
      <c r="Y25" s="56"/>
      <c r="Z25" s="56"/>
      <c r="AB25" s="169"/>
      <c r="AC25" s="137"/>
      <c r="AG25" s="163"/>
    </row>
    <row r="26" spans="2:33" ht="16.5" customHeight="1" x14ac:dyDescent="0.25">
      <c r="M26" s="311"/>
      <c r="N26" s="311"/>
      <c r="O26" s="53"/>
      <c r="P26" s="53"/>
      <c r="Q26" s="53"/>
      <c r="R26" s="53"/>
      <c r="S26" s="53"/>
      <c r="T26" s="56"/>
      <c r="U26" s="56"/>
      <c r="V26" s="53"/>
      <c r="W26" s="56"/>
      <c r="X26" s="56"/>
      <c r="Y26" s="56"/>
      <c r="Z26" s="56"/>
      <c r="AA26" s="56"/>
      <c r="AB26" s="155"/>
      <c r="AC26" s="137"/>
    </row>
    <row r="27" spans="2:33" x14ac:dyDescent="0.25">
      <c r="M27" s="311"/>
      <c r="N27" s="311"/>
      <c r="O27" s="53"/>
      <c r="P27" s="53"/>
      <c r="Q27" s="53"/>
      <c r="R27" s="53"/>
      <c r="S27" s="53"/>
      <c r="T27" s="56"/>
      <c r="U27" s="56"/>
      <c r="V27" s="53"/>
      <c r="W27" s="56"/>
      <c r="X27" s="56"/>
      <c r="Y27" s="56"/>
      <c r="Z27" s="56"/>
      <c r="AA27" s="56"/>
      <c r="AB27" s="172"/>
      <c r="AC27" s="137"/>
    </row>
    <row r="28" spans="2:33" ht="16.5" customHeight="1" x14ac:dyDescent="0.25">
      <c r="M28" s="35"/>
      <c r="N28" s="105"/>
      <c r="O28" s="53"/>
      <c r="P28" s="53"/>
      <c r="Q28" s="53"/>
      <c r="R28" s="53"/>
      <c r="S28" s="53"/>
      <c r="T28" s="56"/>
      <c r="U28" s="53"/>
      <c r="V28" s="126"/>
      <c r="W28" s="53"/>
      <c r="X28" s="56"/>
      <c r="Y28" s="56"/>
      <c r="Z28" s="56"/>
      <c r="AA28" s="169"/>
      <c r="AB28" s="172"/>
    </row>
    <row r="29" spans="2:33" x14ac:dyDescent="0.25">
      <c r="M29" s="35"/>
      <c r="N29" s="105"/>
      <c r="S29" s="53"/>
      <c r="T29" s="56"/>
      <c r="U29" s="53"/>
      <c r="V29" s="126"/>
      <c r="W29" s="53"/>
      <c r="X29" s="56"/>
      <c r="Y29" s="56"/>
      <c r="Z29" s="56"/>
      <c r="AA29" s="169"/>
      <c r="AB29" s="172"/>
    </row>
    <row r="30" spans="2:33" x14ac:dyDescent="0.25">
      <c r="M30" s="35"/>
      <c r="N30" s="105"/>
      <c r="S30" s="53"/>
      <c r="T30" s="56"/>
      <c r="U30" s="293"/>
      <c r="V30" s="126"/>
      <c r="W30" s="126"/>
      <c r="X30" s="56"/>
      <c r="Y30" s="56"/>
      <c r="Z30" s="56"/>
      <c r="AA30" s="169"/>
      <c r="AB30" s="172"/>
    </row>
    <row r="31" spans="2:33" x14ac:dyDescent="0.25">
      <c r="M31" s="35"/>
      <c r="N31" s="105"/>
      <c r="S31" s="53"/>
      <c r="T31" s="56"/>
      <c r="U31" s="293"/>
      <c r="V31" s="126"/>
      <c r="W31" s="126"/>
      <c r="X31" s="56"/>
      <c r="Y31" s="56"/>
      <c r="Z31" s="56"/>
      <c r="AA31" s="169"/>
      <c r="AB31" s="172"/>
    </row>
    <row r="32" spans="2:33" x14ac:dyDescent="0.25">
      <c r="M32" s="3"/>
      <c r="N32" s="3"/>
      <c r="U32" s="293"/>
      <c r="W32" s="126"/>
      <c r="X32" s="56"/>
      <c r="Y32" s="56"/>
      <c r="Z32" s="56"/>
      <c r="AA32" s="56"/>
      <c r="AB32" s="155"/>
    </row>
    <row r="33" spans="21:27" x14ac:dyDescent="0.25">
      <c r="U33" s="293"/>
      <c r="W33" s="126"/>
      <c r="X33" s="112"/>
      <c r="Y33" s="112"/>
      <c r="Z33" s="112"/>
      <c r="AA33" s="112"/>
    </row>
    <row r="34" spans="21:27" x14ac:dyDescent="0.25">
      <c r="X34" s="119"/>
      <c r="Y34" s="119"/>
      <c r="Z34" s="119"/>
      <c r="AA34" s="119"/>
    </row>
    <row r="35" spans="21:27" x14ac:dyDescent="0.25">
      <c r="X35" s="119"/>
      <c r="Y35" s="119"/>
      <c r="Z35" s="119"/>
      <c r="AA35" s="119"/>
    </row>
    <row r="36" spans="21:27" x14ac:dyDescent="0.25">
      <c r="X36" s="119"/>
      <c r="Y36" s="119"/>
      <c r="Z36" s="119"/>
      <c r="AA36" s="119"/>
    </row>
    <row r="37" spans="21:27" x14ac:dyDescent="0.25">
      <c r="X37" s="119"/>
      <c r="Y37" s="119"/>
      <c r="Z37" s="119"/>
      <c r="AA37" s="119"/>
    </row>
    <row r="38" spans="21:27" x14ac:dyDescent="0.25">
      <c r="X38" s="119"/>
      <c r="Y38" s="119"/>
      <c r="Z38" s="119"/>
      <c r="AA38" s="119"/>
    </row>
    <row r="39" spans="21:27" x14ac:dyDescent="0.25">
      <c r="X39" s="112"/>
      <c r="Y39" s="112"/>
      <c r="Z39" s="112"/>
      <c r="AA39" s="112"/>
    </row>
  </sheetData>
  <sheetProtection algorithmName="SHA-512" hashValue="BhITh90c8lwJ20JWA+eNlKi99oLLF/8vKheYwpwviiruMUvKQhgYKTjZH0HdA13bxcU4uvyam2WyoLAlgy2Wpg==" saltValue="cwjaWer1AHkPFFacC4kgrw==" spinCount="100000" sheet="1" objects="1" scenarios="1"/>
  <protectedRanges>
    <protectedRange sqref="H2:L7 O2:S7" name="Plage1"/>
  </protectedRanges>
  <mergeCells count="48">
    <mergeCell ref="E1:F1"/>
    <mergeCell ref="AC1:AG1"/>
    <mergeCell ref="AI1:AQ1"/>
    <mergeCell ref="AS1:BA1"/>
    <mergeCell ref="AJ2:AK2"/>
    <mergeCell ref="AX2:AY2"/>
    <mergeCell ref="AZ2:BA2"/>
    <mergeCell ref="AJ3:AK3"/>
    <mergeCell ref="AL3:AM3"/>
    <mergeCell ref="AN3:AO3"/>
    <mergeCell ref="AP3:AQ3"/>
    <mergeCell ref="AT3:AU3"/>
    <mergeCell ref="AV3:AW3"/>
    <mergeCell ref="AX3:AY3"/>
    <mergeCell ref="AZ3:BA3"/>
    <mergeCell ref="AL2:AM2"/>
    <mergeCell ref="AN2:AO2"/>
    <mergeCell ref="AP2:AQ2"/>
    <mergeCell ref="AT2:AU2"/>
    <mergeCell ref="AV2:AW2"/>
    <mergeCell ref="N8:W8"/>
    <mergeCell ref="N9:W9"/>
    <mergeCell ref="O10:W10"/>
    <mergeCell ref="O11:W11"/>
    <mergeCell ref="O12:W12"/>
    <mergeCell ref="AV12:AW12"/>
    <mergeCell ref="AX12:AY12"/>
    <mergeCell ref="AZ12:BA12"/>
    <mergeCell ref="M13:N13"/>
    <mergeCell ref="O13:W13"/>
    <mergeCell ref="AJ12:AK12"/>
    <mergeCell ref="AL12:AM12"/>
    <mergeCell ref="AN12:AO12"/>
    <mergeCell ref="AP12:AQ12"/>
    <mergeCell ref="AT12:AU12"/>
    <mergeCell ref="M14:N14"/>
    <mergeCell ref="O14:W14"/>
    <mergeCell ref="AB14:AE14"/>
    <mergeCell ref="AJ14:AQ14"/>
    <mergeCell ref="O15:W15"/>
    <mergeCell ref="M26:N26"/>
    <mergeCell ref="M27:N27"/>
    <mergeCell ref="U30:U33"/>
    <mergeCell ref="O16:W16"/>
    <mergeCell ref="M17:N17"/>
    <mergeCell ref="O17:W17"/>
    <mergeCell ref="M18:N18"/>
    <mergeCell ref="O18:W18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1377" r:id="rId3" name="CommandButton1">
          <controlPr defaultSize="0" autoLine="0" r:id="rId4">
            <anchor moveWithCells="1">
              <from>
                <xdr:col>22</xdr:col>
                <xdr:colOff>323850</xdr:colOff>
                <xdr:row>19</xdr:row>
                <xdr:rowOff>57150</xdr:rowOff>
              </from>
              <to>
                <xdr:col>28</xdr:col>
                <xdr:colOff>419100</xdr:colOff>
                <xdr:row>23</xdr:row>
                <xdr:rowOff>66675</xdr:rowOff>
              </to>
            </anchor>
          </controlPr>
        </control>
      </mc:Choice>
      <mc:Fallback>
        <control shapeId="101377" r:id="rId3" name="CommandButton1"/>
      </mc:Fallback>
    </mc:AlternateContent>
    <mc:AlternateContent xmlns:mc="http://schemas.openxmlformats.org/markup-compatibility/2006">
      <mc:Choice Requires="x14">
        <control shapeId="101378" r:id="rId5" name="CommandButton2">
          <controlPr defaultSize="0" autoLine="0" r:id="rId6">
            <anchor moveWithCells="1">
              <from>
                <xdr:col>23</xdr:col>
                <xdr:colOff>0</xdr:colOff>
                <xdr:row>40</xdr:row>
                <xdr:rowOff>114300</xdr:rowOff>
              </from>
              <to>
                <xdr:col>28</xdr:col>
                <xdr:colOff>533400</xdr:colOff>
                <xdr:row>45</xdr:row>
                <xdr:rowOff>38100</xdr:rowOff>
              </to>
            </anchor>
          </controlPr>
        </control>
      </mc:Choice>
      <mc:Fallback>
        <control shapeId="101378" r:id="rId5" name="CommandButton2"/>
      </mc:Fallback>
    </mc:AlternateContent>
    <mc:AlternateContent xmlns:mc="http://schemas.openxmlformats.org/markup-compatibility/2006">
      <mc:Choice Requires="x14">
        <control shapeId="101380" r:id="rId7" name="CommandButton4">
          <controlPr defaultSize="0" autoLine="0" r:id="rId8">
            <anchor moveWithCells="1">
              <from>
                <xdr:col>23</xdr:col>
                <xdr:colOff>0</xdr:colOff>
                <xdr:row>40</xdr:row>
                <xdr:rowOff>114300</xdr:rowOff>
              </from>
              <to>
                <xdr:col>28</xdr:col>
                <xdr:colOff>533400</xdr:colOff>
                <xdr:row>45</xdr:row>
                <xdr:rowOff>38100</xdr:rowOff>
              </to>
            </anchor>
          </controlPr>
        </control>
      </mc:Choice>
      <mc:Fallback>
        <control shapeId="101380" r:id="rId7" name="CommandButton4"/>
      </mc:Fallback>
    </mc:AlternateContent>
  </controls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9AD5C8-6C29-4560-9E52-4046B191B07D}">
  <sheetPr codeName="Feuil1"/>
  <dimension ref="A1:AH369"/>
  <sheetViews>
    <sheetView showGridLines="0" showRowColHeaders="0" workbookViewId="0">
      <selection activeCell="L48" sqref="L48"/>
    </sheetView>
  </sheetViews>
  <sheetFormatPr baseColWidth="10" defaultRowHeight="18" x14ac:dyDescent="0.25"/>
  <cols>
    <col min="1" max="1" width="3.7109375" style="51" customWidth="1"/>
    <col min="2" max="2" width="13.5703125" style="65" customWidth="1"/>
    <col min="3" max="3" width="29.5703125" style="251" customWidth="1"/>
    <col min="4" max="4" width="4.7109375" style="251" customWidth="1"/>
    <col min="5" max="5" width="32.28515625" style="251" customWidth="1"/>
    <col min="6" max="6" width="4.7109375" style="251" customWidth="1"/>
    <col min="7" max="7" width="32.42578125" style="251" customWidth="1"/>
    <col min="8" max="8" width="4.85546875" style="251" customWidth="1"/>
    <col min="9" max="9" width="38" style="251" customWidth="1"/>
    <col min="10" max="10" width="6.28515625" style="251" customWidth="1"/>
    <col min="11" max="11" width="5" style="252" bestFit="1" customWidth="1"/>
    <col min="12" max="12" width="31.42578125" style="271" customWidth="1"/>
    <col min="13" max="13" width="5.85546875" style="271" customWidth="1"/>
    <col min="14" max="14" width="28.42578125" style="272" customWidth="1"/>
    <col min="15" max="15" width="4.140625" style="272" customWidth="1"/>
    <col min="16" max="16" width="24.7109375" style="272" customWidth="1"/>
    <col min="17" max="17" width="4.28515625" style="272" customWidth="1"/>
    <col min="18" max="18" width="24.7109375" style="271" customWidth="1"/>
    <col min="19" max="19" width="4.28515625" style="271" customWidth="1"/>
    <col min="20" max="20" width="24.7109375" style="271" customWidth="1"/>
    <col min="21" max="22" width="19.140625" style="271" customWidth="1"/>
    <col min="23" max="23" width="10.85546875" style="216" customWidth="1"/>
    <col min="24" max="24" width="36.5703125" style="254" customWidth="1"/>
    <col min="25" max="25" width="11.42578125" style="216"/>
    <col min="26" max="28" width="12.7109375" style="216" customWidth="1"/>
    <col min="29" max="30" width="12.7109375" style="40" customWidth="1"/>
    <col min="31" max="263" width="11.42578125" style="40"/>
    <col min="264" max="264" width="3.7109375" style="40" customWidth="1"/>
    <col min="265" max="270" width="24.7109375" style="40" customWidth="1"/>
    <col min="271" max="271" width="5" style="40" bestFit="1" customWidth="1"/>
    <col min="272" max="272" width="8.85546875" style="40" customWidth="1"/>
    <col min="273" max="276" width="24.7109375" style="40" customWidth="1"/>
    <col min="277" max="278" width="19.140625" style="40" customWidth="1"/>
    <col min="279" max="279" width="10.85546875" style="40" customWidth="1"/>
    <col min="280" max="280" width="36.5703125" style="40" customWidth="1"/>
    <col min="281" max="281" width="11.42578125" style="40"/>
    <col min="282" max="286" width="12.7109375" style="40" customWidth="1"/>
    <col min="287" max="519" width="11.42578125" style="40"/>
    <col min="520" max="520" width="3.7109375" style="40" customWidth="1"/>
    <col min="521" max="526" width="24.7109375" style="40" customWidth="1"/>
    <col min="527" max="527" width="5" style="40" bestFit="1" customWidth="1"/>
    <col min="528" max="528" width="8.85546875" style="40" customWidth="1"/>
    <col min="529" max="532" width="24.7109375" style="40" customWidth="1"/>
    <col min="533" max="534" width="19.140625" style="40" customWidth="1"/>
    <col min="535" max="535" width="10.85546875" style="40" customWidth="1"/>
    <col min="536" max="536" width="36.5703125" style="40" customWidth="1"/>
    <col min="537" max="537" width="11.42578125" style="40"/>
    <col min="538" max="542" width="12.7109375" style="40" customWidth="1"/>
    <col min="543" max="775" width="11.42578125" style="40"/>
    <col min="776" max="776" width="3.7109375" style="40" customWidth="1"/>
    <col min="777" max="782" width="24.7109375" style="40" customWidth="1"/>
    <col min="783" max="783" width="5" style="40" bestFit="1" customWidth="1"/>
    <col min="784" max="784" width="8.85546875" style="40" customWidth="1"/>
    <col min="785" max="788" width="24.7109375" style="40" customWidth="1"/>
    <col min="789" max="790" width="19.140625" style="40" customWidth="1"/>
    <col min="791" max="791" width="10.85546875" style="40" customWidth="1"/>
    <col min="792" max="792" width="36.5703125" style="40" customWidth="1"/>
    <col min="793" max="793" width="11.42578125" style="40"/>
    <col min="794" max="798" width="12.7109375" style="40" customWidth="1"/>
    <col min="799" max="1031" width="11.42578125" style="40"/>
    <col min="1032" max="1032" width="3.7109375" style="40" customWidth="1"/>
    <col min="1033" max="1038" width="24.7109375" style="40" customWidth="1"/>
    <col min="1039" max="1039" width="5" style="40" bestFit="1" customWidth="1"/>
    <col min="1040" max="1040" width="8.85546875" style="40" customWidth="1"/>
    <col min="1041" max="1044" width="24.7109375" style="40" customWidth="1"/>
    <col min="1045" max="1046" width="19.140625" style="40" customWidth="1"/>
    <col min="1047" max="1047" width="10.85546875" style="40" customWidth="1"/>
    <col min="1048" max="1048" width="36.5703125" style="40" customWidth="1"/>
    <col min="1049" max="1049" width="11.42578125" style="40"/>
    <col min="1050" max="1054" width="12.7109375" style="40" customWidth="1"/>
    <col min="1055" max="1287" width="11.42578125" style="40"/>
    <col min="1288" max="1288" width="3.7109375" style="40" customWidth="1"/>
    <col min="1289" max="1294" width="24.7109375" style="40" customWidth="1"/>
    <col min="1295" max="1295" width="5" style="40" bestFit="1" customWidth="1"/>
    <col min="1296" max="1296" width="8.85546875" style="40" customWidth="1"/>
    <col min="1297" max="1300" width="24.7109375" style="40" customWidth="1"/>
    <col min="1301" max="1302" width="19.140625" style="40" customWidth="1"/>
    <col min="1303" max="1303" width="10.85546875" style="40" customWidth="1"/>
    <col min="1304" max="1304" width="36.5703125" style="40" customWidth="1"/>
    <col min="1305" max="1305" width="11.42578125" style="40"/>
    <col min="1306" max="1310" width="12.7109375" style="40" customWidth="1"/>
    <col min="1311" max="1543" width="11.42578125" style="40"/>
    <col min="1544" max="1544" width="3.7109375" style="40" customWidth="1"/>
    <col min="1545" max="1550" width="24.7109375" style="40" customWidth="1"/>
    <col min="1551" max="1551" width="5" style="40" bestFit="1" customWidth="1"/>
    <col min="1552" max="1552" width="8.85546875" style="40" customWidth="1"/>
    <col min="1553" max="1556" width="24.7109375" style="40" customWidth="1"/>
    <col min="1557" max="1558" width="19.140625" style="40" customWidth="1"/>
    <col min="1559" max="1559" width="10.85546875" style="40" customWidth="1"/>
    <col min="1560" max="1560" width="36.5703125" style="40" customWidth="1"/>
    <col min="1561" max="1561" width="11.42578125" style="40"/>
    <col min="1562" max="1566" width="12.7109375" style="40" customWidth="1"/>
    <col min="1567" max="1799" width="11.42578125" style="40"/>
    <col min="1800" max="1800" width="3.7109375" style="40" customWidth="1"/>
    <col min="1801" max="1806" width="24.7109375" style="40" customWidth="1"/>
    <col min="1807" max="1807" width="5" style="40" bestFit="1" customWidth="1"/>
    <col min="1808" max="1808" width="8.85546875" style="40" customWidth="1"/>
    <col min="1809" max="1812" width="24.7109375" style="40" customWidth="1"/>
    <col min="1813" max="1814" width="19.140625" style="40" customWidth="1"/>
    <col min="1815" max="1815" width="10.85546875" style="40" customWidth="1"/>
    <col min="1816" max="1816" width="36.5703125" style="40" customWidth="1"/>
    <col min="1817" max="1817" width="11.42578125" style="40"/>
    <col min="1818" max="1822" width="12.7109375" style="40" customWidth="1"/>
    <col min="1823" max="2055" width="11.42578125" style="40"/>
    <col min="2056" max="2056" width="3.7109375" style="40" customWidth="1"/>
    <col min="2057" max="2062" width="24.7109375" style="40" customWidth="1"/>
    <col min="2063" max="2063" width="5" style="40" bestFit="1" customWidth="1"/>
    <col min="2064" max="2064" width="8.85546875" style="40" customWidth="1"/>
    <col min="2065" max="2068" width="24.7109375" style="40" customWidth="1"/>
    <col min="2069" max="2070" width="19.140625" style="40" customWidth="1"/>
    <col min="2071" max="2071" width="10.85546875" style="40" customWidth="1"/>
    <col min="2072" max="2072" width="36.5703125" style="40" customWidth="1"/>
    <col min="2073" max="2073" width="11.42578125" style="40"/>
    <col min="2074" max="2078" width="12.7109375" style="40" customWidth="1"/>
    <col min="2079" max="2311" width="11.42578125" style="40"/>
    <col min="2312" max="2312" width="3.7109375" style="40" customWidth="1"/>
    <col min="2313" max="2318" width="24.7109375" style="40" customWidth="1"/>
    <col min="2319" max="2319" width="5" style="40" bestFit="1" customWidth="1"/>
    <col min="2320" max="2320" width="8.85546875" style="40" customWidth="1"/>
    <col min="2321" max="2324" width="24.7109375" style="40" customWidth="1"/>
    <col min="2325" max="2326" width="19.140625" style="40" customWidth="1"/>
    <col min="2327" max="2327" width="10.85546875" style="40" customWidth="1"/>
    <col min="2328" max="2328" width="36.5703125" style="40" customWidth="1"/>
    <col min="2329" max="2329" width="11.42578125" style="40"/>
    <col min="2330" max="2334" width="12.7109375" style="40" customWidth="1"/>
    <col min="2335" max="2567" width="11.42578125" style="40"/>
    <col min="2568" max="2568" width="3.7109375" style="40" customWidth="1"/>
    <col min="2569" max="2574" width="24.7109375" style="40" customWidth="1"/>
    <col min="2575" max="2575" width="5" style="40" bestFit="1" customWidth="1"/>
    <col min="2576" max="2576" width="8.85546875" style="40" customWidth="1"/>
    <col min="2577" max="2580" width="24.7109375" style="40" customWidth="1"/>
    <col min="2581" max="2582" width="19.140625" style="40" customWidth="1"/>
    <col min="2583" max="2583" width="10.85546875" style="40" customWidth="1"/>
    <col min="2584" max="2584" width="36.5703125" style="40" customWidth="1"/>
    <col min="2585" max="2585" width="11.42578125" style="40"/>
    <col min="2586" max="2590" width="12.7109375" style="40" customWidth="1"/>
    <col min="2591" max="2823" width="11.42578125" style="40"/>
    <col min="2824" max="2824" width="3.7109375" style="40" customWidth="1"/>
    <col min="2825" max="2830" width="24.7109375" style="40" customWidth="1"/>
    <col min="2831" max="2831" width="5" style="40" bestFit="1" customWidth="1"/>
    <col min="2832" max="2832" width="8.85546875" style="40" customWidth="1"/>
    <col min="2833" max="2836" width="24.7109375" style="40" customWidth="1"/>
    <col min="2837" max="2838" width="19.140625" style="40" customWidth="1"/>
    <col min="2839" max="2839" width="10.85546875" style="40" customWidth="1"/>
    <col min="2840" max="2840" width="36.5703125" style="40" customWidth="1"/>
    <col min="2841" max="2841" width="11.42578125" style="40"/>
    <col min="2842" max="2846" width="12.7109375" style="40" customWidth="1"/>
    <col min="2847" max="3079" width="11.42578125" style="40"/>
    <col min="3080" max="3080" width="3.7109375" style="40" customWidth="1"/>
    <col min="3081" max="3086" width="24.7109375" style="40" customWidth="1"/>
    <col min="3087" max="3087" width="5" style="40" bestFit="1" customWidth="1"/>
    <col min="3088" max="3088" width="8.85546875" style="40" customWidth="1"/>
    <col min="3089" max="3092" width="24.7109375" style="40" customWidth="1"/>
    <col min="3093" max="3094" width="19.140625" style="40" customWidth="1"/>
    <col min="3095" max="3095" width="10.85546875" style="40" customWidth="1"/>
    <col min="3096" max="3096" width="36.5703125" style="40" customWidth="1"/>
    <col min="3097" max="3097" width="11.42578125" style="40"/>
    <col min="3098" max="3102" width="12.7109375" style="40" customWidth="1"/>
    <col min="3103" max="3335" width="11.42578125" style="40"/>
    <col min="3336" max="3336" width="3.7109375" style="40" customWidth="1"/>
    <col min="3337" max="3342" width="24.7109375" style="40" customWidth="1"/>
    <col min="3343" max="3343" width="5" style="40" bestFit="1" customWidth="1"/>
    <col min="3344" max="3344" width="8.85546875" style="40" customWidth="1"/>
    <col min="3345" max="3348" width="24.7109375" style="40" customWidth="1"/>
    <col min="3349" max="3350" width="19.140625" style="40" customWidth="1"/>
    <col min="3351" max="3351" width="10.85546875" style="40" customWidth="1"/>
    <col min="3352" max="3352" width="36.5703125" style="40" customWidth="1"/>
    <col min="3353" max="3353" width="11.42578125" style="40"/>
    <col min="3354" max="3358" width="12.7109375" style="40" customWidth="1"/>
    <col min="3359" max="3591" width="11.42578125" style="40"/>
    <col min="3592" max="3592" width="3.7109375" style="40" customWidth="1"/>
    <col min="3593" max="3598" width="24.7109375" style="40" customWidth="1"/>
    <col min="3599" max="3599" width="5" style="40" bestFit="1" customWidth="1"/>
    <col min="3600" max="3600" width="8.85546875" style="40" customWidth="1"/>
    <col min="3601" max="3604" width="24.7109375" style="40" customWidth="1"/>
    <col min="3605" max="3606" width="19.140625" style="40" customWidth="1"/>
    <col min="3607" max="3607" width="10.85546875" style="40" customWidth="1"/>
    <col min="3608" max="3608" width="36.5703125" style="40" customWidth="1"/>
    <col min="3609" max="3609" width="11.42578125" style="40"/>
    <col min="3610" max="3614" width="12.7109375" style="40" customWidth="1"/>
    <col min="3615" max="3847" width="11.42578125" style="40"/>
    <col min="3848" max="3848" width="3.7109375" style="40" customWidth="1"/>
    <col min="3849" max="3854" width="24.7109375" style="40" customWidth="1"/>
    <col min="3855" max="3855" width="5" style="40" bestFit="1" customWidth="1"/>
    <col min="3856" max="3856" width="8.85546875" style="40" customWidth="1"/>
    <col min="3857" max="3860" width="24.7109375" style="40" customWidth="1"/>
    <col min="3861" max="3862" width="19.140625" style="40" customWidth="1"/>
    <col min="3863" max="3863" width="10.85546875" style="40" customWidth="1"/>
    <col min="3864" max="3864" width="36.5703125" style="40" customWidth="1"/>
    <col min="3865" max="3865" width="11.42578125" style="40"/>
    <col min="3866" max="3870" width="12.7109375" style="40" customWidth="1"/>
    <col min="3871" max="4103" width="11.42578125" style="40"/>
    <col min="4104" max="4104" width="3.7109375" style="40" customWidth="1"/>
    <col min="4105" max="4110" width="24.7109375" style="40" customWidth="1"/>
    <col min="4111" max="4111" width="5" style="40" bestFit="1" customWidth="1"/>
    <col min="4112" max="4112" width="8.85546875" style="40" customWidth="1"/>
    <col min="4113" max="4116" width="24.7109375" style="40" customWidth="1"/>
    <col min="4117" max="4118" width="19.140625" style="40" customWidth="1"/>
    <col min="4119" max="4119" width="10.85546875" style="40" customWidth="1"/>
    <col min="4120" max="4120" width="36.5703125" style="40" customWidth="1"/>
    <col min="4121" max="4121" width="11.42578125" style="40"/>
    <col min="4122" max="4126" width="12.7109375" style="40" customWidth="1"/>
    <col min="4127" max="4359" width="11.42578125" style="40"/>
    <col min="4360" max="4360" width="3.7109375" style="40" customWidth="1"/>
    <col min="4361" max="4366" width="24.7109375" style="40" customWidth="1"/>
    <col min="4367" max="4367" width="5" style="40" bestFit="1" customWidth="1"/>
    <col min="4368" max="4368" width="8.85546875" style="40" customWidth="1"/>
    <col min="4369" max="4372" width="24.7109375" style="40" customWidth="1"/>
    <col min="4373" max="4374" width="19.140625" style="40" customWidth="1"/>
    <col min="4375" max="4375" width="10.85546875" style="40" customWidth="1"/>
    <col min="4376" max="4376" width="36.5703125" style="40" customWidth="1"/>
    <col min="4377" max="4377" width="11.42578125" style="40"/>
    <col min="4378" max="4382" width="12.7109375" style="40" customWidth="1"/>
    <col min="4383" max="4615" width="11.42578125" style="40"/>
    <col min="4616" max="4616" width="3.7109375" style="40" customWidth="1"/>
    <col min="4617" max="4622" width="24.7109375" style="40" customWidth="1"/>
    <col min="4623" max="4623" width="5" style="40" bestFit="1" customWidth="1"/>
    <col min="4624" max="4624" width="8.85546875" style="40" customWidth="1"/>
    <col min="4625" max="4628" width="24.7109375" style="40" customWidth="1"/>
    <col min="4629" max="4630" width="19.140625" style="40" customWidth="1"/>
    <col min="4631" max="4631" width="10.85546875" style="40" customWidth="1"/>
    <col min="4632" max="4632" width="36.5703125" style="40" customWidth="1"/>
    <col min="4633" max="4633" width="11.42578125" style="40"/>
    <col min="4634" max="4638" width="12.7109375" style="40" customWidth="1"/>
    <col min="4639" max="4871" width="11.42578125" style="40"/>
    <col min="4872" max="4872" width="3.7109375" style="40" customWidth="1"/>
    <col min="4873" max="4878" width="24.7109375" style="40" customWidth="1"/>
    <col min="4879" max="4879" width="5" style="40" bestFit="1" customWidth="1"/>
    <col min="4880" max="4880" width="8.85546875" style="40" customWidth="1"/>
    <col min="4881" max="4884" width="24.7109375" style="40" customWidth="1"/>
    <col min="4885" max="4886" width="19.140625" style="40" customWidth="1"/>
    <col min="4887" max="4887" width="10.85546875" style="40" customWidth="1"/>
    <col min="4888" max="4888" width="36.5703125" style="40" customWidth="1"/>
    <col min="4889" max="4889" width="11.42578125" style="40"/>
    <col min="4890" max="4894" width="12.7109375" style="40" customWidth="1"/>
    <col min="4895" max="5127" width="11.42578125" style="40"/>
    <col min="5128" max="5128" width="3.7109375" style="40" customWidth="1"/>
    <col min="5129" max="5134" width="24.7109375" style="40" customWidth="1"/>
    <col min="5135" max="5135" width="5" style="40" bestFit="1" customWidth="1"/>
    <col min="5136" max="5136" width="8.85546875" style="40" customWidth="1"/>
    <col min="5137" max="5140" width="24.7109375" style="40" customWidth="1"/>
    <col min="5141" max="5142" width="19.140625" style="40" customWidth="1"/>
    <col min="5143" max="5143" width="10.85546875" style="40" customWidth="1"/>
    <col min="5144" max="5144" width="36.5703125" style="40" customWidth="1"/>
    <col min="5145" max="5145" width="11.42578125" style="40"/>
    <col min="5146" max="5150" width="12.7109375" style="40" customWidth="1"/>
    <col min="5151" max="5383" width="11.42578125" style="40"/>
    <col min="5384" max="5384" width="3.7109375" style="40" customWidth="1"/>
    <col min="5385" max="5390" width="24.7109375" style="40" customWidth="1"/>
    <col min="5391" max="5391" width="5" style="40" bestFit="1" customWidth="1"/>
    <col min="5392" max="5392" width="8.85546875" style="40" customWidth="1"/>
    <col min="5393" max="5396" width="24.7109375" style="40" customWidth="1"/>
    <col min="5397" max="5398" width="19.140625" style="40" customWidth="1"/>
    <col min="5399" max="5399" width="10.85546875" style="40" customWidth="1"/>
    <col min="5400" max="5400" width="36.5703125" style="40" customWidth="1"/>
    <col min="5401" max="5401" width="11.42578125" style="40"/>
    <col min="5402" max="5406" width="12.7109375" style="40" customWidth="1"/>
    <col min="5407" max="5639" width="11.42578125" style="40"/>
    <col min="5640" max="5640" width="3.7109375" style="40" customWidth="1"/>
    <col min="5641" max="5646" width="24.7109375" style="40" customWidth="1"/>
    <col min="5647" max="5647" width="5" style="40" bestFit="1" customWidth="1"/>
    <col min="5648" max="5648" width="8.85546875" style="40" customWidth="1"/>
    <col min="5649" max="5652" width="24.7109375" style="40" customWidth="1"/>
    <col min="5653" max="5654" width="19.140625" style="40" customWidth="1"/>
    <col min="5655" max="5655" width="10.85546875" style="40" customWidth="1"/>
    <col min="5656" max="5656" width="36.5703125" style="40" customWidth="1"/>
    <col min="5657" max="5657" width="11.42578125" style="40"/>
    <col min="5658" max="5662" width="12.7109375" style="40" customWidth="1"/>
    <col min="5663" max="5895" width="11.42578125" style="40"/>
    <col min="5896" max="5896" width="3.7109375" style="40" customWidth="1"/>
    <col min="5897" max="5902" width="24.7109375" style="40" customWidth="1"/>
    <col min="5903" max="5903" width="5" style="40" bestFit="1" customWidth="1"/>
    <col min="5904" max="5904" width="8.85546875" style="40" customWidth="1"/>
    <col min="5905" max="5908" width="24.7109375" style="40" customWidth="1"/>
    <col min="5909" max="5910" width="19.140625" style="40" customWidth="1"/>
    <col min="5911" max="5911" width="10.85546875" style="40" customWidth="1"/>
    <col min="5912" max="5912" width="36.5703125" style="40" customWidth="1"/>
    <col min="5913" max="5913" width="11.42578125" style="40"/>
    <col min="5914" max="5918" width="12.7109375" style="40" customWidth="1"/>
    <col min="5919" max="6151" width="11.42578125" style="40"/>
    <col min="6152" max="6152" width="3.7109375" style="40" customWidth="1"/>
    <col min="6153" max="6158" width="24.7109375" style="40" customWidth="1"/>
    <col min="6159" max="6159" width="5" style="40" bestFit="1" customWidth="1"/>
    <col min="6160" max="6160" width="8.85546875" style="40" customWidth="1"/>
    <col min="6161" max="6164" width="24.7109375" style="40" customWidth="1"/>
    <col min="6165" max="6166" width="19.140625" style="40" customWidth="1"/>
    <col min="6167" max="6167" width="10.85546875" style="40" customWidth="1"/>
    <col min="6168" max="6168" width="36.5703125" style="40" customWidth="1"/>
    <col min="6169" max="6169" width="11.42578125" style="40"/>
    <col min="6170" max="6174" width="12.7109375" style="40" customWidth="1"/>
    <col min="6175" max="6407" width="11.42578125" style="40"/>
    <col min="6408" max="6408" width="3.7109375" style="40" customWidth="1"/>
    <col min="6409" max="6414" width="24.7109375" style="40" customWidth="1"/>
    <col min="6415" max="6415" width="5" style="40" bestFit="1" customWidth="1"/>
    <col min="6416" max="6416" width="8.85546875" style="40" customWidth="1"/>
    <col min="6417" max="6420" width="24.7109375" style="40" customWidth="1"/>
    <col min="6421" max="6422" width="19.140625" style="40" customWidth="1"/>
    <col min="6423" max="6423" width="10.85546875" style="40" customWidth="1"/>
    <col min="6424" max="6424" width="36.5703125" style="40" customWidth="1"/>
    <col min="6425" max="6425" width="11.42578125" style="40"/>
    <col min="6426" max="6430" width="12.7109375" style="40" customWidth="1"/>
    <col min="6431" max="6663" width="11.42578125" style="40"/>
    <col min="6664" max="6664" width="3.7109375" style="40" customWidth="1"/>
    <col min="6665" max="6670" width="24.7109375" style="40" customWidth="1"/>
    <col min="6671" max="6671" width="5" style="40" bestFit="1" customWidth="1"/>
    <col min="6672" max="6672" width="8.85546875" style="40" customWidth="1"/>
    <col min="6673" max="6676" width="24.7109375" style="40" customWidth="1"/>
    <col min="6677" max="6678" width="19.140625" style="40" customWidth="1"/>
    <col min="6679" max="6679" width="10.85546875" style="40" customWidth="1"/>
    <col min="6680" max="6680" width="36.5703125" style="40" customWidth="1"/>
    <col min="6681" max="6681" width="11.42578125" style="40"/>
    <col min="6682" max="6686" width="12.7109375" style="40" customWidth="1"/>
    <col min="6687" max="6919" width="11.42578125" style="40"/>
    <col min="6920" max="6920" width="3.7109375" style="40" customWidth="1"/>
    <col min="6921" max="6926" width="24.7109375" style="40" customWidth="1"/>
    <col min="6927" max="6927" width="5" style="40" bestFit="1" customWidth="1"/>
    <col min="6928" max="6928" width="8.85546875" style="40" customWidth="1"/>
    <col min="6929" max="6932" width="24.7109375" style="40" customWidth="1"/>
    <col min="6933" max="6934" width="19.140625" style="40" customWidth="1"/>
    <col min="6935" max="6935" width="10.85546875" style="40" customWidth="1"/>
    <col min="6936" max="6936" width="36.5703125" style="40" customWidth="1"/>
    <col min="6937" max="6937" width="11.42578125" style="40"/>
    <col min="6938" max="6942" width="12.7109375" style="40" customWidth="1"/>
    <col min="6943" max="7175" width="11.42578125" style="40"/>
    <col min="7176" max="7176" width="3.7109375" style="40" customWidth="1"/>
    <col min="7177" max="7182" width="24.7109375" style="40" customWidth="1"/>
    <col min="7183" max="7183" width="5" style="40" bestFit="1" customWidth="1"/>
    <col min="7184" max="7184" width="8.85546875" style="40" customWidth="1"/>
    <col min="7185" max="7188" width="24.7109375" style="40" customWidth="1"/>
    <col min="7189" max="7190" width="19.140625" style="40" customWidth="1"/>
    <col min="7191" max="7191" width="10.85546875" style="40" customWidth="1"/>
    <col min="7192" max="7192" width="36.5703125" style="40" customWidth="1"/>
    <col min="7193" max="7193" width="11.42578125" style="40"/>
    <col min="7194" max="7198" width="12.7109375" style="40" customWidth="1"/>
    <col min="7199" max="7431" width="11.42578125" style="40"/>
    <col min="7432" max="7432" width="3.7109375" style="40" customWidth="1"/>
    <col min="7433" max="7438" width="24.7109375" style="40" customWidth="1"/>
    <col min="7439" max="7439" width="5" style="40" bestFit="1" customWidth="1"/>
    <col min="7440" max="7440" width="8.85546875" style="40" customWidth="1"/>
    <col min="7441" max="7444" width="24.7109375" style="40" customWidth="1"/>
    <col min="7445" max="7446" width="19.140625" style="40" customWidth="1"/>
    <col min="7447" max="7447" width="10.85546875" style="40" customWidth="1"/>
    <col min="7448" max="7448" width="36.5703125" style="40" customWidth="1"/>
    <col min="7449" max="7449" width="11.42578125" style="40"/>
    <col min="7450" max="7454" width="12.7109375" style="40" customWidth="1"/>
    <col min="7455" max="7687" width="11.42578125" style="40"/>
    <col min="7688" max="7688" width="3.7109375" style="40" customWidth="1"/>
    <col min="7689" max="7694" width="24.7109375" style="40" customWidth="1"/>
    <col min="7695" max="7695" width="5" style="40" bestFit="1" customWidth="1"/>
    <col min="7696" max="7696" width="8.85546875" style="40" customWidth="1"/>
    <col min="7697" max="7700" width="24.7109375" style="40" customWidth="1"/>
    <col min="7701" max="7702" width="19.140625" style="40" customWidth="1"/>
    <col min="7703" max="7703" width="10.85546875" style="40" customWidth="1"/>
    <col min="7704" max="7704" width="36.5703125" style="40" customWidth="1"/>
    <col min="7705" max="7705" width="11.42578125" style="40"/>
    <col min="7706" max="7710" width="12.7109375" style="40" customWidth="1"/>
    <col min="7711" max="7943" width="11.42578125" style="40"/>
    <col min="7944" max="7944" width="3.7109375" style="40" customWidth="1"/>
    <col min="7945" max="7950" width="24.7109375" style="40" customWidth="1"/>
    <col min="7951" max="7951" width="5" style="40" bestFit="1" customWidth="1"/>
    <col min="7952" max="7952" width="8.85546875" style="40" customWidth="1"/>
    <col min="7953" max="7956" width="24.7109375" style="40" customWidth="1"/>
    <col min="7957" max="7958" width="19.140625" style="40" customWidth="1"/>
    <col min="7959" max="7959" width="10.85546875" style="40" customWidth="1"/>
    <col min="7960" max="7960" width="36.5703125" style="40" customWidth="1"/>
    <col min="7961" max="7961" width="11.42578125" style="40"/>
    <col min="7962" max="7966" width="12.7109375" style="40" customWidth="1"/>
    <col min="7967" max="8199" width="11.42578125" style="40"/>
    <col min="8200" max="8200" width="3.7109375" style="40" customWidth="1"/>
    <col min="8201" max="8206" width="24.7109375" style="40" customWidth="1"/>
    <col min="8207" max="8207" width="5" style="40" bestFit="1" customWidth="1"/>
    <col min="8208" max="8208" width="8.85546875" style="40" customWidth="1"/>
    <col min="8209" max="8212" width="24.7109375" style="40" customWidth="1"/>
    <col min="8213" max="8214" width="19.140625" style="40" customWidth="1"/>
    <col min="8215" max="8215" width="10.85546875" style="40" customWidth="1"/>
    <col min="8216" max="8216" width="36.5703125" style="40" customWidth="1"/>
    <col min="8217" max="8217" width="11.42578125" style="40"/>
    <col min="8218" max="8222" width="12.7109375" style="40" customWidth="1"/>
    <col min="8223" max="8455" width="11.42578125" style="40"/>
    <col min="8456" max="8456" width="3.7109375" style="40" customWidth="1"/>
    <col min="8457" max="8462" width="24.7109375" style="40" customWidth="1"/>
    <col min="8463" max="8463" width="5" style="40" bestFit="1" customWidth="1"/>
    <col min="8464" max="8464" width="8.85546875" style="40" customWidth="1"/>
    <col min="8465" max="8468" width="24.7109375" style="40" customWidth="1"/>
    <col min="8469" max="8470" width="19.140625" style="40" customWidth="1"/>
    <col min="8471" max="8471" width="10.85546875" style="40" customWidth="1"/>
    <col min="8472" max="8472" width="36.5703125" style="40" customWidth="1"/>
    <col min="8473" max="8473" width="11.42578125" style="40"/>
    <col min="8474" max="8478" width="12.7109375" style="40" customWidth="1"/>
    <col min="8479" max="8711" width="11.42578125" style="40"/>
    <col min="8712" max="8712" width="3.7109375" style="40" customWidth="1"/>
    <col min="8713" max="8718" width="24.7109375" style="40" customWidth="1"/>
    <col min="8719" max="8719" width="5" style="40" bestFit="1" customWidth="1"/>
    <col min="8720" max="8720" width="8.85546875" style="40" customWidth="1"/>
    <col min="8721" max="8724" width="24.7109375" style="40" customWidth="1"/>
    <col min="8725" max="8726" width="19.140625" style="40" customWidth="1"/>
    <col min="8727" max="8727" width="10.85546875" style="40" customWidth="1"/>
    <col min="8728" max="8728" width="36.5703125" style="40" customWidth="1"/>
    <col min="8729" max="8729" width="11.42578125" style="40"/>
    <col min="8730" max="8734" width="12.7109375" style="40" customWidth="1"/>
    <col min="8735" max="8967" width="11.42578125" style="40"/>
    <col min="8968" max="8968" width="3.7109375" style="40" customWidth="1"/>
    <col min="8969" max="8974" width="24.7109375" style="40" customWidth="1"/>
    <col min="8975" max="8975" width="5" style="40" bestFit="1" customWidth="1"/>
    <col min="8976" max="8976" width="8.85546875" style="40" customWidth="1"/>
    <col min="8977" max="8980" width="24.7109375" style="40" customWidth="1"/>
    <col min="8981" max="8982" width="19.140625" style="40" customWidth="1"/>
    <col min="8983" max="8983" width="10.85546875" style="40" customWidth="1"/>
    <col min="8984" max="8984" width="36.5703125" style="40" customWidth="1"/>
    <col min="8985" max="8985" width="11.42578125" style="40"/>
    <col min="8986" max="8990" width="12.7109375" style="40" customWidth="1"/>
    <col min="8991" max="9223" width="11.42578125" style="40"/>
    <col min="9224" max="9224" width="3.7109375" style="40" customWidth="1"/>
    <col min="9225" max="9230" width="24.7109375" style="40" customWidth="1"/>
    <col min="9231" max="9231" width="5" style="40" bestFit="1" customWidth="1"/>
    <col min="9232" max="9232" width="8.85546875" style="40" customWidth="1"/>
    <col min="9233" max="9236" width="24.7109375" style="40" customWidth="1"/>
    <col min="9237" max="9238" width="19.140625" style="40" customWidth="1"/>
    <col min="9239" max="9239" width="10.85546875" style="40" customWidth="1"/>
    <col min="9240" max="9240" width="36.5703125" style="40" customWidth="1"/>
    <col min="9241" max="9241" width="11.42578125" style="40"/>
    <col min="9242" max="9246" width="12.7109375" style="40" customWidth="1"/>
    <col min="9247" max="9479" width="11.42578125" style="40"/>
    <col min="9480" max="9480" width="3.7109375" style="40" customWidth="1"/>
    <col min="9481" max="9486" width="24.7109375" style="40" customWidth="1"/>
    <col min="9487" max="9487" width="5" style="40" bestFit="1" customWidth="1"/>
    <col min="9488" max="9488" width="8.85546875" style="40" customWidth="1"/>
    <col min="9489" max="9492" width="24.7109375" style="40" customWidth="1"/>
    <col min="9493" max="9494" width="19.140625" style="40" customWidth="1"/>
    <col min="9495" max="9495" width="10.85546875" style="40" customWidth="1"/>
    <col min="9496" max="9496" width="36.5703125" style="40" customWidth="1"/>
    <col min="9497" max="9497" width="11.42578125" style="40"/>
    <col min="9498" max="9502" width="12.7109375" style="40" customWidth="1"/>
    <col min="9503" max="9735" width="11.42578125" style="40"/>
    <col min="9736" max="9736" width="3.7109375" style="40" customWidth="1"/>
    <col min="9737" max="9742" width="24.7109375" style="40" customWidth="1"/>
    <col min="9743" max="9743" width="5" style="40" bestFit="1" customWidth="1"/>
    <col min="9744" max="9744" width="8.85546875" style="40" customWidth="1"/>
    <col min="9745" max="9748" width="24.7109375" style="40" customWidth="1"/>
    <col min="9749" max="9750" width="19.140625" style="40" customWidth="1"/>
    <col min="9751" max="9751" width="10.85546875" style="40" customWidth="1"/>
    <col min="9752" max="9752" width="36.5703125" style="40" customWidth="1"/>
    <col min="9753" max="9753" width="11.42578125" style="40"/>
    <col min="9754" max="9758" width="12.7109375" style="40" customWidth="1"/>
    <col min="9759" max="9991" width="11.42578125" style="40"/>
    <col min="9992" max="9992" width="3.7109375" style="40" customWidth="1"/>
    <col min="9993" max="9998" width="24.7109375" style="40" customWidth="1"/>
    <col min="9999" max="9999" width="5" style="40" bestFit="1" customWidth="1"/>
    <col min="10000" max="10000" width="8.85546875" style="40" customWidth="1"/>
    <col min="10001" max="10004" width="24.7109375" style="40" customWidth="1"/>
    <col min="10005" max="10006" width="19.140625" style="40" customWidth="1"/>
    <col min="10007" max="10007" width="10.85546875" style="40" customWidth="1"/>
    <col min="10008" max="10008" width="36.5703125" style="40" customWidth="1"/>
    <col min="10009" max="10009" width="11.42578125" style="40"/>
    <col min="10010" max="10014" width="12.7109375" style="40" customWidth="1"/>
    <col min="10015" max="10247" width="11.42578125" style="40"/>
    <col min="10248" max="10248" width="3.7109375" style="40" customWidth="1"/>
    <col min="10249" max="10254" width="24.7109375" style="40" customWidth="1"/>
    <col min="10255" max="10255" width="5" style="40" bestFit="1" customWidth="1"/>
    <col min="10256" max="10256" width="8.85546875" style="40" customWidth="1"/>
    <col min="10257" max="10260" width="24.7109375" style="40" customWidth="1"/>
    <col min="10261" max="10262" width="19.140625" style="40" customWidth="1"/>
    <col min="10263" max="10263" width="10.85546875" style="40" customWidth="1"/>
    <col min="10264" max="10264" width="36.5703125" style="40" customWidth="1"/>
    <col min="10265" max="10265" width="11.42578125" style="40"/>
    <col min="10266" max="10270" width="12.7109375" style="40" customWidth="1"/>
    <col min="10271" max="10503" width="11.42578125" style="40"/>
    <col min="10504" max="10504" width="3.7109375" style="40" customWidth="1"/>
    <col min="10505" max="10510" width="24.7109375" style="40" customWidth="1"/>
    <col min="10511" max="10511" width="5" style="40" bestFit="1" customWidth="1"/>
    <col min="10512" max="10512" width="8.85546875" style="40" customWidth="1"/>
    <col min="10513" max="10516" width="24.7109375" style="40" customWidth="1"/>
    <col min="10517" max="10518" width="19.140625" style="40" customWidth="1"/>
    <col min="10519" max="10519" width="10.85546875" style="40" customWidth="1"/>
    <col min="10520" max="10520" width="36.5703125" style="40" customWidth="1"/>
    <col min="10521" max="10521" width="11.42578125" style="40"/>
    <col min="10522" max="10526" width="12.7109375" style="40" customWidth="1"/>
    <col min="10527" max="10759" width="11.42578125" style="40"/>
    <col min="10760" max="10760" width="3.7109375" style="40" customWidth="1"/>
    <col min="10761" max="10766" width="24.7109375" style="40" customWidth="1"/>
    <col min="10767" max="10767" width="5" style="40" bestFit="1" customWidth="1"/>
    <col min="10768" max="10768" width="8.85546875" style="40" customWidth="1"/>
    <col min="10769" max="10772" width="24.7109375" style="40" customWidth="1"/>
    <col min="10773" max="10774" width="19.140625" style="40" customWidth="1"/>
    <col min="10775" max="10775" width="10.85546875" style="40" customWidth="1"/>
    <col min="10776" max="10776" width="36.5703125" style="40" customWidth="1"/>
    <col min="10777" max="10777" width="11.42578125" style="40"/>
    <col min="10778" max="10782" width="12.7109375" style="40" customWidth="1"/>
    <col min="10783" max="11015" width="11.42578125" style="40"/>
    <col min="11016" max="11016" width="3.7109375" style="40" customWidth="1"/>
    <col min="11017" max="11022" width="24.7109375" style="40" customWidth="1"/>
    <col min="11023" max="11023" width="5" style="40" bestFit="1" customWidth="1"/>
    <col min="11024" max="11024" width="8.85546875" style="40" customWidth="1"/>
    <col min="11025" max="11028" width="24.7109375" style="40" customWidth="1"/>
    <col min="11029" max="11030" width="19.140625" style="40" customWidth="1"/>
    <col min="11031" max="11031" width="10.85546875" style="40" customWidth="1"/>
    <col min="11032" max="11032" width="36.5703125" style="40" customWidth="1"/>
    <col min="11033" max="11033" width="11.42578125" style="40"/>
    <col min="11034" max="11038" width="12.7109375" style="40" customWidth="1"/>
    <col min="11039" max="11271" width="11.42578125" style="40"/>
    <col min="11272" max="11272" width="3.7109375" style="40" customWidth="1"/>
    <col min="11273" max="11278" width="24.7109375" style="40" customWidth="1"/>
    <col min="11279" max="11279" width="5" style="40" bestFit="1" customWidth="1"/>
    <col min="11280" max="11280" width="8.85546875" style="40" customWidth="1"/>
    <col min="11281" max="11284" width="24.7109375" style="40" customWidth="1"/>
    <col min="11285" max="11286" width="19.140625" style="40" customWidth="1"/>
    <col min="11287" max="11287" width="10.85546875" style="40" customWidth="1"/>
    <col min="11288" max="11288" width="36.5703125" style="40" customWidth="1"/>
    <col min="11289" max="11289" width="11.42578125" style="40"/>
    <col min="11290" max="11294" width="12.7109375" style="40" customWidth="1"/>
    <col min="11295" max="11527" width="11.42578125" style="40"/>
    <col min="11528" max="11528" width="3.7109375" style="40" customWidth="1"/>
    <col min="11529" max="11534" width="24.7109375" style="40" customWidth="1"/>
    <col min="11535" max="11535" width="5" style="40" bestFit="1" customWidth="1"/>
    <col min="11536" max="11536" width="8.85546875" style="40" customWidth="1"/>
    <col min="11537" max="11540" width="24.7109375" style="40" customWidth="1"/>
    <col min="11541" max="11542" width="19.140625" style="40" customWidth="1"/>
    <col min="11543" max="11543" width="10.85546875" style="40" customWidth="1"/>
    <col min="11544" max="11544" width="36.5703125" style="40" customWidth="1"/>
    <col min="11545" max="11545" width="11.42578125" style="40"/>
    <col min="11546" max="11550" width="12.7109375" style="40" customWidth="1"/>
    <col min="11551" max="11783" width="11.42578125" style="40"/>
    <col min="11784" max="11784" width="3.7109375" style="40" customWidth="1"/>
    <col min="11785" max="11790" width="24.7109375" style="40" customWidth="1"/>
    <col min="11791" max="11791" width="5" style="40" bestFit="1" customWidth="1"/>
    <col min="11792" max="11792" width="8.85546875" style="40" customWidth="1"/>
    <col min="11793" max="11796" width="24.7109375" style="40" customWidth="1"/>
    <col min="11797" max="11798" width="19.140625" style="40" customWidth="1"/>
    <col min="11799" max="11799" width="10.85546875" style="40" customWidth="1"/>
    <col min="11800" max="11800" width="36.5703125" style="40" customWidth="1"/>
    <col min="11801" max="11801" width="11.42578125" style="40"/>
    <col min="11802" max="11806" width="12.7109375" style="40" customWidth="1"/>
    <col min="11807" max="12039" width="11.42578125" style="40"/>
    <col min="12040" max="12040" width="3.7109375" style="40" customWidth="1"/>
    <col min="12041" max="12046" width="24.7109375" style="40" customWidth="1"/>
    <col min="12047" max="12047" width="5" style="40" bestFit="1" customWidth="1"/>
    <col min="12048" max="12048" width="8.85546875" style="40" customWidth="1"/>
    <col min="12049" max="12052" width="24.7109375" style="40" customWidth="1"/>
    <col min="12053" max="12054" width="19.140625" style="40" customWidth="1"/>
    <col min="12055" max="12055" width="10.85546875" style="40" customWidth="1"/>
    <col min="12056" max="12056" width="36.5703125" style="40" customWidth="1"/>
    <col min="12057" max="12057" width="11.42578125" style="40"/>
    <col min="12058" max="12062" width="12.7109375" style="40" customWidth="1"/>
    <col min="12063" max="12295" width="11.42578125" style="40"/>
    <col min="12296" max="12296" width="3.7109375" style="40" customWidth="1"/>
    <col min="12297" max="12302" width="24.7109375" style="40" customWidth="1"/>
    <col min="12303" max="12303" width="5" style="40" bestFit="1" customWidth="1"/>
    <col min="12304" max="12304" width="8.85546875" style="40" customWidth="1"/>
    <col min="12305" max="12308" width="24.7109375" style="40" customWidth="1"/>
    <col min="12309" max="12310" width="19.140625" style="40" customWidth="1"/>
    <col min="12311" max="12311" width="10.85546875" style="40" customWidth="1"/>
    <col min="12312" max="12312" width="36.5703125" style="40" customWidth="1"/>
    <col min="12313" max="12313" width="11.42578125" style="40"/>
    <col min="12314" max="12318" width="12.7109375" style="40" customWidth="1"/>
    <col min="12319" max="12551" width="11.42578125" style="40"/>
    <col min="12552" max="12552" width="3.7109375" style="40" customWidth="1"/>
    <col min="12553" max="12558" width="24.7109375" style="40" customWidth="1"/>
    <col min="12559" max="12559" width="5" style="40" bestFit="1" customWidth="1"/>
    <col min="12560" max="12560" width="8.85546875" style="40" customWidth="1"/>
    <col min="12561" max="12564" width="24.7109375" style="40" customWidth="1"/>
    <col min="12565" max="12566" width="19.140625" style="40" customWidth="1"/>
    <col min="12567" max="12567" width="10.85546875" style="40" customWidth="1"/>
    <col min="12568" max="12568" width="36.5703125" style="40" customWidth="1"/>
    <col min="12569" max="12569" width="11.42578125" style="40"/>
    <col min="12570" max="12574" width="12.7109375" style="40" customWidth="1"/>
    <col min="12575" max="12807" width="11.42578125" style="40"/>
    <col min="12808" max="12808" width="3.7109375" style="40" customWidth="1"/>
    <col min="12809" max="12814" width="24.7109375" style="40" customWidth="1"/>
    <col min="12815" max="12815" width="5" style="40" bestFit="1" customWidth="1"/>
    <col min="12816" max="12816" width="8.85546875" style="40" customWidth="1"/>
    <col min="12817" max="12820" width="24.7109375" style="40" customWidth="1"/>
    <col min="12821" max="12822" width="19.140625" style="40" customWidth="1"/>
    <col min="12823" max="12823" width="10.85546875" style="40" customWidth="1"/>
    <col min="12824" max="12824" width="36.5703125" style="40" customWidth="1"/>
    <col min="12825" max="12825" width="11.42578125" style="40"/>
    <col min="12826" max="12830" width="12.7109375" style="40" customWidth="1"/>
    <col min="12831" max="13063" width="11.42578125" style="40"/>
    <col min="13064" max="13064" width="3.7109375" style="40" customWidth="1"/>
    <col min="13065" max="13070" width="24.7109375" style="40" customWidth="1"/>
    <col min="13071" max="13071" width="5" style="40" bestFit="1" customWidth="1"/>
    <col min="13072" max="13072" width="8.85546875" style="40" customWidth="1"/>
    <col min="13073" max="13076" width="24.7109375" style="40" customWidth="1"/>
    <col min="13077" max="13078" width="19.140625" style="40" customWidth="1"/>
    <col min="13079" max="13079" width="10.85546875" style="40" customWidth="1"/>
    <col min="13080" max="13080" width="36.5703125" style="40" customWidth="1"/>
    <col min="13081" max="13081" width="11.42578125" style="40"/>
    <col min="13082" max="13086" width="12.7109375" style="40" customWidth="1"/>
    <col min="13087" max="13319" width="11.42578125" style="40"/>
    <col min="13320" max="13320" width="3.7109375" style="40" customWidth="1"/>
    <col min="13321" max="13326" width="24.7109375" style="40" customWidth="1"/>
    <col min="13327" max="13327" width="5" style="40" bestFit="1" customWidth="1"/>
    <col min="13328" max="13328" width="8.85546875" style="40" customWidth="1"/>
    <col min="13329" max="13332" width="24.7109375" style="40" customWidth="1"/>
    <col min="13333" max="13334" width="19.140625" style="40" customWidth="1"/>
    <col min="13335" max="13335" width="10.85546875" style="40" customWidth="1"/>
    <col min="13336" max="13336" width="36.5703125" style="40" customWidth="1"/>
    <col min="13337" max="13337" width="11.42578125" style="40"/>
    <col min="13338" max="13342" width="12.7109375" style="40" customWidth="1"/>
    <col min="13343" max="13575" width="11.42578125" style="40"/>
    <col min="13576" max="13576" width="3.7109375" style="40" customWidth="1"/>
    <col min="13577" max="13582" width="24.7109375" style="40" customWidth="1"/>
    <col min="13583" max="13583" width="5" style="40" bestFit="1" customWidth="1"/>
    <col min="13584" max="13584" width="8.85546875" style="40" customWidth="1"/>
    <col min="13585" max="13588" width="24.7109375" style="40" customWidth="1"/>
    <col min="13589" max="13590" width="19.140625" style="40" customWidth="1"/>
    <col min="13591" max="13591" width="10.85546875" style="40" customWidth="1"/>
    <col min="13592" max="13592" width="36.5703125" style="40" customWidth="1"/>
    <col min="13593" max="13593" width="11.42578125" style="40"/>
    <col min="13594" max="13598" width="12.7109375" style="40" customWidth="1"/>
    <col min="13599" max="13831" width="11.42578125" style="40"/>
    <col min="13832" max="13832" width="3.7109375" style="40" customWidth="1"/>
    <col min="13833" max="13838" width="24.7109375" style="40" customWidth="1"/>
    <col min="13839" max="13839" width="5" style="40" bestFit="1" customWidth="1"/>
    <col min="13840" max="13840" width="8.85546875" style="40" customWidth="1"/>
    <col min="13841" max="13844" width="24.7109375" style="40" customWidth="1"/>
    <col min="13845" max="13846" width="19.140625" style="40" customWidth="1"/>
    <col min="13847" max="13847" width="10.85546875" style="40" customWidth="1"/>
    <col min="13848" max="13848" width="36.5703125" style="40" customWidth="1"/>
    <col min="13849" max="13849" width="11.42578125" style="40"/>
    <col min="13850" max="13854" width="12.7109375" style="40" customWidth="1"/>
    <col min="13855" max="14087" width="11.42578125" style="40"/>
    <col min="14088" max="14088" width="3.7109375" style="40" customWidth="1"/>
    <col min="14089" max="14094" width="24.7109375" style="40" customWidth="1"/>
    <col min="14095" max="14095" width="5" style="40" bestFit="1" customWidth="1"/>
    <col min="14096" max="14096" width="8.85546875" style="40" customWidth="1"/>
    <col min="14097" max="14100" width="24.7109375" style="40" customWidth="1"/>
    <col min="14101" max="14102" width="19.140625" style="40" customWidth="1"/>
    <col min="14103" max="14103" width="10.85546875" style="40" customWidth="1"/>
    <col min="14104" max="14104" width="36.5703125" style="40" customWidth="1"/>
    <col min="14105" max="14105" width="11.42578125" style="40"/>
    <col min="14106" max="14110" width="12.7109375" style="40" customWidth="1"/>
    <col min="14111" max="14343" width="11.42578125" style="40"/>
    <col min="14344" max="14344" width="3.7109375" style="40" customWidth="1"/>
    <col min="14345" max="14350" width="24.7109375" style="40" customWidth="1"/>
    <col min="14351" max="14351" width="5" style="40" bestFit="1" customWidth="1"/>
    <col min="14352" max="14352" width="8.85546875" style="40" customWidth="1"/>
    <col min="14353" max="14356" width="24.7109375" style="40" customWidth="1"/>
    <col min="14357" max="14358" width="19.140625" style="40" customWidth="1"/>
    <col min="14359" max="14359" width="10.85546875" style="40" customWidth="1"/>
    <col min="14360" max="14360" width="36.5703125" style="40" customWidth="1"/>
    <col min="14361" max="14361" width="11.42578125" style="40"/>
    <col min="14362" max="14366" width="12.7109375" style="40" customWidth="1"/>
    <col min="14367" max="14599" width="11.42578125" style="40"/>
    <col min="14600" max="14600" width="3.7109375" style="40" customWidth="1"/>
    <col min="14601" max="14606" width="24.7109375" style="40" customWidth="1"/>
    <col min="14607" max="14607" width="5" style="40" bestFit="1" customWidth="1"/>
    <col min="14608" max="14608" width="8.85546875" style="40" customWidth="1"/>
    <col min="14609" max="14612" width="24.7109375" style="40" customWidth="1"/>
    <col min="14613" max="14614" width="19.140625" style="40" customWidth="1"/>
    <col min="14615" max="14615" width="10.85546875" style="40" customWidth="1"/>
    <col min="14616" max="14616" width="36.5703125" style="40" customWidth="1"/>
    <col min="14617" max="14617" width="11.42578125" style="40"/>
    <col min="14618" max="14622" width="12.7109375" style="40" customWidth="1"/>
    <col min="14623" max="14855" width="11.42578125" style="40"/>
    <col min="14856" max="14856" width="3.7109375" style="40" customWidth="1"/>
    <col min="14857" max="14862" width="24.7109375" style="40" customWidth="1"/>
    <col min="14863" max="14863" width="5" style="40" bestFit="1" customWidth="1"/>
    <col min="14864" max="14864" width="8.85546875" style="40" customWidth="1"/>
    <col min="14865" max="14868" width="24.7109375" style="40" customWidth="1"/>
    <col min="14869" max="14870" width="19.140625" style="40" customWidth="1"/>
    <col min="14871" max="14871" width="10.85546875" style="40" customWidth="1"/>
    <col min="14872" max="14872" width="36.5703125" style="40" customWidth="1"/>
    <col min="14873" max="14873" width="11.42578125" style="40"/>
    <col min="14874" max="14878" width="12.7109375" style="40" customWidth="1"/>
    <col min="14879" max="15111" width="11.42578125" style="40"/>
    <col min="15112" max="15112" width="3.7109375" style="40" customWidth="1"/>
    <col min="15113" max="15118" width="24.7109375" style="40" customWidth="1"/>
    <col min="15119" max="15119" width="5" style="40" bestFit="1" customWidth="1"/>
    <col min="15120" max="15120" width="8.85546875" style="40" customWidth="1"/>
    <col min="15121" max="15124" width="24.7109375" style="40" customWidth="1"/>
    <col min="15125" max="15126" width="19.140625" style="40" customWidth="1"/>
    <col min="15127" max="15127" width="10.85546875" style="40" customWidth="1"/>
    <col min="15128" max="15128" width="36.5703125" style="40" customWidth="1"/>
    <col min="15129" max="15129" width="11.42578125" style="40"/>
    <col min="15130" max="15134" width="12.7109375" style="40" customWidth="1"/>
    <col min="15135" max="15367" width="11.42578125" style="40"/>
    <col min="15368" max="15368" width="3.7109375" style="40" customWidth="1"/>
    <col min="15369" max="15374" width="24.7109375" style="40" customWidth="1"/>
    <col min="15375" max="15375" width="5" style="40" bestFit="1" customWidth="1"/>
    <col min="15376" max="15376" width="8.85546875" style="40" customWidth="1"/>
    <col min="15377" max="15380" width="24.7109375" style="40" customWidth="1"/>
    <col min="15381" max="15382" width="19.140625" style="40" customWidth="1"/>
    <col min="15383" max="15383" width="10.85546875" style="40" customWidth="1"/>
    <col min="15384" max="15384" width="36.5703125" style="40" customWidth="1"/>
    <col min="15385" max="15385" width="11.42578125" style="40"/>
    <col min="15386" max="15390" width="12.7109375" style="40" customWidth="1"/>
    <col min="15391" max="15623" width="11.42578125" style="40"/>
    <col min="15624" max="15624" width="3.7109375" style="40" customWidth="1"/>
    <col min="15625" max="15630" width="24.7109375" style="40" customWidth="1"/>
    <col min="15631" max="15631" width="5" style="40" bestFit="1" customWidth="1"/>
    <col min="15632" max="15632" width="8.85546875" style="40" customWidth="1"/>
    <col min="15633" max="15636" width="24.7109375" style="40" customWidth="1"/>
    <col min="15637" max="15638" width="19.140625" style="40" customWidth="1"/>
    <col min="15639" max="15639" width="10.85546875" style="40" customWidth="1"/>
    <col min="15640" max="15640" width="36.5703125" style="40" customWidth="1"/>
    <col min="15641" max="15641" width="11.42578125" style="40"/>
    <col min="15642" max="15646" width="12.7109375" style="40" customWidth="1"/>
    <col min="15647" max="15879" width="11.42578125" style="40"/>
    <col min="15880" max="15880" width="3.7109375" style="40" customWidth="1"/>
    <col min="15881" max="15886" width="24.7109375" style="40" customWidth="1"/>
    <col min="15887" max="15887" width="5" style="40" bestFit="1" customWidth="1"/>
    <col min="15888" max="15888" width="8.85546875" style="40" customWidth="1"/>
    <col min="15889" max="15892" width="24.7109375" style="40" customWidth="1"/>
    <col min="15893" max="15894" width="19.140625" style="40" customWidth="1"/>
    <col min="15895" max="15895" width="10.85546875" style="40" customWidth="1"/>
    <col min="15896" max="15896" width="36.5703125" style="40" customWidth="1"/>
    <col min="15897" max="15897" width="11.42578125" style="40"/>
    <col min="15898" max="15902" width="12.7109375" style="40" customWidth="1"/>
    <col min="15903" max="16135" width="11.42578125" style="40"/>
    <col min="16136" max="16136" width="3.7109375" style="40" customWidth="1"/>
    <col min="16137" max="16142" width="24.7109375" style="40" customWidth="1"/>
    <col min="16143" max="16143" width="5" style="40" bestFit="1" customWidth="1"/>
    <col min="16144" max="16144" width="8.85546875" style="40" customWidth="1"/>
    <col min="16145" max="16148" width="24.7109375" style="40" customWidth="1"/>
    <col min="16149" max="16150" width="19.140625" style="40" customWidth="1"/>
    <col min="16151" max="16151" width="10.85546875" style="40" customWidth="1"/>
    <col min="16152" max="16152" width="36.5703125" style="40" customWidth="1"/>
    <col min="16153" max="16153" width="11.42578125" style="40"/>
    <col min="16154" max="16158" width="12.7109375" style="40" customWidth="1"/>
    <col min="16159" max="16384" width="11.42578125" style="40"/>
  </cols>
  <sheetData>
    <row r="1" spans="1:34" ht="20.25" customHeight="1" x14ac:dyDescent="0.25">
      <c r="A1" s="36"/>
      <c r="B1" s="61"/>
      <c r="C1" s="222" t="s">
        <v>12</v>
      </c>
      <c r="D1" s="222"/>
      <c r="E1" s="222" t="s">
        <v>13</v>
      </c>
      <c r="F1" s="222"/>
      <c r="G1" s="222" t="s">
        <v>14</v>
      </c>
      <c r="H1" s="222"/>
      <c r="I1" s="222" t="s">
        <v>15</v>
      </c>
      <c r="J1" s="223"/>
      <c r="K1" s="224"/>
      <c r="L1" s="235"/>
      <c r="M1" s="235"/>
      <c r="N1" s="253"/>
      <c r="O1" s="253"/>
      <c r="P1" s="253"/>
      <c r="Q1" s="253"/>
      <c r="R1" s="235"/>
      <c r="S1" s="235"/>
      <c r="T1" s="235"/>
      <c r="U1" s="235"/>
      <c r="V1" s="235"/>
    </row>
    <row r="2" spans="1:34" ht="3" customHeight="1" x14ac:dyDescent="0.25">
      <c r="A2" s="36"/>
      <c r="B2" s="62"/>
      <c r="C2" s="223"/>
      <c r="D2" s="223"/>
      <c r="E2" s="223"/>
      <c r="F2" s="223"/>
      <c r="G2" s="223"/>
      <c r="H2" s="223"/>
      <c r="I2" s="223"/>
      <c r="J2" s="223"/>
      <c r="K2" s="224"/>
      <c r="L2" s="235"/>
      <c r="M2" s="235"/>
      <c r="N2" s="253"/>
      <c r="O2" s="253"/>
      <c r="P2" s="253"/>
      <c r="Q2" s="253"/>
      <c r="R2" s="235"/>
      <c r="S2" s="235"/>
      <c r="T2" s="235"/>
      <c r="U2" s="235"/>
      <c r="V2" s="235"/>
      <c r="Y2" s="69"/>
      <c r="AH2" s="70"/>
    </row>
    <row r="3" spans="1:34" ht="17.25" customHeight="1" x14ac:dyDescent="0.25">
      <c r="A3" s="36">
        <v>1</v>
      </c>
      <c r="B3" s="72" t="s">
        <v>49</v>
      </c>
      <c r="C3" s="225" t="str">
        <f>Poule1!N20</f>
        <v/>
      </c>
      <c r="D3" s="226"/>
      <c r="E3" s="227"/>
      <c r="F3" s="227"/>
      <c r="G3" s="227"/>
      <c r="H3" s="227"/>
      <c r="I3" s="227"/>
      <c r="J3" s="228"/>
      <c r="K3" s="229"/>
      <c r="L3" s="229"/>
      <c r="M3" s="235"/>
      <c r="N3" s="326" t="s">
        <v>16</v>
      </c>
      <c r="O3" s="326"/>
      <c r="P3" s="326"/>
      <c r="Q3" s="326"/>
      <c r="R3" s="326"/>
      <c r="S3" s="326"/>
      <c r="T3" s="326"/>
      <c r="U3" s="235"/>
      <c r="V3" s="235"/>
      <c r="Y3" s="255"/>
    </row>
    <row r="4" spans="1:34" ht="17.25" customHeight="1" x14ac:dyDescent="0.25">
      <c r="A4" s="36">
        <v>32</v>
      </c>
      <c r="B4" s="76"/>
      <c r="C4" s="227"/>
      <c r="D4" s="227"/>
      <c r="E4" s="230" t="str">
        <f>IF(D3&gt;D7,C3,C7)</f>
        <v/>
      </c>
      <c r="F4" s="231"/>
      <c r="G4" s="227"/>
      <c r="H4" s="227"/>
      <c r="I4" s="227"/>
      <c r="J4" s="228"/>
      <c r="K4" s="229"/>
      <c r="L4" s="229"/>
      <c r="M4" s="235"/>
      <c r="N4" s="326"/>
      <c r="O4" s="326"/>
      <c r="P4" s="326"/>
      <c r="Q4" s="326"/>
      <c r="R4" s="326"/>
      <c r="S4" s="326"/>
      <c r="T4" s="326"/>
      <c r="U4" s="235"/>
      <c r="V4" s="235"/>
    </row>
    <row r="5" spans="1:34" ht="3" customHeight="1" x14ac:dyDescent="0.25">
      <c r="A5" s="36"/>
      <c r="B5" s="74"/>
      <c r="C5" s="227"/>
      <c r="D5" s="227"/>
      <c r="E5" s="232"/>
      <c r="F5" s="233"/>
      <c r="G5" s="227"/>
      <c r="H5" s="227"/>
      <c r="I5" s="227"/>
      <c r="J5" s="227"/>
      <c r="K5" s="229"/>
      <c r="L5" s="229"/>
      <c r="M5" s="235"/>
      <c r="N5" s="253"/>
      <c r="O5" s="253"/>
      <c r="P5" s="253"/>
      <c r="Q5" s="253"/>
      <c r="R5" s="235"/>
      <c r="S5" s="235"/>
      <c r="T5" s="235"/>
      <c r="U5" s="235"/>
      <c r="V5" s="235"/>
    </row>
    <row r="6" spans="1:34" ht="3" customHeight="1" x14ac:dyDescent="0.25">
      <c r="A6" s="36"/>
      <c r="B6" s="74"/>
      <c r="C6" s="227"/>
      <c r="D6" s="227"/>
      <c r="E6" s="230"/>
      <c r="F6" s="233"/>
      <c r="G6" s="227"/>
      <c r="H6" s="227"/>
      <c r="I6" s="227"/>
      <c r="J6" s="227"/>
      <c r="K6" s="229"/>
      <c r="L6" s="229"/>
      <c r="M6" s="235"/>
      <c r="N6" s="253"/>
      <c r="O6" s="253"/>
      <c r="P6" s="253"/>
      <c r="Q6" s="253"/>
      <c r="R6" s="235"/>
      <c r="S6" s="235"/>
      <c r="T6" s="235"/>
      <c r="U6" s="235"/>
      <c r="V6" s="235"/>
    </row>
    <row r="7" spans="1:34" ht="17.25" customHeight="1" x14ac:dyDescent="0.25">
      <c r="A7" s="36">
        <v>17</v>
      </c>
      <c r="B7" s="72" t="s">
        <v>50</v>
      </c>
      <c r="C7" s="225" t="str">
        <f>Poule2!N21</f>
        <v/>
      </c>
      <c r="D7" s="226"/>
      <c r="E7" s="230"/>
      <c r="F7" s="233"/>
      <c r="G7" s="227"/>
      <c r="H7" s="227"/>
      <c r="I7" s="217"/>
      <c r="J7" s="217"/>
      <c r="K7" s="229"/>
      <c r="L7" s="229"/>
      <c r="M7" s="218"/>
      <c r="N7" s="256" t="str">
        <f>IF(E4=C3,C7,C3)</f>
        <v/>
      </c>
      <c r="O7" s="256"/>
      <c r="P7" s="257" t="str">
        <f>IF(O7&gt;O8,N7,N8)</f>
        <v/>
      </c>
      <c r="Q7" s="256"/>
      <c r="R7" s="93"/>
      <c r="S7" s="93"/>
      <c r="T7" s="93"/>
      <c r="U7" s="218"/>
      <c r="V7" s="218"/>
    </row>
    <row r="8" spans="1:34" ht="17.25" customHeight="1" x14ac:dyDescent="0.25">
      <c r="A8" s="36">
        <v>16</v>
      </c>
      <c r="B8" s="72"/>
      <c r="C8" s="227"/>
      <c r="D8" s="227"/>
      <c r="E8" s="227"/>
      <c r="F8" s="227"/>
      <c r="G8" s="230" t="str">
        <f>IF(F4&gt;F12,E4,E12)</f>
        <v/>
      </c>
      <c r="H8" s="231"/>
      <c r="I8" s="217"/>
      <c r="J8" s="217"/>
      <c r="K8" s="229"/>
      <c r="L8" s="229"/>
      <c r="M8" s="218"/>
      <c r="N8" s="256" t="str">
        <f>IF(E12=C11,C15,C11)</f>
        <v/>
      </c>
      <c r="O8" s="256"/>
      <c r="P8" s="253"/>
      <c r="Q8" s="253"/>
      <c r="R8" s="91" t="str">
        <f>IF(Q7&gt;Q11,P7,P11)</f>
        <v/>
      </c>
      <c r="S8" s="258"/>
      <c r="T8" s="93"/>
      <c r="U8" s="218"/>
      <c r="V8" s="218"/>
    </row>
    <row r="9" spans="1:34" ht="3" customHeight="1" x14ac:dyDescent="0.25">
      <c r="A9" s="36"/>
      <c r="B9" s="74"/>
      <c r="C9" s="227"/>
      <c r="D9" s="227"/>
      <c r="E9" s="227"/>
      <c r="F9" s="227"/>
      <c r="G9" s="232"/>
      <c r="H9" s="227"/>
      <c r="I9" s="227"/>
      <c r="J9" s="227"/>
      <c r="K9" s="229"/>
      <c r="L9" s="229"/>
      <c r="M9" s="235"/>
      <c r="N9" s="253"/>
      <c r="O9" s="253"/>
      <c r="P9" s="253"/>
      <c r="Q9" s="253"/>
      <c r="R9" s="92"/>
      <c r="S9" s="93"/>
      <c r="T9" s="93"/>
      <c r="U9" s="235"/>
      <c r="V9" s="235"/>
      <c r="Z9" s="71"/>
      <c r="AA9" s="71"/>
      <c r="AB9" s="71"/>
      <c r="AC9" s="71"/>
      <c r="AD9" s="71"/>
    </row>
    <row r="10" spans="1:34" ht="3" customHeight="1" x14ac:dyDescent="0.25">
      <c r="A10" s="36"/>
      <c r="B10" s="74"/>
      <c r="C10" s="227"/>
      <c r="D10" s="227"/>
      <c r="E10" s="227"/>
      <c r="F10" s="227"/>
      <c r="G10" s="230"/>
      <c r="H10" s="230"/>
      <c r="I10" s="227"/>
      <c r="J10" s="227"/>
      <c r="K10" s="229"/>
      <c r="L10" s="229"/>
      <c r="M10" s="235"/>
      <c r="N10" s="253"/>
      <c r="O10" s="253"/>
      <c r="P10" s="253"/>
      <c r="Q10" s="253"/>
      <c r="R10" s="91"/>
      <c r="S10" s="259"/>
      <c r="T10" s="91"/>
      <c r="U10" s="235"/>
      <c r="V10" s="235"/>
      <c r="Z10" s="71"/>
      <c r="AA10" s="71"/>
      <c r="AB10" s="71"/>
      <c r="AC10" s="71"/>
      <c r="AD10" s="71"/>
    </row>
    <row r="11" spans="1:34" ht="17.25" customHeight="1" x14ac:dyDescent="0.25">
      <c r="A11" s="36">
        <v>9</v>
      </c>
      <c r="B11" s="72" t="s">
        <v>17</v>
      </c>
      <c r="C11" s="227" t="str">
        <f>Poule7!N21</f>
        <v/>
      </c>
      <c r="D11" s="226"/>
      <c r="E11" s="227"/>
      <c r="F11" s="227"/>
      <c r="G11" s="230"/>
      <c r="H11" s="230"/>
      <c r="I11" s="227"/>
      <c r="J11" s="227"/>
      <c r="K11" s="229"/>
      <c r="L11" s="229"/>
      <c r="M11" s="235"/>
      <c r="N11" s="256" t="str">
        <f>IF(E20=C19,C23,C19)</f>
        <v/>
      </c>
      <c r="O11" s="256"/>
      <c r="P11" s="257" t="str">
        <f>IF(O11&gt;O12,N11,N12)</f>
        <v/>
      </c>
      <c r="Q11" s="256"/>
      <c r="R11" s="91"/>
      <c r="S11" s="259"/>
      <c r="T11" s="91"/>
      <c r="U11" s="235"/>
      <c r="V11" s="235"/>
    </row>
    <row r="12" spans="1:34" ht="17.25" customHeight="1" x14ac:dyDescent="0.25">
      <c r="A12" s="36">
        <v>24</v>
      </c>
      <c r="B12" s="72"/>
      <c r="C12" s="227"/>
      <c r="D12" s="227"/>
      <c r="E12" s="230" t="str">
        <f>IF(D11&gt;D15,C11,C15)</f>
        <v/>
      </c>
      <c r="F12" s="231"/>
      <c r="G12" s="234"/>
      <c r="H12" s="227"/>
      <c r="I12" s="327"/>
      <c r="J12" s="327"/>
      <c r="K12" s="229"/>
      <c r="L12" s="229"/>
      <c r="M12" s="235"/>
      <c r="N12" s="256" t="str">
        <f>IF(E28=C27,C31,C27)</f>
        <v/>
      </c>
      <c r="O12" s="256"/>
      <c r="P12" s="253"/>
      <c r="Q12" s="253"/>
      <c r="R12" s="93"/>
      <c r="S12" s="93"/>
      <c r="T12" s="94" t="str">
        <f>IF(S8&gt;S16,R8,R16)</f>
        <v/>
      </c>
      <c r="U12" s="235" t="s">
        <v>18</v>
      </c>
      <c r="V12" s="235"/>
    </row>
    <row r="13" spans="1:34" ht="3" customHeight="1" x14ac:dyDescent="0.25">
      <c r="A13" s="36"/>
      <c r="B13" s="74"/>
      <c r="C13" s="227"/>
      <c r="D13" s="227"/>
      <c r="E13" s="232"/>
      <c r="F13" s="236"/>
      <c r="G13" s="233"/>
      <c r="H13" s="227"/>
      <c r="I13" s="327"/>
      <c r="J13" s="327"/>
      <c r="K13" s="229"/>
      <c r="L13" s="229"/>
      <c r="M13" s="235"/>
      <c r="N13" s="253"/>
      <c r="O13" s="253"/>
      <c r="P13" s="253"/>
      <c r="Q13" s="253"/>
      <c r="R13" s="93"/>
      <c r="S13" s="93"/>
      <c r="T13" s="260"/>
      <c r="U13" s="235"/>
      <c r="V13" s="235"/>
    </row>
    <row r="14" spans="1:34" ht="3" customHeight="1" x14ac:dyDescent="0.25">
      <c r="A14" s="36"/>
      <c r="B14" s="74"/>
      <c r="C14" s="227"/>
      <c r="D14" s="227"/>
      <c r="E14" s="230"/>
      <c r="F14" s="227"/>
      <c r="G14" s="233"/>
      <c r="H14" s="227"/>
      <c r="I14" s="327"/>
      <c r="J14" s="327"/>
      <c r="K14" s="229"/>
      <c r="L14" s="229"/>
      <c r="M14" s="235"/>
      <c r="N14" s="253"/>
      <c r="O14" s="253"/>
      <c r="P14" s="253"/>
      <c r="Q14" s="253"/>
      <c r="R14" s="93"/>
      <c r="S14" s="93"/>
      <c r="T14" s="94"/>
      <c r="U14" s="235"/>
      <c r="V14" s="235"/>
    </row>
    <row r="15" spans="1:34" ht="19.5" customHeight="1" x14ac:dyDescent="0.25">
      <c r="A15" s="36">
        <v>25</v>
      </c>
      <c r="B15" s="72" t="s">
        <v>19</v>
      </c>
      <c r="C15" s="225" t="str">
        <f>Poule8!N20</f>
        <v/>
      </c>
      <c r="D15" s="226"/>
      <c r="E15" s="230"/>
      <c r="F15" s="227"/>
      <c r="G15" s="233"/>
      <c r="H15" s="227"/>
      <c r="I15" s="327"/>
      <c r="J15" s="327"/>
      <c r="K15" s="229"/>
      <c r="L15" s="229"/>
      <c r="M15" s="235"/>
      <c r="N15" s="256" t="str">
        <f>IF(E36=C35,C39,C35)</f>
        <v/>
      </c>
      <c r="O15" s="256"/>
      <c r="P15" s="257" t="str">
        <f>IF(O15&gt;O16,N15,N16)</f>
        <v/>
      </c>
      <c r="Q15" s="256"/>
      <c r="R15" s="93"/>
      <c r="S15" s="93"/>
      <c r="T15" s="94" t="str">
        <f>IF(S8&gt;S16,R16,R8)</f>
        <v/>
      </c>
      <c r="U15" s="235" t="s">
        <v>20</v>
      </c>
      <c r="V15" s="235"/>
    </row>
    <row r="16" spans="1:34" ht="17.25" customHeight="1" x14ac:dyDescent="0.25">
      <c r="A16" s="36">
        <v>8</v>
      </c>
      <c r="B16" s="72"/>
      <c r="C16" s="227"/>
      <c r="D16" s="227"/>
      <c r="E16" s="227"/>
      <c r="F16" s="227"/>
      <c r="G16" s="227"/>
      <c r="H16" s="230"/>
      <c r="I16" s="227" t="str">
        <f>IF(H8&gt;H24,G8,G24)</f>
        <v/>
      </c>
      <c r="J16" s="231"/>
      <c r="K16" s="229"/>
      <c r="L16" s="229"/>
      <c r="M16" s="235"/>
      <c r="N16" s="256" t="str">
        <f>IF(E44=C47,C43,C47)</f>
        <v/>
      </c>
      <c r="O16" s="256"/>
      <c r="P16" s="253"/>
      <c r="Q16" s="253"/>
      <c r="R16" s="91" t="str">
        <f>IF(Q15&gt;Q19,P15,P19)</f>
        <v/>
      </c>
      <c r="S16" s="258"/>
      <c r="T16" s="91"/>
      <c r="U16" s="235"/>
      <c r="V16" s="235"/>
    </row>
    <row r="17" spans="1:22" ht="3" customHeight="1" x14ac:dyDescent="0.25">
      <c r="A17" s="36"/>
      <c r="B17" s="74"/>
      <c r="C17" s="227"/>
      <c r="D17" s="227"/>
      <c r="E17" s="227"/>
      <c r="F17" s="227"/>
      <c r="G17" s="227"/>
      <c r="H17" s="230"/>
      <c r="I17" s="237"/>
      <c r="J17" s="227"/>
      <c r="K17" s="229"/>
      <c r="L17" s="229"/>
      <c r="M17" s="235"/>
      <c r="N17" s="253"/>
      <c r="O17" s="253"/>
      <c r="P17" s="253"/>
      <c r="Q17" s="253"/>
      <c r="R17" s="92"/>
      <c r="S17" s="91"/>
      <c r="T17" s="91"/>
      <c r="U17" s="235"/>
      <c r="V17" s="235"/>
    </row>
    <row r="18" spans="1:22" ht="3" customHeight="1" x14ac:dyDescent="0.25">
      <c r="A18" s="36"/>
      <c r="B18" s="74"/>
      <c r="C18" s="227"/>
      <c r="D18" s="227"/>
      <c r="E18" s="227"/>
      <c r="F18" s="227"/>
      <c r="G18" s="227"/>
      <c r="H18" s="236"/>
      <c r="I18" s="227"/>
      <c r="J18" s="230"/>
      <c r="K18" s="229"/>
      <c r="L18" s="229"/>
      <c r="M18" s="235"/>
      <c r="N18" s="253"/>
      <c r="O18" s="253"/>
      <c r="P18" s="253"/>
      <c r="Q18" s="253"/>
      <c r="R18" s="91"/>
      <c r="S18" s="93"/>
      <c r="T18" s="93"/>
      <c r="U18" s="235"/>
      <c r="V18" s="235"/>
    </row>
    <row r="19" spans="1:22" ht="17.25" customHeight="1" x14ac:dyDescent="0.25">
      <c r="A19" s="36">
        <v>5</v>
      </c>
      <c r="B19" s="72" t="s">
        <v>51</v>
      </c>
      <c r="C19" s="225" t="str">
        <f>Poule5!N20</f>
        <v/>
      </c>
      <c r="D19" s="226"/>
      <c r="E19" s="227"/>
      <c r="F19" s="227"/>
      <c r="G19" s="227"/>
      <c r="H19" s="230"/>
      <c r="I19" s="227"/>
      <c r="J19" s="230"/>
      <c r="K19" s="229"/>
      <c r="L19" s="229"/>
      <c r="M19" s="235"/>
      <c r="N19" s="256" t="str">
        <f>IF(E52=C51,C55,C51)</f>
        <v/>
      </c>
      <c r="O19" s="256"/>
      <c r="P19" s="257" t="str">
        <f>IF(O19&gt;O20,N19,N20)</f>
        <v/>
      </c>
      <c r="Q19" s="256"/>
      <c r="R19" s="91"/>
      <c r="S19" s="93"/>
      <c r="T19" s="93"/>
      <c r="U19" s="235"/>
      <c r="V19" s="235"/>
    </row>
    <row r="20" spans="1:22" ht="17.25" customHeight="1" x14ac:dyDescent="0.25">
      <c r="A20" s="36">
        <v>28</v>
      </c>
      <c r="B20" s="72"/>
      <c r="C20" s="227"/>
      <c r="D20" s="227"/>
      <c r="E20" s="230" t="str">
        <f>IF(D19&gt;D23,C19,C23)</f>
        <v/>
      </c>
      <c r="F20" s="231"/>
      <c r="G20" s="227"/>
      <c r="H20" s="230"/>
      <c r="I20" s="227"/>
      <c r="J20" s="230"/>
      <c r="K20" s="229"/>
      <c r="L20" s="229"/>
      <c r="M20" s="235"/>
      <c r="N20" s="256" t="str">
        <f>IF(E60=C59,C63,C59)</f>
        <v/>
      </c>
      <c r="O20" s="256"/>
      <c r="P20" s="253"/>
      <c r="Q20" s="253"/>
      <c r="R20" s="93"/>
      <c r="S20" s="93"/>
      <c r="T20" s="93"/>
      <c r="U20" s="235"/>
      <c r="V20" s="235"/>
    </row>
    <row r="21" spans="1:22" ht="3" customHeight="1" x14ac:dyDescent="0.25">
      <c r="A21" s="36"/>
      <c r="B21" s="74"/>
      <c r="C21" s="227"/>
      <c r="D21" s="227"/>
      <c r="E21" s="232"/>
      <c r="F21" s="233"/>
      <c r="G21" s="227"/>
      <c r="H21" s="230"/>
      <c r="I21" s="227"/>
      <c r="J21" s="230"/>
      <c r="K21" s="229"/>
      <c r="L21" s="229"/>
      <c r="M21" s="235"/>
      <c r="N21" s="253"/>
      <c r="O21" s="253"/>
      <c r="P21" s="253"/>
      <c r="Q21" s="253"/>
      <c r="R21" s="235"/>
      <c r="S21" s="235"/>
      <c r="T21" s="235"/>
      <c r="U21" s="235"/>
      <c r="V21" s="235"/>
    </row>
    <row r="22" spans="1:22" ht="3" customHeight="1" x14ac:dyDescent="0.25">
      <c r="A22" s="36"/>
      <c r="B22" s="74"/>
      <c r="C22" s="227"/>
      <c r="D22" s="227"/>
      <c r="E22" s="230"/>
      <c r="F22" s="233"/>
      <c r="G22" s="230"/>
      <c r="H22" s="230"/>
      <c r="I22" s="227"/>
      <c r="J22" s="230"/>
      <c r="K22" s="229"/>
      <c r="L22" s="229"/>
      <c r="M22" s="235"/>
      <c r="N22" s="253"/>
      <c r="O22" s="253"/>
      <c r="P22" s="253"/>
      <c r="Q22" s="253"/>
      <c r="R22" s="235"/>
      <c r="S22" s="235"/>
      <c r="T22" s="235"/>
      <c r="U22" s="235"/>
      <c r="V22" s="235"/>
    </row>
    <row r="23" spans="1:22" ht="17.25" customHeight="1" x14ac:dyDescent="0.25">
      <c r="A23" s="36">
        <v>21</v>
      </c>
      <c r="B23" s="72" t="s">
        <v>52</v>
      </c>
      <c r="C23" s="225" t="str">
        <f>Poule6!N21</f>
        <v/>
      </c>
      <c r="D23" s="226"/>
      <c r="E23" s="230"/>
      <c r="F23" s="233"/>
      <c r="G23" s="230"/>
      <c r="H23" s="230"/>
      <c r="I23" s="227"/>
      <c r="J23" s="230"/>
      <c r="K23" s="229"/>
      <c r="L23" s="229"/>
      <c r="M23" s="235"/>
      <c r="N23" s="253"/>
      <c r="O23" s="253"/>
      <c r="P23" s="253" t="s">
        <v>21</v>
      </c>
      <c r="Q23" s="253"/>
      <c r="R23" s="261" t="str">
        <f>IF(Q7&gt;Q11,P11,P7)</f>
        <v/>
      </c>
      <c r="S23" s="258"/>
      <c r="T23" s="92" t="str">
        <f>IF(S23&gt;S24,R23,R24)</f>
        <v/>
      </c>
      <c r="U23" s="235" t="s">
        <v>22</v>
      </c>
      <c r="V23" s="235"/>
    </row>
    <row r="24" spans="1:22" ht="17.25" customHeight="1" x14ac:dyDescent="0.25">
      <c r="A24" s="36">
        <v>12</v>
      </c>
      <c r="B24" s="72"/>
      <c r="C24" s="227"/>
      <c r="D24" s="227"/>
      <c r="E24" s="227"/>
      <c r="F24" s="227"/>
      <c r="G24" s="230" t="str">
        <f>IF(F20&gt;F28,E20,E28)</f>
        <v/>
      </c>
      <c r="H24" s="231"/>
      <c r="I24" s="227"/>
      <c r="J24" s="230"/>
      <c r="K24" s="229"/>
      <c r="L24" s="229"/>
      <c r="M24" s="235"/>
      <c r="N24" s="253" t="s">
        <v>21</v>
      </c>
      <c r="O24" s="253"/>
      <c r="P24" s="253"/>
      <c r="Q24" s="253"/>
      <c r="R24" s="261" t="str">
        <f>IF(Q15&gt;Q19,P19,P15)</f>
        <v/>
      </c>
      <c r="S24" s="258"/>
      <c r="T24" s="93" t="str">
        <f>IF(S23&gt;S24,R24,R23)</f>
        <v/>
      </c>
      <c r="U24" s="235" t="s">
        <v>23</v>
      </c>
      <c r="V24" s="235"/>
    </row>
    <row r="25" spans="1:22" ht="3" customHeight="1" x14ac:dyDescent="0.25">
      <c r="A25" s="36"/>
      <c r="B25" s="74"/>
      <c r="C25" s="227"/>
      <c r="D25" s="227"/>
      <c r="E25" s="227"/>
      <c r="F25" s="227"/>
      <c r="G25" s="232"/>
      <c r="H25" s="236"/>
      <c r="I25" s="227"/>
      <c r="J25" s="230"/>
      <c r="K25" s="229"/>
      <c r="L25" s="229"/>
      <c r="M25" s="235"/>
      <c r="N25" s="253"/>
      <c r="O25" s="253"/>
      <c r="P25" s="253"/>
      <c r="Q25" s="253"/>
      <c r="R25" s="235"/>
      <c r="S25" s="235"/>
      <c r="T25" s="235"/>
      <c r="U25" s="235"/>
      <c r="V25" s="235"/>
    </row>
    <row r="26" spans="1:22" ht="3" customHeight="1" x14ac:dyDescent="0.25">
      <c r="A26" s="36"/>
      <c r="B26" s="74"/>
      <c r="C26" s="227"/>
      <c r="D26" s="227"/>
      <c r="E26" s="227"/>
      <c r="F26" s="227"/>
      <c r="G26" s="230"/>
      <c r="H26" s="227"/>
      <c r="I26" s="227"/>
      <c r="J26" s="230"/>
      <c r="K26" s="229"/>
      <c r="L26" s="229"/>
      <c r="M26" s="235"/>
      <c r="N26" s="253"/>
      <c r="O26" s="253"/>
      <c r="P26" s="253"/>
      <c r="Q26" s="253"/>
      <c r="R26" s="235"/>
      <c r="S26" s="235"/>
      <c r="T26" s="235"/>
      <c r="U26" s="235"/>
      <c r="V26" s="235"/>
    </row>
    <row r="27" spans="1:22" ht="17.25" customHeight="1" x14ac:dyDescent="0.25">
      <c r="A27" s="36">
        <v>13</v>
      </c>
      <c r="B27" s="72" t="s">
        <v>53</v>
      </c>
      <c r="C27" s="225" t="str">
        <f>Poule3!N21</f>
        <v/>
      </c>
      <c r="D27" s="226"/>
      <c r="E27" s="227"/>
      <c r="F27" s="227"/>
      <c r="G27" s="230"/>
      <c r="H27" s="227"/>
      <c r="I27" s="227"/>
      <c r="J27" s="230"/>
      <c r="K27" s="229"/>
      <c r="L27" s="229"/>
      <c r="M27" s="235"/>
      <c r="N27" s="256" t="str">
        <f>IF(O7&gt;O8,N8,N7)</f>
        <v/>
      </c>
      <c r="O27" s="256"/>
      <c r="P27" s="262" t="str">
        <f>IF(O27&gt;O28,N27,N28)</f>
        <v/>
      </c>
      <c r="Q27" s="256"/>
      <c r="R27" s="93"/>
      <c r="S27" s="93"/>
      <c r="T27" s="235"/>
      <c r="U27" s="235"/>
      <c r="V27" s="235"/>
    </row>
    <row r="28" spans="1:22" ht="17.25" customHeight="1" x14ac:dyDescent="0.25">
      <c r="A28" s="36">
        <v>20</v>
      </c>
      <c r="B28" s="72"/>
      <c r="C28" s="227"/>
      <c r="D28" s="227"/>
      <c r="E28" s="230" t="str">
        <f>IF(D27&gt;D31,C27,C31)</f>
        <v/>
      </c>
      <c r="F28" s="231"/>
      <c r="G28" s="230"/>
      <c r="H28" s="227"/>
      <c r="I28" s="227"/>
      <c r="J28" s="230"/>
      <c r="K28" s="229"/>
      <c r="L28" s="229"/>
      <c r="M28" s="235"/>
      <c r="N28" s="256" t="str">
        <f>IF(O11&gt;O12,N12,N11)</f>
        <v/>
      </c>
      <c r="O28" s="256"/>
      <c r="P28" s="253"/>
      <c r="Q28" s="253"/>
      <c r="R28" s="91" t="str">
        <f>IF(Q27&gt;Q31,P27,P31)</f>
        <v/>
      </c>
      <c r="S28" s="258"/>
      <c r="T28" s="92" t="str">
        <f>IF(S28&gt;S31,R28,R31)</f>
        <v/>
      </c>
      <c r="U28" s="235" t="s">
        <v>24</v>
      </c>
      <c r="V28" s="235"/>
    </row>
    <row r="29" spans="1:22" ht="3" customHeight="1" x14ac:dyDescent="0.25">
      <c r="A29" s="36"/>
      <c r="B29" s="74"/>
      <c r="C29" s="227"/>
      <c r="D29" s="227"/>
      <c r="E29" s="232"/>
      <c r="F29" s="238"/>
      <c r="G29" s="227"/>
      <c r="H29" s="227"/>
      <c r="I29" s="227"/>
      <c r="J29" s="230"/>
      <c r="K29" s="229"/>
      <c r="L29" s="229"/>
      <c r="M29" s="235"/>
      <c r="N29" s="253"/>
      <c r="O29" s="253"/>
      <c r="P29" s="253"/>
      <c r="Q29" s="253"/>
      <c r="R29" s="92"/>
      <c r="S29" s="93"/>
      <c r="T29" s="93"/>
      <c r="U29" s="235"/>
      <c r="V29" s="235"/>
    </row>
    <row r="30" spans="1:22" ht="3" customHeight="1" x14ac:dyDescent="0.25">
      <c r="A30" s="36"/>
      <c r="B30" s="74"/>
      <c r="C30" s="227"/>
      <c r="D30" s="227"/>
      <c r="E30" s="230"/>
      <c r="F30" s="227"/>
      <c r="G30" s="227"/>
      <c r="H30" s="227"/>
      <c r="I30" s="227"/>
      <c r="J30" s="230"/>
      <c r="K30" s="229"/>
      <c r="L30" s="229"/>
      <c r="M30" s="235"/>
      <c r="N30" s="253"/>
      <c r="O30" s="253"/>
      <c r="P30" s="253"/>
      <c r="Q30" s="253"/>
      <c r="R30" s="91"/>
      <c r="S30" s="93"/>
      <c r="T30" s="93"/>
      <c r="U30" s="235"/>
      <c r="V30" s="235"/>
    </row>
    <row r="31" spans="1:22" ht="17.25" customHeight="1" x14ac:dyDescent="0.25">
      <c r="A31" s="36">
        <v>29</v>
      </c>
      <c r="B31" s="72" t="s">
        <v>54</v>
      </c>
      <c r="C31" s="225" t="str">
        <f>Poule4!N20</f>
        <v/>
      </c>
      <c r="D31" s="226"/>
      <c r="E31" s="230"/>
      <c r="F31" s="227"/>
      <c r="G31" s="228"/>
      <c r="H31" s="228"/>
      <c r="I31" s="227"/>
      <c r="J31" s="230"/>
      <c r="K31" s="229"/>
      <c r="L31" s="229"/>
      <c r="M31" s="235"/>
      <c r="N31" s="256" t="str">
        <f>IF(O15&gt;O16,N16,N15)</f>
        <v/>
      </c>
      <c r="O31" s="256"/>
      <c r="P31" s="262" t="str">
        <f>IF(O31&gt;O32,N31,N32)</f>
        <v/>
      </c>
      <c r="Q31" s="256"/>
      <c r="R31" s="91" t="str">
        <f>IF(Q27&gt;Q31,P31,P27)</f>
        <v/>
      </c>
      <c r="S31" s="258"/>
      <c r="T31" s="93" t="str">
        <f>IF(S28&gt;S31,R31,R28)</f>
        <v/>
      </c>
      <c r="U31" s="235" t="s">
        <v>25</v>
      </c>
      <c r="V31" s="235"/>
    </row>
    <row r="32" spans="1:22" ht="17.25" customHeight="1" x14ac:dyDescent="0.25">
      <c r="A32" s="36">
        <v>4</v>
      </c>
      <c r="B32" s="72"/>
      <c r="C32" s="227"/>
      <c r="D32" s="227"/>
      <c r="E32" s="227"/>
      <c r="F32" s="227"/>
      <c r="G32" s="228"/>
      <c r="H32" s="228"/>
      <c r="I32" s="227"/>
      <c r="J32" s="219"/>
      <c r="K32" s="328" t="s">
        <v>26</v>
      </c>
      <c r="L32" s="263" t="str">
        <f>IF(J16&gt;J48,I16,I48)</f>
        <v/>
      </c>
      <c r="M32" s="253"/>
      <c r="N32" s="256" t="str">
        <f>IF(O19&gt;O20,N20,N19)</f>
        <v/>
      </c>
      <c r="O32" s="256"/>
      <c r="P32" s="253"/>
      <c r="Q32" s="253"/>
      <c r="R32" s="93"/>
      <c r="S32" s="93"/>
      <c r="T32" s="253"/>
      <c r="U32" s="253"/>
      <c r="V32" s="253"/>
    </row>
    <row r="33" spans="1:22" ht="3" customHeight="1" x14ac:dyDescent="0.25">
      <c r="A33" s="36"/>
      <c r="B33" s="74"/>
      <c r="C33" s="227"/>
      <c r="D33" s="227"/>
      <c r="E33" s="227"/>
      <c r="F33" s="227"/>
      <c r="G33" s="228"/>
      <c r="H33" s="228"/>
      <c r="I33" s="227"/>
      <c r="J33" s="239"/>
      <c r="K33" s="328"/>
      <c r="L33" s="263">
        <f t="shared" ref="L33:L34" si="0">IF(J17&gt;J49,I17,I49)</f>
        <v>0</v>
      </c>
      <c r="M33" s="253"/>
      <c r="N33" s="253"/>
      <c r="O33" s="253"/>
      <c r="P33" s="253"/>
      <c r="Q33" s="253"/>
      <c r="R33" s="93"/>
      <c r="S33" s="93"/>
      <c r="T33" s="253"/>
      <c r="U33" s="253"/>
      <c r="V33" s="253"/>
    </row>
    <row r="34" spans="1:22" ht="3" customHeight="1" x14ac:dyDescent="0.25">
      <c r="A34" s="36"/>
      <c r="B34" s="74"/>
      <c r="C34" s="227"/>
      <c r="D34" s="227"/>
      <c r="E34" s="227"/>
      <c r="F34" s="227"/>
      <c r="G34" s="228"/>
      <c r="H34" s="228"/>
      <c r="I34" s="227"/>
      <c r="J34" s="230"/>
      <c r="K34" s="240"/>
      <c r="L34" s="263">
        <f t="shared" si="0"/>
        <v>0</v>
      </c>
      <c r="M34" s="235"/>
      <c r="N34" s="253"/>
      <c r="O34" s="253"/>
      <c r="P34" s="253"/>
      <c r="Q34" s="253"/>
      <c r="R34" s="93"/>
      <c r="S34" s="93"/>
      <c r="T34" s="235"/>
      <c r="U34" s="235"/>
      <c r="V34" s="235"/>
    </row>
    <row r="35" spans="1:22" ht="17.25" customHeight="1" x14ac:dyDescent="0.25">
      <c r="A35" s="36">
        <v>3</v>
      </c>
      <c r="B35" s="72" t="s">
        <v>55</v>
      </c>
      <c r="C35" s="225" t="str">
        <f>Poule3!N20</f>
        <v/>
      </c>
      <c r="D35" s="226"/>
      <c r="E35" s="227"/>
      <c r="F35" s="227"/>
      <c r="G35" s="228"/>
      <c r="H35" s="228"/>
      <c r="I35" s="227"/>
      <c r="J35" s="219"/>
      <c r="K35" s="241" t="s">
        <v>27</v>
      </c>
      <c r="L35" s="263" t="str">
        <f>IF(J16&gt;J48,I48,I16)</f>
        <v/>
      </c>
      <c r="M35" s="235"/>
      <c r="N35" s="264"/>
      <c r="O35" s="264"/>
      <c r="P35" s="253"/>
      <c r="Q35" s="253"/>
      <c r="R35" s="93"/>
      <c r="S35" s="93"/>
      <c r="T35" s="235"/>
      <c r="U35" s="235"/>
      <c r="V35" s="235"/>
    </row>
    <row r="36" spans="1:22" ht="17.25" customHeight="1" x14ac:dyDescent="0.25">
      <c r="A36" s="36">
        <v>30</v>
      </c>
      <c r="B36" s="72"/>
      <c r="C36" s="227"/>
      <c r="D36" s="227"/>
      <c r="E36" s="230" t="str">
        <f>IF(D35&gt;D39,C35,C39)</f>
        <v/>
      </c>
      <c r="F36" s="231"/>
      <c r="G36" s="227"/>
      <c r="H36" s="227"/>
      <c r="I36" s="227"/>
      <c r="J36" s="230"/>
      <c r="K36" s="229"/>
      <c r="L36" s="229"/>
      <c r="M36" s="235"/>
      <c r="N36" s="253" t="s">
        <v>21</v>
      </c>
      <c r="O36" s="253"/>
      <c r="P36" s="253"/>
      <c r="Q36" s="253"/>
      <c r="R36" s="93"/>
      <c r="S36" s="93"/>
      <c r="T36" s="235"/>
      <c r="U36" s="235"/>
      <c r="V36" s="235"/>
    </row>
    <row r="37" spans="1:22" ht="3" customHeight="1" x14ac:dyDescent="0.25">
      <c r="A37" s="36"/>
      <c r="B37" s="74"/>
      <c r="C37" s="227"/>
      <c r="D37" s="227"/>
      <c r="E37" s="232"/>
      <c r="F37" s="233"/>
      <c r="G37" s="227"/>
      <c r="H37" s="227"/>
      <c r="I37" s="227"/>
      <c r="J37" s="230"/>
      <c r="K37" s="229"/>
      <c r="L37" s="229"/>
      <c r="M37" s="235"/>
      <c r="N37" s="253"/>
      <c r="O37" s="253"/>
      <c r="P37" s="253"/>
      <c r="Q37" s="253"/>
      <c r="R37" s="235"/>
      <c r="S37" s="235"/>
      <c r="T37" s="235"/>
      <c r="U37" s="235"/>
      <c r="V37" s="235"/>
    </row>
    <row r="38" spans="1:22" ht="3" customHeight="1" x14ac:dyDescent="0.25">
      <c r="A38" s="36"/>
      <c r="B38" s="74"/>
      <c r="C38" s="227"/>
      <c r="D38" s="227"/>
      <c r="E38" s="230"/>
      <c r="F38" s="233"/>
      <c r="G38" s="230"/>
      <c r="H38" s="227"/>
      <c r="I38" s="227"/>
      <c r="J38" s="230"/>
      <c r="K38" s="229"/>
      <c r="L38" s="229"/>
      <c r="M38" s="235"/>
      <c r="N38" s="253"/>
      <c r="O38" s="253"/>
      <c r="P38" s="253"/>
      <c r="Q38" s="253"/>
      <c r="R38" s="235"/>
      <c r="S38" s="235"/>
      <c r="T38" s="235"/>
      <c r="U38" s="235"/>
      <c r="V38" s="235"/>
    </row>
    <row r="39" spans="1:22" ht="17.25" customHeight="1" x14ac:dyDescent="0.25">
      <c r="A39" s="36">
        <v>19</v>
      </c>
      <c r="B39" s="72" t="s">
        <v>135</v>
      </c>
      <c r="C39" s="225" t="str">
        <f>Poule4!N21</f>
        <v/>
      </c>
      <c r="D39" s="226"/>
      <c r="E39" s="230"/>
      <c r="F39" s="233"/>
      <c r="G39" s="230"/>
      <c r="H39" s="227"/>
      <c r="I39" s="227"/>
      <c r="J39" s="230"/>
      <c r="K39" s="229"/>
      <c r="L39" s="229"/>
      <c r="M39" s="235"/>
      <c r="N39" s="253"/>
      <c r="O39" s="253"/>
      <c r="P39" s="256" t="str">
        <f>IF(O27&gt;O28,N28,N27)</f>
        <v/>
      </c>
      <c r="Q39" s="256"/>
      <c r="R39" s="92" t="str">
        <f>IF(Q39&gt;Q40,P39,P40)</f>
        <v/>
      </c>
      <c r="S39" s="258"/>
      <c r="T39" s="242" t="str">
        <f>IF(S39&gt;S40,R39,R40)</f>
        <v/>
      </c>
      <c r="U39" s="235" t="s">
        <v>28</v>
      </c>
      <c r="V39" s="235"/>
    </row>
    <row r="40" spans="1:22" ht="17.25" customHeight="1" x14ac:dyDescent="0.25">
      <c r="A40" s="36">
        <v>14</v>
      </c>
      <c r="B40" s="72"/>
      <c r="C40" s="227"/>
      <c r="D40" s="227"/>
      <c r="E40" s="227"/>
      <c r="F40" s="227"/>
      <c r="G40" s="230" t="str">
        <f>IF(F36&gt;F44,E36,E44)</f>
        <v/>
      </c>
      <c r="H40" s="231"/>
      <c r="I40" s="227"/>
      <c r="J40" s="230"/>
      <c r="K40" s="229"/>
      <c r="L40" s="229"/>
      <c r="M40" s="235"/>
      <c r="N40" s="253"/>
      <c r="O40" s="253"/>
      <c r="P40" s="256" t="str">
        <f>IF(O31&gt;O32,N32,N31)</f>
        <v/>
      </c>
      <c r="Q40" s="256"/>
      <c r="R40" s="93" t="str">
        <f>IF(Q39&gt;Q40,P40,P39)</f>
        <v/>
      </c>
      <c r="S40" s="258"/>
      <c r="T40" s="235" t="str">
        <f>IF(S39&gt;S40,R40,R39)</f>
        <v/>
      </c>
      <c r="U40" s="235" t="s">
        <v>29</v>
      </c>
      <c r="V40" s="235"/>
    </row>
    <row r="41" spans="1:22" ht="3" customHeight="1" x14ac:dyDescent="0.25">
      <c r="A41" s="36"/>
      <c r="B41" s="74"/>
      <c r="C41" s="227"/>
      <c r="D41" s="227"/>
      <c r="E41" s="227"/>
      <c r="F41" s="227"/>
      <c r="G41" s="232"/>
      <c r="H41" s="227"/>
      <c r="I41" s="227"/>
      <c r="J41" s="230"/>
      <c r="K41" s="229"/>
      <c r="L41" s="229"/>
      <c r="M41" s="235"/>
      <c r="N41" s="253"/>
      <c r="O41" s="253"/>
      <c r="P41" s="253"/>
      <c r="Q41" s="253"/>
      <c r="R41" s="235"/>
      <c r="S41" s="235"/>
      <c r="T41" s="235"/>
      <c r="U41" s="235"/>
      <c r="V41" s="235"/>
    </row>
    <row r="42" spans="1:22" ht="3" customHeight="1" x14ac:dyDescent="0.25">
      <c r="A42" s="36"/>
      <c r="B42" s="74"/>
      <c r="C42" s="227"/>
      <c r="D42" s="227"/>
      <c r="E42" s="227"/>
      <c r="F42" s="227"/>
      <c r="G42" s="230"/>
      <c r="H42" s="233"/>
      <c r="I42" s="230"/>
      <c r="J42" s="230"/>
      <c r="K42" s="229"/>
      <c r="L42" s="229"/>
      <c r="M42" s="235"/>
      <c r="N42" s="253"/>
      <c r="O42" s="253"/>
      <c r="P42" s="253"/>
      <c r="Q42" s="253"/>
      <c r="R42" s="235"/>
      <c r="S42" s="235"/>
      <c r="T42" s="235"/>
      <c r="U42" s="235"/>
      <c r="V42" s="235"/>
    </row>
    <row r="43" spans="1:22" ht="17.25" customHeight="1" x14ac:dyDescent="0.25">
      <c r="A43" s="36">
        <v>11</v>
      </c>
      <c r="B43" s="72" t="s">
        <v>56</v>
      </c>
      <c r="C43" s="225" t="str">
        <f>Poule5!N21</f>
        <v/>
      </c>
      <c r="D43" s="226"/>
      <c r="E43" s="227"/>
      <c r="F43" s="227"/>
      <c r="G43" s="230"/>
      <c r="H43" s="233"/>
      <c r="I43" s="230"/>
      <c r="J43" s="230"/>
      <c r="K43" s="229"/>
      <c r="L43" s="229"/>
      <c r="M43" s="235"/>
      <c r="N43" s="253"/>
      <c r="O43" s="253"/>
      <c r="P43" s="253"/>
      <c r="Q43" s="253"/>
      <c r="R43" s="235"/>
      <c r="S43" s="235"/>
      <c r="T43" s="235"/>
      <c r="U43" s="235"/>
      <c r="V43" s="235"/>
    </row>
    <row r="44" spans="1:22" ht="17.25" customHeight="1" x14ac:dyDescent="0.25">
      <c r="A44" s="36">
        <v>22</v>
      </c>
      <c r="B44" s="72"/>
      <c r="C44" s="227"/>
      <c r="D44" s="227"/>
      <c r="E44" s="230" t="str">
        <f>IF(D43&gt;D47,C43,C47)</f>
        <v/>
      </c>
      <c r="F44" s="231"/>
      <c r="G44" s="230"/>
      <c r="H44" s="233"/>
      <c r="I44" s="230"/>
      <c r="J44" s="230"/>
      <c r="K44" s="229"/>
      <c r="L44" s="229"/>
      <c r="M44" s="235"/>
      <c r="N44" s="253"/>
      <c r="O44" s="253"/>
      <c r="P44" s="253"/>
      <c r="Q44" s="253"/>
      <c r="R44" s="235"/>
      <c r="S44" s="235"/>
      <c r="T44" s="235"/>
      <c r="U44" s="235"/>
      <c r="V44" s="235"/>
    </row>
    <row r="45" spans="1:22" ht="3" customHeight="1" x14ac:dyDescent="0.25">
      <c r="A45" s="36"/>
      <c r="B45" s="74"/>
      <c r="C45" s="227"/>
      <c r="D45" s="227"/>
      <c r="E45" s="232"/>
      <c r="F45" s="236"/>
      <c r="G45" s="227"/>
      <c r="H45" s="233"/>
      <c r="I45" s="230"/>
      <c r="J45" s="230"/>
      <c r="K45" s="229"/>
      <c r="L45" s="229"/>
      <c r="M45" s="235"/>
      <c r="N45" s="253"/>
      <c r="O45" s="253"/>
      <c r="P45" s="253"/>
      <c r="Q45" s="253"/>
      <c r="R45" s="235"/>
      <c r="S45" s="235"/>
      <c r="T45" s="235"/>
      <c r="U45" s="235"/>
      <c r="V45" s="235"/>
    </row>
    <row r="46" spans="1:22" ht="3" customHeight="1" x14ac:dyDescent="0.25">
      <c r="A46" s="36"/>
      <c r="B46" s="74"/>
      <c r="C46" s="227"/>
      <c r="D46" s="227"/>
      <c r="E46" s="230"/>
      <c r="F46" s="227"/>
      <c r="G46" s="227"/>
      <c r="H46" s="227"/>
      <c r="I46" s="230"/>
      <c r="J46" s="230"/>
      <c r="K46" s="229"/>
      <c r="L46" s="229"/>
      <c r="M46" s="235"/>
      <c r="N46" s="253"/>
      <c r="O46" s="253"/>
      <c r="P46" s="253"/>
      <c r="Q46" s="253"/>
      <c r="R46" s="235"/>
      <c r="S46" s="235"/>
      <c r="T46" s="235"/>
      <c r="U46" s="235"/>
      <c r="V46" s="235"/>
    </row>
    <row r="47" spans="1:22" ht="17.25" customHeight="1" x14ac:dyDescent="0.25">
      <c r="A47" s="36">
        <v>27</v>
      </c>
      <c r="B47" s="72" t="s">
        <v>57</v>
      </c>
      <c r="C47" s="225" t="str">
        <f>Poule6!N20</f>
        <v/>
      </c>
      <c r="D47" s="226"/>
      <c r="E47" s="230"/>
      <c r="F47" s="227"/>
      <c r="G47" s="227"/>
      <c r="H47" s="227"/>
      <c r="I47" s="230"/>
      <c r="J47" s="230"/>
      <c r="K47" s="229"/>
      <c r="L47" s="229"/>
      <c r="M47" s="235"/>
      <c r="N47" s="326" t="s">
        <v>30</v>
      </c>
      <c r="O47" s="326"/>
      <c r="P47" s="326"/>
      <c r="Q47" s="326"/>
      <c r="R47" s="326"/>
      <c r="S47" s="326"/>
      <c r="T47" s="326"/>
      <c r="U47" s="235"/>
      <c r="V47" s="235"/>
    </row>
    <row r="48" spans="1:22" ht="17.25" customHeight="1" x14ac:dyDescent="0.25">
      <c r="A48" s="36">
        <v>6</v>
      </c>
      <c r="B48" s="72"/>
      <c r="C48" s="227"/>
      <c r="D48" s="227"/>
      <c r="E48" s="227"/>
      <c r="F48" s="227"/>
      <c r="G48" s="227"/>
      <c r="H48" s="227"/>
      <c r="I48" s="234" t="str">
        <f>IF(H40&gt;H56,G40,G56)</f>
        <v/>
      </c>
      <c r="J48" s="231"/>
      <c r="K48" s="229"/>
      <c r="L48" s="229"/>
      <c r="M48" s="235"/>
      <c r="N48" s="326"/>
      <c r="O48" s="326"/>
      <c r="P48" s="326"/>
      <c r="Q48" s="326"/>
      <c r="R48" s="326"/>
      <c r="S48" s="326"/>
      <c r="T48" s="326"/>
      <c r="U48" s="235"/>
      <c r="V48" s="235"/>
    </row>
    <row r="49" spans="1:22" ht="3" customHeight="1" x14ac:dyDescent="0.25">
      <c r="A49" s="36"/>
      <c r="B49" s="74"/>
      <c r="C49" s="227"/>
      <c r="D49" s="227"/>
      <c r="E49" s="227"/>
      <c r="F49" s="227"/>
      <c r="G49" s="227"/>
      <c r="H49" s="227"/>
      <c r="I49" s="232"/>
      <c r="J49" s="230"/>
      <c r="K49" s="229"/>
      <c r="L49" s="229"/>
      <c r="M49" s="235"/>
      <c r="N49" s="253"/>
      <c r="O49" s="253"/>
      <c r="P49" s="253"/>
      <c r="Q49" s="253"/>
      <c r="R49" s="235"/>
      <c r="S49" s="235"/>
      <c r="T49" s="235"/>
      <c r="U49" s="235"/>
      <c r="V49" s="235"/>
    </row>
    <row r="50" spans="1:22" ht="3" customHeight="1" x14ac:dyDescent="0.25">
      <c r="A50" s="36"/>
      <c r="B50" s="74"/>
      <c r="C50" s="227"/>
      <c r="D50" s="227"/>
      <c r="E50" s="227"/>
      <c r="F50" s="227"/>
      <c r="G50" s="227"/>
      <c r="H50" s="227"/>
      <c r="I50" s="230"/>
      <c r="J50" s="227"/>
      <c r="K50" s="229"/>
      <c r="L50" s="229"/>
      <c r="M50" s="235"/>
      <c r="N50" s="253"/>
      <c r="O50" s="253"/>
      <c r="P50" s="253"/>
      <c r="Q50" s="253"/>
      <c r="R50" s="235"/>
      <c r="S50" s="235"/>
      <c r="T50" s="235"/>
      <c r="U50" s="235"/>
      <c r="V50" s="235"/>
    </row>
    <row r="51" spans="1:22" ht="17.25" customHeight="1" x14ac:dyDescent="0.25">
      <c r="A51" s="36">
        <v>7</v>
      </c>
      <c r="B51" s="72" t="s">
        <v>31</v>
      </c>
      <c r="C51" s="233" t="str">
        <f>Poule7!N20</f>
        <v/>
      </c>
      <c r="D51" s="243"/>
      <c r="E51" s="227"/>
      <c r="F51" s="227"/>
      <c r="G51" s="227"/>
      <c r="H51" s="227"/>
      <c r="I51" s="230"/>
      <c r="J51" s="227"/>
      <c r="K51" s="229"/>
      <c r="L51" s="229"/>
      <c r="M51" s="235"/>
      <c r="N51" s="256" t="str">
        <f>IF(G8=E12,E4,E12)</f>
        <v/>
      </c>
      <c r="O51" s="256"/>
      <c r="P51" s="265" t="str">
        <f>IF(O51&gt;O52,N51,N52)</f>
        <v/>
      </c>
      <c r="Q51" s="256"/>
      <c r="R51" s="93"/>
      <c r="S51" s="93"/>
      <c r="T51" s="235"/>
      <c r="U51" s="235"/>
      <c r="V51" s="235"/>
    </row>
    <row r="52" spans="1:22" ht="17.25" customHeight="1" x14ac:dyDescent="0.25">
      <c r="A52" s="36">
        <v>26</v>
      </c>
      <c r="B52" s="72"/>
      <c r="C52" s="227"/>
      <c r="D52" s="244"/>
      <c r="E52" s="230" t="str">
        <f>IF(D51&gt;D55,C51,C55)</f>
        <v/>
      </c>
      <c r="F52" s="231"/>
      <c r="G52" s="227"/>
      <c r="H52" s="227"/>
      <c r="I52" s="230"/>
      <c r="J52" s="227"/>
      <c r="K52" s="229"/>
      <c r="L52" s="229"/>
      <c r="M52" s="235"/>
      <c r="N52" s="256" t="str">
        <f>IF(G24=E28,E20,E28)</f>
        <v/>
      </c>
      <c r="O52" s="256"/>
      <c r="P52" s="253"/>
      <c r="Q52" s="253"/>
      <c r="R52" s="91" t="str">
        <f>IF(Q51&gt;Q55,P51,P55)</f>
        <v/>
      </c>
      <c r="S52" s="93"/>
      <c r="T52" s="235" t="s">
        <v>32</v>
      </c>
      <c r="U52" s="235"/>
      <c r="V52" s="235"/>
    </row>
    <row r="53" spans="1:22" ht="3" customHeight="1" x14ac:dyDescent="0.25">
      <c r="A53" s="36"/>
      <c r="B53" s="74"/>
      <c r="C53" s="233"/>
      <c r="D53" s="227"/>
      <c r="E53" s="232"/>
      <c r="F53" s="233"/>
      <c r="G53" s="227"/>
      <c r="H53" s="227"/>
      <c r="I53" s="230"/>
      <c r="J53" s="227"/>
      <c r="K53" s="229"/>
      <c r="L53" s="229"/>
      <c r="M53" s="235"/>
      <c r="N53" s="253"/>
      <c r="O53" s="253"/>
      <c r="P53" s="253"/>
      <c r="Q53" s="253"/>
      <c r="R53" s="92"/>
      <c r="S53" s="93"/>
      <c r="T53" s="235"/>
      <c r="U53" s="235"/>
      <c r="V53" s="235"/>
    </row>
    <row r="54" spans="1:22" ht="3" customHeight="1" x14ac:dyDescent="0.25">
      <c r="A54" s="36"/>
      <c r="B54" s="74"/>
      <c r="C54" s="233"/>
      <c r="D54" s="227"/>
      <c r="E54" s="230"/>
      <c r="F54" s="233"/>
      <c r="G54" s="230"/>
      <c r="H54" s="230"/>
      <c r="I54" s="230"/>
      <c r="J54" s="227"/>
      <c r="K54" s="229"/>
      <c r="L54" s="229"/>
      <c r="M54" s="235"/>
      <c r="N54" s="253"/>
      <c r="O54" s="253"/>
      <c r="P54" s="253"/>
      <c r="Q54" s="253"/>
      <c r="R54" s="91"/>
      <c r="S54" s="93"/>
      <c r="T54" s="235"/>
      <c r="U54" s="235"/>
      <c r="V54" s="235"/>
    </row>
    <row r="55" spans="1:22" ht="17.25" customHeight="1" x14ac:dyDescent="0.25">
      <c r="A55" s="36">
        <v>23</v>
      </c>
      <c r="B55" s="72" t="s">
        <v>33</v>
      </c>
      <c r="C55" s="233" t="str">
        <f>Poule8!N21</f>
        <v/>
      </c>
      <c r="D55" s="243"/>
      <c r="E55" s="230"/>
      <c r="F55" s="233"/>
      <c r="G55" s="230"/>
      <c r="H55" s="245"/>
      <c r="I55" s="230"/>
      <c r="J55" s="227"/>
      <c r="K55" s="229"/>
      <c r="L55" s="229"/>
      <c r="M55" s="235"/>
      <c r="N55" s="256" t="str">
        <f>IF(G40=E44,E36,E44)</f>
        <v/>
      </c>
      <c r="O55" s="256"/>
      <c r="P55" s="262" t="str">
        <f>IF(O55&gt;O56,N55,N56)</f>
        <v/>
      </c>
      <c r="Q55" s="256"/>
      <c r="R55" s="91" t="str">
        <f>IF(Q51&gt;Q55,P55,P51)</f>
        <v/>
      </c>
      <c r="S55" s="93"/>
      <c r="T55" s="235" t="s">
        <v>34</v>
      </c>
      <c r="U55" s="235"/>
      <c r="V55" s="235"/>
    </row>
    <row r="56" spans="1:22" ht="17.25" customHeight="1" x14ac:dyDescent="0.25">
      <c r="A56" s="36">
        <v>10</v>
      </c>
      <c r="B56" s="72"/>
      <c r="C56" s="227"/>
      <c r="D56" s="227"/>
      <c r="E56" s="227"/>
      <c r="F56" s="227"/>
      <c r="G56" s="230" t="str">
        <f>IF(F52&gt;F60,E52,E60)</f>
        <v/>
      </c>
      <c r="H56" s="231"/>
      <c r="I56" s="230"/>
      <c r="J56" s="227"/>
      <c r="K56" s="229"/>
      <c r="L56" s="229"/>
      <c r="M56" s="235"/>
      <c r="N56" s="256" t="str">
        <f>IF(G56=E60,E52,E60)</f>
        <v/>
      </c>
      <c r="O56" s="256"/>
      <c r="P56" s="253"/>
      <c r="Q56" s="253"/>
      <c r="R56" s="93"/>
      <c r="S56" s="93"/>
      <c r="T56" s="235"/>
      <c r="U56" s="235"/>
      <c r="V56" s="235"/>
    </row>
    <row r="57" spans="1:22" ht="3" customHeight="1" x14ac:dyDescent="0.25">
      <c r="A57" s="36"/>
      <c r="B57" s="74"/>
      <c r="C57" s="227"/>
      <c r="D57" s="227"/>
      <c r="E57" s="227"/>
      <c r="F57" s="227"/>
      <c r="G57" s="232"/>
      <c r="H57" s="236"/>
      <c r="I57" s="227"/>
      <c r="J57" s="227"/>
      <c r="K57" s="229"/>
      <c r="L57" s="229"/>
      <c r="M57" s="235"/>
      <c r="N57" s="253"/>
      <c r="O57" s="253"/>
      <c r="P57" s="253"/>
      <c r="Q57" s="253"/>
      <c r="R57" s="235"/>
      <c r="S57" s="235"/>
      <c r="T57" s="235"/>
      <c r="U57" s="235"/>
      <c r="V57" s="235"/>
    </row>
    <row r="58" spans="1:22" ht="3" customHeight="1" x14ac:dyDescent="0.25">
      <c r="A58" s="36"/>
      <c r="B58" s="74"/>
      <c r="C58" s="227"/>
      <c r="D58" s="227"/>
      <c r="E58" s="227"/>
      <c r="F58" s="227"/>
      <c r="G58" s="230"/>
      <c r="H58" s="227"/>
      <c r="I58" s="227"/>
      <c r="J58" s="227"/>
      <c r="K58" s="229"/>
      <c r="L58" s="229"/>
      <c r="M58" s="235"/>
      <c r="N58" s="253"/>
      <c r="O58" s="253"/>
      <c r="P58" s="253"/>
      <c r="Q58" s="253"/>
      <c r="R58" s="235"/>
      <c r="S58" s="235"/>
      <c r="T58" s="235"/>
      <c r="U58" s="235"/>
      <c r="V58" s="235"/>
    </row>
    <row r="59" spans="1:22" ht="17.25" customHeight="1" x14ac:dyDescent="0.25">
      <c r="A59" s="36">
        <v>15</v>
      </c>
      <c r="B59" s="72" t="s">
        <v>58</v>
      </c>
      <c r="C59" s="225" t="str">
        <f>Poule1!N21</f>
        <v/>
      </c>
      <c r="D59" s="226"/>
      <c r="E59" s="227"/>
      <c r="F59" s="227"/>
      <c r="G59" s="230"/>
      <c r="H59" s="227"/>
      <c r="I59" s="327"/>
      <c r="J59" s="327"/>
      <c r="K59" s="229"/>
      <c r="L59" s="229"/>
      <c r="M59" s="235"/>
      <c r="N59" s="253"/>
      <c r="O59" s="253"/>
      <c r="P59" s="253"/>
      <c r="Q59" s="253"/>
      <c r="R59" s="235"/>
      <c r="S59" s="235"/>
      <c r="T59" s="235"/>
      <c r="U59" s="235"/>
      <c r="V59" s="235"/>
    </row>
    <row r="60" spans="1:22" ht="17.25" customHeight="1" x14ac:dyDescent="0.25">
      <c r="A60" s="36">
        <v>18</v>
      </c>
      <c r="B60" s="72"/>
      <c r="C60" s="227"/>
      <c r="D60" s="227"/>
      <c r="E60" s="230" t="str">
        <f>IF(D59&gt;D63,C59,C63)</f>
        <v/>
      </c>
      <c r="F60" s="231"/>
      <c r="G60" s="230"/>
      <c r="H60" s="227"/>
      <c r="I60" s="327"/>
      <c r="J60" s="327"/>
      <c r="K60" s="229"/>
      <c r="L60" s="229"/>
      <c r="M60" s="235"/>
      <c r="N60" s="253" t="s">
        <v>21</v>
      </c>
      <c r="O60" s="253"/>
      <c r="P60" s="253"/>
      <c r="Q60" s="253"/>
      <c r="R60" s="235"/>
      <c r="S60" s="235"/>
      <c r="T60" s="235"/>
      <c r="U60" s="235"/>
      <c r="V60" s="235"/>
    </row>
    <row r="61" spans="1:22" ht="3" customHeight="1" x14ac:dyDescent="0.25">
      <c r="A61" s="36"/>
      <c r="B61" s="74"/>
      <c r="C61" s="227"/>
      <c r="D61" s="227"/>
      <c r="E61" s="232"/>
      <c r="F61" s="230"/>
      <c r="G61" s="227"/>
      <c r="H61" s="227"/>
      <c r="I61" s="227"/>
      <c r="J61" s="227"/>
      <c r="K61" s="229"/>
      <c r="L61" s="229"/>
      <c r="M61" s="235"/>
      <c r="N61" s="253"/>
      <c r="O61" s="253"/>
      <c r="P61" s="253"/>
      <c r="Q61" s="253"/>
      <c r="R61" s="235"/>
      <c r="S61" s="235"/>
      <c r="T61" s="235"/>
      <c r="U61" s="235"/>
      <c r="V61" s="235"/>
    </row>
    <row r="62" spans="1:22" ht="3" customHeight="1" x14ac:dyDescent="0.25">
      <c r="A62" s="36"/>
      <c r="B62" s="74"/>
      <c r="C62" s="227"/>
      <c r="D62" s="227"/>
      <c r="E62" s="230"/>
      <c r="F62" s="227"/>
      <c r="G62" s="227"/>
      <c r="H62" s="227"/>
      <c r="I62" s="227"/>
      <c r="J62" s="227"/>
      <c r="K62" s="229"/>
      <c r="L62" s="229"/>
      <c r="M62" s="235"/>
      <c r="N62" s="253"/>
      <c r="O62" s="253"/>
      <c r="P62" s="253"/>
      <c r="Q62" s="253"/>
      <c r="R62" s="235"/>
      <c r="S62" s="235"/>
      <c r="T62" s="235"/>
      <c r="U62" s="235"/>
      <c r="V62" s="235"/>
    </row>
    <row r="63" spans="1:22" ht="17.25" customHeight="1" x14ac:dyDescent="0.25">
      <c r="A63" s="36">
        <v>31</v>
      </c>
      <c r="B63" s="72" t="s">
        <v>59</v>
      </c>
      <c r="C63" s="225" t="str">
        <f>Poule2!N20</f>
        <v/>
      </c>
      <c r="D63" s="226"/>
      <c r="E63" s="230"/>
      <c r="F63" s="227"/>
      <c r="G63" s="227"/>
      <c r="H63" s="227"/>
      <c r="I63" s="226" t="str">
        <f>IF(H8&gt;H24,G24,G8)</f>
        <v/>
      </c>
      <c r="J63" s="220"/>
      <c r="K63" s="241" t="s">
        <v>35</v>
      </c>
      <c r="L63" s="266" t="str">
        <f>IF(J63&gt;J64,I63,I64)</f>
        <v/>
      </c>
      <c r="M63" s="235"/>
      <c r="N63" s="253"/>
      <c r="O63" s="253"/>
      <c r="P63" s="256" t="str">
        <f>IF(O51&gt;O52,N52,N51)</f>
        <v/>
      </c>
      <c r="Q63" s="256"/>
      <c r="R63" s="92" t="str">
        <f>IF(Q63&gt;Q64,P63,P64)</f>
        <v/>
      </c>
      <c r="S63" s="93"/>
      <c r="T63" s="235" t="s">
        <v>36</v>
      </c>
      <c r="U63" s="235"/>
      <c r="V63" s="235"/>
    </row>
    <row r="64" spans="1:22" ht="17.25" customHeight="1" x14ac:dyDescent="0.25">
      <c r="A64" s="36">
        <v>2</v>
      </c>
      <c r="B64" s="72"/>
      <c r="C64" s="227"/>
      <c r="D64" s="227"/>
      <c r="E64" s="227"/>
      <c r="F64" s="227"/>
      <c r="G64" s="227"/>
      <c r="H64" s="227"/>
      <c r="I64" s="226" t="str">
        <f>IF(H56&gt;H40,G40,G56)</f>
        <v/>
      </c>
      <c r="J64" s="221"/>
      <c r="K64" s="241" t="s">
        <v>37</v>
      </c>
      <c r="L64" s="266" t="str">
        <f>IF(J64&lt;J63,I64,I63)</f>
        <v/>
      </c>
      <c r="M64" s="235"/>
      <c r="N64" s="253"/>
      <c r="O64" s="253"/>
      <c r="P64" s="256" t="str">
        <f>IF(O55&gt;O56,N56,N55)</f>
        <v/>
      </c>
      <c r="Q64" s="256"/>
      <c r="R64" s="93" t="str">
        <f>IF(Q63&gt;Q64,P64,P63)</f>
        <v/>
      </c>
      <c r="S64" s="93"/>
      <c r="T64" s="235" t="s">
        <v>38</v>
      </c>
      <c r="U64" s="235"/>
      <c r="V64" s="235"/>
    </row>
    <row r="65" spans="1:22" x14ac:dyDescent="0.25">
      <c r="A65" s="45"/>
      <c r="B65" s="41"/>
      <c r="C65" s="246"/>
      <c r="D65" s="246"/>
      <c r="E65" s="246"/>
      <c r="F65" s="246"/>
      <c r="G65" s="246"/>
      <c r="H65" s="246"/>
      <c r="I65" s="246"/>
      <c r="J65" s="246"/>
      <c r="K65" s="247"/>
      <c r="L65" s="235"/>
      <c r="M65" s="235"/>
      <c r="N65" s="253"/>
      <c r="O65" s="253"/>
      <c r="P65" s="253"/>
      <c r="Q65" s="253"/>
      <c r="R65" s="235"/>
      <c r="S65" s="235"/>
      <c r="T65" s="235"/>
      <c r="U65" s="235"/>
      <c r="V65" s="235"/>
    </row>
    <row r="66" spans="1:22" x14ac:dyDescent="0.25">
      <c r="A66" s="45"/>
      <c r="B66" s="63"/>
      <c r="C66" s="248"/>
      <c r="D66" s="248"/>
      <c r="E66" s="248"/>
      <c r="F66" s="248"/>
      <c r="G66" s="248"/>
      <c r="H66" s="248"/>
      <c r="I66" s="248"/>
      <c r="J66" s="248"/>
      <c r="K66" s="247"/>
      <c r="L66" s="235"/>
      <c r="M66" s="235"/>
      <c r="N66" s="253"/>
      <c r="O66" s="253"/>
      <c r="P66" s="253"/>
      <c r="Q66" s="253"/>
      <c r="R66" s="235"/>
      <c r="S66" s="235"/>
      <c r="T66" s="235"/>
      <c r="U66" s="235"/>
      <c r="V66" s="235"/>
    </row>
    <row r="67" spans="1:22" x14ac:dyDescent="0.25">
      <c r="A67" s="48"/>
      <c r="B67" s="64"/>
      <c r="C67" s="249"/>
      <c r="D67" s="249"/>
      <c r="E67" s="249"/>
      <c r="F67" s="249"/>
      <c r="G67" s="249"/>
      <c r="H67" s="249"/>
      <c r="I67" s="249"/>
      <c r="J67" s="249"/>
      <c r="K67" s="250"/>
      <c r="L67" s="267"/>
      <c r="M67" s="267"/>
      <c r="N67" s="268"/>
      <c r="O67" s="268"/>
      <c r="P67" s="268"/>
      <c r="Q67" s="268"/>
      <c r="R67" s="267"/>
      <c r="S67" s="267"/>
      <c r="T67" s="267"/>
      <c r="U67" s="267"/>
      <c r="V67" s="267"/>
    </row>
    <row r="68" spans="1:22" x14ac:dyDescent="0.25">
      <c r="A68" s="48"/>
      <c r="B68" s="64"/>
      <c r="C68" s="249"/>
      <c r="D68" s="249"/>
      <c r="E68" s="249"/>
      <c r="F68" s="249"/>
      <c r="G68" s="249"/>
      <c r="H68" s="249"/>
      <c r="I68" s="249"/>
      <c r="J68" s="249"/>
      <c r="K68" s="250"/>
      <c r="L68" s="267"/>
      <c r="M68" s="267"/>
      <c r="N68" s="268"/>
      <c r="O68" s="268"/>
      <c r="P68" s="268"/>
      <c r="Q68" s="268"/>
      <c r="R68" s="267"/>
      <c r="S68" s="267"/>
      <c r="T68" s="267"/>
      <c r="U68" s="267"/>
      <c r="V68" s="267"/>
    </row>
    <row r="69" spans="1:22" x14ac:dyDescent="0.25">
      <c r="A69" s="48"/>
      <c r="B69" s="64"/>
      <c r="C69" s="249"/>
      <c r="D69" s="249"/>
      <c r="E69" s="249"/>
      <c r="F69" s="249"/>
      <c r="G69" s="249"/>
      <c r="H69" s="249"/>
      <c r="I69" s="249"/>
      <c r="J69" s="249"/>
      <c r="K69" s="250"/>
      <c r="L69" s="267"/>
      <c r="M69" s="267"/>
      <c r="N69" s="268"/>
      <c r="O69" s="268"/>
      <c r="P69" s="268"/>
      <c r="Q69" s="268"/>
      <c r="R69" s="267"/>
      <c r="S69" s="267"/>
      <c r="T69" s="267"/>
      <c r="U69" s="267"/>
      <c r="V69" s="267"/>
    </row>
    <row r="70" spans="1:22" x14ac:dyDescent="0.25">
      <c r="A70" s="48"/>
      <c r="B70" s="64"/>
      <c r="C70" s="249"/>
      <c r="D70" s="249"/>
      <c r="E70" s="249"/>
      <c r="F70" s="249"/>
      <c r="G70" s="249"/>
      <c r="H70" s="249"/>
      <c r="I70" s="249"/>
      <c r="J70" s="249"/>
      <c r="K70" s="250"/>
      <c r="L70" s="267"/>
      <c r="M70" s="267"/>
      <c r="N70" s="268"/>
      <c r="O70" s="268"/>
      <c r="P70" s="268"/>
      <c r="Q70" s="268"/>
      <c r="R70" s="267"/>
      <c r="S70" s="267"/>
      <c r="T70" s="267"/>
      <c r="U70" s="267"/>
      <c r="V70" s="267"/>
    </row>
    <row r="71" spans="1:22" x14ac:dyDescent="0.25">
      <c r="A71" s="48"/>
      <c r="B71" s="64"/>
      <c r="C71" s="249"/>
      <c r="D71" s="249"/>
      <c r="E71" s="249"/>
      <c r="F71" s="249"/>
      <c r="G71" s="249"/>
      <c r="H71" s="249"/>
      <c r="I71" s="249"/>
      <c r="J71" s="249"/>
      <c r="K71" s="250"/>
      <c r="L71" s="267"/>
      <c r="M71" s="267"/>
      <c r="N71" s="268"/>
      <c r="O71" s="268"/>
      <c r="P71" s="268"/>
      <c r="Q71" s="268"/>
      <c r="R71" s="267"/>
      <c r="S71" s="267"/>
      <c r="T71" s="267"/>
      <c r="U71" s="267"/>
      <c r="V71" s="267"/>
    </row>
    <row r="72" spans="1:22" x14ac:dyDescent="0.25">
      <c r="A72" s="48"/>
      <c r="B72" s="64"/>
      <c r="C72" s="249"/>
      <c r="D72" s="249"/>
      <c r="E72" s="249"/>
      <c r="F72" s="249"/>
      <c r="G72" s="249"/>
      <c r="H72" s="249"/>
      <c r="I72" s="249"/>
      <c r="J72" s="249"/>
      <c r="K72" s="250"/>
      <c r="L72" s="267"/>
      <c r="M72" s="267"/>
      <c r="N72" s="268"/>
      <c r="O72" s="268"/>
      <c r="P72" s="268"/>
      <c r="Q72" s="268"/>
      <c r="R72" s="267"/>
      <c r="S72" s="267"/>
      <c r="T72" s="267"/>
      <c r="U72" s="267"/>
      <c r="V72" s="267"/>
    </row>
    <row r="73" spans="1:22" x14ac:dyDescent="0.25">
      <c r="A73" s="48"/>
      <c r="B73" s="64"/>
      <c r="C73" s="249"/>
      <c r="D73" s="249"/>
      <c r="E73" s="249"/>
      <c r="F73" s="249"/>
      <c r="G73" s="249"/>
      <c r="H73" s="249"/>
      <c r="I73" s="249"/>
      <c r="J73" s="249"/>
      <c r="K73" s="250"/>
      <c r="L73" s="267"/>
      <c r="M73" s="267"/>
      <c r="N73" s="268"/>
      <c r="O73" s="268"/>
      <c r="P73" s="268"/>
      <c r="Q73" s="268"/>
      <c r="R73" s="267"/>
      <c r="S73" s="267"/>
      <c r="T73" s="267"/>
      <c r="U73" s="267"/>
      <c r="V73" s="267"/>
    </row>
    <row r="74" spans="1:22" x14ac:dyDescent="0.25">
      <c r="A74" s="48"/>
      <c r="B74" s="64"/>
      <c r="C74" s="249"/>
      <c r="D74" s="249"/>
      <c r="E74" s="249"/>
      <c r="F74" s="249"/>
      <c r="G74" s="249"/>
      <c r="H74" s="249"/>
      <c r="I74" s="249"/>
      <c r="J74" s="249"/>
      <c r="K74" s="250"/>
      <c r="L74" s="267"/>
      <c r="M74" s="267"/>
      <c r="N74" s="268"/>
      <c r="O74" s="268"/>
      <c r="P74" s="268"/>
      <c r="Q74" s="268"/>
      <c r="R74" s="267"/>
      <c r="S74" s="267"/>
      <c r="T74" s="267"/>
      <c r="U74" s="267"/>
      <c r="V74" s="267"/>
    </row>
    <row r="75" spans="1:22" x14ac:dyDescent="0.25">
      <c r="A75" s="48"/>
      <c r="B75" s="64"/>
      <c r="C75" s="249"/>
      <c r="D75" s="249"/>
      <c r="E75" s="249"/>
      <c r="F75" s="249"/>
      <c r="G75" s="249"/>
      <c r="H75" s="249"/>
      <c r="I75" s="249"/>
      <c r="J75" s="249"/>
      <c r="K75" s="250"/>
      <c r="L75" s="267"/>
      <c r="M75" s="267"/>
      <c r="N75" s="268"/>
      <c r="O75" s="268"/>
      <c r="P75" s="268"/>
      <c r="Q75" s="268"/>
      <c r="R75" s="267"/>
      <c r="S75" s="267"/>
      <c r="T75" s="267"/>
      <c r="U75" s="267"/>
      <c r="V75" s="267"/>
    </row>
    <row r="76" spans="1:22" x14ac:dyDescent="0.25">
      <c r="A76" s="48"/>
      <c r="B76" s="64"/>
      <c r="C76" s="249"/>
      <c r="D76" s="249"/>
      <c r="E76" s="249"/>
      <c r="F76" s="249"/>
      <c r="G76" s="249"/>
      <c r="H76" s="249"/>
      <c r="I76" s="249"/>
      <c r="J76" s="249"/>
      <c r="K76" s="250"/>
      <c r="L76" s="267"/>
      <c r="M76" s="267"/>
      <c r="N76" s="268"/>
      <c r="O76" s="268"/>
      <c r="P76" s="268"/>
      <c r="Q76" s="268"/>
      <c r="R76" s="267"/>
      <c r="S76" s="267"/>
      <c r="T76" s="267"/>
      <c r="U76" s="267"/>
      <c r="V76" s="267"/>
    </row>
    <row r="77" spans="1:22" x14ac:dyDescent="0.25">
      <c r="A77" s="48"/>
      <c r="B77" s="64"/>
      <c r="C77" s="249"/>
      <c r="D77" s="249"/>
      <c r="E77" s="249"/>
      <c r="F77" s="249"/>
      <c r="G77" s="249"/>
      <c r="H77" s="249"/>
      <c r="I77" s="249"/>
      <c r="J77" s="249"/>
      <c r="K77" s="250"/>
      <c r="L77" s="267"/>
      <c r="M77" s="267"/>
      <c r="N77" s="268"/>
      <c r="O77" s="268"/>
      <c r="P77" s="268"/>
      <c r="Q77" s="268"/>
      <c r="R77" s="267"/>
      <c r="S77" s="267"/>
      <c r="T77" s="267"/>
      <c r="U77" s="267"/>
      <c r="V77" s="267"/>
    </row>
    <row r="78" spans="1:22" x14ac:dyDescent="0.25">
      <c r="A78" s="48"/>
      <c r="B78" s="64"/>
      <c r="C78" s="249"/>
      <c r="D78" s="249"/>
      <c r="E78" s="249"/>
      <c r="F78" s="249"/>
      <c r="G78" s="249"/>
      <c r="H78" s="249"/>
      <c r="I78" s="249"/>
      <c r="J78" s="249"/>
      <c r="K78" s="250"/>
      <c r="L78" s="267"/>
      <c r="M78" s="267"/>
      <c r="N78" s="268"/>
      <c r="O78" s="268"/>
      <c r="P78" s="268"/>
      <c r="Q78" s="268"/>
      <c r="R78" s="267"/>
      <c r="S78" s="267"/>
      <c r="T78" s="267"/>
      <c r="U78" s="267"/>
      <c r="V78" s="267"/>
    </row>
    <row r="79" spans="1:22" x14ac:dyDescent="0.25">
      <c r="A79" s="48"/>
      <c r="B79" s="64"/>
      <c r="C79" s="249"/>
      <c r="D79" s="249"/>
      <c r="E79" s="249"/>
      <c r="F79" s="249"/>
      <c r="G79" s="249"/>
      <c r="H79" s="249"/>
      <c r="I79" s="249"/>
      <c r="J79" s="249"/>
      <c r="K79" s="250"/>
      <c r="L79" s="267"/>
      <c r="M79" s="267"/>
      <c r="N79" s="268"/>
      <c r="O79" s="268"/>
      <c r="P79" s="268"/>
      <c r="Q79" s="268"/>
      <c r="R79" s="267"/>
      <c r="S79" s="267"/>
      <c r="T79" s="267"/>
      <c r="U79" s="267"/>
      <c r="V79" s="267"/>
    </row>
    <row r="80" spans="1:22" x14ac:dyDescent="0.25">
      <c r="A80" s="48"/>
      <c r="B80" s="64"/>
      <c r="C80" s="249"/>
      <c r="D80" s="249"/>
      <c r="E80" s="249"/>
      <c r="F80" s="249"/>
      <c r="G80" s="249"/>
      <c r="H80" s="249"/>
      <c r="I80" s="249"/>
      <c r="J80" s="249"/>
      <c r="K80" s="250"/>
      <c r="L80" s="267"/>
      <c r="M80" s="267"/>
      <c r="N80" s="268"/>
      <c r="O80" s="268"/>
      <c r="P80" s="268"/>
      <c r="Q80" s="268"/>
      <c r="R80" s="267"/>
      <c r="S80" s="267"/>
      <c r="T80" s="267"/>
      <c r="U80" s="267"/>
      <c r="V80" s="267"/>
    </row>
    <row r="81" spans="1:22" x14ac:dyDescent="0.25">
      <c r="A81" s="48"/>
      <c r="B81" s="64"/>
      <c r="C81" s="249"/>
      <c r="D81" s="249"/>
      <c r="E81" s="249"/>
      <c r="F81" s="249"/>
      <c r="G81" s="249"/>
      <c r="H81" s="249"/>
      <c r="I81" s="249"/>
      <c r="J81" s="249"/>
      <c r="K81" s="250"/>
      <c r="L81" s="267"/>
      <c r="M81" s="267"/>
      <c r="N81" s="268"/>
      <c r="O81" s="268"/>
      <c r="P81" s="268"/>
      <c r="Q81" s="268"/>
      <c r="R81" s="267"/>
      <c r="S81" s="267"/>
      <c r="T81" s="267"/>
      <c r="U81" s="267"/>
      <c r="V81" s="267"/>
    </row>
    <row r="82" spans="1:22" x14ac:dyDescent="0.25">
      <c r="A82" s="48"/>
      <c r="B82" s="64"/>
      <c r="C82" s="249"/>
      <c r="D82" s="249"/>
      <c r="E82" s="249"/>
      <c r="F82" s="249"/>
      <c r="G82" s="249"/>
      <c r="H82" s="249"/>
      <c r="I82" s="249"/>
      <c r="J82" s="249"/>
      <c r="K82" s="250"/>
      <c r="L82" s="267"/>
      <c r="M82" s="267"/>
      <c r="N82" s="268"/>
      <c r="O82" s="268"/>
      <c r="P82" s="268"/>
      <c r="Q82" s="268"/>
      <c r="R82" s="267"/>
      <c r="S82" s="267"/>
      <c r="T82" s="267"/>
      <c r="U82" s="267"/>
      <c r="V82" s="267"/>
    </row>
    <row r="83" spans="1:22" x14ac:dyDescent="0.25">
      <c r="A83" s="48"/>
      <c r="B83" s="64"/>
      <c r="C83" s="249"/>
      <c r="D83" s="249"/>
      <c r="E83" s="249"/>
      <c r="F83" s="249"/>
      <c r="G83" s="249"/>
      <c r="H83" s="249"/>
      <c r="I83" s="249"/>
      <c r="J83" s="249"/>
      <c r="K83" s="250"/>
      <c r="L83" s="267"/>
      <c r="M83" s="267"/>
      <c r="N83" s="268"/>
      <c r="O83" s="268"/>
      <c r="P83" s="268"/>
      <c r="Q83" s="268"/>
      <c r="R83" s="267"/>
      <c r="S83" s="267"/>
      <c r="T83" s="267"/>
      <c r="U83" s="267"/>
      <c r="V83" s="267"/>
    </row>
    <row r="84" spans="1:22" x14ac:dyDescent="0.25">
      <c r="A84" s="48"/>
      <c r="B84" s="64"/>
      <c r="C84" s="249"/>
      <c r="D84" s="249"/>
      <c r="E84" s="249"/>
      <c r="F84" s="249"/>
      <c r="G84" s="249"/>
      <c r="H84" s="249"/>
      <c r="I84" s="249"/>
      <c r="J84" s="249"/>
      <c r="K84" s="250"/>
      <c r="L84" s="267"/>
      <c r="M84" s="267"/>
      <c r="N84" s="268"/>
      <c r="O84" s="268"/>
      <c r="P84" s="268"/>
      <c r="Q84" s="268"/>
      <c r="R84" s="267"/>
      <c r="S84" s="267"/>
      <c r="T84" s="267"/>
      <c r="U84" s="267"/>
      <c r="V84" s="267"/>
    </row>
    <row r="85" spans="1:22" x14ac:dyDescent="0.25">
      <c r="A85" s="48"/>
      <c r="B85" s="64"/>
      <c r="C85" s="249"/>
      <c r="D85" s="249"/>
      <c r="E85" s="249"/>
      <c r="F85" s="249"/>
      <c r="G85" s="249"/>
      <c r="H85" s="249"/>
      <c r="I85" s="249"/>
      <c r="J85" s="249"/>
      <c r="K85" s="250"/>
      <c r="L85" s="267"/>
      <c r="M85" s="267"/>
      <c r="N85" s="268"/>
      <c r="O85" s="268"/>
      <c r="P85" s="268"/>
      <c r="Q85" s="268"/>
      <c r="R85" s="267"/>
      <c r="S85" s="267"/>
      <c r="T85" s="267"/>
      <c r="U85" s="267"/>
      <c r="V85" s="267"/>
    </row>
    <row r="86" spans="1:22" x14ac:dyDescent="0.25">
      <c r="A86" s="48"/>
      <c r="B86" s="64"/>
      <c r="C86" s="249"/>
      <c r="D86" s="249"/>
      <c r="E86" s="249"/>
      <c r="F86" s="249"/>
      <c r="G86" s="249"/>
      <c r="H86" s="249"/>
      <c r="I86" s="249"/>
      <c r="J86" s="249"/>
      <c r="K86" s="250"/>
      <c r="L86" s="267"/>
      <c r="M86" s="267"/>
      <c r="N86" s="268"/>
      <c r="O86" s="268"/>
      <c r="P86" s="268"/>
      <c r="Q86" s="268"/>
      <c r="R86" s="267"/>
      <c r="S86" s="267"/>
      <c r="T86" s="267"/>
      <c r="U86" s="267"/>
      <c r="V86" s="267"/>
    </row>
    <row r="87" spans="1:22" x14ac:dyDescent="0.25">
      <c r="A87" s="48"/>
      <c r="B87" s="64"/>
      <c r="C87" s="249"/>
      <c r="D87" s="249"/>
      <c r="E87" s="249"/>
      <c r="F87" s="249"/>
      <c r="G87" s="249"/>
      <c r="H87" s="249"/>
      <c r="I87" s="249"/>
      <c r="J87" s="249"/>
      <c r="K87" s="250"/>
      <c r="L87" s="267"/>
      <c r="M87" s="267"/>
      <c r="N87" s="268"/>
      <c r="O87" s="268"/>
      <c r="P87" s="268"/>
      <c r="Q87" s="268"/>
      <c r="R87" s="267"/>
      <c r="S87" s="267"/>
      <c r="T87" s="267"/>
      <c r="U87" s="267"/>
      <c r="V87" s="267"/>
    </row>
    <row r="88" spans="1:22" x14ac:dyDescent="0.25">
      <c r="A88" s="48"/>
      <c r="B88" s="64"/>
      <c r="C88" s="249"/>
      <c r="D88" s="249"/>
      <c r="E88" s="249"/>
      <c r="F88" s="249"/>
      <c r="G88" s="249"/>
      <c r="H88" s="249"/>
      <c r="I88" s="249"/>
      <c r="J88" s="249"/>
      <c r="K88" s="250"/>
      <c r="L88" s="267"/>
      <c r="M88" s="267"/>
      <c r="N88" s="268"/>
      <c r="O88" s="268"/>
      <c r="P88" s="268"/>
      <c r="Q88" s="268"/>
      <c r="R88" s="267"/>
      <c r="S88" s="267"/>
      <c r="T88" s="267"/>
      <c r="U88" s="267"/>
      <c r="V88" s="267"/>
    </row>
    <row r="89" spans="1:22" x14ac:dyDescent="0.25">
      <c r="A89" s="48"/>
      <c r="B89" s="64"/>
      <c r="C89" s="249"/>
      <c r="D89" s="249"/>
      <c r="E89" s="249"/>
      <c r="F89" s="249"/>
      <c r="G89" s="249"/>
      <c r="H89" s="249"/>
      <c r="I89" s="249"/>
      <c r="J89" s="249"/>
      <c r="K89" s="250"/>
      <c r="L89" s="267"/>
      <c r="M89" s="267"/>
      <c r="N89" s="268"/>
      <c r="O89" s="268"/>
      <c r="P89" s="268"/>
      <c r="Q89" s="268"/>
      <c r="R89" s="267"/>
      <c r="S89" s="267"/>
      <c r="T89" s="267"/>
      <c r="U89" s="267"/>
      <c r="V89" s="267"/>
    </row>
    <row r="90" spans="1:22" x14ac:dyDescent="0.25">
      <c r="A90" s="48"/>
      <c r="B90" s="64"/>
      <c r="C90" s="249"/>
      <c r="D90" s="249"/>
      <c r="E90" s="249"/>
      <c r="F90" s="249"/>
      <c r="G90" s="249"/>
      <c r="H90" s="249"/>
      <c r="I90" s="249"/>
      <c r="J90" s="249"/>
      <c r="K90" s="250"/>
      <c r="L90" s="267"/>
      <c r="M90" s="267"/>
      <c r="N90" s="268"/>
      <c r="O90" s="268"/>
      <c r="P90" s="268"/>
      <c r="Q90" s="268"/>
      <c r="R90" s="267"/>
      <c r="S90" s="267"/>
      <c r="T90" s="267"/>
      <c r="U90" s="267"/>
      <c r="V90" s="267"/>
    </row>
    <row r="91" spans="1:22" x14ac:dyDescent="0.25">
      <c r="A91" s="48"/>
      <c r="B91" s="64"/>
      <c r="C91" s="249"/>
      <c r="D91" s="249"/>
      <c r="E91" s="249"/>
      <c r="F91" s="249"/>
      <c r="G91" s="249"/>
      <c r="H91" s="249"/>
      <c r="I91" s="249"/>
      <c r="J91" s="249"/>
      <c r="K91" s="250"/>
      <c r="L91" s="267"/>
      <c r="M91" s="267"/>
      <c r="N91" s="268"/>
      <c r="O91" s="268"/>
      <c r="P91" s="268"/>
      <c r="Q91" s="268"/>
      <c r="R91" s="267"/>
      <c r="S91" s="267"/>
      <c r="T91" s="267"/>
      <c r="U91" s="267"/>
      <c r="V91" s="267"/>
    </row>
    <row r="92" spans="1:22" x14ac:dyDescent="0.25">
      <c r="A92" s="48"/>
      <c r="B92" s="64"/>
      <c r="C92" s="249"/>
      <c r="D92" s="249"/>
      <c r="E92" s="249"/>
      <c r="F92" s="249"/>
      <c r="G92" s="249"/>
      <c r="H92" s="249"/>
      <c r="I92" s="249"/>
      <c r="J92" s="249"/>
      <c r="K92" s="250"/>
      <c r="L92" s="267"/>
      <c r="M92" s="267"/>
      <c r="N92" s="268"/>
      <c r="O92" s="268"/>
      <c r="P92" s="268"/>
      <c r="Q92" s="268"/>
      <c r="R92" s="267"/>
      <c r="S92" s="267"/>
      <c r="T92" s="267"/>
      <c r="U92" s="267"/>
      <c r="V92" s="267"/>
    </row>
    <row r="93" spans="1:22" x14ac:dyDescent="0.25">
      <c r="A93" s="48"/>
      <c r="B93" s="64"/>
      <c r="C93" s="249"/>
      <c r="D93" s="249"/>
      <c r="E93" s="249"/>
      <c r="F93" s="249"/>
      <c r="G93" s="249"/>
      <c r="H93" s="249"/>
      <c r="I93" s="249"/>
      <c r="J93" s="249"/>
      <c r="K93" s="250"/>
      <c r="L93" s="267"/>
      <c r="M93" s="267"/>
      <c r="N93" s="268"/>
      <c r="O93" s="268"/>
      <c r="P93" s="268"/>
      <c r="Q93" s="268"/>
      <c r="R93" s="267"/>
      <c r="S93" s="267"/>
      <c r="T93" s="267"/>
      <c r="U93" s="267"/>
      <c r="V93" s="267"/>
    </row>
    <row r="94" spans="1:22" x14ac:dyDescent="0.25">
      <c r="A94" s="48"/>
      <c r="B94" s="64"/>
      <c r="C94" s="249"/>
      <c r="D94" s="249"/>
      <c r="E94" s="249"/>
      <c r="F94" s="249"/>
      <c r="G94" s="249"/>
      <c r="H94" s="249"/>
      <c r="I94" s="249"/>
      <c r="J94" s="249"/>
      <c r="K94" s="250"/>
      <c r="L94" s="267"/>
      <c r="M94" s="267"/>
      <c r="N94" s="268"/>
      <c r="O94" s="268"/>
      <c r="P94" s="268"/>
      <c r="Q94" s="268"/>
      <c r="R94" s="267"/>
      <c r="S94" s="267"/>
      <c r="T94" s="267"/>
      <c r="U94" s="267"/>
      <c r="V94" s="267"/>
    </row>
    <row r="95" spans="1:22" x14ac:dyDescent="0.25">
      <c r="A95" s="48"/>
      <c r="B95" s="64"/>
      <c r="C95" s="249"/>
      <c r="D95" s="249"/>
      <c r="E95" s="249"/>
      <c r="F95" s="249"/>
      <c r="G95" s="249"/>
      <c r="H95" s="249"/>
      <c r="I95" s="249"/>
      <c r="J95" s="249"/>
      <c r="K95" s="250"/>
      <c r="L95" s="267"/>
      <c r="M95" s="267"/>
      <c r="N95" s="268"/>
      <c r="O95" s="268"/>
      <c r="P95" s="268"/>
      <c r="Q95" s="268"/>
      <c r="R95" s="267"/>
      <c r="S95" s="267"/>
      <c r="T95" s="267"/>
      <c r="U95" s="267"/>
      <c r="V95" s="267"/>
    </row>
    <row r="96" spans="1:22" x14ac:dyDescent="0.25">
      <c r="A96" s="48"/>
      <c r="B96" s="64"/>
      <c r="C96" s="249"/>
      <c r="D96" s="249"/>
      <c r="E96" s="249"/>
      <c r="F96" s="249"/>
      <c r="G96" s="249"/>
      <c r="H96" s="249"/>
      <c r="I96" s="249"/>
      <c r="J96" s="249"/>
      <c r="K96" s="250"/>
      <c r="L96" s="267"/>
      <c r="M96" s="267"/>
      <c r="N96" s="268"/>
      <c r="O96" s="268"/>
      <c r="P96" s="268"/>
      <c r="Q96" s="268"/>
      <c r="R96" s="267"/>
      <c r="S96" s="267"/>
      <c r="T96" s="267"/>
      <c r="U96" s="267"/>
      <c r="V96" s="267"/>
    </row>
    <row r="97" spans="1:22" x14ac:dyDescent="0.25">
      <c r="A97" s="48"/>
      <c r="B97" s="64"/>
      <c r="C97" s="249"/>
      <c r="D97" s="249"/>
      <c r="E97" s="249"/>
      <c r="F97" s="249"/>
      <c r="G97" s="249"/>
      <c r="H97" s="249"/>
      <c r="I97" s="249"/>
      <c r="J97" s="249"/>
      <c r="K97" s="250"/>
      <c r="L97" s="267"/>
      <c r="M97" s="267"/>
      <c r="N97" s="268"/>
      <c r="O97" s="268"/>
      <c r="P97" s="268"/>
      <c r="Q97" s="268"/>
      <c r="R97" s="267"/>
      <c r="S97" s="267"/>
      <c r="T97" s="267"/>
      <c r="U97" s="267"/>
      <c r="V97" s="267"/>
    </row>
    <row r="98" spans="1:22" x14ac:dyDescent="0.25">
      <c r="A98" s="48"/>
      <c r="B98" s="64"/>
      <c r="C98" s="249"/>
      <c r="D98" s="249"/>
      <c r="E98" s="249"/>
      <c r="F98" s="249"/>
      <c r="G98" s="249"/>
      <c r="H98" s="249"/>
      <c r="I98" s="249"/>
      <c r="J98" s="249"/>
      <c r="K98" s="250"/>
      <c r="L98" s="267"/>
      <c r="M98" s="267"/>
      <c r="N98" s="268"/>
      <c r="O98" s="268"/>
      <c r="P98" s="268"/>
      <c r="Q98" s="268"/>
      <c r="R98" s="267"/>
      <c r="S98" s="267"/>
      <c r="T98" s="267"/>
      <c r="U98" s="267"/>
      <c r="V98" s="267"/>
    </row>
    <row r="99" spans="1:22" x14ac:dyDescent="0.25">
      <c r="A99" s="48"/>
      <c r="B99" s="64"/>
      <c r="C99" s="249"/>
      <c r="D99" s="249"/>
      <c r="E99" s="249"/>
      <c r="F99" s="249"/>
      <c r="G99" s="249"/>
      <c r="H99" s="249"/>
      <c r="I99" s="249"/>
      <c r="J99" s="249"/>
      <c r="K99" s="250"/>
      <c r="L99" s="267"/>
      <c r="M99" s="267"/>
      <c r="N99" s="268"/>
      <c r="O99" s="268"/>
      <c r="P99" s="268"/>
      <c r="Q99" s="268"/>
      <c r="R99" s="267"/>
      <c r="S99" s="267"/>
      <c r="T99" s="267"/>
      <c r="U99" s="267"/>
      <c r="V99" s="267"/>
    </row>
    <row r="100" spans="1:22" x14ac:dyDescent="0.25">
      <c r="A100" s="48"/>
      <c r="B100" s="64"/>
      <c r="C100" s="249"/>
      <c r="D100" s="249"/>
      <c r="E100" s="249"/>
      <c r="F100" s="249"/>
      <c r="G100" s="249"/>
      <c r="H100" s="249"/>
      <c r="I100" s="249"/>
      <c r="J100" s="249"/>
      <c r="K100" s="250"/>
      <c r="L100" s="267"/>
      <c r="M100" s="267"/>
      <c r="N100" s="268"/>
      <c r="O100" s="268"/>
      <c r="P100" s="268"/>
      <c r="Q100" s="268"/>
      <c r="R100" s="267"/>
      <c r="S100" s="267"/>
      <c r="T100" s="267"/>
      <c r="U100" s="267"/>
      <c r="V100" s="267"/>
    </row>
    <row r="101" spans="1:22" x14ac:dyDescent="0.25">
      <c r="A101" s="48"/>
      <c r="B101" s="64"/>
      <c r="C101" s="249"/>
      <c r="D101" s="249"/>
      <c r="E101" s="249"/>
      <c r="F101" s="249"/>
      <c r="G101" s="249"/>
      <c r="H101" s="249"/>
      <c r="I101" s="249"/>
      <c r="J101" s="249"/>
      <c r="K101" s="250"/>
      <c r="L101" s="267"/>
      <c r="M101" s="267"/>
      <c r="N101" s="268"/>
      <c r="O101" s="268"/>
      <c r="P101" s="268"/>
      <c r="Q101" s="268"/>
      <c r="R101" s="267"/>
      <c r="S101" s="267"/>
      <c r="T101" s="267"/>
      <c r="U101" s="267"/>
      <c r="V101" s="267"/>
    </row>
    <row r="102" spans="1:22" x14ac:dyDescent="0.25">
      <c r="A102" s="48"/>
      <c r="B102" s="64"/>
      <c r="C102" s="249"/>
      <c r="D102" s="249"/>
      <c r="E102" s="249"/>
      <c r="F102" s="249"/>
      <c r="G102" s="249"/>
      <c r="H102" s="249"/>
      <c r="I102" s="249"/>
      <c r="J102" s="249"/>
      <c r="K102" s="250"/>
      <c r="L102" s="267"/>
      <c r="M102" s="267"/>
      <c r="N102" s="268"/>
      <c r="O102" s="268"/>
      <c r="P102" s="268"/>
      <c r="Q102" s="268"/>
      <c r="R102" s="267"/>
      <c r="S102" s="267"/>
      <c r="T102" s="267"/>
      <c r="U102" s="267"/>
      <c r="V102" s="267"/>
    </row>
    <row r="103" spans="1:22" x14ac:dyDescent="0.25">
      <c r="A103" s="48"/>
      <c r="B103" s="64"/>
      <c r="C103" s="249"/>
      <c r="D103" s="249"/>
      <c r="E103" s="249"/>
      <c r="F103" s="249"/>
      <c r="G103" s="249"/>
      <c r="H103" s="249"/>
      <c r="I103" s="249"/>
      <c r="J103" s="249"/>
      <c r="K103" s="250"/>
      <c r="L103" s="267"/>
      <c r="M103" s="267"/>
      <c r="N103" s="268"/>
      <c r="O103" s="268"/>
      <c r="P103" s="268"/>
      <c r="Q103" s="268"/>
      <c r="R103" s="267"/>
      <c r="S103" s="267"/>
      <c r="T103" s="267"/>
      <c r="U103" s="267"/>
      <c r="V103" s="267"/>
    </row>
    <row r="104" spans="1:22" x14ac:dyDescent="0.25">
      <c r="A104" s="48"/>
      <c r="B104" s="64"/>
      <c r="C104" s="249"/>
      <c r="D104" s="249"/>
      <c r="E104" s="249"/>
      <c r="F104" s="249"/>
      <c r="G104" s="249"/>
      <c r="H104" s="249"/>
      <c r="I104" s="249"/>
      <c r="J104" s="249"/>
      <c r="K104" s="250"/>
      <c r="L104" s="267"/>
      <c r="M104" s="267"/>
      <c r="N104" s="268"/>
      <c r="O104" s="268"/>
      <c r="P104" s="268"/>
      <c r="Q104" s="268"/>
      <c r="R104" s="267"/>
      <c r="S104" s="267"/>
      <c r="T104" s="267"/>
      <c r="U104" s="267"/>
      <c r="V104" s="267"/>
    </row>
    <row r="105" spans="1:22" x14ac:dyDescent="0.25">
      <c r="A105" s="48"/>
      <c r="B105" s="64"/>
      <c r="C105" s="249"/>
      <c r="D105" s="249"/>
      <c r="E105" s="249"/>
      <c r="F105" s="249"/>
      <c r="G105" s="249"/>
      <c r="H105" s="249"/>
      <c r="I105" s="249"/>
      <c r="J105" s="249"/>
      <c r="K105" s="250"/>
      <c r="L105" s="267"/>
      <c r="M105" s="267"/>
      <c r="N105" s="268"/>
      <c r="O105" s="268"/>
      <c r="P105" s="268"/>
      <c r="Q105" s="268"/>
      <c r="R105" s="267"/>
      <c r="S105" s="267"/>
      <c r="T105" s="267"/>
      <c r="U105" s="267"/>
      <c r="V105" s="267"/>
    </row>
    <row r="106" spans="1:22" x14ac:dyDescent="0.25">
      <c r="A106" s="48"/>
      <c r="B106" s="64"/>
      <c r="C106" s="249"/>
      <c r="D106" s="249"/>
      <c r="E106" s="249"/>
      <c r="F106" s="249"/>
      <c r="G106" s="249"/>
      <c r="H106" s="249"/>
      <c r="I106" s="249"/>
      <c r="J106" s="249"/>
      <c r="K106" s="250"/>
      <c r="L106" s="267"/>
      <c r="M106" s="267"/>
      <c r="N106" s="268"/>
      <c r="O106" s="268"/>
      <c r="P106" s="268"/>
      <c r="Q106" s="268"/>
      <c r="R106" s="267"/>
      <c r="S106" s="267"/>
      <c r="T106" s="267"/>
      <c r="U106" s="267"/>
      <c r="V106" s="267"/>
    </row>
    <row r="107" spans="1:22" x14ac:dyDescent="0.25">
      <c r="A107" s="48"/>
      <c r="B107" s="64"/>
      <c r="C107" s="249"/>
      <c r="D107" s="249"/>
      <c r="E107" s="249"/>
      <c r="F107" s="249"/>
      <c r="G107" s="249"/>
      <c r="H107" s="249"/>
      <c r="I107" s="249"/>
      <c r="J107" s="249"/>
      <c r="K107" s="250"/>
      <c r="L107" s="267"/>
      <c r="M107" s="267"/>
      <c r="N107" s="268"/>
      <c r="O107" s="268"/>
      <c r="P107" s="268"/>
      <c r="Q107" s="268"/>
      <c r="R107" s="267"/>
      <c r="S107" s="267"/>
      <c r="T107" s="267"/>
      <c r="U107" s="267"/>
      <c r="V107" s="267"/>
    </row>
    <row r="108" spans="1:22" x14ac:dyDescent="0.25">
      <c r="A108" s="48"/>
      <c r="B108" s="64"/>
      <c r="C108" s="249"/>
      <c r="D108" s="249"/>
      <c r="E108" s="249"/>
      <c r="F108" s="249"/>
      <c r="G108" s="249"/>
      <c r="H108" s="249"/>
      <c r="I108" s="249"/>
      <c r="J108" s="249"/>
      <c r="K108" s="250"/>
      <c r="L108" s="267"/>
      <c r="M108" s="267"/>
      <c r="N108" s="268"/>
      <c r="O108" s="268"/>
      <c r="P108" s="268"/>
      <c r="Q108" s="268"/>
      <c r="R108" s="267"/>
      <c r="S108" s="267"/>
      <c r="T108" s="267"/>
      <c r="U108" s="267"/>
      <c r="V108" s="267"/>
    </row>
    <row r="109" spans="1:22" x14ac:dyDescent="0.25">
      <c r="A109" s="48"/>
      <c r="B109" s="64"/>
      <c r="C109" s="249"/>
      <c r="D109" s="249"/>
      <c r="E109" s="249"/>
      <c r="F109" s="249"/>
      <c r="G109" s="249"/>
      <c r="H109" s="249"/>
      <c r="I109" s="249"/>
      <c r="J109" s="249"/>
      <c r="K109" s="250"/>
      <c r="L109" s="267"/>
      <c r="M109" s="267"/>
      <c r="N109" s="268"/>
      <c r="O109" s="268"/>
      <c r="P109" s="268"/>
      <c r="Q109" s="268"/>
      <c r="R109" s="267"/>
      <c r="S109" s="267"/>
      <c r="T109" s="267"/>
      <c r="U109" s="267"/>
      <c r="V109" s="267"/>
    </row>
    <row r="110" spans="1:22" x14ac:dyDescent="0.25">
      <c r="A110" s="48"/>
      <c r="B110" s="64"/>
      <c r="C110" s="249"/>
      <c r="D110" s="249"/>
      <c r="E110" s="249"/>
      <c r="F110" s="249"/>
      <c r="G110" s="249"/>
      <c r="H110" s="249"/>
      <c r="I110" s="249"/>
      <c r="J110" s="249"/>
      <c r="K110" s="250"/>
      <c r="L110" s="267"/>
      <c r="M110" s="267"/>
      <c r="N110" s="268"/>
      <c r="O110" s="268"/>
      <c r="P110" s="268"/>
      <c r="Q110" s="268"/>
      <c r="R110" s="267"/>
      <c r="S110" s="267"/>
      <c r="T110" s="267"/>
      <c r="U110" s="267"/>
      <c r="V110" s="267"/>
    </row>
    <row r="111" spans="1:22" x14ac:dyDescent="0.25">
      <c r="A111" s="48"/>
      <c r="B111" s="64"/>
      <c r="C111" s="249"/>
      <c r="D111" s="249"/>
      <c r="E111" s="249"/>
      <c r="F111" s="249"/>
      <c r="G111" s="249"/>
      <c r="H111" s="249"/>
      <c r="I111" s="249"/>
      <c r="J111" s="249"/>
      <c r="K111" s="250"/>
      <c r="L111" s="267"/>
      <c r="M111" s="267"/>
      <c r="N111" s="268"/>
      <c r="O111" s="268"/>
      <c r="P111" s="268"/>
      <c r="Q111" s="268"/>
      <c r="R111" s="267"/>
      <c r="S111" s="267"/>
      <c r="T111" s="267"/>
      <c r="U111" s="267"/>
      <c r="V111" s="267"/>
    </row>
    <row r="112" spans="1:22" x14ac:dyDescent="0.25">
      <c r="A112" s="48"/>
      <c r="B112" s="64"/>
      <c r="C112" s="249"/>
      <c r="D112" s="249"/>
      <c r="E112" s="249"/>
      <c r="F112" s="249"/>
      <c r="G112" s="249"/>
      <c r="H112" s="249"/>
      <c r="I112" s="249"/>
      <c r="J112" s="249"/>
      <c r="K112" s="250"/>
      <c r="L112" s="267"/>
      <c r="M112" s="267"/>
      <c r="N112" s="268"/>
      <c r="O112" s="268"/>
      <c r="P112" s="268"/>
      <c r="Q112" s="268"/>
      <c r="R112" s="267"/>
      <c r="S112" s="267"/>
      <c r="T112" s="267"/>
      <c r="U112" s="267"/>
      <c r="V112" s="267"/>
    </row>
    <row r="113" spans="1:22" x14ac:dyDescent="0.25">
      <c r="A113" s="48"/>
      <c r="B113" s="64"/>
      <c r="C113" s="249"/>
      <c r="D113" s="249"/>
      <c r="E113" s="249"/>
      <c r="F113" s="249"/>
      <c r="G113" s="249"/>
      <c r="H113" s="249"/>
      <c r="I113" s="249"/>
      <c r="J113" s="249"/>
      <c r="K113" s="250"/>
      <c r="L113" s="267"/>
      <c r="M113" s="267"/>
      <c r="N113" s="268"/>
      <c r="O113" s="268"/>
      <c r="P113" s="268"/>
      <c r="Q113" s="268"/>
      <c r="R113" s="267"/>
      <c r="S113" s="267"/>
      <c r="T113" s="267"/>
      <c r="U113" s="267"/>
      <c r="V113" s="267"/>
    </row>
    <row r="114" spans="1:22" x14ac:dyDescent="0.25">
      <c r="A114" s="48"/>
      <c r="B114" s="64"/>
      <c r="C114" s="249"/>
      <c r="D114" s="249"/>
      <c r="E114" s="249"/>
      <c r="F114" s="249"/>
      <c r="G114" s="249"/>
      <c r="H114" s="249"/>
      <c r="I114" s="249"/>
      <c r="J114" s="249"/>
      <c r="K114" s="250"/>
      <c r="L114" s="267"/>
      <c r="M114" s="267"/>
      <c r="N114" s="268"/>
      <c r="O114" s="268"/>
      <c r="P114" s="268"/>
      <c r="Q114" s="268"/>
      <c r="R114" s="267"/>
      <c r="S114" s="267"/>
      <c r="T114" s="267"/>
      <c r="U114" s="267"/>
      <c r="V114" s="267"/>
    </row>
    <row r="115" spans="1:22" x14ac:dyDescent="0.25">
      <c r="A115" s="48"/>
      <c r="B115" s="64"/>
      <c r="C115" s="249"/>
      <c r="D115" s="249"/>
      <c r="E115" s="249"/>
      <c r="F115" s="249"/>
      <c r="G115" s="249"/>
      <c r="H115" s="249"/>
      <c r="I115" s="249"/>
      <c r="J115" s="249"/>
      <c r="K115" s="250"/>
      <c r="L115" s="267"/>
      <c r="M115" s="267"/>
      <c r="N115" s="268"/>
      <c r="O115" s="268"/>
      <c r="P115" s="268"/>
      <c r="Q115" s="268"/>
      <c r="R115" s="267"/>
      <c r="S115" s="267"/>
      <c r="T115" s="267"/>
      <c r="U115" s="267"/>
      <c r="V115" s="267"/>
    </row>
    <row r="116" spans="1:22" x14ac:dyDescent="0.25">
      <c r="A116" s="48"/>
      <c r="B116" s="64"/>
      <c r="C116" s="249"/>
      <c r="D116" s="249"/>
      <c r="E116" s="249"/>
      <c r="F116" s="249"/>
      <c r="G116" s="249"/>
      <c r="H116" s="249"/>
      <c r="I116" s="249"/>
      <c r="J116" s="249"/>
      <c r="K116" s="250"/>
      <c r="L116" s="267"/>
      <c r="M116" s="267"/>
      <c r="N116" s="268"/>
      <c r="O116" s="268"/>
      <c r="P116" s="268"/>
      <c r="Q116" s="268"/>
      <c r="R116" s="267"/>
      <c r="S116" s="267"/>
      <c r="T116" s="267"/>
      <c r="U116" s="267"/>
      <c r="V116" s="267"/>
    </row>
    <row r="117" spans="1:22" x14ac:dyDescent="0.25">
      <c r="A117" s="48"/>
      <c r="B117" s="64"/>
      <c r="C117" s="249"/>
      <c r="D117" s="249"/>
      <c r="E117" s="249"/>
      <c r="F117" s="249"/>
      <c r="G117" s="249"/>
      <c r="H117" s="249"/>
      <c r="I117" s="249"/>
      <c r="J117" s="249"/>
      <c r="K117" s="250"/>
      <c r="L117" s="267"/>
      <c r="M117" s="267"/>
      <c r="N117" s="268"/>
      <c r="O117" s="268"/>
      <c r="P117" s="268"/>
      <c r="Q117" s="268"/>
      <c r="R117" s="267"/>
      <c r="S117" s="267"/>
      <c r="T117" s="267"/>
      <c r="U117" s="267"/>
      <c r="V117" s="267"/>
    </row>
    <row r="118" spans="1:22" x14ac:dyDescent="0.25">
      <c r="A118" s="48"/>
      <c r="B118" s="64"/>
      <c r="C118" s="249"/>
      <c r="D118" s="249"/>
      <c r="E118" s="249"/>
      <c r="F118" s="249"/>
      <c r="G118" s="249"/>
      <c r="H118" s="249"/>
      <c r="I118" s="249"/>
      <c r="J118" s="249"/>
      <c r="K118" s="250"/>
      <c r="L118" s="267"/>
      <c r="M118" s="267"/>
      <c r="N118" s="268"/>
      <c r="O118" s="268"/>
      <c r="P118" s="268"/>
      <c r="Q118" s="268"/>
      <c r="R118" s="267"/>
      <c r="S118" s="267"/>
      <c r="T118" s="267"/>
      <c r="U118" s="267"/>
      <c r="V118" s="267"/>
    </row>
    <row r="119" spans="1:22" x14ac:dyDescent="0.25">
      <c r="A119" s="48"/>
      <c r="B119" s="64"/>
      <c r="C119" s="249"/>
      <c r="D119" s="249"/>
      <c r="E119" s="249"/>
      <c r="F119" s="249"/>
      <c r="G119" s="249"/>
      <c r="H119" s="249"/>
      <c r="I119" s="249"/>
      <c r="J119" s="249"/>
      <c r="K119" s="250"/>
      <c r="L119" s="267"/>
      <c r="M119" s="267"/>
      <c r="N119" s="268"/>
      <c r="O119" s="268"/>
      <c r="P119" s="268"/>
      <c r="Q119" s="268"/>
      <c r="R119" s="267"/>
      <c r="S119" s="267"/>
      <c r="T119" s="267"/>
      <c r="U119" s="267"/>
      <c r="V119" s="267"/>
    </row>
    <row r="120" spans="1:22" x14ac:dyDescent="0.25">
      <c r="A120" s="48"/>
      <c r="B120" s="64"/>
      <c r="C120" s="249"/>
      <c r="D120" s="249"/>
      <c r="E120" s="249"/>
      <c r="F120" s="249"/>
      <c r="G120" s="249"/>
      <c r="H120" s="249"/>
      <c r="I120" s="249"/>
      <c r="J120" s="249"/>
      <c r="K120" s="250"/>
      <c r="L120" s="267"/>
      <c r="M120" s="267"/>
      <c r="N120" s="268"/>
      <c r="O120" s="268"/>
      <c r="P120" s="268"/>
      <c r="Q120" s="268"/>
      <c r="R120" s="267"/>
      <c r="S120" s="267"/>
      <c r="T120" s="267"/>
      <c r="U120" s="267"/>
      <c r="V120" s="267"/>
    </row>
    <row r="121" spans="1:22" x14ac:dyDescent="0.25">
      <c r="A121" s="48"/>
      <c r="B121" s="64"/>
      <c r="C121" s="249"/>
      <c r="D121" s="249"/>
      <c r="E121" s="249"/>
      <c r="F121" s="249"/>
      <c r="G121" s="249"/>
      <c r="H121" s="249"/>
      <c r="I121" s="249"/>
      <c r="J121" s="249"/>
      <c r="K121" s="250"/>
      <c r="L121" s="267"/>
      <c r="M121" s="267"/>
      <c r="N121" s="268"/>
      <c r="O121" s="268"/>
      <c r="P121" s="268"/>
      <c r="Q121" s="268"/>
      <c r="R121" s="267"/>
      <c r="S121" s="267"/>
      <c r="T121" s="267"/>
      <c r="U121" s="267"/>
      <c r="V121" s="267"/>
    </row>
    <row r="122" spans="1:22" x14ac:dyDescent="0.25">
      <c r="A122" s="48"/>
      <c r="B122" s="64"/>
      <c r="C122" s="249"/>
      <c r="D122" s="249"/>
      <c r="E122" s="249"/>
      <c r="F122" s="249"/>
      <c r="G122" s="249"/>
      <c r="H122" s="249"/>
      <c r="I122" s="249"/>
      <c r="J122" s="249"/>
      <c r="K122" s="250"/>
      <c r="L122" s="267"/>
      <c r="M122" s="267"/>
      <c r="N122" s="268"/>
      <c r="O122" s="268"/>
      <c r="P122" s="268"/>
      <c r="Q122" s="268"/>
      <c r="R122" s="267"/>
      <c r="S122" s="267"/>
      <c r="T122" s="267"/>
      <c r="U122" s="267"/>
      <c r="V122" s="267"/>
    </row>
    <row r="123" spans="1:22" x14ac:dyDescent="0.25">
      <c r="A123" s="48"/>
      <c r="B123" s="64"/>
      <c r="C123" s="249"/>
      <c r="D123" s="249"/>
      <c r="E123" s="249"/>
      <c r="F123" s="249"/>
      <c r="G123" s="249"/>
      <c r="H123" s="249"/>
      <c r="I123" s="249"/>
      <c r="J123" s="249"/>
      <c r="K123" s="250"/>
      <c r="L123" s="267"/>
      <c r="M123" s="267"/>
      <c r="N123" s="268"/>
      <c r="O123" s="268"/>
      <c r="P123" s="268"/>
      <c r="Q123" s="268"/>
      <c r="R123" s="267"/>
      <c r="S123" s="267"/>
      <c r="T123" s="267"/>
      <c r="U123" s="267"/>
      <c r="V123" s="267"/>
    </row>
    <row r="124" spans="1:22" x14ac:dyDescent="0.25">
      <c r="A124" s="48"/>
      <c r="B124" s="64"/>
      <c r="C124" s="249"/>
      <c r="D124" s="249"/>
      <c r="E124" s="249"/>
      <c r="F124" s="249"/>
      <c r="G124" s="249"/>
      <c r="H124" s="249"/>
      <c r="I124" s="249"/>
      <c r="J124" s="249"/>
      <c r="K124" s="250"/>
      <c r="L124" s="267"/>
      <c r="M124" s="267"/>
      <c r="N124" s="268"/>
      <c r="O124" s="268"/>
      <c r="P124" s="268"/>
      <c r="Q124" s="268"/>
      <c r="R124" s="267"/>
      <c r="S124" s="267"/>
      <c r="T124" s="267"/>
      <c r="U124" s="267"/>
      <c r="V124" s="267"/>
    </row>
    <row r="125" spans="1:22" x14ac:dyDescent="0.25">
      <c r="A125" s="48"/>
      <c r="B125" s="64"/>
      <c r="C125" s="249"/>
      <c r="D125" s="249"/>
      <c r="E125" s="249"/>
      <c r="F125" s="249"/>
      <c r="G125" s="249"/>
      <c r="H125" s="249"/>
      <c r="I125" s="249"/>
      <c r="J125" s="249"/>
      <c r="K125" s="250"/>
      <c r="L125" s="267"/>
      <c r="M125" s="267"/>
      <c r="N125" s="268"/>
      <c r="O125" s="268"/>
      <c r="P125" s="268"/>
      <c r="Q125" s="268"/>
      <c r="R125" s="267"/>
      <c r="S125" s="267"/>
      <c r="T125" s="267"/>
      <c r="U125" s="267"/>
      <c r="V125" s="267"/>
    </row>
    <row r="126" spans="1:22" x14ac:dyDescent="0.25">
      <c r="A126" s="48"/>
      <c r="B126" s="64"/>
      <c r="C126" s="249"/>
      <c r="D126" s="249"/>
      <c r="E126" s="249"/>
      <c r="F126" s="249"/>
      <c r="G126" s="249"/>
      <c r="H126" s="249"/>
      <c r="I126" s="249"/>
      <c r="J126" s="249"/>
      <c r="K126" s="250"/>
      <c r="L126" s="267"/>
      <c r="M126" s="267"/>
      <c r="N126" s="268"/>
      <c r="O126" s="268"/>
      <c r="P126" s="268"/>
      <c r="Q126" s="268"/>
      <c r="R126" s="267"/>
      <c r="S126" s="267"/>
      <c r="T126" s="267"/>
      <c r="U126" s="267"/>
      <c r="V126" s="267"/>
    </row>
    <row r="127" spans="1:22" x14ac:dyDescent="0.25">
      <c r="A127" s="48"/>
      <c r="B127" s="64"/>
      <c r="C127" s="249"/>
      <c r="D127" s="249"/>
      <c r="E127" s="249"/>
      <c r="F127" s="249"/>
      <c r="G127" s="249"/>
      <c r="H127" s="249"/>
      <c r="I127" s="249"/>
      <c r="J127" s="249"/>
      <c r="K127" s="250"/>
      <c r="L127" s="267"/>
      <c r="M127" s="267"/>
      <c r="N127" s="268"/>
      <c r="O127" s="268"/>
      <c r="P127" s="268"/>
      <c r="Q127" s="268"/>
      <c r="R127" s="267"/>
      <c r="S127" s="267"/>
      <c r="T127" s="267"/>
      <c r="U127" s="267"/>
      <c r="V127" s="267"/>
    </row>
    <row r="128" spans="1:22" x14ac:dyDescent="0.25">
      <c r="A128" s="48"/>
      <c r="B128" s="64"/>
      <c r="C128" s="249"/>
      <c r="D128" s="249"/>
      <c r="E128" s="249"/>
      <c r="F128" s="249"/>
      <c r="G128" s="249"/>
      <c r="H128" s="249"/>
      <c r="I128" s="249"/>
      <c r="J128" s="249"/>
      <c r="K128" s="250"/>
      <c r="L128" s="267"/>
      <c r="M128" s="267"/>
      <c r="N128" s="268"/>
      <c r="O128" s="268"/>
      <c r="P128" s="268"/>
      <c r="Q128" s="268"/>
      <c r="R128" s="267"/>
      <c r="S128" s="267"/>
      <c r="T128" s="267"/>
      <c r="U128" s="267"/>
      <c r="V128" s="267"/>
    </row>
    <row r="129" spans="1:22" x14ac:dyDescent="0.25">
      <c r="A129" s="48"/>
      <c r="B129" s="64"/>
      <c r="C129" s="249"/>
      <c r="D129" s="249"/>
      <c r="E129" s="249"/>
      <c r="F129" s="249"/>
      <c r="G129" s="249"/>
      <c r="H129" s="249"/>
      <c r="I129" s="249"/>
      <c r="J129" s="249"/>
      <c r="K129" s="250"/>
      <c r="L129" s="267"/>
      <c r="M129" s="267"/>
      <c r="N129" s="268"/>
      <c r="O129" s="268"/>
      <c r="P129" s="268"/>
      <c r="Q129" s="268"/>
      <c r="R129" s="267"/>
      <c r="S129" s="267"/>
      <c r="T129" s="267"/>
      <c r="U129" s="267"/>
      <c r="V129" s="267"/>
    </row>
    <row r="130" spans="1:22" x14ac:dyDescent="0.25">
      <c r="A130" s="48"/>
      <c r="B130" s="64"/>
      <c r="C130" s="249"/>
      <c r="D130" s="249"/>
      <c r="E130" s="249"/>
      <c r="F130" s="249"/>
      <c r="G130" s="249"/>
      <c r="H130" s="249"/>
      <c r="I130" s="249"/>
      <c r="J130" s="249"/>
      <c r="K130" s="250"/>
      <c r="L130" s="267"/>
      <c r="M130" s="267"/>
      <c r="N130" s="268"/>
      <c r="O130" s="268"/>
      <c r="P130" s="268"/>
      <c r="Q130" s="268"/>
      <c r="R130" s="267"/>
      <c r="S130" s="267"/>
      <c r="T130" s="267"/>
      <c r="U130" s="267"/>
      <c r="V130" s="267"/>
    </row>
    <row r="131" spans="1:22" x14ac:dyDescent="0.25">
      <c r="A131" s="48"/>
      <c r="B131" s="64"/>
      <c r="C131" s="249"/>
      <c r="D131" s="249"/>
      <c r="E131" s="249"/>
      <c r="F131" s="249"/>
      <c r="G131" s="249"/>
      <c r="H131" s="249"/>
      <c r="I131" s="249"/>
      <c r="J131" s="249"/>
      <c r="K131" s="250"/>
      <c r="L131" s="267"/>
      <c r="M131" s="267"/>
      <c r="N131" s="268"/>
      <c r="O131" s="268"/>
      <c r="P131" s="268"/>
      <c r="Q131" s="268"/>
      <c r="R131" s="267"/>
      <c r="S131" s="267"/>
      <c r="T131" s="267"/>
      <c r="U131" s="267"/>
      <c r="V131" s="267"/>
    </row>
    <row r="132" spans="1:22" x14ac:dyDescent="0.25">
      <c r="A132" s="48"/>
      <c r="B132" s="64"/>
      <c r="C132" s="249"/>
      <c r="D132" s="249"/>
      <c r="E132" s="249"/>
      <c r="F132" s="249"/>
      <c r="G132" s="249"/>
      <c r="H132" s="249"/>
      <c r="I132" s="249"/>
      <c r="J132" s="249"/>
      <c r="K132" s="250"/>
      <c r="L132" s="267"/>
      <c r="M132" s="267"/>
      <c r="N132" s="268"/>
      <c r="O132" s="268"/>
      <c r="P132" s="268"/>
      <c r="Q132" s="268"/>
      <c r="R132" s="267"/>
      <c r="S132" s="267"/>
      <c r="T132" s="267"/>
      <c r="U132" s="267"/>
      <c r="V132" s="267"/>
    </row>
    <row r="133" spans="1:22" x14ac:dyDescent="0.25">
      <c r="A133" s="48"/>
      <c r="B133" s="64"/>
      <c r="C133" s="249"/>
      <c r="D133" s="249"/>
      <c r="E133" s="249"/>
      <c r="F133" s="249"/>
      <c r="G133" s="249"/>
      <c r="H133" s="249"/>
      <c r="I133" s="249"/>
      <c r="J133" s="249"/>
      <c r="K133" s="250"/>
      <c r="L133" s="267"/>
      <c r="M133" s="267"/>
      <c r="N133" s="268"/>
      <c r="O133" s="268"/>
      <c r="P133" s="268"/>
      <c r="Q133" s="268"/>
      <c r="R133" s="267"/>
      <c r="S133" s="267"/>
      <c r="T133" s="267"/>
      <c r="U133" s="267"/>
      <c r="V133" s="267"/>
    </row>
    <row r="134" spans="1:22" x14ac:dyDescent="0.25">
      <c r="A134" s="48"/>
      <c r="B134" s="64"/>
      <c r="C134" s="249"/>
      <c r="D134" s="249"/>
      <c r="E134" s="249"/>
      <c r="F134" s="249"/>
      <c r="G134" s="249"/>
      <c r="H134" s="249"/>
      <c r="I134" s="249"/>
      <c r="J134" s="249"/>
      <c r="K134" s="250"/>
      <c r="L134" s="267"/>
      <c r="M134" s="267"/>
      <c r="N134" s="268"/>
      <c r="O134" s="268"/>
      <c r="P134" s="268"/>
      <c r="Q134" s="268"/>
      <c r="R134" s="267"/>
      <c r="S134" s="267"/>
      <c r="T134" s="267"/>
      <c r="U134" s="267"/>
      <c r="V134" s="267"/>
    </row>
    <row r="135" spans="1:22" x14ac:dyDescent="0.25">
      <c r="A135" s="48"/>
      <c r="B135" s="64"/>
      <c r="C135" s="249"/>
      <c r="D135" s="249"/>
      <c r="E135" s="249"/>
      <c r="F135" s="249"/>
      <c r="G135" s="249"/>
      <c r="H135" s="249"/>
      <c r="I135" s="249"/>
      <c r="J135" s="249"/>
      <c r="K135" s="250"/>
      <c r="L135" s="267"/>
      <c r="M135" s="267"/>
      <c r="N135" s="268"/>
      <c r="O135" s="268"/>
      <c r="P135" s="268"/>
      <c r="Q135" s="268"/>
      <c r="R135" s="267"/>
      <c r="S135" s="267"/>
      <c r="T135" s="267"/>
      <c r="U135" s="267"/>
      <c r="V135" s="267"/>
    </row>
    <row r="136" spans="1:22" x14ac:dyDescent="0.25">
      <c r="A136" s="48"/>
      <c r="B136" s="64"/>
      <c r="C136" s="249"/>
      <c r="D136" s="249"/>
      <c r="E136" s="249"/>
      <c r="F136" s="249"/>
      <c r="G136" s="249"/>
      <c r="H136" s="249"/>
      <c r="I136" s="249"/>
      <c r="J136" s="249"/>
      <c r="K136" s="250"/>
      <c r="L136" s="267"/>
      <c r="M136" s="267"/>
      <c r="N136" s="268"/>
      <c r="O136" s="268"/>
      <c r="P136" s="268"/>
      <c r="Q136" s="268"/>
      <c r="R136" s="267"/>
      <c r="S136" s="267"/>
      <c r="T136" s="267"/>
      <c r="U136" s="267"/>
      <c r="V136" s="267"/>
    </row>
    <row r="137" spans="1:22" x14ac:dyDescent="0.25">
      <c r="A137" s="48"/>
      <c r="B137" s="64"/>
      <c r="C137" s="249"/>
      <c r="D137" s="249"/>
      <c r="E137" s="249"/>
      <c r="F137" s="249"/>
      <c r="G137" s="249"/>
      <c r="H137" s="249"/>
      <c r="I137" s="249"/>
      <c r="J137" s="249"/>
      <c r="K137" s="250"/>
      <c r="L137" s="267"/>
      <c r="M137" s="267"/>
      <c r="N137" s="268"/>
      <c r="O137" s="268"/>
      <c r="P137" s="268"/>
      <c r="Q137" s="268"/>
      <c r="R137" s="267"/>
      <c r="S137" s="267"/>
      <c r="T137" s="267"/>
      <c r="U137" s="267"/>
      <c r="V137" s="267"/>
    </row>
    <row r="138" spans="1:22" x14ac:dyDescent="0.25">
      <c r="A138" s="48"/>
      <c r="B138" s="64"/>
      <c r="C138" s="249"/>
      <c r="D138" s="249"/>
      <c r="E138" s="249"/>
      <c r="F138" s="249"/>
      <c r="G138" s="249"/>
      <c r="H138" s="249"/>
      <c r="I138" s="249"/>
      <c r="J138" s="249"/>
      <c r="K138" s="250"/>
      <c r="L138" s="267"/>
      <c r="M138" s="267"/>
      <c r="N138" s="268"/>
      <c r="O138" s="268"/>
      <c r="P138" s="268"/>
      <c r="Q138" s="268"/>
      <c r="R138" s="267"/>
      <c r="S138" s="267"/>
      <c r="T138" s="267"/>
      <c r="U138" s="267"/>
      <c r="V138" s="267"/>
    </row>
    <row r="139" spans="1:22" x14ac:dyDescent="0.25">
      <c r="A139" s="48"/>
      <c r="B139" s="64"/>
      <c r="C139" s="249"/>
      <c r="D139" s="249"/>
      <c r="E139" s="249"/>
      <c r="F139" s="249"/>
      <c r="G139" s="249"/>
      <c r="H139" s="249"/>
      <c r="I139" s="249"/>
      <c r="J139" s="249"/>
      <c r="K139" s="250"/>
      <c r="L139" s="267"/>
      <c r="M139" s="267"/>
      <c r="N139" s="268"/>
      <c r="O139" s="268"/>
      <c r="P139" s="268"/>
      <c r="Q139" s="268"/>
      <c r="R139" s="267"/>
      <c r="S139" s="267"/>
      <c r="T139" s="267"/>
      <c r="U139" s="267"/>
      <c r="V139" s="267"/>
    </row>
    <row r="140" spans="1:22" x14ac:dyDescent="0.25">
      <c r="A140" s="48"/>
      <c r="B140" s="64"/>
      <c r="C140" s="249"/>
      <c r="D140" s="249"/>
      <c r="E140" s="249"/>
      <c r="F140" s="249"/>
      <c r="G140" s="249"/>
      <c r="H140" s="249"/>
      <c r="I140" s="249"/>
      <c r="J140" s="249"/>
      <c r="K140" s="250"/>
      <c r="L140" s="267"/>
      <c r="M140" s="267"/>
      <c r="N140" s="268"/>
      <c r="O140" s="268"/>
      <c r="P140" s="268"/>
      <c r="Q140" s="268"/>
      <c r="R140" s="267"/>
      <c r="S140" s="267"/>
      <c r="T140" s="267"/>
      <c r="U140" s="267"/>
      <c r="V140" s="267"/>
    </row>
    <row r="141" spans="1:22" x14ac:dyDescent="0.25">
      <c r="A141" s="48"/>
      <c r="B141" s="64"/>
      <c r="C141" s="249"/>
      <c r="D141" s="249"/>
      <c r="E141" s="249"/>
      <c r="F141" s="249"/>
      <c r="G141" s="249"/>
      <c r="H141" s="249"/>
      <c r="I141" s="249"/>
      <c r="J141" s="249"/>
      <c r="K141" s="250"/>
      <c r="L141" s="267"/>
      <c r="M141" s="267"/>
      <c r="N141" s="268"/>
      <c r="O141" s="268"/>
      <c r="P141" s="268"/>
      <c r="Q141" s="268"/>
      <c r="R141" s="267"/>
      <c r="S141" s="267"/>
      <c r="T141" s="267"/>
      <c r="U141" s="267"/>
      <c r="V141" s="267"/>
    </row>
    <row r="142" spans="1:22" x14ac:dyDescent="0.25">
      <c r="A142" s="48"/>
      <c r="B142" s="64"/>
      <c r="C142" s="249"/>
      <c r="D142" s="249"/>
      <c r="E142" s="249"/>
      <c r="F142" s="249"/>
      <c r="G142" s="249"/>
      <c r="H142" s="249"/>
      <c r="I142" s="249"/>
      <c r="J142" s="249"/>
      <c r="K142" s="250"/>
      <c r="L142" s="267"/>
      <c r="M142" s="267"/>
      <c r="N142" s="268"/>
      <c r="O142" s="268"/>
      <c r="P142" s="268"/>
      <c r="Q142" s="268"/>
      <c r="R142" s="267"/>
      <c r="S142" s="267"/>
      <c r="T142" s="267"/>
      <c r="U142" s="267"/>
      <c r="V142" s="267"/>
    </row>
    <row r="143" spans="1:22" x14ac:dyDescent="0.25">
      <c r="A143" s="48"/>
      <c r="B143" s="64"/>
      <c r="C143" s="249"/>
      <c r="D143" s="249"/>
      <c r="E143" s="249"/>
      <c r="F143" s="249"/>
      <c r="G143" s="249"/>
      <c r="H143" s="249"/>
      <c r="I143" s="249"/>
      <c r="J143" s="249"/>
      <c r="K143" s="250"/>
      <c r="L143" s="267"/>
      <c r="M143" s="267"/>
      <c r="N143" s="268"/>
      <c r="O143" s="268"/>
      <c r="P143" s="268"/>
      <c r="Q143" s="268"/>
      <c r="R143" s="267"/>
      <c r="S143" s="267"/>
      <c r="T143" s="267"/>
      <c r="U143" s="267"/>
      <c r="V143" s="267"/>
    </row>
    <row r="144" spans="1:22" x14ac:dyDescent="0.25">
      <c r="A144" s="48"/>
      <c r="B144" s="64"/>
      <c r="C144" s="249"/>
      <c r="D144" s="249"/>
      <c r="E144" s="249"/>
      <c r="F144" s="249"/>
      <c r="G144" s="249"/>
      <c r="H144" s="249"/>
      <c r="I144" s="249"/>
      <c r="J144" s="249"/>
      <c r="K144" s="250"/>
      <c r="L144" s="267"/>
      <c r="M144" s="267"/>
      <c r="N144" s="268"/>
      <c r="O144" s="268"/>
      <c r="P144" s="268"/>
      <c r="Q144" s="268"/>
      <c r="R144" s="267"/>
      <c r="S144" s="267"/>
      <c r="T144" s="267"/>
      <c r="U144" s="267"/>
      <c r="V144" s="267"/>
    </row>
    <row r="145" spans="1:22" x14ac:dyDescent="0.25">
      <c r="A145" s="48"/>
      <c r="B145" s="64"/>
      <c r="C145" s="249"/>
      <c r="D145" s="249"/>
      <c r="E145" s="249"/>
      <c r="F145" s="249"/>
      <c r="G145" s="249"/>
      <c r="H145" s="249"/>
      <c r="I145" s="249"/>
      <c r="J145" s="249"/>
      <c r="K145" s="250"/>
      <c r="L145" s="267"/>
      <c r="M145" s="267"/>
      <c r="N145" s="268"/>
      <c r="O145" s="268"/>
      <c r="P145" s="268"/>
      <c r="Q145" s="268"/>
      <c r="R145" s="267"/>
      <c r="S145" s="267"/>
      <c r="T145" s="267"/>
      <c r="U145" s="267"/>
      <c r="V145" s="267"/>
    </row>
    <row r="146" spans="1:22" x14ac:dyDescent="0.25">
      <c r="A146" s="48"/>
      <c r="B146" s="64"/>
      <c r="C146" s="249"/>
      <c r="D146" s="249"/>
      <c r="E146" s="249"/>
      <c r="F146" s="249"/>
      <c r="G146" s="249"/>
      <c r="H146" s="249"/>
      <c r="I146" s="249"/>
      <c r="J146" s="249"/>
      <c r="K146" s="250"/>
      <c r="L146" s="267"/>
      <c r="M146" s="267"/>
      <c r="N146" s="268"/>
      <c r="O146" s="268"/>
      <c r="P146" s="268"/>
      <c r="Q146" s="268"/>
      <c r="R146" s="267"/>
      <c r="S146" s="267"/>
      <c r="T146" s="267"/>
      <c r="U146" s="267"/>
      <c r="V146" s="267"/>
    </row>
    <row r="147" spans="1:22" x14ac:dyDescent="0.25">
      <c r="A147" s="48"/>
      <c r="B147" s="64"/>
      <c r="C147" s="249"/>
      <c r="D147" s="249"/>
      <c r="E147" s="249"/>
      <c r="F147" s="249"/>
      <c r="G147" s="249"/>
      <c r="H147" s="249"/>
      <c r="I147" s="249"/>
      <c r="J147" s="249"/>
      <c r="K147" s="250"/>
      <c r="L147" s="267"/>
      <c r="M147" s="267"/>
      <c r="N147" s="268"/>
      <c r="O147" s="268"/>
      <c r="P147" s="268"/>
      <c r="Q147" s="268"/>
      <c r="R147" s="267"/>
      <c r="S147" s="267"/>
      <c r="T147" s="267"/>
      <c r="U147" s="267"/>
      <c r="V147" s="267"/>
    </row>
    <row r="148" spans="1:22" x14ac:dyDescent="0.25">
      <c r="A148" s="48"/>
      <c r="B148" s="64"/>
      <c r="C148" s="249"/>
      <c r="D148" s="249"/>
      <c r="E148" s="249"/>
      <c r="F148" s="249"/>
      <c r="G148" s="249"/>
      <c r="H148" s="249"/>
      <c r="I148" s="249"/>
      <c r="J148" s="249"/>
      <c r="K148" s="250"/>
      <c r="L148" s="267"/>
      <c r="M148" s="267"/>
      <c r="N148" s="268"/>
      <c r="O148" s="268"/>
      <c r="P148" s="268"/>
      <c r="Q148" s="268"/>
      <c r="R148" s="267"/>
      <c r="S148" s="267"/>
      <c r="T148" s="267"/>
      <c r="U148" s="267"/>
      <c r="V148" s="267"/>
    </row>
    <row r="149" spans="1:22" x14ac:dyDescent="0.25">
      <c r="A149" s="48"/>
      <c r="B149" s="64"/>
      <c r="C149" s="249"/>
      <c r="D149" s="249"/>
      <c r="E149" s="249"/>
      <c r="F149" s="249"/>
      <c r="G149" s="249"/>
      <c r="H149" s="249"/>
      <c r="I149" s="249"/>
      <c r="J149" s="249"/>
      <c r="K149" s="250"/>
      <c r="L149" s="267"/>
      <c r="M149" s="267"/>
      <c r="N149" s="268"/>
      <c r="O149" s="268"/>
      <c r="P149" s="268"/>
      <c r="Q149" s="268"/>
      <c r="R149" s="267"/>
      <c r="S149" s="267"/>
      <c r="T149" s="267"/>
      <c r="U149" s="267"/>
      <c r="V149" s="267"/>
    </row>
    <row r="150" spans="1:22" x14ac:dyDescent="0.25">
      <c r="A150" s="48"/>
      <c r="B150" s="64"/>
      <c r="C150" s="249"/>
      <c r="D150" s="249"/>
      <c r="E150" s="249"/>
      <c r="F150" s="249"/>
      <c r="G150" s="249"/>
      <c r="H150" s="249"/>
      <c r="I150" s="249"/>
      <c r="J150" s="249"/>
      <c r="K150" s="250"/>
      <c r="L150" s="267"/>
      <c r="M150" s="267"/>
      <c r="N150" s="268"/>
      <c r="O150" s="268"/>
      <c r="P150" s="268"/>
      <c r="Q150" s="268"/>
      <c r="R150" s="267"/>
      <c r="S150" s="267"/>
      <c r="T150" s="267"/>
      <c r="U150" s="267"/>
      <c r="V150" s="267"/>
    </row>
    <row r="151" spans="1:22" x14ac:dyDescent="0.25">
      <c r="A151" s="48"/>
      <c r="B151" s="64"/>
      <c r="C151" s="249"/>
      <c r="D151" s="249"/>
      <c r="E151" s="249"/>
      <c r="F151" s="249"/>
      <c r="G151" s="249"/>
      <c r="H151" s="249"/>
      <c r="I151" s="249"/>
      <c r="J151" s="249"/>
      <c r="K151" s="250"/>
      <c r="L151" s="267"/>
      <c r="M151" s="267"/>
      <c r="N151" s="268"/>
      <c r="O151" s="268"/>
      <c r="P151" s="268"/>
      <c r="Q151" s="268"/>
      <c r="R151" s="267"/>
      <c r="S151" s="267"/>
      <c r="T151" s="267"/>
      <c r="U151" s="267"/>
      <c r="V151" s="267"/>
    </row>
    <row r="152" spans="1:22" x14ac:dyDescent="0.25">
      <c r="A152" s="48"/>
      <c r="B152" s="64"/>
      <c r="C152" s="249"/>
      <c r="D152" s="249"/>
      <c r="E152" s="249"/>
      <c r="F152" s="249"/>
      <c r="G152" s="249"/>
      <c r="H152" s="249"/>
      <c r="I152" s="249"/>
      <c r="J152" s="249"/>
      <c r="K152" s="250"/>
      <c r="L152" s="267"/>
      <c r="M152" s="267"/>
      <c r="N152" s="268"/>
      <c r="O152" s="268"/>
      <c r="P152" s="268"/>
      <c r="Q152" s="268"/>
      <c r="R152" s="267"/>
      <c r="S152" s="267"/>
      <c r="T152" s="267"/>
      <c r="U152" s="267"/>
      <c r="V152" s="267"/>
    </row>
    <row r="153" spans="1:22" x14ac:dyDescent="0.25">
      <c r="A153" s="48"/>
      <c r="B153" s="64"/>
      <c r="C153" s="249"/>
      <c r="D153" s="249"/>
      <c r="E153" s="249"/>
      <c r="F153" s="249"/>
      <c r="G153" s="249"/>
      <c r="H153" s="249"/>
      <c r="I153" s="249"/>
      <c r="J153" s="249"/>
      <c r="K153" s="250"/>
      <c r="L153" s="267"/>
      <c r="M153" s="267"/>
      <c r="N153" s="268"/>
      <c r="O153" s="268"/>
      <c r="P153" s="268"/>
      <c r="Q153" s="268"/>
      <c r="R153" s="267"/>
      <c r="S153" s="267"/>
      <c r="T153" s="267"/>
      <c r="U153" s="267"/>
      <c r="V153" s="267"/>
    </row>
    <row r="154" spans="1:22" x14ac:dyDescent="0.25">
      <c r="A154" s="48"/>
      <c r="B154" s="64"/>
      <c r="C154" s="249"/>
      <c r="D154" s="249"/>
      <c r="E154" s="249"/>
      <c r="F154" s="249"/>
      <c r="G154" s="249"/>
      <c r="H154" s="249"/>
      <c r="I154" s="249"/>
      <c r="J154" s="249"/>
      <c r="K154" s="250"/>
      <c r="L154" s="267"/>
      <c r="M154" s="267"/>
      <c r="N154" s="268"/>
      <c r="O154" s="268"/>
      <c r="P154" s="268"/>
      <c r="Q154" s="268"/>
      <c r="R154" s="267"/>
      <c r="S154" s="267"/>
      <c r="T154" s="267"/>
      <c r="U154" s="267"/>
      <c r="V154" s="267"/>
    </row>
    <row r="155" spans="1:22" x14ac:dyDescent="0.25">
      <c r="A155" s="48"/>
      <c r="B155" s="64"/>
      <c r="C155" s="249"/>
      <c r="D155" s="249"/>
      <c r="E155" s="249"/>
      <c r="F155" s="249"/>
      <c r="G155" s="249"/>
      <c r="H155" s="249"/>
      <c r="I155" s="249"/>
      <c r="J155" s="249"/>
      <c r="K155" s="250"/>
      <c r="L155" s="267"/>
      <c r="M155" s="267"/>
      <c r="N155" s="268"/>
      <c r="O155" s="268"/>
      <c r="P155" s="268"/>
      <c r="Q155" s="268"/>
      <c r="R155" s="267"/>
      <c r="S155" s="267"/>
      <c r="T155" s="267"/>
      <c r="U155" s="267"/>
      <c r="V155" s="267"/>
    </row>
    <row r="156" spans="1:22" x14ac:dyDescent="0.25">
      <c r="A156" s="48"/>
      <c r="B156" s="64"/>
      <c r="C156" s="249"/>
      <c r="D156" s="249"/>
      <c r="E156" s="249"/>
      <c r="F156" s="249"/>
      <c r="G156" s="249"/>
      <c r="H156" s="249"/>
      <c r="I156" s="249"/>
      <c r="J156" s="249"/>
      <c r="K156" s="250"/>
      <c r="L156" s="267"/>
      <c r="M156" s="267"/>
      <c r="N156" s="268"/>
      <c r="O156" s="268"/>
      <c r="P156" s="268"/>
      <c r="Q156" s="268"/>
      <c r="R156" s="267"/>
      <c r="S156" s="267"/>
      <c r="T156" s="267"/>
      <c r="U156" s="267"/>
      <c r="V156" s="267"/>
    </row>
    <row r="157" spans="1:22" x14ac:dyDescent="0.25">
      <c r="A157" s="48"/>
      <c r="B157" s="64"/>
      <c r="C157" s="249"/>
      <c r="D157" s="249"/>
      <c r="E157" s="249"/>
      <c r="F157" s="249"/>
      <c r="G157" s="249"/>
      <c r="H157" s="249"/>
      <c r="I157" s="249"/>
      <c r="J157" s="249"/>
      <c r="K157" s="250"/>
      <c r="L157" s="267"/>
      <c r="M157" s="267"/>
      <c r="N157" s="268"/>
      <c r="O157" s="268"/>
      <c r="P157" s="268"/>
      <c r="Q157" s="268"/>
      <c r="R157" s="267"/>
      <c r="S157" s="267"/>
      <c r="T157" s="267"/>
      <c r="U157" s="267"/>
      <c r="V157" s="267"/>
    </row>
    <row r="158" spans="1:22" x14ac:dyDescent="0.25">
      <c r="A158" s="48"/>
      <c r="B158" s="64"/>
      <c r="C158" s="249"/>
      <c r="D158" s="249"/>
      <c r="E158" s="249"/>
      <c r="F158" s="249"/>
      <c r="G158" s="249"/>
      <c r="H158" s="249"/>
      <c r="I158" s="249"/>
      <c r="J158" s="249"/>
      <c r="K158" s="250"/>
      <c r="L158" s="267"/>
      <c r="M158" s="267"/>
      <c r="N158" s="268"/>
      <c r="O158" s="268"/>
      <c r="P158" s="268"/>
      <c r="Q158" s="268"/>
      <c r="R158" s="267"/>
      <c r="S158" s="267"/>
      <c r="T158" s="267"/>
      <c r="U158" s="267"/>
      <c r="V158" s="267"/>
    </row>
    <row r="159" spans="1:22" x14ac:dyDescent="0.25">
      <c r="A159" s="48"/>
      <c r="B159" s="64"/>
      <c r="C159" s="249"/>
      <c r="D159" s="249"/>
      <c r="E159" s="249"/>
      <c r="F159" s="249"/>
      <c r="G159" s="249"/>
      <c r="H159" s="249"/>
      <c r="I159" s="249"/>
      <c r="J159" s="249"/>
      <c r="K159" s="250"/>
      <c r="L159" s="267"/>
      <c r="M159" s="267"/>
      <c r="N159" s="268"/>
      <c r="O159" s="268"/>
      <c r="P159" s="268"/>
      <c r="Q159" s="268"/>
      <c r="R159" s="267"/>
      <c r="S159" s="267"/>
      <c r="T159" s="267"/>
      <c r="U159" s="267"/>
      <c r="V159" s="267"/>
    </row>
    <row r="160" spans="1:22" x14ac:dyDescent="0.25">
      <c r="A160" s="48"/>
      <c r="B160" s="64"/>
      <c r="C160" s="249"/>
      <c r="D160" s="249"/>
      <c r="E160" s="249"/>
      <c r="F160" s="249"/>
      <c r="G160" s="249"/>
      <c r="H160" s="249"/>
      <c r="I160" s="249"/>
      <c r="J160" s="249"/>
      <c r="K160" s="250"/>
      <c r="L160" s="267"/>
      <c r="M160" s="267"/>
      <c r="N160" s="268"/>
      <c r="O160" s="268"/>
      <c r="P160" s="268"/>
      <c r="Q160" s="268"/>
      <c r="R160" s="267"/>
      <c r="S160" s="267"/>
      <c r="T160" s="267"/>
      <c r="U160" s="267"/>
      <c r="V160" s="267"/>
    </row>
    <row r="161" spans="1:22" x14ac:dyDescent="0.25">
      <c r="A161" s="48"/>
      <c r="B161" s="64"/>
      <c r="C161" s="249"/>
      <c r="D161" s="249"/>
      <c r="E161" s="249"/>
      <c r="F161" s="249"/>
      <c r="G161" s="249"/>
      <c r="H161" s="249"/>
      <c r="I161" s="249"/>
      <c r="J161" s="249"/>
      <c r="K161" s="250"/>
      <c r="L161" s="267"/>
      <c r="M161" s="267"/>
      <c r="N161" s="268"/>
      <c r="O161" s="268"/>
      <c r="P161" s="268"/>
      <c r="Q161" s="268"/>
      <c r="R161" s="267"/>
      <c r="S161" s="267"/>
      <c r="T161" s="267"/>
      <c r="U161" s="267"/>
      <c r="V161" s="267"/>
    </row>
    <row r="162" spans="1:22" x14ac:dyDescent="0.25">
      <c r="A162" s="48"/>
      <c r="B162" s="64"/>
      <c r="C162" s="249"/>
      <c r="D162" s="249"/>
      <c r="E162" s="249"/>
      <c r="F162" s="249"/>
      <c r="G162" s="249"/>
      <c r="H162" s="249"/>
      <c r="I162" s="249"/>
      <c r="J162" s="249"/>
      <c r="K162" s="250"/>
      <c r="L162" s="267"/>
      <c r="M162" s="267"/>
      <c r="N162" s="268"/>
      <c r="O162" s="268"/>
      <c r="P162" s="268"/>
      <c r="Q162" s="268"/>
      <c r="R162" s="267"/>
      <c r="S162" s="267"/>
      <c r="T162" s="267"/>
      <c r="U162" s="267"/>
      <c r="V162" s="267"/>
    </row>
    <row r="163" spans="1:22" x14ac:dyDescent="0.25">
      <c r="A163" s="48"/>
      <c r="B163" s="64"/>
      <c r="C163" s="249"/>
      <c r="D163" s="249"/>
      <c r="E163" s="249"/>
      <c r="F163" s="249"/>
      <c r="G163" s="249"/>
      <c r="H163" s="249"/>
      <c r="I163" s="249"/>
      <c r="J163" s="249"/>
      <c r="K163" s="250"/>
      <c r="L163" s="267"/>
      <c r="M163" s="267"/>
      <c r="N163" s="268"/>
      <c r="O163" s="268"/>
      <c r="P163" s="268"/>
      <c r="Q163" s="268"/>
      <c r="R163" s="267"/>
      <c r="S163" s="267"/>
      <c r="T163" s="267"/>
      <c r="U163" s="267"/>
      <c r="V163" s="267"/>
    </row>
    <row r="164" spans="1:22" x14ac:dyDescent="0.25">
      <c r="A164" s="48"/>
      <c r="B164" s="64"/>
      <c r="C164" s="249"/>
      <c r="D164" s="249"/>
      <c r="E164" s="249"/>
      <c r="F164" s="249"/>
      <c r="G164" s="249"/>
      <c r="H164" s="249"/>
      <c r="I164" s="249"/>
      <c r="J164" s="249"/>
      <c r="K164" s="250"/>
      <c r="L164" s="267"/>
      <c r="M164" s="267"/>
      <c r="N164" s="268"/>
      <c r="O164" s="268"/>
      <c r="P164" s="268"/>
      <c r="Q164" s="268"/>
      <c r="R164" s="267"/>
      <c r="S164" s="267"/>
      <c r="T164" s="267"/>
      <c r="U164" s="267"/>
      <c r="V164" s="267"/>
    </row>
    <row r="165" spans="1:22" x14ac:dyDescent="0.25">
      <c r="A165" s="48"/>
      <c r="B165" s="64"/>
      <c r="C165" s="249"/>
      <c r="D165" s="249"/>
      <c r="E165" s="249"/>
      <c r="F165" s="249"/>
      <c r="G165" s="249"/>
      <c r="H165" s="249"/>
      <c r="I165" s="249"/>
      <c r="J165" s="249"/>
      <c r="K165" s="250"/>
      <c r="L165" s="267"/>
      <c r="M165" s="267"/>
      <c r="N165" s="268"/>
      <c r="O165" s="268"/>
      <c r="P165" s="268"/>
      <c r="Q165" s="268"/>
      <c r="R165" s="267"/>
      <c r="S165" s="267"/>
      <c r="T165" s="267"/>
      <c r="U165" s="267"/>
      <c r="V165" s="267"/>
    </row>
    <row r="166" spans="1:22" x14ac:dyDescent="0.25">
      <c r="A166" s="48"/>
      <c r="B166" s="64"/>
      <c r="C166" s="249"/>
      <c r="D166" s="249"/>
      <c r="E166" s="249"/>
      <c r="F166" s="249"/>
      <c r="G166" s="249"/>
      <c r="H166" s="249"/>
      <c r="I166" s="249"/>
      <c r="J166" s="249"/>
      <c r="K166" s="250"/>
      <c r="L166" s="267"/>
      <c r="M166" s="267"/>
      <c r="N166" s="268"/>
      <c r="O166" s="268"/>
      <c r="P166" s="268"/>
      <c r="Q166" s="268"/>
      <c r="R166" s="267"/>
      <c r="S166" s="267"/>
      <c r="T166" s="267"/>
      <c r="U166" s="267"/>
      <c r="V166" s="267"/>
    </row>
    <row r="167" spans="1:22" x14ac:dyDescent="0.25">
      <c r="A167" s="48"/>
      <c r="B167" s="64"/>
      <c r="C167" s="249"/>
      <c r="D167" s="249"/>
      <c r="E167" s="249"/>
      <c r="F167" s="249"/>
      <c r="G167" s="249"/>
      <c r="H167" s="249"/>
      <c r="I167" s="249"/>
      <c r="J167" s="249"/>
      <c r="K167" s="250"/>
      <c r="L167" s="267"/>
      <c r="M167" s="267"/>
      <c r="N167" s="268"/>
      <c r="O167" s="268"/>
      <c r="P167" s="268"/>
      <c r="Q167" s="268"/>
      <c r="R167" s="267"/>
      <c r="S167" s="267"/>
      <c r="T167" s="267"/>
      <c r="U167" s="267"/>
      <c r="V167" s="267"/>
    </row>
    <row r="168" spans="1:22" x14ac:dyDescent="0.25">
      <c r="A168" s="48"/>
      <c r="B168" s="64"/>
      <c r="C168" s="249"/>
      <c r="D168" s="249"/>
      <c r="E168" s="249"/>
      <c r="F168" s="249"/>
      <c r="G168" s="249"/>
      <c r="H168" s="249"/>
      <c r="I168" s="249"/>
      <c r="J168" s="249"/>
      <c r="K168" s="250"/>
      <c r="L168" s="267"/>
      <c r="M168" s="267"/>
      <c r="N168" s="268"/>
      <c r="O168" s="268"/>
      <c r="P168" s="268"/>
      <c r="Q168" s="268"/>
      <c r="R168" s="267"/>
      <c r="S168" s="267"/>
      <c r="T168" s="267"/>
      <c r="U168" s="267"/>
      <c r="V168" s="267"/>
    </row>
    <row r="169" spans="1:22" x14ac:dyDescent="0.25">
      <c r="A169" s="48"/>
      <c r="B169" s="64"/>
      <c r="C169" s="249"/>
      <c r="D169" s="249"/>
      <c r="E169" s="249"/>
      <c r="F169" s="249"/>
      <c r="G169" s="249"/>
      <c r="H169" s="249"/>
      <c r="I169" s="249"/>
      <c r="J169" s="249"/>
      <c r="K169" s="250"/>
      <c r="L169" s="267"/>
      <c r="M169" s="267"/>
      <c r="N169" s="268"/>
      <c r="O169" s="268"/>
      <c r="P169" s="268"/>
      <c r="Q169" s="268"/>
      <c r="R169" s="267"/>
      <c r="S169" s="267"/>
      <c r="T169" s="267"/>
      <c r="U169" s="267"/>
      <c r="V169" s="267"/>
    </row>
    <row r="170" spans="1:22" x14ac:dyDescent="0.25">
      <c r="A170" s="48"/>
      <c r="B170" s="64"/>
      <c r="C170" s="249"/>
      <c r="D170" s="249"/>
      <c r="E170" s="249"/>
      <c r="F170" s="249"/>
      <c r="G170" s="249"/>
      <c r="H170" s="249"/>
      <c r="I170" s="249"/>
      <c r="J170" s="249"/>
      <c r="K170" s="250"/>
      <c r="L170" s="267"/>
      <c r="M170" s="267"/>
      <c r="N170" s="268"/>
      <c r="O170" s="268"/>
      <c r="P170" s="268"/>
      <c r="Q170" s="268"/>
      <c r="R170" s="267"/>
      <c r="S170" s="267"/>
      <c r="T170" s="267"/>
      <c r="U170" s="267"/>
      <c r="V170" s="267"/>
    </row>
    <row r="171" spans="1:22" x14ac:dyDescent="0.25">
      <c r="A171" s="48"/>
      <c r="B171" s="64"/>
      <c r="C171" s="249"/>
      <c r="D171" s="249"/>
      <c r="E171" s="249"/>
      <c r="F171" s="249"/>
      <c r="G171" s="249"/>
      <c r="H171" s="249"/>
      <c r="I171" s="249"/>
      <c r="J171" s="249"/>
      <c r="K171" s="250"/>
      <c r="L171" s="267"/>
      <c r="M171" s="267"/>
      <c r="N171" s="268"/>
      <c r="O171" s="268"/>
      <c r="P171" s="268"/>
      <c r="Q171" s="268"/>
      <c r="R171" s="267"/>
      <c r="S171" s="267"/>
      <c r="T171" s="267"/>
      <c r="U171" s="267"/>
      <c r="V171" s="267"/>
    </row>
    <row r="172" spans="1:22" x14ac:dyDescent="0.25">
      <c r="A172" s="48"/>
      <c r="B172" s="64"/>
      <c r="C172" s="249"/>
      <c r="D172" s="249"/>
      <c r="E172" s="249"/>
      <c r="F172" s="249"/>
      <c r="G172" s="249"/>
      <c r="H172" s="249"/>
      <c r="I172" s="249"/>
      <c r="J172" s="249"/>
      <c r="K172" s="250"/>
      <c r="L172" s="267"/>
      <c r="M172" s="267"/>
      <c r="N172" s="268"/>
      <c r="O172" s="268"/>
      <c r="P172" s="268"/>
      <c r="Q172" s="268"/>
      <c r="R172" s="267"/>
      <c r="S172" s="267"/>
      <c r="T172" s="267"/>
      <c r="U172" s="267"/>
      <c r="V172" s="267"/>
    </row>
    <row r="173" spans="1:22" x14ac:dyDescent="0.25">
      <c r="A173" s="48"/>
      <c r="B173" s="64"/>
      <c r="C173" s="249"/>
      <c r="D173" s="249"/>
      <c r="E173" s="249"/>
      <c r="F173" s="249"/>
      <c r="G173" s="249"/>
      <c r="H173" s="249"/>
      <c r="I173" s="249"/>
      <c r="J173" s="249"/>
      <c r="K173" s="250"/>
      <c r="L173" s="267"/>
      <c r="M173" s="267"/>
      <c r="N173" s="268"/>
      <c r="O173" s="268"/>
      <c r="P173" s="268"/>
      <c r="Q173" s="268"/>
      <c r="R173" s="267"/>
      <c r="S173" s="267"/>
      <c r="T173" s="267"/>
      <c r="U173" s="267"/>
      <c r="V173" s="267"/>
    </row>
    <row r="174" spans="1:22" x14ac:dyDescent="0.25">
      <c r="A174" s="48"/>
      <c r="B174" s="64"/>
      <c r="C174" s="249"/>
      <c r="D174" s="249"/>
      <c r="E174" s="249"/>
      <c r="F174" s="249"/>
      <c r="G174" s="249"/>
      <c r="H174" s="249"/>
      <c r="I174" s="249"/>
      <c r="J174" s="249"/>
      <c r="K174" s="250"/>
      <c r="L174" s="267"/>
      <c r="M174" s="267"/>
      <c r="N174" s="268"/>
      <c r="O174" s="268"/>
      <c r="P174" s="268"/>
      <c r="Q174" s="268"/>
      <c r="R174" s="267"/>
      <c r="S174" s="267"/>
      <c r="T174" s="267"/>
      <c r="U174" s="267"/>
      <c r="V174" s="267"/>
    </row>
    <row r="175" spans="1:22" x14ac:dyDescent="0.25">
      <c r="A175" s="48"/>
      <c r="B175" s="64"/>
      <c r="C175" s="249"/>
      <c r="D175" s="249"/>
      <c r="E175" s="249"/>
      <c r="F175" s="249"/>
      <c r="G175" s="249"/>
      <c r="H175" s="249"/>
      <c r="I175" s="249"/>
      <c r="J175" s="249"/>
      <c r="K175" s="250"/>
      <c r="L175" s="267"/>
      <c r="M175" s="267"/>
      <c r="N175" s="268"/>
      <c r="O175" s="268"/>
      <c r="P175" s="268"/>
      <c r="Q175" s="268"/>
      <c r="R175" s="267"/>
      <c r="S175" s="267"/>
      <c r="T175" s="267"/>
      <c r="U175" s="267"/>
      <c r="V175" s="267"/>
    </row>
    <row r="176" spans="1:22" x14ac:dyDescent="0.25">
      <c r="A176" s="48"/>
      <c r="B176" s="64"/>
      <c r="C176" s="249"/>
      <c r="D176" s="249"/>
      <c r="E176" s="249"/>
      <c r="F176" s="249"/>
      <c r="G176" s="249"/>
      <c r="H176" s="249"/>
      <c r="I176" s="249"/>
      <c r="J176" s="249"/>
      <c r="K176" s="250"/>
      <c r="L176" s="267"/>
      <c r="M176" s="267"/>
      <c r="N176" s="268"/>
      <c r="O176" s="268"/>
      <c r="P176" s="268"/>
      <c r="Q176" s="268"/>
      <c r="R176" s="267"/>
      <c r="S176" s="267"/>
      <c r="T176" s="267"/>
      <c r="U176" s="267"/>
      <c r="V176" s="267"/>
    </row>
    <row r="177" spans="1:22" x14ac:dyDescent="0.25">
      <c r="A177" s="48"/>
      <c r="B177" s="64"/>
      <c r="C177" s="249"/>
      <c r="D177" s="249"/>
      <c r="E177" s="249"/>
      <c r="F177" s="249"/>
      <c r="G177" s="249"/>
      <c r="H177" s="249"/>
      <c r="I177" s="249"/>
      <c r="J177" s="249"/>
      <c r="K177" s="250"/>
      <c r="L177" s="267"/>
      <c r="M177" s="267"/>
      <c r="N177" s="268"/>
      <c r="O177" s="268"/>
      <c r="P177" s="268"/>
      <c r="Q177" s="268"/>
      <c r="R177" s="267"/>
      <c r="S177" s="267"/>
      <c r="T177" s="267"/>
      <c r="U177" s="267"/>
      <c r="V177" s="267"/>
    </row>
    <row r="178" spans="1:22" x14ac:dyDescent="0.25">
      <c r="A178" s="48"/>
      <c r="B178" s="64"/>
      <c r="C178" s="249"/>
      <c r="D178" s="249"/>
      <c r="E178" s="249"/>
      <c r="F178" s="249"/>
      <c r="G178" s="249"/>
      <c r="H178" s="249"/>
      <c r="I178" s="249"/>
      <c r="J178" s="249"/>
      <c r="K178" s="250"/>
      <c r="L178" s="267"/>
      <c r="M178" s="267"/>
      <c r="N178" s="268"/>
      <c r="O178" s="268"/>
      <c r="P178" s="268"/>
      <c r="Q178" s="268"/>
      <c r="R178" s="267"/>
      <c r="S178" s="267"/>
      <c r="T178" s="267"/>
      <c r="U178" s="267"/>
      <c r="V178" s="267"/>
    </row>
    <row r="179" spans="1:22" x14ac:dyDescent="0.25">
      <c r="A179" s="48"/>
      <c r="B179" s="64"/>
      <c r="C179" s="249"/>
      <c r="D179" s="249"/>
      <c r="E179" s="249"/>
      <c r="F179" s="249"/>
      <c r="G179" s="249"/>
      <c r="H179" s="249"/>
      <c r="I179" s="249"/>
      <c r="J179" s="249"/>
      <c r="K179" s="250"/>
      <c r="L179" s="267"/>
      <c r="M179" s="267"/>
      <c r="N179" s="268"/>
      <c r="O179" s="268"/>
      <c r="P179" s="268"/>
      <c r="Q179" s="268"/>
      <c r="R179" s="267"/>
      <c r="S179" s="267"/>
      <c r="T179" s="267"/>
      <c r="U179" s="267"/>
      <c r="V179" s="267"/>
    </row>
    <row r="180" spans="1:22" x14ac:dyDescent="0.25">
      <c r="A180" s="48"/>
      <c r="B180" s="64"/>
      <c r="C180" s="249"/>
      <c r="D180" s="249"/>
      <c r="E180" s="249"/>
      <c r="F180" s="249"/>
      <c r="G180" s="249"/>
      <c r="H180" s="249"/>
      <c r="I180" s="249"/>
      <c r="J180" s="249"/>
      <c r="K180" s="250"/>
      <c r="L180" s="267"/>
      <c r="M180" s="267"/>
      <c r="N180" s="268"/>
      <c r="O180" s="268"/>
      <c r="P180" s="268"/>
      <c r="Q180" s="268"/>
      <c r="R180" s="267"/>
      <c r="S180" s="267"/>
      <c r="T180" s="267"/>
      <c r="U180" s="267"/>
      <c r="V180" s="267"/>
    </row>
    <row r="181" spans="1:22" x14ac:dyDescent="0.25">
      <c r="A181" s="48"/>
      <c r="B181" s="64"/>
      <c r="C181" s="249"/>
      <c r="D181" s="249"/>
      <c r="E181" s="249"/>
      <c r="F181" s="249"/>
      <c r="G181" s="249"/>
      <c r="H181" s="249"/>
      <c r="I181" s="249"/>
      <c r="J181" s="249"/>
      <c r="K181" s="250"/>
      <c r="L181" s="267"/>
      <c r="M181" s="267"/>
      <c r="N181" s="268"/>
      <c r="O181" s="268"/>
      <c r="P181" s="268"/>
      <c r="Q181" s="268"/>
      <c r="R181" s="267"/>
      <c r="S181" s="267"/>
      <c r="T181" s="267"/>
      <c r="U181" s="267"/>
      <c r="V181" s="267"/>
    </row>
    <row r="182" spans="1:22" x14ac:dyDescent="0.25">
      <c r="A182" s="48"/>
      <c r="B182" s="64"/>
      <c r="C182" s="249"/>
      <c r="D182" s="249"/>
      <c r="E182" s="249"/>
      <c r="F182" s="249"/>
      <c r="G182" s="249"/>
      <c r="H182" s="249"/>
      <c r="I182" s="249"/>
      <c r="J182" s="249"/>
      <c r="K182" s="250"/>
      <c r="L182" s="267"/>
      <c r="M182" s="267"/>
      <c r="N182" s="268"/>
      <c r="O182" s="268"/>
      <c r="P182" s="268"/>
      <c r="Q182" s="268"/>
      <c r="R182" s="267"/>
      <c r="S182" s="267"/>
      <c r="T182" s="267"/>
      <c r="U182" s="267"/>
      <c r="V182" s="267"/>
    </row>
    <row r="183" spans="1:22" x14ac:dyDescent="0.25">
      <c r="A183" s="48"/>
      <c r="B183" s="64"/>
      <c r="C183" s="249"/>
      <c r="D183" s="249"/>
      <c r="E183" s="249"/>
      <c r="F183" s="249"/>
      <c r="G183" s="249"/>
      <c r="H183" s="249"/>
      <c r="I183" s="249"/>
      <c r="J183" s="249"/>
      <c r="K183" s="250"/>
      <c r="L183" s="267"/>
      <c r="M183" s="267"/>
      <c r="N183" s="268"/>
      <c r="O183" s="268"/>
      <c r="P183" s="268"/>
      <c r="Q183" s="268"/>
      <c r="R183" s="267"/>
      <c r="S183" s="267"/>
      <c r="T183" s="267"/>
      <c r="U183" s="267"/>
      <c r="V183" s="267"/>
    </row>
    <row r="184" spans="1:22" x14ac:dyDescent="0.25">
      <c r="A184" s="48"/>
      <c r="B184" s="64"/>
      <c r="C184" s="249"/>
      <c r="D184" s="249"/>
      <c r="E184" s="249"/>
      <c r="F184" s="249"/>
      <c r="G184" s="249"/>
      <c r="H184" s="249"/>
      <c r="I184" s="249"/>
      <c r="J184" s="249"/>
      <c r="K184" s="250"/>
      <c r="L184" s="267"/>
      <c r="M184" s="267"/>
      <c r="N184" s="268"/>
      <c r="O184" s="268"/>
      <c r="P184" s="268"/>
      <c r="Q184" s="268"/>
      <c r="R184" s="267"/>
      <c r="S184" s="267"/>
      <c r="T184" s="267"/>
      <c r="U184" s="267"/>
      <c r="V184" s="267"/>
    </row>
    <row r="185" spans="1:22" x14ac:dyDescent="0.25">
      <c r="A185" s="48"/>
      <c r="B185" s="64"/>
      <c r="C185" s="249"/>
      <c r="D185" s="249"/>
      <c r="E185" s="249"/>
      <c r="F185" s="249"/>
      <c r="G185" s="249"/>
      <c r="H185" s="249"/>
      <c r="I185" s="249"/>
      <c r="J185" s="249"/>
      <c r="K185" s="250"/>
      <c r="L185" s="267"/>
      <c r="M185" s="267"/>
      <c r="N185" s="268"/>
      <c r="O185" s="268"/>
      <c r="P185" s="268"/>
      <c r="Q185" s="268"/>
      <c r="R185" s="267"/>
      <c r="S185" s="267"/>
      <c r="T185" s="267"/>
      <c r="U185" s="267"/>
      <c r="V185" s="267"/>
    </row>
    <row r="186" spans="1:22" x14ac:dyDescent="0.25">
      <c r="A186" s="48"/>
      <c r="B186" s="64"/>
      <c r="C186" s="249"/>
      <c r="D186" s="249"/>
      <c r="E186" s="249"/>
      <c r="F186" s="249"/>
      <c r="G186" s="249"/>
      <c r="H186" s="249"/>
      <c r="I186" s="249"/>
      <c r="J186" s="249"/>
      <c r="K186" s="250"/>
      <c r="L186" s="267"/>
      <c r="M186" s="267"/>
      <c r="N186" s="268"/>
      <c r="O186" s="268"/>
      <c r="P186" s="268"/>
      <c r="Q186" s="268"/>
      <c r="R186" s="267"/>
      <c r="S186" s="267"/>
      <c r="T186" s="267"/>
      <c r="U186" s="267"/>
      <c r="V186" s="267"/>
    </row>
    <row r="187" spans="1:22" x14ac:dyDescent="0.25">
      <c r="A187" s="48"/>
      <c r="B187" s="64"/>
      <c r="C187" s="249"/>
      <c r="D187" s="249"/>
      <c r="E187" s="249"/>
      <c r="F187" s="249"/>
      <c r="G187" s="249"/>
      <c r="H187" s="249"/>
      <c r="I187" s="249"/>
      <c r="J187" s="249"/>
      <c r="K187" s="250"/>
      <c r="L187" s="267"/>
      <c r="M187" s="267"/>
      <c r="N187" s="268"/>
      <c r="O187" s="268"/>
      <c r="P187" s="268"/>
      <c r="Q187" s="268"/>
      <c r="R187" s="267"/>
      <c r="S187" s="267"/>
      <c r="T187" s="267"/>
      <c r="U187" s="267"/>
      <c r="V187" s="267"/>
    </row>
    <row r="188" spans="1:22" x14ac:dyDescent="0.25">
      <c r="A188" s="48"/>
      <c r="B188" s="64"/>
      <c r="C188" s="249"/>
      <c r="D188" s="249"/>
      <c r="E188" s="249"/>
      <c r="F188" s="249"/>
      <c r="G188" s="249"/>
      <c r="H188" s="249"/>
      <c r="I188" s="249"/>
      <c r="J188" s="249"/>
      <c r="K188" s="250"/>
      <c r="L188" s="267"/>
      <c r="M188" s="267"/>
      <c r="N188" s="268"/>
      <c r="O188" s="268"/>
      <c r="P188" s="268"/>
      <c r="Q188" s="268"/>
      <c r="R188" s="267"/>
      <c r="S188" s="267"/>
      <c r="T188" s="267"/>
      <c r="U188" s="267"/>
      <c r="V188" s="267"/>
    </row>
    <row r="189" spans="1:22" x14ac:dyDescent="0.25">
      <c r="A189" s="48"/>
      <c r="B189" s="64"/>
      <c r="C189" s="249"/>
      <c r="D189" s="249"/>
      <c r="E189" s="249"/>
      <c r="F189" s="249"/>
      <c r="G189" s="249"/>
      <c r="H189" s="249"/>
      <c r="I189" s="249"/>
      <c r="J189" s="249"/>
      <c r="K189" s="250"/>
      <c r="L189" s="267"/>
      <c r="M189" s="267"/>
      <c r="N189" s="268"/>
      <c r="O189" s="268"/>
      <c r="P189" s="268"/>
      <c r="Q189" s="268"/>
      <c r="R189" s="267"/>
      <c r="S189" s="267"/>
      <c r="T189" s="267"/>
      <c r="U189" s="267"/>
      <c r="V189" s="267"/>
    </row>
    <row r="190" spans="1:22" x14ac:dyDescent="0.25">
      <c r="A190" s="48"/>
      <c r="B190" s="64"/>
      <c r="C190" s="249"/>
      <c r="D190" s="249"/>
      <c r="E190" s="249"/>
      <c r="F190" s="249"/>
      <c r="G190" s="249"/>
      <c r="H190" s="249"/>
      <c r="I190" s="249"/>
      <c r="J190" s="249"/>
      <c r="K190" s="250"/>
      <c r="L190" s="267"/>
      <c r="M190" s="267"/>
      <c r="N190" s="268"/>
      <c r="O190" s="268"/>
      <c r="P190" s="268"/>
      <c r="Q190" s="268"/>
      <c r="R190" s="267"/>
      <c r="S190" s="267"/>
      <c r="T190" s="267"/>
      <c r="U190" s="267"/>
      <c r="V190" s="267"/>
    </row>
    <row r="191" spans="1:22" x14ac:dyDescent="0.25">
      <c r="A191" s="48"/>
      <c r="B191" s="64"/>
      <c r="C191" s="249"/>
      <c r="D191" s="249"/>
      <c r="E191" s="249"/>
      <c r="F191" s="249"/>
      <c r="G191" s="249"/>
      <c r="H191" s="249"/>
      <c r="I191" s="249"/>
      <c r="J191" s="249"/>
      <c r="K191" s="250"/>
      <c r="L191" s="267"/>
      <c r="M191" s="267"/>
      <c r="N191" s="268"/>
      <c r="O191" s="268"/>
      <c r="P191" s="268"/>
      <c r="Q191" s="268"/>
      <c r="R191" s="267"/>
      <c r="S191" s="267"/>
      <c r="T191" s="267"/>
      <c r="U191" s="267"/>
      <c r="V191" s="267"/>
    </row>
    <row r="192" spans="1:22" x14ac:dyDescent="0.25">
      <c r="A192" s="48"/>
      <c r="B192" s="64"/>
      <c r="C192" s="249"/>
      <c r="D192" s="249"/>
      <c r="E192" s="249"/>
      <c r="F192" s="249"/>
      <c r="G192" s="249"/>
      <c r="H192" s="249"/>
      <c r="I192" s="249"/>
      <c r="J192" s="249"/>
      <c r="K192" s="250"/>
      <c r="L192" s="267"/>
      <c r="M192" s="267"/>
      <c r="N192" s="268"/>
      <c r="O192" s="268"/>
      <c r="P192" s="268"/>
      <c r="Q192" s="268"/>
      <c r="R192" s="267"/>
      <c r="S192" s="267"/>
      <c r="T192" s="267"/>
      <c r="U192" s="267"/>
      <c r="V192" s="267"/>
    </row>
    <row r="193" spans="1:22" x14ac:dyDescent="0.25">
      <c r="A193" s="48"/>
      <c r="B193" s="64"/>
      <c r="C193" s="249"/>
      <c r="D193" s="249"/>
      <c r="E193" s="249"/>
      <c r="F193" s="249"/>
      <c r="G193" s="249"/>
      <c r="H193" s="249"/>
      <c r="I193" s="249"/>
      <c r="J193" s="249"/>
      <c r="K193" s="250"/>
      <c r="L193" s="267"/>
      <c r="M193" s="267"/>
      <c r="N193" s="268"/>
      <c r="O193" s="268"/>
      <c r="P193" s="268"/>
      <c r="Q193" s="268"/>
      <c r="R193" s="267"/>
      <c r="S193" s="267"/>
      <c r="T193" s="267"/>
      <c r="U193" s="267"/>
      <c r="V193" s="267"/>
    </row>
    <row r="194" spans="1:22" x14ac:dyDescent="0.25">
      <c r="A194" s="48"/>
      <c r="B194" s="64"/>
      <c r="C194" s="249"/>
      <c r="D194" s="249"/>
      <c r="E194" s="249"/>
      <c r="F194" s="249"/>
      <c r="G194" s="249"/>
      <c r="H194" s="249"/>
      <c r="I194" s="249"/>
      <c r="J194" s="249"/>
      <c r="K194" s="250"/>
      <c r="L194" s="267"/>
      <c r="M194" s="267"/>
      <c r="N194" s="268"/>
      <c r="O194" s="268"/>
      <c r="P194" s="268"/>
      <c r="Q194" s="268"/>
      <c r="R194" s="267"/>
      <c r="S194" s="267"/>
      <c r="T194" s="267"/>
      <c r="U194" s="267"/>
      <c r="V194" s="267"/>
    </row>
    <row r="195" spans="1:22" x14ac:dyDescent="0.25">
      <c r="A195" s="48"/>
      <c r="B195" s="64"/>
      <c r="C195" s="249"/>
      <c r="D195" s="249"/>
      <c r="E195" s="249"/>
      <c r="F195" s="249"/>
      <c r="G195" s="249"/>
      <c r="H195" s="249"/>
      <c r="I195" s="249"/>
      <c r="J195" s="249"/>
      <c r="K195" s="250"/>
      <c r="L195" s="267"/>
      <c r="M195" s="267"/>
      <c r="N195" s="268"/>
      <c r="O195" s="268"/>
      <c r="P195" s="268"/>
      <c r="Q195" s="268"/>
      <c r="R195" s="267"/>
      <c r="S195" s="267"/>
      <c r="T195" s="267"/>
      <c r="U195" s="267"/>
      <c r="V195" s="267"/>
    </row>
    <row r="196" spans="1:22" x14ac:dyDescent="0.25">
      <c r="A196" s="45"/>
      <c r="B196" s="63"/>
      <c r="C196" s="248"/>
      <c r="D196" s="248"/>
      <c r="E196" s="248"/>
      <c r="F196" s="248"/>
      <c r="G196" s="248"/>
      <c r="H196" s="248"/>
      <c r="I196" s="248"/>
      <c r="J196" s="248"/>
      <c r="K196" s="247"/>
      <c r="L196" s="269"/>
      <c r="M196" s="269"/>
      <c r="N196" s="270"/>
      <c r="O196" s="270"/>
      <c r="P196" s="270"/>
      <c r="Q196" s="270"/>
      <c r="R196" s="269"/>
      <c r="S196" s="269"/>
      <c r="T196" s="269"/>
      <c r="U196" s="269"/>
      <c r="V196" s="269"/>
    </row>
    <row r="197" spans="1:22" x14ac:dyDescent="0.25">
      <c r="A197" s="45"/>
      <c r="B197" s="63"/>
      <c r="C197" s="248"/>
      <c r="D197" s="248"/>
      <c r="E197" s="248"/>
      <c r="F197" s="248"/>
      <c r="G197" s="248"/>
      <c r="H197" s="248"/>
      <c r="I197" s="248"/>
      <c r="J197" s="248"/>
      <c r="K197" s="247"/>
      <c r="L197" s="269"/>
      <c r="M197" s="269"/>
      <c r="N197" s="270"/>
      <c r="O197" s="270"/>
      <c r="P197" s="270"/>
      <c r="Q197" s="270"/>
      <c r="R197" s="269"/>
      <c r="S197" s="269"/>
      <c r="T197" s="269"/>
      <c r="U197" s="269"/>
      <c r="V197" s="269"/>
    </row>
    <row r="198" spans="1:22" x14ac:dyDescent="0.25">
      <c r="A198" s="45"/>
      <c r="B198" s="63"/>
      <c r="C198" s="248"/>
      <c r="D198" s="248"/>
      <c r="E198" s="248"/>
      <c r="F198" s="248"/>
      <c r="G198" s="248"/>
      <c r="H198" s="248"/>
      <c r="I198" s="248"/>
      <c r="J198" s="248"/>
      <c r="K198" s="247"/>
      <c r="L198" s="269"/>
      <c r="M198" s="269"/>
      <c r="N198" s="270"/>
      <c r="O198" s="270"/>
      <c r="P198" s="270"/>
      <c r="Q198" s="270"/>
      <c r="R198" s="269"/>
      <c r="S198" s="269"/>
      <c r="T198" s="269"/>
      <c r="U198" s="269"/>
      <c r="V198" s="269"/>
    </row>
    <row r="199" spans="1:22" x14ac:dyDescent="0.25">
      <c r="A199" s="45"/>
      <c r="B199" s="63"/>
      <c r="C199" s="248"/>
      <c r="D199" s="248"/>
      <c r="E199" s="248"/>
      <c r="F199" s="248"/>
      <c r="G199" s="248"/>
      <c r="H199" s="248"/>
      <c r="I199" s="248"/>
      <c r="J199" s="248"/>
      <c r="K199" s="247"/>
      <c r="L199" s="269"/>
      <c r="M199" s="269"/>
      <c r="N199" s="270"/>
      <c r="O199" s="270"/>
      <c r="P199" s="270"/>
      <c r="Q199" s="270"/>
      <c r="R199" s="269"/>
      <c r="S199" s="269"/>
      <c r="T199" s="269"/>
      <c r="U199" s="269"/>
      <c r="V199" s="269"/>
    </row>
    <row r="200" spans="1:22" x14ac:dyDescent="0.25">
      <c r="A200" s="45"/>
      <c r="B200" s="63"/>
      <c r="C200" s="248"/>
      <c r="D200" s="248"/>
      <c r="E200" s="248"/>
      <c r="F200" s="248"/>
      <c r="G200" s="248"/>
      <c r="H200" s="248"/>
      <c r="I200" s="248"/>
      <c r="J200" s="248"/>
      <c r="K200" s="247"/>
      <c r="L200" s="269"/>
      <c r="M200" s="269"/>
      <c r="N200" s="270"/>
      <c r="O200" s="270"/>
      <c r="P200" s="270"/>
      <c r="Q200" s="270"/>
      <c r="R200" s="269"/>
      <c r="S200" s="269"/>
      <c r="T200" s="269"/>
      <c r="U200" s="269"/>
      <c r="V200" s="269"/>
    </row>
    <row r="201" spans="1:22" x14ac:dyDescent="0.25">
      <c r="A201" s="45"/>
      <c r="B201" s="63"/>
      <c r="C201" s="248"/>
      <c r="D201" s="248"/>
      <c r="E201" s="248"/>
      <c r="F201" s="248"/>
      <c r="G201" s="248"/>
      <c r="H201" s="248"/>
      <c r="I201" s="248"/>
      <c r="J201" s="248"/>
      <c r="K201" s="247"/>
      <c r="L201" s="269"/>
      <c r="M201" s="269"/>
      <c r="N201" s="270"/>
      <c r="O201" s="270"/>
      <c r="P201" s="270"/>
      <c r="Q201" s="270"/>
      <c r="R201" s="269"/>
      <c r="S201" s="269"/>
      <c r="T201" s="269"/>
      <c r="U201" s="269"/>
      <c r="V201" s="269"/>
    </row>
    <row r="202" spans="1:22" x14ac:dyDescent="0.25">
      <c r="A202" s="45"/>
      <c r="B202" s="63"/>
      <c r="C202" s="248"/>
      <c r="D202" s="248"/>
      <c r="E202" s="248"/>
      <c r="F202" s="248"/>
      <c r="G202" s="248"/>
      <c r="H202" s="248"/>
      <c r="I202" s="248"/>
      <c r="J202" s="248"/>
      <c r="K202" s="247"/>
      <c r="L202" s="269"/>
      <c r="M202" s="269"/>
      <c r="N202" s="270"/>
      <c r="O202" s="270"/>
      <c r="P202" s="270"/>
      <c r="Q202" s="270"/>
      <c r="R202" s="269"/>
      <c r="S202" s="269"/>
      <c r="T202" s="269"/>
      <c r="U202" s="269"/>
      <c r="V202" s="269"/>
    </row>
    <row r="203" spans="1:22" x14ac:dyDescent="0.25">
      <c r="A203" s="45"/>
      <c r="B203" s="63"/>
      <c r="C203" s="248"/>
      <c r="D203" s="248"/>
      <c r="E203" s="248"/>
      <c r="F203" s="248"/>
      <c r="G203" s="248"/>
      <c r="H203" s="248"/>
      <c r="I203" s="248"/>
      <c r="J203" s="248"/>
      <c r="K203" s="247"/>
      <c r="L203" s="269"/>
      <c r="M203" s="269"/>
      <c r="N203" s="270"/>
      <c r="O203" s="270"/>
      <c r="P203" s="270"/>
      <c r="Q203" s="270"/>
      <c r="R203" s="269"/>
      <c r="S203" s="269"/>
      <c r="T203" s="269"/>
      <c r="U203" s="269"/>
      <c r="V203" s="269"/>
    </row>
    <row r="204" spans="1:22" x14ac:dyDescent="0.25">
      <c r="A204" s="45"/>
      <c r="B204" s="63"/>
      <c r="C204" s="248"/>
      <c r="D204" s="248"/>
      <c r="E204" s="248"/>
      <c r="F204" s="248"/>
      <c r="G204" s="248"/>
      <c r="H204" s="248"/>
      <c r="I204" s="248"/>
      <c r="J204" s="248"/>
      <c r="K204" s="247"/>
      <c r="L204" s="269"/>
      <c r="M204" s="269"/>
      <c r="N204" s="270"/>
      <c r="O204" s="270"/>
      <c r="P204" s="270"/>
      <c r="Q204" s="270"/>
      <c r="R204" s="269"/>
      <c r="S204" s="269"/>
      <c r="T204" s="269"/>
      <c r="U204" s="269"/>
      <c r="V204" s="269"/>
    </row>
    <row r="205" spans="1:22" x14ac:dyDescent="0.25">
      <c r="A205" s="45"/>
      <c r="B205" s="63"/>
      <c r="C205" s="248"/>
      <c r="D205" s="248"/>
      <c r="E205" s="248"/>
      <c r="F205" s="248"/>
      <c r="G205" s="248"/>
      <c r="H205" s="248"/>
      <c r="I205" s="248"/>
      <c r="J205" s="248"/>
      <c r="K205" s="247"/>
      <c r="L205" s="269"/>
      <c r="M205" s="269"/>
      <c r="N205" s="270"/>
      <c r="O205" s="270"/>
      <c r="P205" s="270"/>
      <c r="Q205" s="270"/>
      <c r="R205" s="269"/>
      <c r="S205" s="269"/>
      <c r="T205" s="269"/>
      <c r="U205" s="269"/>
      <c r="V205" s="269"/>
    </row>
    <row r="206" spans="1:22" x14ac:dyDescent="0.25">
      <c r="A206" s="45"/>
      <c r="B206" s="63"/>
      <c r="C206" s="248"/>
      <c r="D206" s="248"/>
      <c r="E206" s="248"/>
      <c r="F206" s="248"/>
      <c r="G206" s="248"/>
      <c r="H206" s="248"/>
      <c r="I206" s="248"/>
      <c r="J206" s="248"/>
      <c r="K206" s="247"/>
      <c r="L206" s="269"/>
      <c r="M206" s="269"/>
      <c r="N206" s="270"/>
      <c r="O206" s="270"/>
      <c r="P206" s="270"/>
      <c r="Q206" s="270"/>
      <c r="R206" s="269"/>
      <c r="S206" s="269"/>
      <c r="T206" s="269"/>
      <c r="U206" s="269"/>
      <c r="V206" s="269"/>
    </row>
    <row r="207" spans="1:22" x14ac:dyDescent="0.25">
      <c r="A207" s="45"/>
      <c r="B207" s="63"/>
      <c r="C207" s="248"/>
      <c r="D207" s="248"/>
      <c r="E207" s="248"/>
      <c r="F207" s="248"/>
      <c r="G207" s="248"/>
      <c r="H207" s="248"/>
      <c r="I207" s="248"/>
      <c r="J207" s="248"/>
      <c r="K207" s="247"/>
      <c r="L207" s="269"/>
      <c r="M207" s="269"/>
      <c r="N207" s="270"/>
      <c r="O207" s="270"/>
      <c r="P207" s="270"/>
      <c r="Q207" s="270"/>
      <c r="R207" s="269"/>
      <c r="S207" s="269"/>
      <c r="T207" s="269"/>
      <c r="U207" s="269"/>
      <c r="V207" s="269"/>
    </row>
    <row r="208" spans="1:22" x14ac:dyDescent="0.25">
      <c r="A208" s="45"/>
      <c r="B208" s="63"/>
      <c r="C208" s="248"/>
      <c r="D208" s="248"/>
      <c r="E208" s="248"/>
      <c r="F208" s="248"/>
      <c r="G208" s="248"/>
      <c r="H208" s="248"/>
      <c r="I208" s="248"/>
      <c r="J208" s="248"/>
      <c r="K208" s="247"/>
      <c r="L208" s="269"/>
      <c r="M208" s="269"/>
      <c r="N208" s="270"/>
      <c r="O208" s="270"/>
      <c r="P208" s="270"/>
      <c r="Q208" s="270"/>
      <c r="R208" s="269"/>
      <c r="S208" s="269"/>
      <c r="T208" s="269"/>
      <c r="U208" s="269"/>
      <c r="V208" s="269"/>
    </row>
    <row r="209" spans="1:22" x14ac:dyDescent="0.25">
      <c r="A209" s="45"/>
      <c r="B209" s="63"/>
      <c r="C209" s="248"/>
      <c r="D209" s="248"/>
      <c r="E209" s="248"/>
      <c r="F209" s="248"/>
      <c r="G209" s="248"/>
      <c r="H209" s="248"/>
      <c r="I209" s="248"/>
      <c r="J209" s="248"/>
      <c r="K209" s="247"/>
      <c r="L209" s="269"/>
      <c r="M209" s="269"/>
      <c r="N209" s="270"/>
      <c r="O209" s="270"/>
      <c r="P209" s="270"/>
      <c r="Q209" s="270"/>
      <c r="R209" s="269"/>
      <c r="S209" s="269"/>
      <c r="T209" s="269"/>
      <c r="U209" s="269"/>
      <c r="V209" s="269"/>
    </row>
    <row r="210" spans="1:22" x14ac:dyDescent="0.25">
      <c r="A210" s="45"/>
      <c r="B210" s="63"/>
      <c r="C210" s="248"/>
      <c r="D210" s="248"/>
      <c r="E210" s="248"/>
      <c r="F210" s="248"/>
      <c r="G210" s="248"/>
      <c r="H210" s="248"/>
      <c r="I210" s="248"/>
      <c r="J210" s="248"/>
      <c r="K210" s="247"/>
      <c r="L210" s="269"/>
      <c r="M210" s="269"/>
      <c r="N210" s="270"/>
      <c r="O210" s="270"/>
      <c r="P210" s="270"/>
      <c r="Q210" s="270"/>
      <c r="R210" s="269"/>
      <c r="S210" s="269"/>
      <c r="T210" s="269"/>
      <c r="U210" s="269"/>
      <c r="V210" s="269"/>
    </row>
    <row r="211" spans="1:22" x14ac:dyDescent="0.25">
      <c r="A211" s="45"/>
      <c r="B211" s="63"/>
      <c r="C211" s="248"/>
      <c r="D211" s="248"/>
      <c r="E211" s="248"/>
      <c r="F211" s="248"/>
      <c r="G211" s="248"/>
      <c r="H211" s="248"/>
      <c r="I211" s="248"/>
      <c r="J211" s="248"/>
      <c r="K211" s="247"/>
      <c r="L211" s="269"/>
      <c r="M211" s="269"/>
      <c r="N211" s="270"/>
      <c r="O211" s="270"/>
      <c r="P211" s="270"/>
      <c r="Q211" s="270"/>
      <c r="R211" s="269"/>
      <c r="S211" s="269"/>
      <c r="T211" s="269"/>
      <c r="U211" s="269"/>
      <c r="V211" s="269"/>
    </row>
    <row r="212" spans="1:22" x14ac:dyDescent="0.25">
      <c r="A212" s="45"/>
      <c r="B212" s="63"/>
      <c r="C212" s="248"/>
      <c r="D212" s="248"/>
      <c r="E212" s="248"/>
      <c r="F212" s="248"/>
      <c r="G212" s="248"/>
      <c r="H212" s="248"/>
      <c r="I212" s="248"/>
      <c r="J212" s="248"/>
      <c r="K212" s="247"/>
      <c r="L212" s="269"/>
      <c r="M212" s="269"/>
      <c r="N212" s="270"/>
      <c r="O212" s="270"/>
      <c r="P212" s="270"/>
      <c r="Q212" s="270"/>
      <c r="R212" s="269"/>
      <c r="S212" s="269"/>
      <c r="T212" s="269"/>
      <c r="U212" s="269"/>
      <c r="V212" s="269"/>
    </row>
    <row r="213" spans="1:22" x14ac:dyDescent="0.25">
      <c r="A213" s="45"/>
      <c r="B213" s="63"/>
      <c r="C213" s="248"/>
      <c r="D213" s="248"/>
      <c r="E213" s="248"/>
      <c r="F213" s="248"/>
      <c r="G213" s="248"/>
      <c r="H213" s="248"/>
      <c r="I213" s="248"/>
      <c r="J213" s="248"/>
      <c r="K213" s="247"/>
      <c r="L213" s="269"/>
      <c r="M213" s="269"/>
      <c r="N213" s="270"/>
      <c r="O213" s="270"/>
      <c r="P213" s="270"/>
      <c r="Q213" s="270"/>
      <c r="R213" s="269"/>
      <c r="S213" s="269"/>
      <c r="T213" s="269"/>
      <c r="U213" s="269"/>
      <c r="V213" s="269"/>
    </row>
    <row r="214" spans="1:22" x14ac:dyDescent="0.25">
      <c r="A214" s="45"/>
      <c r="B214" s="63"/>
      <c r="C214" s="248"/>
      <c r="D214" s="248"/>
      <c r="E214" s="248"/>
      <c r="F214" s="248"/>
      <c r="G214" s="248"/>
      <c r="H214" s="248"/>
      <c r="I214" s="248"/>
      <c r="J214" s="248"/>
      <c r="K214" s="247"/>
      <c r="L214" s="269"/>
      <c r="M214" s="269"/>
      <c r="N214" s="270"/>
      <c r="O214" s="270"/>
      <c r="P214" s="270"/>
      <c r="Q214" s="270"/>
      <c r="R214" s="269"/>
      <c r="S214" s="269"/>
      <c r="T214" s="269"/>
      <c r="U214" s="269"/>
      <c r="V214" s="269"/>
    </row>
    <row r="215" spans="1:22" x14ac:dyDescent="0.25">
      <c r="A215" s="45"/>
      <c r="B215" s="63"/>
      <c r="C215" s="248"/>
      <c r="D215" s="248"/>
      <c r="E215" s="248"/>
      <c r="F215" s="248"/>
      <c r="G215" s="248"/>
      <c r="H215" s="248"/>
      <c r="I215" s="248"/>
      <c r="J215" s="248"/>
      <c r="K215" s="247"/>
      <c r="L215" s="269"/>
      <c r="M215" s="269"/>
      <c r="N215" s="270"/>
      <c r="O215" s="270"/>
      <c r="P215" s="270"/>
      <c r="Q215" s="270"/>
      <c r="R215" s="269"/>
      <c r="S215" s="269"/>
      <c r="T215" s="269"/>
      <c r="U215" s="269"/>
      <c r="V215" s="269"/>
    </row>
    <row r="216" spans="1:22" x14ac:dyDescent="0.25">
      <c r="A216" s="45"/>
      <c r="B216" s="63"/>
      <c r="C216" s="248"/>
      <c r="D216" s="248"/>
      <c r="E216" s="248"/>
      <c r="F216" s="248"/>
      <c r="G216" s="248"/>
      <c r="H216" s="248"/>
      <c r="I216" s="248"/>
      <c r="J216" s="248"/>
      <c r="K216" s="247"/>
      <c r="L216" s="269"/>
      <c r="M216" s="269"/>
      <c r="N216" s="270"/>
      <c r="O216" s="270"/>
      <c r="P216" s="270"/>
      <c r="Q216" s="270"/>
      <c r="R216" s="269"/>
      <c r="S216" s="269"/>
      <c r="T216" s="269"/>
      <c r="U216" s="269"/>
      <c r="V216" s="269"/>
    </row>
    <row r="217" spans="1:22" x14ac:dyDescent="0.25">
      <c r="A217" s="45"/>
      <c r="B217" s="63"/>
      <c r="C217" s="248"/>
      <c r="D217" s="248"/>
      <c r="E217" s="248"/>
      <c r="F217" s="248"/>
      <c r="G217" s="248"/>
      <c r="H217" s="248"/>
      <c r="I217" s="248"/>
      <c r="J217" s="248"/>
      <c r="K217" s="247"/>
      <c r="L217" s="269"/>
      <c r="M217" s="269"/>
      <c r="N217" s="270"/>
      <c r="O217" s="270"/>
      <c r="P217" s="270"/>
      <c r="Q217" s="270"/>
      <c r="R217" s="269"/>
      <c r="S217" s="269"/>
      <c r="T217" s="269"/>
      <c r="U217" s="269"/>
      <c r="V217" s="269"/>
    </row>
    <row r="218" spans="1:22" x14ac:dyDescent="0.25">
      <c r="A218" s="45"/>
      <c r="B218" s="63"/>
      <c r="C218" s="248"/>
      <c r="D218" s="248"/>
      <c r="E218" s="248"/>
      <c r="F218" s="248"/>
      <c r="G218" s="248"/>
      <c r="H218" s="248"/>
      <c r="I218" s="248"/>
      <c r="J218" s="248"/>
      <c r="K218" s="247"/>
      <c r="L218" s="269"/>
      <c r="M218" s="269"/>
      <c r="N218" s="270"/>
      <c r="O218" s="270"/>
      <c r="P218" s="270"/>
      <c r="Q218" s="270"/>
      <c r="R218" s="269"/>
      <c r="S218" s="269"/>
      <c r="T218" s="269"/>
      <c r="U218" s="269"/>
      <c r="V218" s="269"/>
    </row>
    <row r="219" spans="1:22" x14ac:dyDescent="0.25">
      <c r="A219" s="45"/>
      <c r="B219" s="63"/>
      <c r="C219" s="248"/>
      <c r="D219" s="248"/>
      <c r="E219" s="248"/>
      <c r="F219" s="248"/>
      <c r="G219" s="248"/>
      <c r="H219" s="248"/>
      <c r="I219" s="248"/>
      <c r="J219" s="248"/>
      <c r="K219" s="247"/>
      <c r="L219" s="269"/>
      <c r="M219" s="269"/>
      <c r="N219" s="270"/>
      <c r="O219" s="270"/>
      <c r="P219" s="270"/>
      <c r="Q219" s="270"/>
      <c r="R219" s="269"/>
      <c r="S219" s="269"/>
      <c r="T219" s="269"/>
      <c r="U219" s="269"/>
      <c r="V219" s="269"/>
    </row>
    <row r="220" spans="1:22" x14ac:dyDescent="0.25">
      <c r="A220" s="45"/>
      <c r="B220" s="63"/>
      <c r="C220" s="248"/>
      <c r="D220" s="248"/>
      <c r="E220" s="248"/>
      <c r="F220" s="248"/>
      <c r="G220" s="248"/>
      <c r="H220" s="248"/>
      <c r="I220" s="248"/>
      <c r="J220" s="248"/>
      <c r="K220" s="247"/>
      <c r="L220" s="269"/>
      <c r="M220" s="269"/>
      <c r="N220" s="270"/>
      <c r="O220" s="270"/>
      <c r="P220" s="270"/>
      <c r="Q220" s="270"/>
      <c r="R220" s="269"/>
      <c r="S220" s="269"/>
      <c r="T220" s="269"/>
      <c r="U220" s="269"/>
      <c r="V220" s="269"/>
    </row>
    <row r="221" spans="1:22" x14ac:dyDescent="0.25">
      <c r="A221" s="45"/>
      <c r="B221" s="63"/>
      <c r="C221" s="248"/>
      <c r="D221" s="248"/>
      <c r="E221" s="248"/>
      <c r="F221" s="248"/>
      <c r="G221" s="248"/>
      <c r="H221" s="248"/>
      <c r="I221" s="248"/>
      <c r="J221" s="248"/>
      <c r="K221" s="247"/>
      <c r="L221" s="269"/>
      <c r="M221" s="269"/>
      <c r="N221" s="270"/>
      <c r="O221" s="270"/>
      <c r="P221" s="270"/>
      <c r="Q221" s="270"/>
      <c r="R221" s="269"/>
      <c r="S221" s="269"/>
      <c r="T221" s="269"/>
      <c r="U221" s="269"/>
      <c r="V221" s="269"/>
    </row>
    <row r="222" spans="1:22" x14ac:dyDescent="0.25">
      <c r="A222" s="45"/>
      <c r="B222" s="63"/>
      <c r="C222" s="248"/>
      <c r="D222" s="248"/>
      <c r="E222" s="248"/>
      <c r="F222" s="248"/>
      <c r="G222" s="248"/>
      <c r="H222" s="248"/>
      <c r="I222" s="248"/>
      <c r="J222" s="248"/>
      <c r="K222" s="247"/>
      <c r="L222" s="269"/>
      <c r="M222" s="269"/>
      <c r="N222" s="270"/>
      <c r="O222" s="270"/>
      <c r="P222" s="270"/>
      <c r="Q222" s="270"/>
      <c r="R222" s="269"/>
      <c r="S222" s="269"/>
      <c r="T222" s="269"/>
      <c r="U222" s="269"/>
      <c r="V222" s="269"/>
    </row>
    <row r="223" spans="1:22" x14ac:dyDescent="0.25">
      <c r="A223" s="45"/>
      <c r="B223" s="63"/>
      <c r="C223" s="248"/>
      <c r="D223" s="248"/>
      <c r="E223" s="248"/>
      <c r="F223" s="248"/>
      <c r="G223" s="248"/>
      <c r="H223" s="248"/>
      <c r="I223" s="248"/>
      <c r="J223" s="248"/>
      <c r="K223" s="247"/>
      <c r="L223" s="269"/>
      <c r="M223" s="269"/>
      <c r="N223" s="270"/>
      <c r="O223" s="270"/>
      <c r="P223" s="270"/>
      <c r="Q223" s="270"/>
      <c r="R223" s="269"/>
      <c r="S223" s="269"/>
      <c r="T223" s="269"/>
      <c r="U223" s="269"/>
      <c r="V223" s="269"/>
    </row>
    <row r="224" spans="1:22" x14ac:dyDescent="0.25">
      <c r="A224" s="45"/>
      <c r="B224" s="63"/>
      <c r="C224" s="248"/>
      <c r="D224" s="248"/>
      <c r="E224" s="248"/>
      <c r="F224" s="248"/>
      <c r="G224" s="248"/>
      <c r="H224" s="248"/>
      <c r="I224" s="248"/>
      <c r="J224" s="248"/>
      <c r="K224" s="247"/>
      <c r="L224" s="269"/>
      <c r="M224" s="269"/>
      <c r="N224" s="270"/>
      <c r="O224" s="270"/>
      <c r="P224" s="270"/>
      <c r="Q224" s="270"/>
      <c r="R224" s="269"/>
      <c r="S224" s="269"/>
      <c r="T224" s="269"/>
      <c r="U224" s="269"/>
      <c r="V224" s="269"/>
    </row>
    <row r="225" spans="1:22" x14ac:dyDescent="0.25">
      <c r="A225" s="45"/>
      <c r="B225" s="63"/>
      <c r="C225" s="248"/>
      <c r="D225" s="248"/>
      <c r="E225" s="248"/>
      <c r="F225" s="248"/>
      <c r="G225" s="248"/>
      <c r="H225" s="248"/>
      <c r="I225" s="248"/>
      <c r="J225" s="248"/>
      <c r="K225" s="247"/>
      <c r="L225" s="269"/>
      <c r="M225" s="269"/>
      <c r="N225" s="270"/>
      <c r="O225" s="270"/>
      <c r="P225" s="270"/>
      <c r="Q225" s="270"/>
      <c r="R225" s="269"/>
      <c r="S225" s="269"/>
      <c r="T225" s="269"/>
      <c r="U225" s="269"/>
      <c r="V225" s="269"/>
    </row>
    <row r="226" spans="1:22" x14ac:dyDescent="0.25">
      <c r="A226" s="45"/>
      <c r="B226" s="63"/>
      <c r="C226" s="248"/>
      <c r="D226" s="248"/>
      <c r="E226" s="248"/>
      <c r="F226" s="248"/>
      <c r="G226" s="248"/>
      <c r="H226" s="248"/>
      <c r="I226" s="248"/>
      <c r="J226" s="248"/>
      <c r="K226" s="247"/>
      <c r="L226" s="269"/>
      <c r="M226" s="269"/>
      <c r="N226" s="270"/>
      <c r="O226" s="270"/>
      <c r="P226" s="270"/>
      <c r="Q226" s="270"/>
      <c r="R226" s="269"/>
      <c r="S226" s="269"/>
      <c r="T226" s="269"/>
      <c r="U226" s="269"/>
      <c r="V226" s="269"/>
    </row>
    <row r="227" spans="1:22" x14ac:dyDescent="0.25">
      <c r="A227" s="45"/>
      <c r="B227" s="63"/>
      <c r="C227" s="248"/>
      <c r="D227" s="248"/>
      <c r="E227" s="248"/>
      <c r="F227" s="248"/>
      <c r="G227" s="248"/>
      <c r="H227" s="248"/>
      <c r="I227" s="248"/>
      <c r="J227" s="248"/>
      <c r="K227" s="247"/>
      <c r="L227" s="269"/>
      <c r="M227" s="269"/>
      <c r="N227" s="270"/>
      <c r="O227" s="270"/>
      <c r="P227" s="270"/>
      <c r="Q227" s="270"/>
      <c r="R227" s="269"/>
      <c r="S227" s="269"/>
      <c r="T227" s="269"/>
      <c r="U227" s="269"/>
      <c r="V227" s="269"/>
    </row>
    <row r="228" spans="1:22" x14ac:dyDescent="0.25">
      <c r="A228" s="45"/>
      <c r="B228" s="63"/>
      <c r="C228" s="248"/>
      <c r="D228" s="248"/>
      <c r="E228" s="248"/>
      <c r="F228" s="248"/>
      <c r="G228" s="248"/>
      <c r="H228" s="248"/>
      <c r="I228" s="248"/>
      <c r="J228" s="248"/>
      <c r="K228" s="247"/>
      <c r="L228" s="269"/>
      <c r="M228" s="269"/>
      <c r="N228" s="270"/>
      <c r="O228" s="270"/>
      <c r="P228" s="270"/>
      <c r="Q228" s="270"/>
      <c r="R228" s="269"/>
      <c r="S228" s="269"/>
      <c r="T228" s="269"/>
      <c r="U228" s="269"/>
      <c r="V228" s="269"/>
    </row>
    <row r="229" spans="1:22" x14ac:dyDescent="0.25">
      <c r="A229" s="45"/>
      <c r="B229" s="63"/>
      <c r="C229" s="248"/>
      <c r="D229" s="248"/>
      <c r="E229" s="248"/>
      <c r="F229" s="248"/>
      <c r="G229" s="248"/>
      <c r="H229" s="248"/>
      <c r="I229" s="248"/>
      <c r="J229" s="248"/>
      <c r="K229" s="247"/>
      <c r="L229" s="269"/>
      <c r="M229" s="269"/>
      <c r="N229" s="270"/>
      <c r="O229" s="270"/>
      <c r="P229" s="270"/>
      <c r="Q229" s="270"/>
      <c r="R229" s="269"/>
      <c r="S229" s="269"/>
      <c r="T229" s="269"/>
      <c r="U229" s="269"/>
      <c r="V229" s="269"/>
    </row>
    <row r="230" spans="1:22" x14ac:dyDescent="0.25">
      <c r="A230" s="45"/>
      <c r="B230" s="63"/>
      <c r="C230" s="248"/>
      <c r="D230" s="248"/>
      <c r="E230" s="248"/>
      <c r="F230" s="248"/>
      <c r="G230" s="248"/>
      <c r="H230" s="248"/>
      <c r="I230" s="248"/>
      <c r="J230" s="248"/>
      <c r="K230" s="247"/>
      <c r="L230" s="269"/>
      <c r="M230" s="269"/>
      <c r="N230" s="270"/>
      <c r="O230" s="270"/>
      <c r="P230" s="270"/>
      <c r="Q230" s="270"/>
      <c r="R230" s="269"/>
      <c r="S230" s="269"/>
      <c r="T230" s="269"/>
      <c r="U230" s="269"/>
      <c r="V230" s="269"/>
    </row>
    <row r="231" spans="1:22" x14ac:dyDescent="0.25">
      <c r="A231" s="45"/>
      <c r="B231" s="63"/>
      <c r="C231" s="248"/>
      <c r="D231" s="248"/>
      <c r="E231" s="248"/>
      <c r="F231" s="248"/>
      <c r="G231" s="248"/>
      <c r="H231" s="248"/>
      <c r="I231" s="248"/>
      <c r="J231" s="248"/>
      <c r="K231" s="247"/>
      <c r="L231" s="269"/>
      <c r="M231" s="269"/>
      <c r="N231" s="270"/>
      <c r="O231" s="270"/>
      <c r="P231" s="270"/>
      <c r="Q231" s="270"/>
      <c r="R231" s="269"/>
      <c r="S231" s="269"/>
      <c r="T231" s="269"/>
      <c r="U231" s="269"/>
      <c r="V231" s="269"/>
    </row>
    <row r="232" spans="1:22" x14ac:dyDescent="0.25">
      <c r="A232" s="45"/>
      <c r="B232" s="63"/>
      <c r="C232" s="248"/>
      <c r="D232" s="248"/>
      <c r="E232" s="248"/>
      <c r="F232" s="248"/>
      <c r="G232" s="248"/>
      <c r="H232" s="248"/>
      <c r="I232" s="248"/>
      <c r="J232" s="248"/>
      <c r="K232" s="247"/>
      <c r="L232" s="269"/>
      <c r="M232" s="269"/>
      <c r="N232" s="270"/>
      <c r="O232" s="270"/>
      <c r="P232" s="270"/>
      <c r="Q232" s="270"/>
      <c r="R232" s="269"/>
      <c r="S232" s="269"/>
      <c r="T232" s="269"/>
      <c r="U232" s="269"/>
      <c r="V232" s="269"/>
    </row>
    <row r="233" spans="1:22" x14ac:dyDescent="0.25">
      <c r="A233" s="45"/>
      <c r="B233" s="63"/>
      <c r="C233" s="248"/>
      <c r="D233" s="248"/>
      <c r="E233" s="248"/>
      <c r="F233" s="248"/>
      <c r="G233" s="248"/>
      <c r="H233" s="248"/>
      <c r="I233" s="248"/>
      <c r="J233" s="248"/>
      <c r="K233" s="247"/>
      <c r="L233" s="269"/>
      <c r="M233" s="269"/>
      <c r="N233" s="270"/>
      <c r="O233" s="270"/>
      <c r="P233" s="270"/>
      <c r="Q233" s="270"/>
      <c r="R233" s="269"/>
      <c r="S233" s="269"/>
      <c r="T233" s="269"/>
      <c r="U233" s="269"/>
      <c r="V233" s="269"/>
    </row>
    <row r="234" spans="1:22" x14ac:dyDescent="0.25">
      <c r="A234" s="45"/>
      <c r="B234" s="63"/>
      <c r="C234" s="248"/>
      <c r="D234" s="248"/>
      <c r="E234" s="248"/>
      <c r="F234" s="248"/>
      <c r="G234" s="248"/>
      <c r="H234" s="248"/>
      <c r="I234" s="248"/>
      <c r="J234" s="248"/>
      <c r="K234" s="247"/>
      <c r="L234" s="269"/>
      <c r="M234" s="269"/>
      <c r="N234" s="270"/>
      <c r="O234" s="270"/>
      <c r="P234" s="270"/>
      <c r="Q234" s="270"/>
      <c r="R234" s="269"/>
      <c r="S234" s="269"/>
      <c r="T234" s="269"/>
      <c r="U234" s="269"/>
      <c r="V234" s="269"/>
    </row>
    <row r="235" spans="1:22" x14ac:dyDescent="0.25">
      <c r="A235" s="45"/>
      <c r="B235" s="63"/>
      <c r="C235" s="248"/>
      <c r="D235" s="248"/>
      <c r="E235" s="248"/>
      <c r="F235" s="248"/>
      <c r="G235" s="248"/>
      <c r="H235" s="248"/>
      <c r="I235" s="248"/>
      <c r="J235" s="248"/>
      <c r="K235" s="247"/>
      <c r="L235" s="269"/>
      <c r="M235" s="269"/>
      <c r="N235" s="270"/>
      <c r="O235" s="270"/>
      <c r="P235" s="270"/>
      <c r="Q235" s="270"/>
      <c r="R235" s="269"/>
      <c r="S235" s="269"/>
      <c r="T235" s="269"/>
      <c r="U235" s="269"/>
      <c r="V235" s="269"/>
    </row>
    <row r="236" spans="1:22" x14ac:dyDescent="0.25">
      <c r="A236" s="45"/>
      <c r="B236" s="63"/>
      <c r="C236" s="248"/>
      <c r="D236" s="248"/>
      <c r="E236" s="248"/>
      <c r="F236" s="248"/>
      <c r="G236" s="248"/>
      <c r="H236" s="248"/>
      <c r="I236" s="248"/>
      <c r="J236" s="248"/>
      <c r="K236" s="247"/>
      <c r="L236" s="269"/>
      <c r="M236" s="269"/>
      <c r="N236" s="270"/>
      <c r="O236" s="270"/>
      <c r="P236" s="270"/>
      <c r="Q236" s="270"/>
      <c r="R236" s="269"/>
      <c r="S236" s="269"/>
      <c r="T236" s="269"/>
      <c r="U236" s="269"/>
      <c r="V236" s="269"/>
    </row>
    <row r="237" spans="1:22" x14ac:dyDescent="0.25">
      <c r="A237" s="45"/>
      <c r="B237" s="63"/>
      <c r="C237" s="248"/>
      <c r="D237" s="248"/>
      <c r="E237" s="248"/>
      <c r="F237" s="248"/>
      <c r="G237" s="248"/>
      <c r="H237" s="248"/>
      <c r="I237" s="248"/>
      <c r="J237" s="248"/>
      <c r="K237" s="247"/>
      <c r="L237" s="269"/>
      <c r="M237" s="269"/>
      <c r="N237" s="270"/>
      <c r="O237" s="270"/>
      <c r="P237" s="270"/>
      <c r="Q237" s="270"/>
      <c r="R237" s="269"/>
      <c r="S237" s="269"/>
      <c r="T237" s="269"/>
      <c r="U237" s="269"/>
      <c r="V237" s="269"/>
    </row>
    <row r="238" spans="1:22" x14ac:dyDescent="0.25">
      <c r="A238" s="45"/>
      <c r="B238" s="63"/>
      <c r="C238" s="248"/>
      <c r="D238" s="248"/>
      <c r="E238" s="248"/>
      <c r="F238" s="248"/>
      <c r="G238" s="248"/>
      <c r="H238" s="248"/>
      <c r="I238" s="248"/>
      <c r="J238" s="248"/>
      <c r="K238" s="247"/>
      <c r="L238" s="269"/>
      <c r="M238" s="269"/>
      <c r="N238" s="270"/>
      <c r="O238" s="270"/>
      <c r="P238" s="270"/>
      <c r="Q238" s="270"/>
      <c r="R238" s="269"/>
      <c r="S238" s="269"/>
      <c r="T238" s="269"/>
      <c r="U238" s="269"/>
      <c r="V238" s="269"/>
    </row>
    <row r="239" spans="1:22" x14ac:dyDescent="0.25">
      <c r="A239" s="45"/>
      <c r="B239" s="63"/>
      <c r="C239" s="248"/>
      <c r="D239" s="248"/>
      <c r="E239" s="248"/>
      <c r="F239" s="248"/>
      <c r="G239" s="248"/>
      <c r="H239" s="248"/>
      <c r="I239" s="248"/>
      <c r="J239" s="248"/>
      <c r="K239" s="247"/>
      <c r="L239" s="269"/>
      <c r="M239" s="269"/>
      <c r="N239" s="270"/>
      <c r="O239" s="270"/>
      <c r="P239" s="270"/>
      <c r="Q239" s="270"/>
      <c r="R239" s="269"/>
      <c r="S239" s="269"/>
      <c r="T239" s="269"/>
      <c r="U239" s="269"/>
      <c r="V239" s="269"/>
    </row>
    <row r="240" spans="1:22" x14ac:dyDescent="0.25">
      <c r="A240" s="45"/>
      <c r="B240" s="63"/>
      <c r="C240" s="248"/>
      <c r="D240" s="248"/>
      <c r="E240" s="248"/>
      <c r="F240" s="248"/>
      <c r="G240" s="248"/>
      <c r="H240" s="248"/>
      <c r="I240" s="248"/>
      <c r="J240" s="248"/>
      <c r="K240" s="247"/>
      <c r="L240" s="269"/>
      <c r="M240" s="269"/>
      <c r="N240" s="270"/>
      <c r="O240" s="270"/>
      <c r="P240" s="270"/>
      <c r="Q240" s="270"/>
      <c r="R240" s="269"/>
      <c r="S240" s="269"/>
      <c r="T240" s="269"/>
      <c r="U240" s="269"/>
      <c r="V240" s="269"/>
    </row>
    <row r="241" spans="1:22" x14ac:dyDescent="0.25">
      <c r="A241" s="45"/>
      <c r="B241" s="63"/>
      <c r="C241" s="248"/>
      <c r="D241" s="248"/>
      <c r="E241" s="248"/>
      <c r="F241" s="248"/>
      <c r="G241" s="248"/>
      <c r="H241" s="248"/>
      <c r="I241" s="248"/>
      <c r="J241" s="248"/>
      <c r="K241" s="247"/>
      <c r="L241" s="269"/>
      <c r="M241" s="269"/>
      <c r="N241" s="270"/>
      <c r="O241" s="270"/>
      <c r="P241" s="270"/>
      <c r="Q241" s="270"/>
      <c r="R241" s="269"/>
      <c r="S241" s="269"/>
      <c r="T241" s="269"/>
      <c r="U241" s="269"/>
      <c r="V241" s="269"/>
    </row>
    <row r="242" spans="1:22" x14ac:dyDescent="0.25">
      <c r="A242" s="45"/>
      <c r="B242" s="63"/>
      <c r="C242" s="248"/>
      <c r="D242" s="248"/>
      <c r="E242" s="248"/>
      <c r="F242" s="248"/>
      <c r="G242" s="248"/>
      <c r="H242" s="248"/>
      <c r="I242" s="248"/>
      <c r="J242" s="248"/>
      <c r="K242" s="247"/>
      <c r="L242" s="269"/>
      <c r="M242" s="269"/>
      <c r="N242" s="270"/>
      <c r="O242" s="270"/>
      <c r="P242" s="270"/>
      <c r="Q242" s="270"/>
      <c r="R242" s="269"/>
      <c r="S242" s="269"/>
      <c r="T242" s="269"/>
      <c r="U242" s="269"/>
      <c r="V242" s="269"/>
    </row>
    <row r="243" spans="1:22" x14ac:dyDescent="0.25">
      <c r="A243" s="45"/>
      <c r="B243" s="63"/>
      <c r="C243" s="248"/>
      <c r="D243" s="248"/>
      <c r="E243" s="248"/>
      <c r="F243" s="248"/>
      <c r="G243" s="248"/>
      <c r="H243" s="248"/>
      <c r="I243" s="248"/>
      <c r="J243" s="248"/>
      <c r="K243" s="247"/>
      <c r="L243" s="269"/>
      <c r="M243" s="269"/>
      <c r="N243" s="270"/>
      <c r="O243" s="270"/>
      <c r="P243" s="270"/>
      <c r="Q243" s="270"/>
      <c r="R243" s="269"/>
      <c r="S243" s="269"/>
      <c r="T243" s="269"/>
      <c r="U243" s="269"/>
      <c r="V243" s="269"/>
    </row>
    <row r="244" spans="1:22" x14ac:dyDescent="0.25">
      <c r="A244" s="45"/>
      <c r="B244" s="63"/>
      <c r="C244" s="248"/>
      <c r="D244" s="248"/>
      <c r="E244" s="248"/>
      <c r="F244" s="248"/>
      <c r="G244" s="248"/>
      <c r="H244" s="248"/>
      <c r="I244" s="248"/>
      <c r="J244" s="248"/>
      <c r="K244" s="247"/>
      <c r="L244" s="269"/>
      <c r="M244" s="269"/>
      <c r="N244" s="270"/>
      <c r="O244" s="270"/>
      <c r="P244" s="270"/>
      <c r="Q244" s="270"/>
      <c r="R244" s="269"/>
      <c r="S244" s="269"/>
      <c r="T244" s="269"/>
      <c r="U244" s="269"/>
      <c r="V244" s="269"/>
    </row>
    <row r="245" spans="1:22" x14ac:dyDescent="0.25">
      <c r="A245" s="45"/>
      <c r="B245" s="63"/>
      <c r="C245" s="248"/>
      <c r="D245" s="248"/>
      <c r="E245" s="248"/>
      <c r="F245" s="248"/>
      <c r="G245" s="248"/>
      <c r="H245" s="248"/>
      <c r="I245" s="248"/>
      <c r="J245" s="248"/>
      <c r="K245" s="247"/>
      <c r="L245" s="269"/>
      <c r="M245" s="269"/>
      <c r="N245" s="270"/>
      <c r="O245" s="270"/>
      <c r="P245" s="270"/>
      <c r="Q245" s="270"/>
      <c r="R245" s="269"/>
      <c r="S245" s="269"/>
      <c r="T245" s="269"/>
      <c r="U245" s="269"/>
      <c r="V245" s="269"/>
    </row>
    <row r="246" spans="1:22" x14ac:dyDescent="0.25">
      <c r="A246" s="45"/>
      <c r="B246" s="63"/>
      <c r="C246" s="248"/>
      <c r="D246" s="248"/>
      <c r="E246" s="248"/>
      <c r="F246" s="248"/>
      <c r="G246" s="248"/>
      <c r="H246" s="248"/>
      <c r="I246" s="248"/>
      <c r="J246" s="248"/>
      <c r="K246" s="247"/>
      <c r="L246" s="269"/>
      <c r="M246" s="269"/>
      <c r="N246" s="270"/>
      <c r="O246" s="270"/>
      <c r="P246" s="270"/>
      <c r="Q246" s="270"/>
      <c r="R246" s="269"/>
      <c r="S246" s="269"/>
      <c r="T246" s="269"/>
      <c r="U246" s="269"/>
      <c r="V246" s="269"/>
    </row>
    <row r="247" spans="1:22" x14ac:dyDescent="0.25">
      <c r="A247" s="45"/>
      <c r="B247" s="63"/>
      <c r="C247" s="248"/>
      <c r="D247" s="248"/>
      <c r="E247" s="248"/>
      <c r="F247" s="248"/>
      <c r="G247" s="248"/>
      <c r="H247" s="248"/>
      <c r="I247" s="248"/>
      <c r="J247" s="248"/>
      <c r="K247" s="247"/>
      <c r="L247" s="269"/>
      <c r="M247" s="269"/>
      <c r="N247" s="270"/>
      <c r="O247" s="270"/>
      <c r="P247" s="270"/>
      <c r="Q247" s="270"/>
      <c r="R247" s="269"/>
      <c r="S247" s="269"/>
      <c r="T247" s="269"/>
      <c r="U247" s="269"/>
      <c r="V247" s="269"/>
    </row>
    <row r="248" spans="1:22" x14ac:dyDescent="0.25">
      <c r="A248" s="45"/>
      <c r="B248" s="63"/>
      <c r="C248" s="248"/>
      <c r="D248" s="248"/>
      <c r="E248" s="248"/>
      <c r="F248" s="248"/>
      <c r="G248" s="248"/>
      <c r="H248" s="248"/>
      <c r="I248" s="248"/>
      <c r="J248" s="248"/>
      <c r="K248" s="247"/>
      <c r="L248" s="269"/>
      <c r="M248" s="269"/>
      <c r="N248" s="270"/>
      <c r="O248" s="270"/>
      <c r="P248" s="270"/>
      <c r="Q248" s="270"/>
      <c r="R248" s="269"/>
      <c r="S248" s="269"/>
      <c r="T248" s="269"/>
      <c r="U248" s="269"/>
      <c r="V248" s="269"/>
    </row>
    <row r="249" spans="1:22" x14ac:dyDescent="0.25">
      <c r="A249" s="45"/>
      <c r="B249" s="63"/>
      <c r="C249" s="248"/>
      <c r="D249" s="248"/>
      <c r="E249" s="248"/>
      <c r="F249" s="248"/>
      <c r="G249" s="248"/>
      <c r="H249" s="248"/>
      <c r="I249" s="248"/>
      <c r="J249" s="248"/>
      <c r="K249" s="247"/>
      <c r="L249" s="269"/>
      <c r="M249" s="269"/>
      <c r="N249" s="270"/>
      <c r="O249" s="270"/>
      <c r="P249" s="270"/>
      <c r="Q249" s="270"/>
      <c r="R249" s="269"/>
      <c r="S249" s="269"/>
      <c r="T249" s="269"/>
      <c r="U249" s="269"/>
      <c r="V249" s="269"/>
    </row>
    <row r="250" spans="1:22" x14ac:dyDescent="0.25">
      <c r="A250" s="45"/>
      <c r="B250" s="63"/>
      <c r="C250" s="248"/>
      <c r="D250" s="248"/>
      <c r="E250" s="248"/>
      <c r="F250" s="248"/>
      <c r="G250" s="248"/>
      <c r="H250" s="248"/>
      <c r="I250" s="248"/>
      <c r="J250" s="248"/>
      <c r="K250" s="247"/>
      <c r="L250" s="269"/>
      <c r="M250" s="269"/>
      <c r="N250" s="270"/>
      <c r="O250" s="270"/>
      <c r="P250" s="270"/>
      <c r="Q250" s="270"/>
      <c r="R250" s="269"/>
      <c r="S250" s="269"/>
      <c r="T250" s="269"/>
      <c r="U250" s="269"/>
      <c r="V250" s="269"/>
    </row>
    <row r="251" spans="1:22" x14ac:dyDescent="0.25">
      <c r="A251" s="45"/>
      <c r="B251" s="63"/>
      <c r="C251" s="248"/>
      <c r="D251" s="248"/>
      <c r="E251" s="248"/>
      <c r="F251" s="248"/>
      <c r="G251" s="248"/>
      <c r="H251" s="248"/>
      <c r="I251" s="248"/>
      <c r="J251" s="248"/>
      <c r="K251" s="247"/>
      <c r="L251" s="269"/>
      <c r="M251" s="269"/>
      <c r="N251" s="270"/>
      <c r="O251" s="270"/>
      <c r="P251" s="270"/>
      <c r="Q251" s="270"/>
      <c r="R251" s="269"/>
      <c r="S251" s="269"/>
      <c r="T251" s="269"/>
      <c r="U251" s="269"/>
      <c r="V251" s="269"/>
    </row>
    <row r="252" spans="1:22" x14ac:dyDescent="0.25">
      <c r="A252" s="45"/>
      <c r="B252" s="63"/>
      <c r="C252" s="248"/>
      <c r="D252" s="248"/>
      <c r="E252" s="248"/>
      <c r="F252" s="248"/>
      <c r="G252" s="248"/>
      <c r="H252" s="248"/>
      <c r="I252" s="248"/>
      <c r="J252" s="248"/>
      <c r="K252" s="247"/>
      <c r="L252" s="269"/>
      <c r="M252" s="269"/>
      <c r="N252" s="270"/>
      <c r="O252" s="270"/>
      <c r="P252" s="270"/>
      <c r="Q252" s="270"/>
      <c r="R252" s="269"/>
      <c r="S252" s="269"/>
      <c r="T252" s="269"/>
      <c r="U252" s="269"/>
      <c r="V252" s="269"/>
    </row>
    <row r="253" spans="1:22" x14ac:dyDescent="0.25">
      <c r="A253" s="45"/>
      <c r="B253" s="63"/>
      <c r="C253" s="248"/>
      <c r="D253" s="248"/>
      <c r="E253" s="248"/>
      <c r="F253" s="248"/>
      <c r="G253" s="248"/>
      <c r="H253" s="248"/>
      <c r="I253" s="248"/>
      <c r="J253" s="248"/>
      <c r="K253" s="247"/>
      <c r="L253" s="269"/>
      <c r="M253" s="269"/>
      <c r="N253" s="270"/>
      <c r="O253" s="270"/>
      <c r="P253" s="270"/>
      <c r="Q253" s="270"/>
      <c r="R253" s="269"/>
      <c r="S253" s="269"/>
      <c r="T253" s="269"/>
      <c r="U253" s="269"/>
      <c r="V253" s="269"/>
    </row>
    <row r="254" spans="1:22" x14ac:dyDescent="0.25">
      <c r="A254" s="45"/>
      <c r="B254" s="63"/>
      <c r="C254" s="248"/>
      <c r="D254" s="248"/>
      <c r="E254" s="248"/>
      <c r="F254" s="248"/>
      <c r="G254" s="248"/>
      <c r="H254" s="248"/>
      <c r="I254" s="248"/>
      <c r="J254" s="248"/>
      <c r="K254" s="247"/>
      <c r="L254" s="269"/>
      <c r="M254" s="269"/>
      <c r="N254" s="270"/>
      <c r="O254" s="270"/>
      <c r="P254" s="270"/>
      <c r="Q254" s="270"/>
      <c r="R254" s="269"/>
      <c r="S254" s="269"/>
      <c r="T254" s="269"/>
      <c r="U254" s="269"/>
      <c r="V254" s="269"/>
    </row>
    <row r="255" spans="1:22" x14ac:dyDescent="0.25">
      <c r="A255" s="45"/>
      <c r="B255" s="63"/>
      <c r="C255" s="248"/>
      <c r="D255" s="248"/>
      <c r="E255" s="248"/>
      <c r="F255" s="248"/>
      <c r="G255" s="248"/>
      <c r="H255" s="248"/>
      <c r="I255" s="248"/>
      <c r="J255" s="248"/>
      <c r="K255" s="247"/>
      <c r="L255" s="269"/>
      <c r="M255" s="269"/>
      <c r="N255" s="270"/>
      <c r="O255" s="270"/>
      <c r="P255" s="270"/>
      <c r="Q255" s="270"/>
      <c r="R255" s="269"/>
      <c r="S255" s="269"/>
      <c r="T255" s="269"/>
      <c r="U255" s="269"/>
      <c r="V255" s="269"/>
    </row>
    <row r="256" spans="1:22" x14ac:dyDescent="0.25">
      <c r="A256" s="45"/>
      <c r="B256" s="63"/>
      <c r="C256" s="248"/>
      <c r="D256" s="248"/>
      <c r="E256" s="248"/>
      <c r="F256" s="248"/>
      <c r="G256" s="248"/>
      <c r="H256" s="248"/>
      <c r="I256" s="248"/>
      <c r="J256" s="248"/>
      <c r="K256" s="247"/>
      <c r="L256" s="269"/>
      <c r="M256" s="269"/>
      <c r="N256" s="270"/>
      <c r="O256" s="270"/>
      <c r="P256" s="270"/>
      <c r="Q256" s="270"/>
      <c r="R256" s="269"/>
      <c r="S256" s="269"/>
      <c r="T256" s="269"/>
      <c r="U256" s="269"/>
      <c r="V256" s="269"/>
    </row>
    <row r="257" spans="1:22" x14ac:dyDescent="0.25">
      <c r="A257" s="45"/>
      <c r="B257" s="63"/>
      <c r="C257" s="248"/>
      <c r="D257" s="248"/>
      <c r="E257" s="248"/>
      <c r="F257" s="248"/>
      <c r="G257" s="248"/>
      <c r="H257" s="248"/>
      <c r="I257" s="248"/>
      <c r="J257" s="248"/>
      <c r="K257" s="247"/>
      <c r="L257" s="269"/>
      <c r="M257" s="269"/>
      <c r="N257" s="270"/>
      <c r="O257" s="270"/>
      <c r="P257" s="270"/>
      <c r="Q257" s="270"/>
      <c r="R257" s="269"/>
      <c r="S257" s="269"/>
      <c r="T257" s="269"/>
      <c r="U257" s="269"/>
      <c r="V257" s="269"/>
    </row>
    <row r="258" spans="1:22" x14ac:dyDescent="0.25">
      <c r="A258" s="45"/>
      <c r="B258" s="63"/>
      <c r="C258" s="248"/>
      <c r="D258" s="248"/>
      <c r="E258" s="248"/>
      <c r="F258" s="248"/>
      <c r="G258" s="248"/>
      <c r="H258" s="248"/>
      <c r="I258" s="248"/>
      <c r="J258" s="248"/>
      <c r="K258" s="247"/>
      <c r="L258" s="269"/>
      <c r="M258" s="269"/>
      <c r="N258" s="270"/>
      <c r="O258" s="270"/>
      <c r="P258" s="270"/>
      <c r="Q258" s="270"/>
      <c r="R258" s="269"/>
      <c r="S258" s="269"/>
      <c r="T258" s="269"/>
      <c r="U258" s="269"/>
      <c r="V258" s="269"/>
    </row>
    <row r="259" spans="1:22" x14ac:dyDescent="0.25">
      <c r="A259" s="45"/>
      <c r="B259" s="63"/>
      <c r="C259" s="248"/>
      <c r="D259" s="248"/>
      <c r="E259" s="248"/>
      <c r="F259" s="248"/>
      <c r="G259" s="248"/>
      <c r="H259" s="248"/>
      <c r="I259" s="248"/>
      <c r="J259" s="248"/>
      <c r="K259" s="247"/>
      <c r="L259" s="269"/>
      <c r="M259" s="269"/>
      <c r="N259" s="270"/>
      <c r="O259" s="270"/>
      <c r="P259" s="270"/>
      <c r="Q259" s="270"/>
      <c r="R259" s="269"/>
      <c r="S259" s="269"/>
      <c r="T259" s="269"/>
      <c r="U259" s="269"/>
      <c r="V259" s="269"/>
    </row>
    <row r="260" spans="1:22" x14ac:dyDescent="0.25">
      <c r="A260" s="45"/>
      <c r="B260" s="63"/>
      <c r="C260" s="248"/>
      <c r="D260" s="248"/>
      <c r="E260" s="248"/>
      <c r="F260" s="248"/>
      <c r="G260" s="248"/>
      <c r="H260" s="248"/>
      <c r="I260" s="248"/>
      <c r="J260" s="248"/>
      <c r="K260" s="247"/>
      <c r="L260" s="269"/>
      <c r="M260" s="269"/>
      <c r="N260" s="270"/>
      <c r="O260" s="270"/>
      <c r="P260" s="270"/>
      <c r="Q260" s="270"/>
      <c r="R260" s="269"/>
      <c r="S260" s="269"/>
      <c r="T260" s="269"/>
      <c r="U260" s="269"/>
      <c r="V260" s="269"/>
    </row>
    <row r="261" spans="1:22" x14ac:dyDescent="0.25">
      <c r="A261" s="45"/>
      <c r="B261" s="63"/>
      <c r="C261" s="248"/>
      <c r="D261" s="248"/>
      <c r="E261" s="248"/>
      <c r="F261" s="248"/>
      <c r="G261" s="248"/>
      <c r="H261" s="248"/>
      <c r="I261" s="248"/>
      <c r="J261" s="248"/>
      <c r="K261" s="247"/>
      <c r="L261" s="269"/>
      <c r="M261" s="269"/>
      <c r="N261" s="270"/>
      <c r="O261" s="270"/>
      <c r="P261" s="270"/>
      <c r="Q261" s="270"/>
      <c r="R261" s="269"/>
      <c r="S261" s="269"/>
      <c r="T261" s="269"/>
      <c r="U261" s="269"/>
      <c r="V261" s="269"/>
    </row>
    <row r="262" spans="1:22" x14ac:dyDescent="0.25">
      <c r="A262" s="45"/>
      <c r="B262" s="63"/>
      <c r="C262" s="248"/>
      <c r="D262" s="248"/>
      <c r="E262" s="248"/>
      <c r="F262" s="248"/>
      <c r="G262" s="248"/>
      <c r="H262" s="248"/>
      <c r="I262" s="248"/>
      <c r="J262" s="248"/>
      <c r="K262" s="247"/>
      <c r="L262" s="269"/>
      <c r="M262" s="269"/>
      <c r="N262" s="270"/>
      <c r="O262" s="270"/>
      <c r="P262" s="270"/>
      <c r="Q262" s="270"/>
      <c r="R262" s="269"/>
      <c r="S262" s="269"/>
      <c r="T262" s="269"/>
      <c r="U262" s="269"/>
      <c r="V262" s="269"/>
    </row>
    <row r="263" spans="1:22" x14ac:dyDescent="0.25">
      <c r="A263" s="45"/>
      <c r="B263" s="63"/>
      <c r="C263" s="248"/>
      <c r="D263" s="248"/>
      <c r="E263" s="248"/>
      <c r="F263" s="248"/>
      <c r="G263" s="248"/>
      <c r="H263" s="248"/>
      <c r="I263" s="248"/>
      <c r="J263" s="248"/>
      <c r="K263" s="247"/>
      <c r="L263" s="269"/>
      <c r="M263" s="269"/>
      <c r="N263" s="270"/>
      <c r="O263" s="270"/>
      <c r="P263" s="270"/>
      <c r="Q263" s="270"/>
      <c r="R263" s="269"/>
      <c r="S263" s="269"/>
      <c r="T263" s="269"/>
      <c r="U263" s="269"/>
      <c r="V263" s="269"/>
    </row>
    <row r="264" spans="1:22" x14ac:dyDescent="0.25">
      <c r="A264" s="45"/>
      <c r="B264" s="63"/>
      <c r="C264" s="248"/>
      <c r="D264" s="248"/>
      <c r="E264" s="248"/>
      <c r="F264" s="248"/>
      <c r="G264" s="248"/>
      <c r="H264" s="248"/>
      <c r="I264" s="248"/>
      <c r="J264" s="248"/>
      <c r="K264" s="247"/>
      <c r="L264" s="269"/>
      <c r="M264" s="269"/>
      <c r="N264" s="270"/>
      <c r="O264" s="270"/>
      <c r="P264" s="270"/>
      <c r="Q264" s="270"/>
      <c r="R264" s="269"/>
      <c r="S264" s="269"/>
      <c r="T264" s="269"/>
      <c r="U264" s="269"/>
      <c r="V264" s="269"/>
    </row>
    <row r="265" spans="1:22" x14ac:dyDescent="0.25">
      <c r="A265" s="45"/>
      <c r="B265" s="63"/>
      <c r="C265" s="248"/>
      <c r="D265" s="248"/>
      <c r="E265" s="248"/>
      <c r="F265" s="248"/>
      <c r="G265" s="248"/>
      <c r="H265" s="248"/>
      <c r="I265" s="248"/>
      <c r="J265" s="248"/>
      <c r="K265" s="247"/>
      <c r="L265" s="269"/>
      <c r="M265" s="269"/>
      <c r="N265" s="270"/>
      <c r="O265" s="270"/>
      <c r="P265" s="270"/>
      <c r="Q265" s="270"/>
      <c r="R265" s="269"/>
      <c r="S265" s="269"/>
      <c r="T265" s="269"/>
      <c r="U265" s="269"/>
      <c r="V265" s="269"/>
    </row>
    <row r="266" spans="1:22" x14ac:dyDescent="0.25">
      <c r="A266" s="45"/>
      <c r="B266" s="63"/>
      <c r="C266" s="248"/>
      <c r="D266" s="248"/>
      <c r="E266" s="248"/>
      <c r="F266" s="248"/>
      <c r="G266" s="248"/>
      <c r="H266" s="248"/>
      <c r="I266" s="248"/>
      <c r="J266" s="248"/>
      <c r="K266" s="247"/>
      <c r="L266" s="269"/>
      <c r="M266" s="269"/>
      <c r="N266" s="270"/>
      <c r="O266" s="270"/>
      <c r="P266" s="270"/>
      <c r="Q266" s="270"/>
      <c r="R266" s="269"/>
      <c r="S266" s="269"/>
      <c r="T266" s="269"/>
      <c r="U266" s="269"/>
      <c r="V266" s="269"/>
    </row>
    <row r="267" spans="1:22" x14ac:dyDescent="0.25">
      <c r="A267" s="45"/>
      <c r="B267" s="63"/>
      <c r="C267" s="248"/>
      <c r="D267" s="248"/>
      <c r="E267" s="248"/>
      <c r="F267" s="248"/>
      <c r="G267" s="248"/>
      <c r="H267" s="248"/>
      <c r="I267" s="248"/>
      <c r="J267" s="248"/>
      <c r="K267" s="247"/>
      <c r="L267" s="269"/>
      <c r="M267" s="269"/>
      <c r="N267" s="270"/>
      <c r="O267" s="270"/>
      <c r="P267" s="270"/>
      <c r="Q267" s="270"/>
      <c r="R267" s="269"/>
      <c r="S267" s="269"/>
      <c r="T267" s="269"/>
      <c r="U267" s="269"/>
      <c r="V267" s="269"/>
    </row>
    <row r="268" spans="1:22" x14ac:dyDescent="0.25">
      <c r="A268" s="45"/>
      <c r="B268" s="63"/>
      <c r="C268" s="248"/>
      <c r="D268" s="248"/>
      <c r="E268" s="248"/>
      <c r="F268" s="248"/>
      <c r="G268" s="248"/>
      <c r="H268" s="248"/>
      <c r="I268" s="248"/>
      <c r="J268" s="248"/>
      <c r="K268" s="247"/>
      <c r="L268" s="269"/>
      <c r="M268" s="269"/>
      <c r="N268" s="270"/>
      <c r="O268" s="270"/>
      <c r="P268" s="270"/>
      <c r="Q268" s="270"/>
      <c r="R268" s="269"/>
      <c r="S268" s="269"/>
      <c r="T268" s="269"/>
      <c r="U268" s="269"/>
      <c r="V268" s="269"/>
    </row>
    <row r="269" spans="1:22" x14ac:dyDescent="0.25">
      <c r="A269" s="45"/>
      <c r="B269" s="63"/>
      <c r="C269" s="248"/>
      <c r="D269" s="248"/>
      <c r="E269" s="248"/>
      <c r="F269" s="248"/>
      <c r="G269" s="248"/>
      <c r="H269" s="248"/>
      <c r="I269" s="248"/>
      <c r="J269" s="248"/>
      <c r="K269" s="247"/>
      <c r="L269" s="269"/>
      <c r="M269" s="269"/>
      <c r="N269" s="270"/>
      <c r="O269" s="270"/>
      <c r="P269" s="270"/>
      <c r="Q269" s="270"/>
      <c r="R269" s="269"/>
      <c r="S269" s="269"/>
      <c r="T269" s="269"/>
      <c r="U269" s="269"/>
      <c r="V269" s="269"/>
    </row>
    <row r="270" spans="1:22" x14ac:dyDescent="0.25">
      <c r="A270" s="45"/>
      <c r="B270" s="63"/>
      <c r="C270" s="248"/>
      <c r="D270" s="248"/>
      <c r="E270" s="248"/>
      <c r="F270" s="248"/>
      <c r="G270" s="248"/>
      <c r="H270" s="248"/>
      <c r="I270" s="248"/>
      <c r="J270" s="248"/>
      <c r="K270" s="247"/>
      <c r="L270" s="269"/>
      <c r="M270" s="269"/>
      <c r="N270" s="270"/>
      <c r="O270" s="270"/>
      <c r="P270" s="270"/>
      <c r="Q270" s="270"/>
      <c r="R270" s="269"/>
      <c r="S270" s="269"/>
      <c r="T270" s="269"/>
      <c r="U270" s="269"/>
      <c r="V270" s="269"/>
    </row>
    <row r="271" spans="1:22" x14ac:dyDescent="0.25">
      <c r="A271" s="45"/>
      <c r="B271" s="63"/>
      <c r="C271" s="248"/>
      <c r="D271" s="248"/>
      <c r="E271" s="248"/>
      <c r="F271" s="248"/>
      <c r="G271" s="248"/>
      <c r="H271" s="248"/>
      <c r="I271" s="248"/>
      <c r="J271" s="248"/>
      <c r="K271" s="247"/>
      <c r="L271" s="269"/>
      <c r="M271" s="269"/>
      <c r="N271" s="270"/>
      <c r="O271" s="270"/>
      <c r="P271" s="270"/>
      <c r="Q271" s="270"/>
      <c r="R271" s="269"/>
      <c r="S271" s="269"/>
      <c r="T271" s="269"/>
      <c r="U271" s="269"/>
      <c r="V271" s="269"/>
    </row>
    <row r="272" spans="1:22" x14ac:dyDescent="0.25">
      <c r="A272" s="45"/>
      <c r="B272" s="63"/>
      <c r="C272" s="248"/>
      <c r="D272" s="248"/>
      <c r="E272" s="248"/>
      <c r="F272" s="248"/>
      <c r="G272" s="248"/>
      <c r="H272" s="248"/>
      <c r="I272" s="248"/>
      <c r="J272" s="248"/>
      <c r="K272" s="247"/>
      <c r="L272" s="269"/>
      <c r="M272" s="269"/>
      <c r="N272" s="270"/>
      <c r="O272" s="270"/>
      <c r="P272" s="270"/>
      <c r="Q272" s="270"/>
      <c r="R272" s="269"/>
      <c r="S272" s="269"/>
      <c r="T272" s="269"/>
      <c r="U272" s="269"/>
      <c r="V272" s="269"/>
    </row>
    <row r="273" spans="1:22" x14ac:dyDescent="0.25">
      <c r="A273" s="45"/>
      <c r="B273" s="63"/>
      <c r="C273" s="248"/>
      <c r="D273" s="248"/>
      <c r="E273" s="248"/>
      <c r="F273" s="248"/>
      <c r="G273" s="248"/>
      <c r="H273" s="248"/>
      <c r="I273" s="248"/>
      <c r="J273" s="248"/>
      <c r="K273" s="247"/>
      <c r="L273" s="269"/>
      <c r="M273" s="269"/>
      <c r="N273" s="270"/>
      <c r="O273" s="270"/>
      <c r="P273" s="270"/>
      <c r="Q273" s="270"/>
      <c r="R273" s="269"/>
      <c r="S273" s="269"/>
      <c r="T273" s="269"/>
      <c r="U273" s="269"/>
      <c r="V273" s="269"/>
    </row>
    <row r="274" spans="1:22" x14ac:dyDescent="0.25">
      <c r="A274" s="45"/>
      <c r="B274" s="63"/>
      <c r="C274" s="248"/>
      <c r="D274" s="248"/>
      <c r="E274" s="248"/>
      <c r="F274" s="248"/>
      <c r="G274" s="248"/>
      <c r="H274" s="248"/>
      <c r="I274" s="248"/>
      <c r="J274" s="248"/>
      <c r="K274" s="247"/>
      <c r="L274" s="269"/>
      <c r="M274" s="269"/>
      <c r="N274" s="270"/>
      <c r="O274" s="270"/>
      <c r="P274" s="270"/>
      <c r="Q274" s="270"/>
      <c r="R274" s="269"/>
      <c r="S274" s="269"/>
      <c r="T274" s="269"/>
      <c r="U274" s="269"/>
      <c r="V274" s="269"/>
    </row>
    <row r="275" spans="1:22" x14ac:dyDescent="0.25">
      <c r="A275" s="45"/>
      <c r="B275" s="63"/>
      <c r="C275" s="248"/>
      <c r="D275" s="248"/>
      <c r="E275" s="248"/>
      <c r="F275" s="248"/>
      <c r="G275" s="248"/>
      <c r="H275" s="248"/>
      <c r="I275" s="248"/>
      <c r="J275" s="248"/>
      <c r="K275" s="247"/>
      <c r="L275" s="269"/>
      <c r="M275" s="269"/>
      <c r="N275" s="270"/>
      <c r="O275" s="270"/>
      <c r="P275" s="270"/>
      <c r="Q275" s="270"/>
      <c r="R275" s="269"/>
      <c r="S275" s="269"/>
      <c r="T275" s="269"/>
      <c r="U275" s="269"/>
      <c r="V275" s="269"/>
    </row>
    <row r="276" spans="1:22" x14ac:dyDescent="0.25">
      <c r="A276" s="45"/>
      <c r="B276" s="63"/>
      <c r="C276" s="248"/>
      <c r="D276" s="248"/>
      <c r="E276" s="248"/>
      <c r="F276" s="248"/>
      <c r="G276" s="248"/>
      <c r="H276" s="248"/>
      <c r="I276" s="248"/>
      <c r="J276" s="248"/>
      <c r="K276" s="247"/>
      <c r="L276" s="269"/>
      <c r="M276" s="269"/>
      <c r="N276" s="270"/>
      <c r="O276" s="270"/>
      <c r="P276" s="270"/>
      <c r="Q276" s="270"/>
      <c r="R276" s="269"/>
      <c r="S276" s="269"/>
      <c r="T276" s="269"/>
      <c r="U276" s="269"/>
      <c r="V276" s="269"/>
    </row>
    <row r="277" spans="1:22" x14ac:dyDescent="0.25">
      <c r="A277" s="45"/>
      <c r="B277" s="63"/>
      <c r="C277" s="248"/>
      <c r="D277" s="248"/>
      <c r="E277" s="248"/>
      <c r="F277" s="248"/>
      <c r="G277" s="248"/>
      <c r="H277" s="248"/>
      <c r="I277" s="248"/>
      <c r="J277" s="248"/>
      <c r="K277" s="247"/>
      <c r="L277" s="269"/>
      <c r="M277" s="269"/>
      <c r="N277" s="270"/>
      <c r="O277" s="270"/>
      <c r="P277" s="270"/>
      <c r="Q277" s="270"/>
      <c r="R277" s="269"/>
      <c r="S277" s="269"/>
      <c r="T277" s="269"/>
      <c r="U277" s="269"/>
      <c r="V277" s="269"/>
    </row>
    <row r="278" spans="1:22" x14ac:dyDescent="0.25">
      <c r="A278" s="45"/>
      <c r="B278" s="63"/>
      <c r="C278" s="248"/>
      <c r="D278" s="248"/>
      <c r="E278" s="248"/>
      <c r="F278" s="248"/>
      <c r="G278" s="248"/>
      <c r="H278" s="248"/>
      <c r="I278" s="248"/>
      <c r="J278" s="248"/>
      <c r="K278" s="247"/>
      <c r="L278" s="269"/>
      <c r="M278" s="269"/>
      <c r="N278" s="270"/>
      <c r="O278" s="270"/>
      <c r="P278" s="270"/>
      <c r="Q278" s="270"/>
      <c r="R278" s="269"/>
      <c r="S278" s="269"/>
      <c r="T278" s="269"/>
      <c r="U278" s="269"/>
      <c r="V278" s="269"/>
    </row>
    <row r="279" spans="1:22" x14ac:dyDescent="0.25">
      <c r="A279" s="45"/>
      <c r="B279" s="63"/>
      <c r="C279" s="248"/>
      <c r="D279" s="248"/>
      <c r="E279" s="248"/>
      <c r="F279" s="248"/>
      <c r="G279" s="248"/>
      <c r="H279" s="248"/>
      <c r="I279" s="248"/>
      <c r="J279" s="248"/>
      <c r="K279" s="247"/>
      <c r="L279" s="269"/>
      <c r="M279" s="269"/>
      <c r="N279" s="270"/>
      <c r="O279" s="270"/>
      <c r="P279" s="270"/>
      <c r="Q279" s="270"/>
      <c r="R279" s="269"/>
      <c r="S279" s="269"/>
      <c r="T279" s="269"/>
      <c r="U279" s="269"/>
      <c r="V279" s="269"/>
    </row>
    <row r="280" spans="1:22" x14ac:dyDescent="0.25">
      <c r="A280" s="45"/>
      <c r="B280" s="63"/>
      <c r="C280" s="248"/>
      <c r="D280" s="248"/>
      <c r="E280" s="248"/>
      <c r="F280" s="248"/>
      <c r="G280" s="248"/>
      <c r="H280" s="248"/>
      <c r="I280" s="248"/>
      <c r="J280" s="248"/>
      <c r="K280" s="247"/>
      <c r="L280" s="269"/>
      <c r="M280" s="269"/>
      <c r="N280" s="270"/>
      <c r="O280" s="270"/>
      <c r="P280" s="270"/>
      <c r="Q280" s="270"/>
      <c r="R280" s="269"/>
      <c r="S280" s="269"/>
      <c r="T280" s="269"/>
      <c r="U280" s="269"/>
      <c r="V280" s="269"/>
    </row>
    <row r="281" spans="1:22" x14ac:dyDescent="0.25">
      <c r="A281" s="45"/>
      <c r="B281" s="63"/>
      <c r="C281" s="248"/>
      <c r="D281" s="248"/>
      <c r="E281" s="248"/>
      <c r="F281" s="248"/>
      <c r="G281" s="248"/>
      <c r="H281" s="248"/>
      <c r="I281" s="248"/>
      <c r="J281" s="248"/>
      <c r="K281" s="247"/>
      <c r="L281" s="269"/>
      <c r="M281" s="269"/>
      <c r="N281" s="270"/>
      <c r="O281" s="270"/>
      <c r="P281" s="270"/>
      <c r="Q281" s="270"/>
      <c r="R281" s="269"/>
      <c r="S281" s="269"/>
      <c r="T281" s="269"/>
      <c r="U281" s="269"/>
      <c r="V281" s="269"/>
    </row>
    <row r="282" spans="1:22" x14ac:dyDescent="0.25">
      <c r="A282" s="45"/>
      <c r="B282" s="63"/>
      <c r="C282" s="248"/>
      <c r="D282" s="248"/>
      <c r="E282" s="248"/>
      <c r="F282" s="248"/>
      <c r="G282" s="248"/>
      <c r="H282" s="248"/>
      <c r="I282" s="248"/>
      <c r="J282" s="248"/>
      <c r="K282" s="247"/>
      <c r="L282" s="269"/>
      <c r="M282" s="269"/>
      <c r="N282" s="270"/>
      <c r="O282" s="270"/>
      <c r="P282" s="270"/>
      <c r="Q282" s="270"/>
      <c r="R282" s="269"/>
      <c r="S282" s="269"/>
      <c r="T282" s="269"/>
      <c r="U282" s="269"/>
      <c r="V282" s="269"/>
    </row>
    <row r="283" spans="1:22" x14ac:dyDescent="0.25">
      <c r="A283" s="45"/>
      <c r="B283" s="63"/>
      <c r="C283" s="248"/>
      <c r="D283" s="248"/>
      <c r="E283" s="248"/>
      <c r="F283" s="248"/>
      <c r="G283" s="248"/>
      <c r="H283" s="248"/>
      <c r="I283" s="248"/>
      <c r="J283" s="248"/>
      <c r="K283" s="247"/>
      <c r="L283" s="269"/>
      <c r="M283" s="269"/>
      <c r="N283" s="270"/>
      <c r="O283" s="270"/>
      <c r="P283" s="270"/>
      <c r="Q283" s="270"/>
      <c r="R283" s="269"/>
      <c r="S283" s="269"/>
      <c r="T283" s="269"/>
      <c r="U283" s="269"/>
      <c r="V283" s="269"/>
    </row>
    <row r="284" spans="1:22" x14ac:dyDescent="0.25">
      <c r="A284" s="45"/>
      <c r="B284" s="63"/>
      <c r="C284" s="248"/>
      <c r="D284" s="248"/>
      <c r="E284" s="248"/>
      <c r="F284" s="248"/>
      <c r="G284" s="248"/>
      <c r="H284" s="248"/>
      <c r="I284" s="248"/>
      <c r="J284" s="248"/>
      <c r="K284" s="247"/>
      <c r="L284" s="269"/>
      <c r="M284" s="269"/>
      <c r="N284" s="270"/>
      <c r="O284" s="270"/>
      <c r="P284" s="270"/>
      <c r="Q284" s="270"/>
      <c r="R284" s="269"/>
      <c r="S284" s="269"/>
      <c r="T284" s="269"/>
      <c r="U284" s="269"/>
      <c r="V284" s="269"/>
    </row>
    <row r="285" spans="1:22" x14ac:dyDescent="0.25">
      <c r="A285" s="45"/>
      <c r="B285" s="63"/>
      <c r="C285" s="248"/>
      <c r="D285" s="248"/>
      <c r="E285" s="248"/>
      <c r="F285" s="248"/>
      <c r="G285" s="248"/>
      <c r="H285" s="248"/>
      <c r="I285" s="248"/>
      <c r="J285" s="248"/>
      <c r="K285" s="247"/>
      <c r="L285" s="269"/>
      <c r="M285" s="269"/>
      <c r="N285" s="270"/>
      <c r="O285" s="270"/>
      <c r="P285" s="270"/>
      <c r="Q285" s="270"/>
      <c r="R285" s="269"/>
      <c r="S285" s="269"/>
      <c r="T285" s="269"/>
      <c r="U285" s="269"/>
      <c r="V285" s="269"/>
    </row>
    <row r="286" spans="1:22" x14ac:dyDescent="0.25">
      <c r="A286" s="45"/>
      <c r="B286" s="63"/>
      <c r="C286" s="248"/>
      <c r="D286" s="248"/>
      <c r="E286" s="248"/>
      <c r="F286" s="248"/>
      <c r="G286" s="248"/>
      <c r="H286" s="248"/>
      <c r="I286" s="248"/>
      <c r="J286" s="248"/>
      <c r="K286" s="247"/>
      <c r="L286" s="269"/>
      <c r="M286" s="269"/>
      <c r="N286" s="270"/>
      <c r="O286" s="270"/>
      <c r="P286" s="270"/>
      <c r="Q286" s="270"/>
      <c r="R286" s="269"/>
      <c r="S286" s="269"/>
      <c r="T286" s="269"/>
      <c r="U286" s="269"/>
      <c r="V286" s="269"/>
    </row>
    <row r="287" spans="1:22" x14ac:dyDescent="0.25">
      <c r="A287" s="45"/>
      <c r="B287" s="63"/>
      <c r="C287" s="248"/>
      <c r="D287" s="248"/>
      <c r="E287" s="248"/>
      <c r="F287" s="248"/>
      <c r="G287" s="248"/>
      <c r="H287" s="248"/>
      <c r="I287" s="248"/>
      <c r="J287" s="248"/>
      <c r="K287" s="247"/>
      <c r="L287" s="269"/>
      <c r="M287" s="269"/>
      <c r="N287" s="270"/>
      <c r="O287" s="270"/>
      <c r="P287" s="270"/>
      <c r="Q287" s="270"/>
      <c r="R287" s="269"/>
      <c r="S287" s="269"/>
      <c r="T287" s="269"/>
      <c r="U287" s="269"/>
      <c r="V287" s="269"/>
    </row>
    <row r="288" spans="1:22" x14ac:dyDescent="0.25">
      <c r="A288" s="45"/>
      <c r="B288" s="63"/>
      <c r="C288" s="248"/>
      <c r="D288" s="248"/>
      <c r="E288" s="248"/>
      <c r="F288" s="248"/>
      <c r="G288" s="248"/>
      <c r="H288" s="248"/>
      <c r="I288" s="248"/>
      <c r="J288" s="248"/>
      <c r="K288" s="247"/>
      <c r="L288" s="269"/>
      <c r="M288" s="269"/>
      <c r="N288" s="270"/>
      <c r="O288" s="270"/>
      <c r="P288" s="270"/>
      <c r="Q288" s="270"/>
      <c r="R288" s="269"/>
      <c r="S288" s="269"/>
      <c r="T288" s="269"/>
      <c r="U288" s="269"/>
      <c r="V288" s="269"/>
    </row>
    <row r="289" spans="1:22" x14ac:dyDescent="0.25">
      <c r="A289" s="45"/>
      <c r="B289" s="63"/>
      <c r="C289" s="248"/>
      <c r="D289" s="248"/>
      <c r="E289" s="248"/>
      <c r="F289" s="248"/>
      <c r="G289" s="248"/>
      <c r="H289" s="248"/>
      <c r="I289" s="248"/>
      <c r="J289" s="248"/>
      <c r="K289" s="247"/>
      <c r="L289" s="269"/>
      <c r="M289" s="269"/>
      <c r="N289" s="270"/>
      <c r="O289" s="270"/>
      <c r="P289" s="270"/>
      <c r="Q289" s="270"/>
      <c r="R289" s="269"/>
      <c r="S289" s="269"/>
      <c r="T289" s="269"/>
      <c r="U289" s="269"/>
      <c r="V289" s="269"/>
    </row>
    <row r="290" spans="1:22" x14ac:dyDescent="0.25">
      <c r="A290" s="45"/>
      <c r="B290" s="63"/>
      <c r="C290" s="248"/>
      <c r="D290" s="248"/>
      <c r="E290" s="248"/>
      <c r="F290" s="248"/>
      <c r="G290" s="248"/>
      <c r="H290" s="248"/>
      <c r="I290" s="248"/>
      <c r="J290" s="248"/>
      <c r="K290" s="247"/>
      <c r="L290" s="269"/>
      <c r="M290" s="269"/>
      <c r="N290" s="270"/>
      <c r="O290" s="270"/>
      <c r="P290" s="270"/>
      <c r="Q290" s="270"/>
      <c r="R290" s="269"/>
      <c r="S290" s="269"/>
      <c r="T290" s="269"/>
      <c r="U290" s="269"/>
      <c r="V290" s="269"/>
    </row>
    <row r="291" spans="1:22" x14ac:dyDescent="0.25">
      <c r="A291" s="45"/>
      <c r="B291" s="63"/>
      <c r="C291" s="248"/>
      <c r="D291" s="248"/>
      <c r="E291" s="248"/>
      <c r="F291" s="248"/>
      <c r="G291" s="248"/>
      <c r="H291" s="248"/>
      <c r="I291" s="248"/>
      <c r="J291" s="248"/>
      <c r="K291" s="247"/>
      <c r="L291" s="269"/>
      <c r="M291" s="269"/>
      <c r="N291" s="270"/>
      <c r="O291" s="270"/>
      <c r="P291" s="270"/>
      <c r="Q291" s="270"/>
      <c r="R291" s="269"/>
      <c r="S291" s="269"/>
      <c r="T291" s="269"/>
      <c r="U291" s="269"/>
      <c r="V291" s="269"/>
    </row>
    <row r="292" spans="1:22" x14ac:dyDescent="0.25">
      <c r="A292" s="45"/>
      <c r="B292" s="63"/>
      <c r="C292" s="248"/>
      <c r="D292" s="248"/>
      <c r="E292" s="248"/>
      <c r="F292" s="248"/>
      <c r="G292" s="248"/>
      <c r="H292" s="248"/>
      <c r="I292" s="248"/>
      <c r="J292" s="248"/>
      <c r="K292" s="247"/>
      <c r="L292" s="269"/>
      <c r="M292" s="269"/>
      <c r="N292" s="270"/>
      <c r="O292" s="270"/>
      <c r="P292" s="270"/>
      <c r="Q292" s="270"/>
      <c r="R292" s="269"/>
      <c r="S292" s="269"/>
      <c r="T292" s="269"/>
      <c r="U292" s="269"/>
      <c r="V292" s="269"/>
    </row>
    <row r="293" spans="1:22" x14ac:dyDescent="0.25">
      <c r="A293" s="45"/>
      <c r="B293" s="63"/>
      <c r="C293" s="248"/>
      <c r="D293" s="248"/>
      <c r="E293" s="248"/>
      <c r="F293" s="248"/>
      <c r="G293" s="248"/>
      <c r="H293" s="248"/>
      <c r="I293" s="248"/>
      <c r="J293" s="248"/>
      <c r="K293" s="247"/>
      <c r="L293" s="269"/>
      <c r="M293" s="269"/>
      <c r="N293" s="270"/>
      <c r="O293" s="270"/>
      <c r="P293" s="270"/>
      <c r="Q293" s="270"/>
      <c r="R293" s="269"/>
      <c r="S293" s="269"/>
      <c r="T293" s="269"/>
      <c r="U293" s="269"/>
      <c r="V293" s="269"/>
    </row>
    <row r="294" spans="1:22" x14ac:dyDescent="0.25">
      <c r="A294" s="45"/>
      <c r="B294" s="63"/>
      <c r="C294" s="248"/>
      <c r="D294" s="248"/>
      <c r="E294" s="248"/>
      <c r="F294" s="248"/>
      <c r="G294" s="248"/>
      <c r="H294" s="248"/>
      <c r="I294" s="248"/>
      <c r="J294" s="248"/>
      <c r="K294" s="247"/>
      <c r="L294" s="269"/>
      <c r="M294" s="269"/>
      <c r="N294" s="270"/>
      <c r="O294" s="270"/>
      <c r="P294" s="270"/>
      <c r="Q294" s="270"/>
      <c r="R294" s="269"/>
      <c r="S294" s="269"/>
      <c r="T294" s="269"/>
      <c r="U294" s="269"/>
      <c r="V294" s="269"/>
    </row>
    <row r="295" spans="1:22" x14ac:dyDescent="0.25">
      <c r="A295" s="45"/>
      <c r="B295" s="63"/>
      <c r="C295" s="248"/>
      <c r="D295" s="248"/>
      <c r="E295" s="248"/>
      <c r="F295" s="248"/>
      <c r="G295" s="248"/>
      <c r="H295" s="248"/>
      <c r="I295" s="248"/>
      <c r="J295" s="248"/>
      <c r="K295" s="247"/>
      <c r="L295" s="269"/>
      <c r="M295" s="269"/>
      <c r="N295" s="270"/>
      <c r="O295" s="270"/>
      <c r="P295" s="270"/>
      <c r="Q295" s="270"/>
      <c r="R295" s="269"/>
      <c r="S295" s="269"/>
      <c r="T295" s="269"/>
      <c r="U295" s="269"/>
      <c r="V295" s="269"/>
    </row>
    <row r="296" spans="1:22" x14ac:dyDescent="0.25">
      <c r="A296" s="45"/>
      <c r="B296" s="63"/>
      <c r="C296" s="248"/>
      <c r="D296" s="248"/>
      <c r="E296" s="248"/>
      <c r="F296" s="248"/>
      <c r="G296" s="248"/>
      <c r="H296" s="248"/>
      <c r="I296" s="248"/>
      <c r="J296" s="248"/>
      <c r="K296" s="247"/>
      <c r="L296" s="269"/>
      <c r="M296" s="269"/>
      <c r="N296" s="270"/>
      <c r="O296" s="270"/>
      <c r="P296" s="270"/>
      <c r="Q296" s="270"/>
      <c r="R296" s="269"/>
      <c r="S296" s="269"/>
      <c r="T296" s="269"/>
      <c r="U296" s="269"/>
      <c r="V296" s="269"/>
    </row>
    <row r="297" spans="1:22" x14ac:dyDescent="0.25">
      <c r="A297" s="45"/>
      <c r="B297" s="63"/>
      <c r="C297" s="248"/>
      <c r="D297" s="248"/>
      <c r="E297" s="248"/>
      <c r="F297" s="248"/>
      <c r="G297" s="248"/>
      <c r="H297" s="248"/>
      <c r="I297" s="248"/>
      <c r="J297" s="248"/>
      <c r="K297" s="247"/>
      <c r="L297" s="269"/>
      <c r="M297" s="269"/>
      <c r="N297" s="270"/>
      <c r="O297" s="270"/>
      <c r="P297" s="270"/>
      <c r="Q297" s="270"/>
      <c r="R297" s="269"/>
      <c r="S297" s="269"/>
      <c r="T297" s="269"/>
      <c r="U297" s="269"/>
      <c r="V297" s="269"/>
    </row>
    <row r="298" spans="1:22" x14ac:dyDescent="0.25">
      <c r="A298" s="45"/>
      <c r="B298" s="63"/>
      <c r="C298" s="248"/>
      <c r="D298" s="248"/>
      <c r="E298" s="248"/>
      <c r="F298" s="248"/>
      <c r="G298" s="248"/>
      <c r="H298" s="248"/>
      <c r="I298" s="248"/>
      <c r="J298" s="248"/>
      <c r="K298" s="247"/>
      <c r="L298" s="269"/>
      <c r="M298" s="269"/>
      <c r="N298" s="270"/>
      <c r="O298" s="270"/>
      <c r="P298" s="270"/>
      <c r="Q298" s="270"/>
      <c r="R298" s="269"/>
      <c r="S298" s="269"/>
      <c r="T298" s="269"/>
      <c r="U298" s="269"/>
      <c r="V298" s="269"/>
    </row>
    <row r="299" spans="1:22" x14ac:dyDescent="0.25">
      <c r="A299" s="45"/>
      <c r="B299" s="63"/>
      <c r="C299" s="248"/>
      <c r="D299" s="248"/>
      <c r="E299" s="248"/>
      <c r="F299" s="248"/>
      <c r="G299" s="248"/>
      <c r="H299" s="248"/>
      <c r="I299" s="248"/>
      <c r="J299" s="248"/>
      <c r="K299" s="247"/>
      <c r="L299" s="269"/>
      <c r="M299" s="269"/>
      <c r="N299" s="270"/>
      <c r="O299" s="270"/>
      <c r="P299" s="270"/>
      <c r="Q299" s="270"/>
      <c r="R299" s="269"/>
      <c r="S299" s="269"/>
      <c r="T299" s="269"/>
      <c r="U299" s="269"/>
      <c r="V299" s="269"/>
    </row>
    <row r="300" spans="1:22" x14ac:dyDescent="0.25">
      <c r="A300" s="45"/>
      <c r="B300" s="63"/>
      <c r="C300" s="248"/>
      <c r="D300" s="248"/>
      <c r="E300" s="248"/>
      <c r="F300" s="248"/>
      <c r="G300" s="248"/>
      <c r="H300" s="248"/>
      <c r="I300" s="248"/>
      <c r="J300" s="248"/>
      <c r="K300" s="247"/>
      <c r="L300" s="269"/>
      <c r="M300" s="269"/>
      <c r="N300" s="270"/>
      <c r="O300" s="270"/>
      <c r="P300" s="270"/>
      <c r="Q300" s="270"/>
      <c r="R300" s="269"/>
      <c r="S300" s="269"/>
      <c r="T300" s="269"/>
      <c r="U300" s="269"/>
      <c r="V300" s="269"/>
    </row>
    <row r="301" spans="1:22" x14ac:dyDescent="0.25">
      <c r="A301" s="45"/>
      <c r="B301" s="63"/>
      <c r="C301" s="248"/>
      <c r="D301" s="248"/>
      <c r="E301" s="248"/>
      <c r="F301" s="248"/>
      <c r="G301" s="248"/>
      <c r="H301" s="248"/>
      <c r="I301" s="248"/>
      <c r="J301" s="248"/>
      <c r="K301" s="247"/>
      <c r="L301" s="269"/>
      <c r="M301" s="269"/>
      <c r="N301" s="270"/>
      <c r="O301" s="270"/>
      <c r="P301" s="270"/>
      <c r="Q301" s="270"/>
      <c r="R301" s="269"/>
      <c r="S301" s="269"/>
      <c r="T301" s="269"/>
      <c r="U301" s="269"/>
      <c r="V301" s="269"/>
    </row>
    <row r="302" spans="1:22" x14ac:dyDescent="0.25">
      <c r="A302" s="45"/>
      <c r="B302" s="63"/>
      <c r="C302" s="248"/>
      <c r="D302" s="248"/>
      <c r="E302" s="248"/>
      <c r="F302" s="248"/>
      <c r="G302" s="248"/>
      <c r="H302" s="248"/>
      <c r="I302" s="248"/>
      <c r="J302" s="248"/>
      <c r="K302" s="247"/>
      <c r="L302" s="269"/>
      <c r="M302" s="269"/>
      <c r="N302" s="270"/>
      <c r="O302" s="270"/>
      <c r="P302" s="270"/>
      <c r="Q302" s="270"/>
      <c r="R302" s="269"/>
      <c r="S302" s="269"/>
      <c r="T302" s="269"/>
      <c r="U302" s="269"/>
      <c r="V302" s="269"/>
    </row>
    <row r="303" spans="1:22" x14ac:dyDescent="0.25">
      <c r="A303" s="45"/>
      <c r="B303" s="63"/>
      <c r="C303" s="248"/>
      <c r="D303" s="248"/>
      <c r="E303" s="248"/>
      <c r="F303" s="248"/>
      <c r="G303" s="248"/>
      <c r="H303" s="248"/>
      <c r="I303" s="248"/>
      <c r="J303" s="248"/>
      <c r="K303" s="247"/>
      <c r="L303" s="269"/>
      <c r="M303" s="269"/>
      <c r="N303" s="270"/>
      <c r="O303" s="270"/>
      <c r="P303" s="270"/>
      <c r="Q303" s="270"/>
      <c r="R303" s="269"/>
      <c r="S303" s="269"/>
      <c r="T303" s="269"/>
      <c r="U303" s="269"/>
      <c r="V303" s="269"/>
    </row>
    <row r="304" spans="1:22" x14ac:dyDescent="0.25">
      <c r="A304" s="45"/>
      <c r="B304" s="63"/>
      <c r="C304" s="248"/>
      <c r="D304" s="248"/>
      <c r="E304" s="248"/>
      <c r="F304" s="248"/>
      <c r="G304" s="248"/>
      <c r="H304" s="248"/>
      <c r="I304" s="248"/>
      <c r="J304" s="248"/>
      <c r="K304" s="247"/>
      <c r="L304" s="269"/>
      <c r="M304" s="269"/>
      <c r="N304" s="270"/>
      <c r="O304" s="270"/>
      <c r="P304" s="270"/>
      <c r="Q304" s="270"/>
      <c r="R304" s="269"/>
      <c r="S304" s="269"/>
      <c r="T304" s="269"/>
      <c r="U304" s="269"/>
      <c r="V304" s="269"/>
    </row>
    <row r="305" spans="1:22" x14ac:dyDescent="0.25">
      <c r="A305" s="45"/>
      <c r="B305" s="63"/>
      <c r="C305" s="248"/>
      <c r="D305" s="248"/>
      <c r="E305" s="248"/>
      <c r="F305" s="248"/>
      <c r="G305" s="248"/>
      <c r="H305" s="248"/>
      <c r="I305" s="248"/>
      <c r="J305" s="248"/>
      <c r="K305" s="247"/>
      <c r="L305" s="269"/>
      <c r="M305" s="269"/>
      <c r="N305" s="270"/>
      <c r="O305" s="270"/>
      <c r="P305" s="270"/>
      <c r="Q305" s="270"/>
      <c r="R305" s="269"/>
      <c r="S305" s="269"/>
      <c r="T305" s="269"/>
      <c r="U305" s="269"/>
      <c r="V305" s="269"/>
    </row>
    <row r="306" spans="1:22" x14ac:dyDescent="0.25">
      <c r="A306" s="45"/>
      <c r="B306" s="63"/>
      <c r="C306" s="248"/>
      <c r="D306" s="248"/>
      <c r="E306" s="248"/>
      <c r="F306" s="248"/>
      <c r="G306" s="248"/>
      <c r="H306" s="248"/>
      <c r="I306" s="248"/>
      <c r="J306" s="248"/>
      <c r="K306" s="247"/>
      <c r="L306" s="269"/>
      <c r="M306" s="269"/>
      <c r="N306" s="270"/>
      <c r="O306" s="270"/>
      <c r="P306" s="270"/>
      <c r="Q306" s="270"/>
      <c r="R306" s="269"/>
      <c r="S306" s="269"/>
      <c r="T306" s="269"/>
      <c r="U306" s="269"/>
      <c r="V306" s="269"/>
    </row>
    <row r="307" spans="1:22" x14ac:dyDescent="0.25">
      <c r="A307" s="45"/>
      <c r="B307" s="63"/>
      <c r="C307" s="248"/>
      <c r="D307" s="248"/>
      <c r="E307" s="248"/>
      <c r="F307" s="248"/>
      <c r="G307" s="248"/>
      <c r="H307" s="248"/>
      <c r="I307" s="248"/>
      <c r="J307" s="248"/>
      <c r="K307" s="247"/>
      <c r="L307" s="269"/>
      <c r="M307" s="269"/>
      <c r="N307" s="270"/>
      <c r="O307" s="270"/>
      <c r="P307" s="270"/>
      <c r="Q307" s="270"/>
      <c r="R307" s="269"/>
      <c r="S307" s="269"/>
      <c r="T307" s="269"/>
      <c r="U307" s="269"/>
      <c r="V307" s="269"/>
    </row>
    <row r="308" spans="1:22" x14ac:dyDescent="0.25">
      <c r="A308" s="45"/>
      <c r="B308" s="63"/>
      <c r="C308" s="248"/>
      <c r="D308" s="248"/>
      <c r="E308" s="248"/>
      <c r="F308" s="248"/>
      <c r="G308" s="248"/>
      <c r="H308" s="248"/>
      <c r="I308" s="248"/>
      <c r="J308" s="248"/>
      <c r="K308" s="247"/>
      <c r="L308" s="269"/>
      <c r="M308" s="269"/>
      <c r="N308" s="270"/>
      <c r="O308" s="270"/>
      <c r="P308" s="270"/>
      <c r="Q308" s="270"/>
      <c r="R308" s="269"/>
      <c r="S308" s="269"/>
      <c r="T308" s="269"/>
      <c r="U308" s="269"/>
      <c r="V308" s="269"/>
    </row>
    <row r="309" spans="1:22" x14ac:dyDescent="0.25">
      <c r="A309" s="45"/>
      <c r="B309" s="63"/>
      <c r="C309" s="248"/>
      <c r="D309" s="248"/>
      <c r="E309" s="248"/>
      <c r="F309" s="248"/>
      <c r="G309" s="248"/>
      <c r="H309" s="248"/>
      <c r="I309" s="248"/>
      <c r="J309" s="248"/>
      <c r="K309" s="247"/>
      <c r="L309" s="269"/>
      <c r="M309" s="269"/>
      <c r="N309" s="270"/>
      <c r="O309" s="270"/>
      <c r="P309" s="270"/>
      <c r="Q309" s="270"/>
      <c r="R309" s="269"/>
      <c r="S309" s="269"/>
      <c r="T309" s="269"/>
      <c r="U309" s="269"/>
      <c r="V309" s="269"/>
    </row>
    <row r="310" spans="1:22" x14ac:dyDescent="0.25">
      <c r="A310" s="45"/>
      <c r="B310" s="63"/>
      <c r="C310" s="248"/>
      <c r="D310" s="248"/>
      <c r="E310" s="248"/>
      <c r="F310" s="248"/>
      <c r="G310" s="248"/>
      <c r="H310" s="248"/>
      <c r="I310" s="248"/>
      <c r="J310" s="248"/>
      <c r="K310" s="247"/>
      <c r="L310" s="269"/>
      <c r="M310" s="269"/>
      <c r="N310" s="270"/>
      <c r="O310" s="270"/>
      <c r="P310" s="270"/>
      <c r="Q310" s="270"/>
      <c r="R310" s="269"/>
      <c r="S310" s="269"/>
      <c r="T310" s="269"/>
      <c r="U310" s="269"/>
      <c r="V310" s="269"/>
    </row>
    <row r="311" spans="1:22" x14ac:dyDescent="0.25">
      <c r="A311" s="45"/>
      <c r="B311" s="63"/>
      <c r="C311" s="248"/>
      <c r="D311" s="248"/>
      <c r="E311" s="248"/>
      <c r="F311" s="248"/>
      <c r="G311" s="248"/>
      <c r="H311" s="248"/>
      <c r="I311" s="248"/>
      <c r="J311" s="248"/>
      <c r="K311" s="247"/>
      <c r="L311" s="269"/>
      <c r="M311" s="269"/>
      <c r="N311" s="270"/>
      <c r="O311" s="270"/>
      <c r="P311" s="270"/>
      <c r="Q311" s="270"/>
      <c r="R311" s="269"/>
      <c r="S311" s="269"/>
      <c r="T311" s="269"/>
      <c r="U311" s="269"/>
      <c r="V311" s="269"/>
    </row>
    <row r="312" spans="1:22" x14ac:dyDescent="0.25">
      <c r="A312" s="45"/>
      <c r="B312" s="63"/>
      <c r="C312" s="248"/>
      <c r="D312" s="248"/>
      <c r="E312" s="248"/>
      <c r="F312" s="248"/>
      <c r="G312" s="248"/>
      <c r="H312" s="248"/>
      <c r="I312" s="248"/>
      <c r="J312" s="248"/>
      <c r="K312" s="247"/>
      <c r="L312" s="269"/>
      <c r="M312" s="269"/>
      <c r="N312" s="270"/>
      <c r="O312" s="270"/>
      <c r="P312" s="270"/>
      <c r="Q312" s="270"/>
      <c r="R312" s="269"/>
      <c r="S312" s="269"/>
      <c r="T312" s="269"/>
      <c r="U312" s="269"/>
      <c r="V312" s="269"/>
    </row>
    <row r="313" spans="1:22" x14ac:dyDescent="0.25">
      <c r="A313" s="45"/>
      <c r="B313" s="63"/>
      <c r="C313" s="248"/>
      <c r="D313" s="248"/>
      <c r="E313" s="248"/>
      <c r="F313" s="248"/>
      <c r="G313" s="248"/>
      <c r="H313" s="248"/>
      <c r="I313" s="248"/>
      <c r="J313" s="248"/>
      <c r="K313" s="247"/>
      <c r="L313" s="269"/>
      <c r="M313" s="269"/>
      <c r="N313" s="270"/>
      <c r="O313" s="270"/>
      <c r="P313" s="270"/>
      <c r="Q313" s="270"/>
      <c r="R313" s="269"/>
      <c r="S313" s="269"/>
      <c r="T313" s="269"/>
      <c r="U313" s="269"/>
      <c r="V313" s="269"/>
    </row>
    <row r="314" spans="1:22" x14ac:dyDescent="0.25">
      <c r="A314" s="45"/>
      <c r="B314" s="63"/>
      <c r="C314" s="248"/>
      <c r="D314" s="248"/>
      <c r="E314" s="248"/>
      <c r="F314" s="248"/>
      <c r="G314" s="248"/>
      <c r="H314" s="248"/>
      <c r="I314" s="248"/>
      <c r="J314" s="248"/>
      <c r="K314" s="247"/>
      <c r="L314" s="269"/>
      <c r="M314" s="269"/>
      <c r="N314" s="270"/>
      <c r="O314" s="270"/>
      <c r="P314" s="270"/>
      <c r="Q314" s="270"/>
      <c r="R314" s="269"/>
      <c r="S314" s="269"/>
      <c r="T314" s="269"/>
      <c r="U314" s="269"/>
      <c r="V314" s="269"/>
    </row>
    <row r="315" spans="1:22" x14ac:dyDescent="0.25">
      <c r="A315" s="45"/>
      <c r="B315" s="63"/>
      <c r="C315" s="248"/>
      <c r="D315" s="248"/>
      <c r="E315" s="248"/>
      <c r="F315" s="248"/>
      <c r="G315" s="248"/>
      <c r="H315" s="248"/>
      <c r="I315" s="248"/>
      <c r="J315" s="248"/>
      <c r="K315" s="247"/>
      <c r="L315" s="269"/>
      <c r="M315" s="269"/>
      <c r="N315" s="270"/>
      <c r="O315" s="270"/>
      <c r="P315" s="270"/>
      <c r="Q315" s="270"/>
      <c r="R315" s="269"/>
      <c r="S315" s="269"/>
      <c r="T315" s="269"/>
      <c r="U315" s="269"/>
      <c r="V315" s="269"/>
    </row>
    <row r="316" spans="1:22" x14ac:dyDescent="0.25">
      <c r="A316" s="45"/>
      <c r="B316" s="63"/>
      <c r="C316" s="248"/>
      <c r="D316" s="248"/>
      <c r="E316" s="248"/>
      <c r="F316" s="248"/>
      <c r="G316" s="248"/>
      <c r="H316" s="248"/>
      <c r="I316" s="248"/>
      <c r="J316" s="248"/>
      <c r="K316" s="247"/>
      <c r="L316" s="269"/>
      <c r="M316" s="269"/>
      <c r="N316" s="270"/>
      <c r="O316" s="270"/>
      <c r="P316" s="270"/>
      <c r="Q316" s="270"/>
      <c r="R316" s="269"/>
      <c r="S316" s="269"/>
      <c r="T316" s="269"/>
      <c r="U316" s="269"/>
      <c r="V316" s="269"/>
    </row>
    <row r="317" spans="1:22" x14ac:dyDescent="0.25">
      <c r="A317" s="45"/>
      <c r="B317" s="63"/>
      <c r="C317" s="248"/>
      <c r="D317" s="248"/>
      <c r="E317" s="248"/>
      <c r="F317" s="248"/>
      <c r="G317" s="248"/>
      <c r="H317" s="248"/>
      <c r="I317" s="248"/>
      <c r="J317" s="248"/>
      <c r="K317" s="247"/>
      <c r="L317" s="269"/>
      <c r="M317" s="269"/>
      <c r="N317" s="270"/>
      <c r="O317" s="270"/>
      <c r="P317" s="270"/>
      <c r="Q317" s="270"/>
      <c r="R317" s="269"/>
      <c r="S317" s="269"/>
      <c r="T317" s="269"/>
      <c r="U317" s="269"/>
      <c r="V317" s="269"/>
    </row>
    <row r="318" spans="1:22" x14ac:dyDescent="0.25">
      <c r="A318" s="45"/>
      <c r="B318" s="63"/>
      <c r="C318" s="248"/>
      <c r="D318" s="248"/>
      <c r="E318" s="248"/>
      <c r="F318" s="248"/>
      <c r="G318" s="248"/>
      <c r="H318" s="248"/>
      <c r="I318" s="248"/>
      <c r="J318" s="248"/>
      <c r="K318" s="247"/>
      <c r="L318" s="269"/>
      <c r="M318" s="269"/>
      <c r="N318" s="270"/>
      <c r="O318" s="270"/>
      <c r="P318" s="270"/>
      <c r="Q318" s="270"/>
      <c r="R318" s="269"/>
      <c r="S318" s="269"/>
      <c r="T318" s="269"/>
      <c r="U318" s="269"/>
      <c r="V318" s="269"/>
    </row>
    <row r="319" spans="1:22" x14ac:dyDescent="0.25">
      <c r="A319" s="45"/>
      <c r="B319" s="63"/>
      <c r="C319" s="248"/>
      <c r="D319" s="248"/>
      <c r="E319" s="248"/>
      <c r="F319" s="248"/>
      <c r="G319" s="248"/>
      <c r="H319" s="248"/>
      <c r="I319" s="248"/>
      <c r="J319" s="248"/>
      <c r="K319" s="247"/>
      <c r="L319" s="269"/>
      <c r="M319" s="269"/>
      <c r="N319" s="270"/>
      <c r="O319" s="270"/>
      <c r="P319" s="270"/>
      <c r="Q319" s="270"/>
      <c r="R319" s="269"/>
      <c r="S319" s="269"/>
      <c r="T319" s="269"/>
      <c r="U319" s="269"/>
      <c r="V319" s="269"/>
    </row>
    <row r="320" spans="1:22" x14ac:dyDescent="0.25">
      <c r="A320" s="45"/>
      <c r="B320" s="63"/>
      <c r="C320" s="248"/>
      <c r="D320" s="248"/>
      <c r="E320" s="248"/>
      <c r="F320" s="248"/>
      <c r="G320" s="248"/>
      <c r="H320" s="248"/>
      <c r="I320" s="248"/>
      <c r="J320" s="248"/>
      <c r="K320" s="247"/>
      <c r="L320" s="269"/>
      <c r="M320" s="269"/>
      <c r="N320" s="270"/>
      <c r="O320" s="270"/>
      <c r="P320" s="270"/>
      <c r="Q320" s="270"/>
      <c r="R320" s="269"/>
      <c r="S320" s="269"/>
      <c r="T320" s="269"/>
      <c r="U320" s="269"/>
      <c r="V320" s="269"/>
    </row>
    <row r="321" spans="1:22" x14ac:dyDescent="0.25">
      <c r="A321" s="45"/>
      <c r="B321" s="63"/>
      <c r="C321" s="248"/>
      <c r="D321" s="248"/>
      <c r="E321" s="248"/>
      <c r="F321" s="248"/>
      <c r="G321" s="248"/>
      <c r="H321" s="248"/>
      <c r="I321" s="248"/>
      <c r="J321" s="248"/>
      <c r="K321" s="247"/>
      <c r="L321" s="269"/>
      <c r="M321" s="269"/>
      <c r="N321" s="270"/>
      <c r="O321" s="270"/>
      <c r="P321" s="270"/>
      <c r="Q321" s="270"/>
      <c r="R321" s="269"/>
      <c r="S321" s="269"/>
      <c r="T321" s="269"/>
      <c r="U321" s="269"/>
      <c r="V321" s="269"/>
    </row>
    <row r="322" spans="1:22" x14ac:dyDescent="0.25">
      <c r="A322" s="45"/>
      <c r="B322" s="63"/>
      <c r="C322" s="248"/>
      <c r="D322" s="248"/>
      <c r="E322" s="248"/>
      <c r="F322" s="248"/>
      <c r="G322" s="248"/>
      <c r="H322" s="248"/>
      <c r="I322" s="248"/>
      <c r="J322" s="248"/>
      <c r="K322" s="247"/>
      <c r="L322" s="269"/>
      <c r="M322" s="269"/>
      <c r="N322" s="270"/>
      <c r="O322" s="270"/>
      <c r="P322" s="270"/>
      <c r="Q322" s="270"/>
      <c r="R322" s="269"/>
      <c r="S322" s="269"/>
      <c r="T322" s="269"/>
      <c r="U322" s="269"/>
      <c r="V322" s="269"/>
    </row>
    <row r="323" spans="1:22" x14ac:dyDescent="0.25">
      <c r="A323" s="45"/>
      <c r="B323" s="63"/>
      <c r="C323" s="248"/>
      <c r="D323" s="248"/>
      <c r="E323" s="248"/>
      <c r="F323" s="248"/>
      <c r="G323" s="248"/>
      <c r="H323" s="248"/>
      <c r="I323" s="248"/>
      <c r="J323" s="248"/>
      <c r="K323" s="247"/>
      <c r="L323" s="269"/>
      <c r="M323" s="269"/>
      <c r="N323" s="270"/>
      <c r="O323" s="270"/>
      <c r="P323" s="270"/>
      <c r="Q323" s="270"/>
      <c r="R323" s="269"/>
      <c r="S323" s="269"/>
      <c r="T323" s="269"/>
      <c r="U323" s="269"/>
      <c r="V323" s="269"/>
    </row>
    <row r="324" spans="1:22" x14ac:dyDescent="0.25">
      <c r="A324" s="45"/>
      <c r="B324" s="63"/>
      <c r="C324" s="248"/>
      <c r="D324" s="248"/>
      <c r="E324" s="248"/>
      <c r="F324" s="248"/>
      <c r="G324" s="248"/>
      <c r="H324" s="248"/>
      <c r="I324" s="248"/>
      <c r="J324" s="248"/>
      <c r="K324" s="247"/>
      <c r="L324" s="269"/>
      <c r="M324" s="269"/>
      <c r="N324" s="270"/>
      <c r="O324" s="270"/>
      <c r="P324" s="270"/>
      <c r="Q324" s="270"/>
      <c r="R324" s="269"/>
      <c r="S324" s="269"/>
      <c r="T324" s="269"/>
      <c r="U324" s="269"/>
      <c r="V324" s="269"/>
    </row>
    <row r="325" spans="1:22" x14ac:dyDescent="0.25">
      <c r="A325" s="45"/>
      <c r="B325" s="63"/>
      <c r="C325" s="248"/>
      <c r="D325" s="248"/>
      <c r="E325" s="248"/>
      <c r="F325" s="248"/>
      <c r="G325" s="248"/>
      <c r="H325" s="248"/>
      <c r="I325" s="248"/>
      <c r="J325" s="248"/>
      <c r="K325" s="247"/>
      <c r="L325" s="269"/>
      <c r="M325" s="269"/>
      <c r="N325" s="270"/>
      <c r="O325" s="270"/>
      <c r="P325" s="270"/>
      <c r="Q325" s="270"/>
      <c r="R325" s="269"/>
      <c r="S325" s="269"/>
      <c r="T325" s="269"/>
      <c r="U325" s="269"/>
      <c r="V325" s="269"/>
    </row>
    <row r="326" spans="1:22" x14ac:dyDescent="0.25">
      <c r="A326" s="45"/>
      <c r="B326" s="63"/>
      <c r="C326" s="248"/>
      <c r="D326" s="248"/>
      <c r="E326" s="248"/>
      <c r="F326" s="248"/>
      <c r="G326" s="248"/>
      <c r="H326" s="248"/>
      <c r="I326" s="248"/>
      <c r="J326" s="248"/>
      <c r="K326" s="247"/>
      <c r="L326" s="269"/>
      <c r="M326" s="269"/>
      <c r="N326" s="270"/>
      <c r="O326" s="270"/>
      <c r="P326" s="270"/>
      <c r="Q326" s="270"/>
      <c r="R326" s="269"/>
      <c r="S326" s="269"/>
      <c r="T326" s="269"/>
      <c r="U326" s="269"/>
      <c r="V326" s="269"/>
    </row>
    <row r="327" spans="1:22" x14ac:dyDescent="0.25">
      <c r="A327" s="45"/>
      <c r="B327" s="63"/>
      <c r="C327" s="248"/>
      <c r="D327" s="248"/>
      <c r="E327" s="248"/>
      <c r="F327" s="248"/>
      <c r="G327" s="248"/>
      <c r="H327" s="248"/>
      <c r="I327" s="248"/>
      <c r="J327" s="248"/>
      <c r="K327" s="247"/>
      <c r="L327" s="269"/>
      <c r="M327" s="269"/>
      <c r="N327" s="270"/>
      <c r="O327" s="270"/>
      <c r="P327" s="270"/>
      <c r="Q327" s="270"/>
      <c r="R327" s="269"/>
      <c r="S327" s="269"/>
      <c r="T327" s="269"/>
      <c r="U327" s="269"/>
      <c r="V327" s="269"/>
    </row>
    <row r="328" spans="1:22" x14ac:dyDescent="0.25">
      <c r="A328" s="45"/>
      <c r="B328" s="63"/>
      <c r="C328" s="248"/>
      <c r="D328" s="248"/>
      <c r="E328" s="248"/>
      <c r="F328" s="248"/>
      <c r="G328" s="248"/>
      <c r="H328" s="248"/>
      <c r="I328" s="248"/>
      <c r="J328" s="248"/>
      <c r="K328" s="247"/>
      <c r="L328" s="269"/>
      <c r="M328" s="269"/>
      <c r="N328" s="270"/>
      <c r="O328" s="270"/>
      <c r="P328" s="270"/>
      <c r="Q328" s="270"/>
      <c r="R328" s="269"/>
      <c r="S328" s="269"/>
      <c r="T328" s="269"/>
      <c r="U328" s="269"/>
      <c r="V328" s="269"/>
    </row>
    <row r="329" spans="1:22" x14ac:dyDescent="0.25">
      <c r="A329" s="45"/>
      <c r="B329" s="63"/>
      <c r="C329" s="248"/>
      <c r="D329" s="248"/>
      <c r="E329" s="248"/>
      <c r="F329" s="248"/>
      <c r="G329" s="248"/>
      <c r="H329" s="248"/>
      <c r="I329" s="248"/>
      <c r="J329" s="248"/>
      <c r="K329" s="247"/>
      <c r="L329" s="269"/>
      <c r="M329" s="269"/>
      <c r="N329" s="270"/>
      <c r="O329" s="270"/>
      <c r="P329" s="270"/>
      <c r="Q329" s="270"/>
      <c r="R329" s="269"/>
      <c r="S329" s="269"/>
      <c r="T329" s="269"/>
      <c r="U329" s="269"/>
      <c r="V329" s="269"/>
    </row>
    <row r="330" spans="1:22" x14ac:dyDescent="0.25">
      <c r="A330" s="45"/>
      <c r="B330" s="63"/>
      <c r="C330" s="248"/>
      <c r="D330" s="248"/>
      <c r="E330" s="248"/>
      <c r="F330" s="248"/>
      <c r="G330" s="248"/>
      <c r="H330" s="248"/>
      <c r="I330" s="248"/>
      <c r="J330" s="248"/>
      <c r="K330" s="247"/>
      <c r="L330" s="269"/>
      <c r="M330" s="269"/>
      <c r="N330" s="270"/>
      <c r="O330" s="270"/>
      <c r="P330" s="270"/>
      <c r="Q330" s="270"/>
      <c r="R330" s="269"/>
      <c r="S330" s="269"/>
      <c r="T330" s="269"/>
      <c r="U330" s="269"/>
      <c r="V330" s="269"/>
    </row>
    <row r="331" spans="1:22" x14ac:dyDescent="0.25">
      <c r="A331" s="45"/>
      <c r="B331" s="63"/>
      <c r="C331" s="248"/>
      <c r="D331" s="248"/>
      <c r="E331" s="248"/>
      <c r="F331" s="248"/>
      <c r="G331" s="248"/>
      <c r="H331" s="248"/>
      <c r="I331" s="248"/>
      <c r="J331" s="248"/>
      <c r="K331" s="247"/>
      <c r="L331" s="269"/>
      <c r="M331" s="269"/>
      <c r="N331" s="270"/>
      <c r="O331" s="270"/>
      <c r="P331" s="270"/>
      <c r="Q331" s="270"/>
      <c r="R331" s="269"/>
      <c r="S331" s="269"/>
      <c r="T331" s="269"/>
      <c r="U331" s="269"/>
      <c r="V331" s="269"/>
    </row>
    <row r="332" spans="1:22" x14ac:dyDescent="0.25">
      <c r="A332" s="45"/>
      <c r="B332" s="63"/>
      <c r="C332" s="248"/>
      <c r="D332" s="248"/>
      <c r="E332" s="248"/>
      <c r="F332" s="248"/>
      <c r="G332" s="248"/>
      <c r="H332" s="248"/>
      <c r="I332" s="248"/>
      <c r="J332" s="248"/>
      <c r="K332" s="247"/>
      <c r="L332" s="269"/>
      <c r="M332" s="269"/>
      <c r="N332" s="270"/>
      <c r="O332" s="270"/>
      <c r="P332" s="270"/>
      <c r="Q332" s="270"/>
      <c r="R332" s="269"/>
      <c r="S332" s="269"/>
      <c r="T332" s="269"/>
      <c r="U332" s="269"/>
      <c r="V332" s="269"/>
    </row>
    <row r="333" spans="1:22" x14ac:dyDescent="0.25">
      <c r="A333" s="45"/>
      <c r="B333" s="63"/>
      <c r="C333" s="248"/>
      <c r="D333" s="248"/>
      <c r="E333" s="248"/>
      <c r="F333" s="248"/>
      <c r="G333" s="248"/>
      <c r="H333" s="248"/>
      <c r="I333" s="248"/>
      <c r="J333" s="248"/>
      <c r="K333" s="247"/>
      <c r="L333" s="269"/>
      <c r="M333" s="269"/>
      <c r="N333" s="270"/>
      <c r="O333" s="270"/>
      <c r="P333" s="270"/>
      <c r="Q333" s="270"/>
      <c r="R333" s="269"/>
      <c r="S333" s="269"/>
      <c r="T333" s="269"/>
      <c r="U333" s="269"/>
      <c r="V333" s="269"/>
    </row>
    <row r="334" spans="1:22" x14ac:dyDescent="0.25">
      <c r="A334" s="45"/>
      <c r="B334" s="63"/>
      <c r="C334" s="248"/>
      <c r="D334" s="248"/>
      <c r="E334" s="248"/>
      <c r="F334" s="248"/>
      <c r="G334" s="248"/>
      <c r="H334" s="248"/>
      <c r="I334" s="248"/>
      <c r="J334" s="248"/>
      <c r="K334" s="247"/>
      <c r="L334" s="269"/>
      <c r="M334" s="269"/>
      <c r="N334" s="270"/>
      <c r="O334" s="270"/>
      <c r="P334" s="270"/>
      <c r="Q334" s="270"/>
      <c r="R334" s="269"/>
      <c r="S334" s="269"/>
      <c r="T334" s="269"/>
      <c r="U334" s="269"/>
      <c r="V334" s="269"/>
    </row>
    <row r="335" spans="1:22" x14ac:dyDescent="0.25">
      <c r="A335" s="45"/>
      <c r="B335" s="63"/>
      <c r="C335" s="248"/>
      <c r="D335" s="248"/>
      <c r="E335" s="248"/>
      <c r="F335" s="248"/>
      <c r="G335" s="248"/>
      <c r="H335" s="248"/>
      <c r="I335" s="248"/>
      <c r="J335" s="248"/>
      <c r="K335" s="247"/>
      <c r="L335" s="269"/>
      <c r="M335" s="269"/>
      <c r="N335" s="270"/>
      <c r="O335" s="270"/>
      <c r="P335" s="270"/>
      <c r="Q335" s="270"/>
      <c r="R335" s="269"/>
      <c r="S335" s="269"/>
      <c r="T335" s="269"/>
      <c r="U335" s="269"/>
      <c r="V335" s="269"/>
    </row>
    <row r="336" spans="1:22" x14ac:dyDescent="0.25">
      <c r="A336" s="45"/>
      <c r="B336" s="63"/>
      <c r="C336" s="248"/>
      <c r="D336" s="248"/>
      <c r="E336" s="248"/>
      <c r="F336" s="248"/>
      <c r="G336" s="248"/>
      <c r="H336" s="248"/>
      <c r="I336" s="248"/>
      <c r="J336" s="248"/>
      <c r="K336" s="247"/>
      <c r="L336" s="269"/>
      <c r="M336" s="269"/>
      <c r="N336" s="270"/>
      <c r="O336" s="270"/>
      <c r="P336" s="270"/>
      <c r="Q336" s="270"/>
      <c r="R336" s="269"/>
      <c r="S336" s="269"/>
      <c r="T336" s="269"/>
      <c r="U336" s="269"/>
      <c r="V336" s="269"/>
    </row>
    <row r="337" spans="1:22" x14ac:dyDescent="0.25">
      <c r="A337" s="45"/>
      <c r="B337" s="63"/>
      <c r="C337" s="248"/>
      <c r="D337" s="248"/>
      <c r="E337" s="248"/>
      <c r="F337" s="248"/>
      <c r="G337" s="248"/>
      <c r="H337" s="248"/>
      <c r="I337" s="248"/>
      <c r="J337" s="248"/>
      <c r="K337" s="247"/>
      <c r="L337" s="269"/>
      <c r="M337" s="269"/>
      <c r="N337" s="270"/>
      <c r="O337" s="270"/>
      <c r="P337" s="270"/>
      <c r="Q337" s="270"/>
      <c r="R337" s="269"/>
      <c r="S337" s="269"/>
      <c r="T337" s="269"/>
      <c r="U337" s="269"/>
      <c r="V337" s="269"/>
    </row>
    <row r="338" spans="1:22" x14ac:dyDescent="0.25">
      <c r="A338" s="45"/>
      <c r="B338" s="63"/>
      <c r="C338" s="248"/>
      <c r="D338" s="248"/>
      <c r="E338" s="248"/>
      <c r="F338" s="248"/>
      <c r="G338" s="248"/>
      <c r="H338" s="248"/>
      <c r="I338" s="248"/>
      <c r="J338" s="248"/>
      <c r="K338" s="247"/>
      <c r="L338" s="269"/>
      <c r="M338" s="269"/>
      <c r="N338" s="270"/>
      <c r="O338" s="270"/>
      <c r="P338" s="270"/>
      <c r="Q338" s="270"/>
      <c r="R338" s="269"/>
      <c r="S338" s="269"/>
      <c r="T338" s="269"/>
      <c r="U338" s="269"/>
      <c r="V338" s="269"/>
    </row>
    <row r="339" spans="1:22" x14ac:dyDescent="0.25">
      <c r="A339" s="45"/>
      <c r="B339" s="63"/>
      <c r="C339" s="248"/>
      <c r="D339" s="248"/>
      <c r="E339" s="248"/>
      <c r="F339" s="248"/>
      <c r="G339" s="248"/>
      <c r="H339" s="248"/>
      <c r="I339" s="248"/>
      <c r="J339" s="248"/>
      <c r="K339" s="247"/>
      <c r="L339" s="269"/>
      <c r="M339" s="269"/>
      <c r="N339" s="270"/>
      <c r="O339" s="270"/>
      <c r="P339" s="270"/>
      <c r="Q339" s="270"/>
      <c r="R339" s="269"/>
      <c r="S339" s="269"/>
      <c r="T339" s="269"/>
      <c r="U339" s="269"/>
      <c r="V339" s="269"/>
    </row>
    <row r="340" spans="1:22" x14ac:dyDescent="0.25">
      <c r="A340" s="45"/>
      <c r="B340" s="63"/>
      <c r="C340" s="248"/>
      <c r="D340" s="248"/>
      <c r="E340" s="248"/>
      <c r="F340" s="248"/>
      <c r="G340" s="248"/>
      <c r="H340" s="248"/>
      <c r="I340" s="248"/>
      <c r="J340" s="248"/>
      <c r="K340" s="247"/>
      <c r="L340" s="269"/>
      <c r="M340" s="269"/>
      <c r="N340" s="270"/>
      <c r="O340" s="270"/>
      <c r="P340" s="270"/>
      <c r="Q340" s="270"/>
      <c r="R340" s="269"/>
      <c r="S340" s="269"/>
      <c r="T340" s="269"/>
      <c r="U340" s="269"/>
      <c r="V340" s="269"/>
    </row>
    <row r="341" spans="1:22" x14ac:dyDescent="0.25">
      <c r="A341" s="45"/>
      <c r="B341" s="63"/>
      <c r="C341" s="248"/>
      <c r="D341" s="248"/>
      <c r="E341" s="248"/>
      <c r="F341" s="248"/>
      <c r="G341" s="248"/>
      <c r="H341" s="248"/>
      <c r="I341" s="248"/>
      <c r="J341" s="248"/>
      <c r="K341" s="247"/>
      <c r="L341" s="269"/>
      <c r="M341" s="269"/>
      <c r="N341" s="270"/>
      <c r="O341" s="270"/>
      <c r="P341" s="270"/>
      <c r="Q341" s="270"/>
      <c r="R341" s="269"/>
      <c r="S341" s="269"/>
      <c r="T341" s="269"/>
      <c r="U341" s="269"/>
      <c r="V341" s="269"/>
    </row>
    <row r="342" spans="1:22" x14ac:dyDescent="0.25">
      <c r="A342" s="45"/>
      <c r="B342" s="63"/>
      <c r="C342" s="248"/>
      <c r="D342" s="248"/>
      <c r="E342" s="248"/>
      <c r="F342" s="248"/>
      <c r="G342" s="248"/>
      <c r="H342" s="248"/>
      <c r="I342" s="248"/>
      <c r="J342" s="248"/>
      <c r="K342" s="247"/>
      <c r="L342" s="269"/>
      <c r="M342" s="269"/>
      <c r="N342" s="270"/>
      <c r="O342" s="270"/>
      <c r="P342" s="270"/>
      <c r="Q342" s="270"/>
      <c r="R342" s="269"/>
      <c r="S342" s="269"/>
      <c r="T342" s="269"/>
      <c r="U342" s="269"/>
      <c r="V342" s="269"/>
    </row>
    <row r="343" spans="1:22" x14ac:dyDescent="0.25">
      <c r="A343" s="45"/>
      <c r="B343" s="63"/>
      <c r="C343" s="248"/>
      <c r="D343" s="248"/>
      <c r="E343" s="248"/>
      <c r="F343" s="248"/>
      <c r="G343" s="248"/>
      <c r="H343" s="248"/>
      <c r="I343" s="248"/>
      <c r="J343" s="248"/>
      <c r="K343" s="247"/>
      <c r="L343" s="269"/>
      <c r="M343" s="269"/>
      <c r="N343" s="270"/>
      <c r="O343" s="270"/>
      <c r="P343" s="270"/>
      <c r="Q343" s="270"/>
      <c r="R343" s="269"/>
      <c r="S343" s="269"/>
      <c r="T343" s="269"/>
      <c r="U343" s="269"/>
      <c r="V343" s="269"/>
    </row>
    <row r="344" spans="1:22" x14ac:dyDescent="0.25">
      <c r="A344" s="45"/>
      <c r="B344" s="63"/>
      <c r="C344" s="248"/>
      <c r="D344" s="248"/>
      <c r="E344" s="248"/>
      <c r="F344" s="248"/>
      <c r="G344" s="248"/>
      <c r="H344" s="248"/>
      <c r="I344" s="248"/>
      <c r="J344" s="248"/>
      <c r="K344" s="247"/>
      <c r="L344" s="269"/>
      <c r="M344" s="269"/>
      <c r="N344" s="270"/>
      <c r="O344" s="270"/>
      <c r="P344" s="270"/>
      <c r="Q344" s="270"/>
      <c r="R344" s="269"/>
      <c r="S344" s="269"/>
      <c r="T344" s="269"/>
      <c r="U344" s="269"/>
      <c r="V344" s="269"/>
    </row>
    <row r="345" spans="1:22" x14ac:dyDescent="0.25">
      <c r="A345" s="45"/>
      <c r="B345" s="63"/>
      <c r="C345" s="248"/>
      <c r="D345" s="248"/>
      <c r="E345" s="248"/>
      <c r="F345" s="248"/>
      <c r="G345" s="248"/>
      <c r="H345" s="248"/>
      <c r="I345" s="248"/>
      <c r="J345" s="248"/>
      <c r="K345" s="247"/>
      <c r="L345" s="269"/>
      <c r="M345" s="269"/>
      <c r="N345" s="270"/>
      <c r="O345" s="270"/>
      <c r="P345" s="270"/>
      <c r="Q345" s="270"/>
      <c r="R345" s="269"/>
      <c r="S345" s="269"/>
      <c r="T345" s="269"/>
      <c r="U345" s="269"/>
      <c r="V345" s="269"/>
    </row>
    <row r="346" spans="1:22" x14ac:dyDescent="0.25">
      <c r="A346" s="45"/>
      <c r="B346" s="63"/>
      <c r="C346" s="248"/>
      <c r="D346" s="248"/>
      <c r="E346" s="248"/>
      <c r="F346" s="248"/>
      <c r="G346" s="248"/>
      <c r="H346" s="248"/>
      <c r="I346" s="248"/>
      <c r="J346" s="248"/>
      <c r="K346" s="247"/>
      <c r="L346" s="269"/>
      <c r="M346" s="269"/>
      <c r="N346" s="270"/>
      <c r="O346" s="270"/>
      <c r="P346" s="270"/>
      <c r="Q346" s="270"/>
      <c r="R346" s="269"/>
      <c r="S346" s="269"/>
      <c r="T346" s="269"/>
      <c r="U346" s="269"/>
      <c r="V346" s="269"/>
    </row>
    <row r="347" spans="1:22" x14ac:dyDescent="0.25">
      <c r="A347" s="45"/>
      <c r="B347" s="63"/>
      <c r="C347" s="248"/>
      <c r="D347" s="248"/>
      <c r="E347" s="248"/>
      <c r="F347" s="248"/>
      <c r="G347" s="248"/>
      <c r="H347" s="248"/>
      <c r="I347" s="248"/>
      <c r="J347" s="248"/>
      <c r="K347" s="247"/>
      <c r="L347" s="269"/>
      <c r="M347" s="269"/>
      <c r="N347" s="270"/>
      <c r="O347" s="270"/>
      <c r="P347" s="270"/>
      <c r="Q347" s="270"/>
      <c r="R347" s="269"/>
      <c r="S347" s="269"/>
      <c r="T347" s="269"/>
      <c r="U347" s="269"/>
      <c r="V347" s="269"/>
    </row>
    <row r="348" spans="1:22" x14ac:dyDescent="0.25">
      <c r="A348" s="45"/>
      <c r="B348" s="63"/>
      <c r="C348" s="248"/>
      <c r="D348" s="248"/>
      <c r="E348" s="248"/>
      <c r="F348" s="248"/>
      <c r="G348" s="248"/>
      <c r="H348" s="248"/>
      <c r="I348" s="248"/>
      <c r="J348" s="248"/>
      <c r="K348" s="247"/>
      <c r="L348" s="269"/>
      <c r="M348" s="269"/>
      <c r="N348" s="270"/>
      <c r="O348" s="270"/>
      <c r="P348" s="270"/>
      <c r="Q348" s="270"/>
      <c r="R348" s="269"/>
      <c r="S348" s="269"/>
      <c r="T348" s="269"/>
      <c r="U348" s="269"/>
      <c r="V348" s="269"/>
    </row>
    <row r="349" spans="1:22" x14ac:dyDescent="0.25">
      <c r="A349" s="45"/>
      <c r="B349" s="63"/>
      <c r="C349" s="248"/>
      <c r="D349" s="248"/>
      <c r="E349" s="248"/>
      <c r="F349" s="248"/>
      <c r="G349" s="248"/>
      <c r="H349" s="248"/>
      <c r="I349" s="248"/>
      <c r="J349" s="248"/>
      <c r="K349" s="247"/>
      <c r="L349" s="269"/>
      <c r="M349" s="269"/>
      <c r="N349" s="270"/>
      <c r="O349" s="270"/>
      <c r="P349" s="270"/>
      <c r="Q349" s="270"/>
      <c r="R349" s="269"/>
      <c r="S349" s="269"/>
      <c r="T349" s="269"/>
      <c r="U349" s="269"/>
      <c r="V349" s="269"/>
    </row>
    <row r="350" spans="1:22" x14ac:dyDescent="0.25">
      <c r="A350" s="45"/>
      <c r="B350" s="63"/>
      <c r="C350" s="248"/>
      <c r="D350" s="248"/>
      <c r="E350" s="248"/>
      <c r="F350" s="248"/>
      <c r="G350" s="248"/>
      <c r="H350" s="248"/>
      <c r="I350" s="248"/>
      <c r="J350" s="248"/>
      <c r="K350" s="247"/>
      <c r="L350" s="269"/>
      <c r="M350" s="269"/>
      <c r="N350" s="270"/>
      <c r="O350" s="270"/>
      <c r="P350" s="270"/>
      <c r="Q350" s="270"/>
      <c r="R350" s="269"/>
      <c r="S350" s="269"/>
      <c r="T350" s="269"/>
      <c r="U350" s="269"/>
      <c r="V350" s="269"/>
    </row>
    <row r="351" spans="1:22" x14ac:dyDescent="0.25">
      <c r="A351" s="45"/>
      <c r="B351" s="63"/>
      <c r="C351" s="248"/>
      <c r="D351" s="248"/>
      <c r="E351" s="248"/>
      <c r="F351" s="248"/>
      <c r="G351" s="248"/>
      <c r="H351" s="248"/>
      <c r="I351" s="248"/>
      <c r="J351" s="248"/>
      <c r="K351" s="247"/>
      <c r="L351" s="269"/>
      <c r="M351" s="269"/>
      <c r="N351" s="270"/>
      <c r="O351" s="270"/>
      <c r="P351" s="270"/>
      <c r="Q351" s="270"/>
      <c r="R351" s="269"/>
      <c r="S351" s="269"/>
      <c r="T351" s="269"/>
      <c r="U351" s="269"/>
      <c r="V351" s="269"/>
    </row>
    <row r="352" spans="1:22" x14ac:dyDescent="0.25">
      <c r="A352" s="45"/>
      <c r="B352" s="63"/>
      <c r="C352" s="248"/>
      <c r="D352" s="248"/>
      <c r="E352" s="248"/>
      <c r="F352" s="248"/>
      <c r="G352" s="248"/>
      <c r="H352" s="248"/>
      <c r="I352" s="248"/>
      <c r="J352" s="248"/>
      <c r="K352" s="247"/>
      <c r="L352" s="269"/>
      <c r="M352" s="269"/>
      <c r="N352" s="270"/>
      <c r="O352" s="270"/>
      <c r="P352" s="270"/>
      <c r="Q352" s="270"/>
      <c r="R352" s="269"/>
      <c r="S352" s="269"/>
      <c r="T352" s="269"/>
      <c r="U352" s="269"/>
      <c r="V352" s="269"/>
    </row>
    <row r="353" spans="1:22" x14ac:dyDescent="0.25">
      <c r="A353" s="45"/>
      <c r="B353" s="63"/>
      <c r="C353" s="248"/>
      <c r="D353" s="248"/>
      <c r="E353" s="248"/>
      <c r="F353" s="248"/>
      <c r="G353" s="248"/>
      <c r="H353" s="248"/>
      <c r="I353" s="248"/>
      <c r="J353" s="248"/>
      <c r="K353" s="247"/>
      <c r="L353" s="269"/>
      <c r="M353" s="269"/>
      <c r="N353" s="270"/>
      <c r="O353" s="270"/>
      <c r="P353" s="270"/>
      <c r="Q353" s="270"/>
      <c r="R353" s="269"/>
      <c r="S353" s="269"/>
      <c r="T353" s="269"/>
      <c r="U353" s="269"/>
      <c r="V353" s="269"/>
    </row>
    <row r="354" spans="1:22" x14ac:dyDescent="0.25">
      <c r="A354" s="45"/>
      <c r="B354" s="63"/>
      <c r="C354" s="248"/>
      <c r="D354" s="248"/>
      <c r="E354" s="248"/>
      <c r="F354" s="248"/>
      <c r="G354" s="248"/>
      <c r="H354" s="248"/>
      <c r="I354" s="248"/>
      <c r="J354" s="248"/>
      <c r="K354" s="247"/>
      <c r="L354" s="269"/>
      <c r="M354" s="269"/>
      <c r="N354" s="270"/>
      <c r="O354" s="270"/>
      <c r="P354" s="270"/>
      <c r="Q354" s="270"/>
      <c r="R354" s="269"/>
      <c r="S354" s="269"/>
      <c r="T354" s="269"/>
      <c r="U354" s="269"/>
      <c r="V354" s="269"/>
    </row>
    <row r="355" spans="1:22" x14ac:dyDescent="0.25">
      <c r="A355" s="45"/>
      <c r="B355" s="63"/>
      <c r="C355" s="248"/>
      <c r="D355" s="248"/>
      <c r="E355" s="248"/>
      <c r="F355" s="248"/>
      <c r="G355" s="248"/>
      <c r="H355" s="248"/>
      <c r="I355" s="248"/>
      <c r="J355" s="248"/>
      <c r="K355" s="247"/>
      <c r="L355" s="269"/>
      <c r="M355" s="269"/>
      <c r="N355" s="270"/>
      <c r="O355" s="270"/>
      <c r="P355" s="270"/>
      <c r="Q355" s="270"/>
      <c r="R355" s="269"/>
      <c r="S355" s="269"/>
      <c r="T355" s="269"/>
      <c r="U355" s="269"/>
      <c r="V355" s="269"/>
    </row>
    <row r="356" spans="1:22" x14ac:dyDescent="0.25">
      <c r="A356" s="45"/>
      <c r="B356" s="63"/>
      <c r="C356" s="248"/>
      <c r="D356" s="248"/>
      <c r="E356" s="248"/>
      <c r="F356" s="248"/>
      <c r="G356" s="248"/>
      <c r="H356" s="248"/>
      <c r="I356" s="248"/>
      <c r="J356" s="248"/>
      <c r="K356" s="247"/>
      <c r="L356" s="269"/>
      <c r="M356" s="269"/>
      <c r="N356" s="270"/>
      <c r="O356" s="270"/>
      <c r="P356" s="270"/>
      <c r="Q356" s="270"/>
      <c r="R356" s="269"/>
      <c r="S356" s="269"/>
      <c r="T356" s="269"/>
      <c r="U356" s="269"/>
      <c r="V356" s="269"/>
    </row>
    <row r="357" spans="1:22" x14ac:dyDescent="0.25">
      <c r="A357" s="45"/>
      <c r="B357" s="63"/>
      <c r="C357" s="248"/>
      <c r="D357" s="248"/>
      <c r="E357" s="248"/>
      <c r="F357" s="248"/>
      <c r="G357" s="248"/>
      <c r="H357" s="248"/>
      <c r="I357" s="248"/>
      <c r="J357" s="248"/>
      <c r="K357" s="247"/>
      <c r="L357" s="269"/>
      <c r="M357" s="269"/>
      <c r="N357" s="270"/>
      <c r="O357" s="270"/>
      <c r="P357" s="270"/>
      <c r="Q357" s="270"/>
      <c r="R357" s="269"/>
      <c r="S357" s="269"/>
      <c r="T357" s="269"/>
      <c r="U357" s="269"/>
      <c r="V357" s="269"/>
    </row>
    <row r="358" spans="1:22" x14ac:dyDescent="0.25">
      <c r="A358" s="45"/>
      <c r="B358" s="63"/>
      <c r="C358" s="248"/>
      <c r="D358" s="248"/>
      <c r="E358" s="248"/>
      <c r="F358" s="248"/>
      <c r="G358" s="248"/>
      <c r="H358" s="248"/>
      <c r="I358" s="248"/>
      <c r="J358" s="248"/>
      <c r="K358" s="247"/>
      <c r="L358" s="269"/>
      <c r="M358" s="269"/>
      <c r="N358" s="270"/>
      <c r="O358" s="270"/>
      <c r="P358" s="270"/>
      <c r="Q358" s="270"/>
      <c r="R358" s="269"/>
      <c r="S358" s="269"/>
      <c r="T358" s="269"/>
      <c r="U358" s="269"/>
      <c r="V358" s="269"/>
    </row>
    <row r="359" spans="1:22" x14ac:dyDescent="0.25">
      <c r="A359" s="45"/>
      <c r="B359" s="63"/>
      <c r="C359" s="248"/>
      <c r="D359" s="248"/>
      <c r="E359" s="248"/>
      <c r="F359" s="248"/>
      <c r="G359" s="248"/>
      <c r="H359" s="248"/>
      <c r="I359" s="248"/>
      <c r="J359" s="248"/>
      <c r="K359" s="247"/>
      <c r="L359" s="269"/>
      <c r="M359" s="269"/>
      <c r="N359" s="270"/>
      <c r="O359" s="270"/>
      <c r="P359" s="270"/>
      <c r="Q359" s="270"/>
      <c r="R359" s="269"/>
      <c r="S359" s="269"/>
      <c r="T359" s="269"/>
      <c r="U359" s="269"/>
      <c r="V359" s="269"/>
    </row>
    <row r="360" spans="1:22" x14ac:dyDescent="0.25">
      <c r="A360" s="45"/>
      <c r="B360" s="63"/>
      <c r="C360" s="248"/>
      <c r="D360" s="248"/>
      <c r="E360" s="248"/>
      <c r="F360" s="248"/>
      <c r="G360" s="248"/>
      <c r="H360" s="248"/>
      <c r="I360" s="248"/>
      <c r="J360" s="248"/>
      <c r="K360" s="247"/>
      <c r="L360" s="269"/>
      <c r="M360" s="269"/>
      <c r="N360" s="270"/>
      <c r="O360" s="270"/>
      <c r="P360" s="270"/>
      <c r="Q360" s="270"/>
      <c r="R360" s="269"/>
      <c r="S360" s="269"/>
      <c r="T360" s="269"/>
      <c r="U360" s="269"/>
      <c r="V360" s="269"/>
    </row>
    <row r="361" spans="1:22" x14ac:dyDescent="0.25">
      <c r="A361" s="45"/>
      <c r="B361" s="63"/>
      <c r="C361" s="248"/>
      <c r="D361" s="248"/>
      <c r="E361" s="248"/>
      <c r="F361" s="248"/>
      <c r="G361" s="248"/>
      <c r="H361" s="248"/>
      <c r="I361" s="248"/>
      <c r="J361" s="248"/>
      <c r="K361" s="247"/>
      <c r="L361" s="269"/>
      <c r="M361" s="269"/>
      <c r="N361" s="270"/>
      <c r="O361" s="270"/>
      <c r="P361" s="270"/>
      <c r="Q361" s="270"/>
      <c r="R361" s="269"/>
      <c r="S361" s="269"/>
      <c r="T361" s="269"/>
      <c r="U361" s="269"/>
      <c r="V361" s="269"/>
    </row>
    <row r="362" spans="1:22" x14ac:dyDescent="0.25">
      <c r="A362" s="45"/>
      <c r="B362" s="63"/>
      <c r="C362" s="248"/>
      <c r="D362" s="248"/>
      <c r="E362" s="248"/>
      <c r="F362" s="248"/>
      <c r="G362" s="248"/>
      <c r="H362" s="248"/>
      <c r="I362" s="248"/>
      <c r="J362" s="248"/>
      <c r="K362" s="247"/>
      <c r="L362" s="269"/>
      <c r="M362" s="269"/>
      <c r="N362" s="270"/>
      <c r="O362" s="270"/>
      <c r="P362" s="270"/>
      <c r="Q362" s="270"/>
      <c r="R362" s="269"/>
      <c r="S362" s="269"/>
      <c r="T362" s="269"/>
      <c r="U362" s="269"/>
      <c r="V362" s="269"/>
    </row>
    <row r="363" spans="1:22" x14ac:dyDescent="0.25">
      <c r="A363" s="45"/>
      <c r="B363" s="63"/>
      <c r="C363" s="248"/>
      <c r="D363" s="248"/>
      <c r="E363" s="248"/>
      <c r="F363" s="248"/>
      <c r="G363" s="248"/>
      <c r="H363" s="248"/>
      <c r="I363" s="248"/>
      <c r="J363" s="248"/>
      <c r="K363" s="247"/>
      <c r="L363" s="269"/>
      <c r="M363" s="269"/>
      <c r="N363" s="270"/>
      <c r="O363" s="270"/>
      <c r="P363" s="270"/>
      <c r="Q363" s="270"/>
      <c r="R363" s="269"/>
      <c r="S363" s="269"/>
      <c r="T363" s="269"/>
      <c r="U363" s="269"/>
      <c r="V363" s="269"/>
    </row>
    <row r="364" spans="1:22" x14ac:dyDescent="0.25">
      <c r="A364" s="45"/>
      <c r="B364" s="63"/>
      <c r="C364" s="248"/>
      <c r="D364" s="248"/>
      <c r="E364" s="248"/>
      <c r="F364" s="248"/>
      <c r="G364" s="248"/>
      <c r="H364" s="248"/>
      <c r="I364" s="248"/>
      <c r="J364" s="248"/>
      <c r="K364" s="247"/>
      <c r="L364" s="269"/>
      <c r="M364" s="269"/>
      <c r="N364" s="270"/>
      <c r="O364" s="270"/>
      <c r="P364" s="270"/>
      <c r="Q364" s="270"/>
      <c r="R364" s="269"/>
      <c r="S364" s="269"/>
      <c r="T364" s="269"/>
      <c r="U364" s="269"/>
      <c r="V364" s="269"/>
    </row>
    <row r="365" spans="1:22" x14ac:dyDescent="0.25">
      <c r="A365" s="45"/>
      <c r="B365" s="63"/>
      <c r="C365" s="248"/>
      <c r="D365" s="248"/>
      <c r="E365" s="248"/>
      <c r="F365" s="248"/>
      <c r="G365" s="248"/>
      <c r="H365" s="248"/>
      <c r="I365" s="248"/>
      <c r="J365" s="248"/>
      <c r="K365" s="247"/>
      <c r="L365" s="269"/>
      <c r="M365" s="269"/>
      <c r="N365" s="270"/>
      <c r="O365" s="270"/>
      <c r="P365" s="270"/>
      <c r="Q365" s="270"/>
      <c r="R365" s="269"/>
      <c r="S365" s="269"/>
      <c r="T365" s="269"/>
      <c r="U365" s="269"/>
      <c r="V365" s="269"/>
    </row>
    <row r="366" spans="1:22" x14ac:dyDescent="0.25">
      <c r="A366" s="45"/>
      <c r="B366" s="63"/>
      <c r="C366" s="248"/>
      <c r="D366" s="248"/>
      <c r="E366" s="248"/>
      <c r="F366" s="248"/>
      <c r="G366" s="248"/>
      <c r="H366" s="248"/>
      <c r="I366" s="248"/>
      <c r="J366" s="248"/>
      <c r="K366" s="247"/>
      <c r="L366" s="269"/>
      <c r="M366" s="269"/>
      <c r="N366" s="270"/>
      <c r="O366" s="270"/>
      <c r="P366" s="270"/>
      <c r="Q366" s="270"/>
      <c r="R366" s="269"/>
      <c r="S366" s="269"/>
      <c r="T366" s="269"/>
      <c r="U366" s="269"/>
      <c r="V366" s="269"/>
    </row>
    <row r="367" spans="1:22" x14ac:dyDescent="0.25">
      <c r="A367" s="45"/>
      <c r="B367" s="63"/>
      <c r="C367" s="248"/>
      <c r="D367" s="248"/>
      <c r="E367" s="248"/>
      <c r="F367" s="248"/>
      <c r="G367" s="248"/>
      <c r="H367" s="248"/>
      <c r="I367" s="248"/>
      <c r="J367" s="248"/>
      <c r="K367" s="247"/>
      <c r="L367" s="269"/>
      <c r="M367" s="269"/>
      <c r="N367" s="270"/>
      <c r="O367" s="270"/>
      <c r="P367" s="270"/>
      <c r="Q367" s="270"/>
      <c r="R367" s="269"/>
      <c r="S367" s="269"/>
      <c r="T367" s="269"/>
      <c r="U367" s="269"/>
      <c r="V367" s="269"/>
    </row>
    <row r="368" spans="1:22" x14ac:dyDescent="0.25">
      <c r="A368" s="45"/>
      <c r="B368" s="63"/>
      <c r="C368" s="248"/>
      <c r="D368" s="248"/>
      <c r="E368" s="248"/>
      <c r="F368" s="248"/>
      <c r="G368" s="248"/>
      <c r="H368" s="248"/>
      <c r="I368" s="248"/>
      <c r="J368" s="248"/>
      <c r="K368" s="247"/>
      <c r="L368" s="269"/>
      <c r="M368" s="269"/>
      <c r="N368" s="270"/>
      <c r="O368" s="270"/>
      <c r="P368" s="270"/>
      <c r="Q368" s="270"/>
      <c r="R368" s="269"/>
      <c r="S368" s="269"/>
      <c r="T368" s="269"/>
      <c r="U368" s="269"/>
      <c r="V368" s="269"/>
    </row>
    <row r="369" spans="1:22" x14ac:dyDescent="0.25">
      <c r="A369" s="45"/>
      <c r="B369" s="63"/>
      <c r="C369" s="248"/>
      <c r="D369" s="248"/>
      <c r="E369" s="248"/>
      <c r="F369" s="248"/>
      <c r="G369" s="248"/>
      <c r="H369" s="248"/>
      <c r="I369" s="248"/>
      <c r="J369" s="248"/>
      <c r="K369" s="247"/>
      <c r="L369" s="269"/>
      <c r="M369" s="269"/>
      <c r="N369" s="270"/>
      <c r="O369" s="270"/>
      <c r="P369" s="270"/>
      <c r="Q369" s="270"/>
      <c r="R369" s="269"/>
      <c r="S369" s="269"/>
      <c r="T369" s="269"/>
      <c r="U369" s="269"/>
      <c r="V369" s="269"/>
    </row>
  </sheetData>
  <sheetProtection algorithmName="SHA-512" hashValue="HQPKsXpNRUZ0OCR7G0papbGx4mNhXjWu1HAberuGEJu4lOEZF8SUG5WKOB8hNz4wlzMBr2SCaFdQPOQajN1mkA==" saltValue="1t0CMOzUgha3SjSGwsCzRg==" spinCount="100000" sheet="1" objects="1" scenarios="1"/>
  <protectedRanges>
    <protectedRange sqref="J63:J64" name="Plage6"/>
    <protectedRange sqref="F4:F60" name="Plage3"/>
    <protectedRange sqref="Q7 Q11 Q15 Q19 Q27 Q31 Q39:Q40 Q51 Q55 Q63:Q64" name="Plage1"/>
    <protectedRange sqref="D3:D63" name="Plage2"/>
    <protectedRange sqref="H8:H56" name="Plage4"/>
    <protectedRange sqref="J16:J48" name="Plage5"/>
    <protectedRange sqref="S8 S16 S23:S24 S28 S31 S39:S40" name="Plage7"/>
  </protectedRanges>
  <mergeCells count="5">
    <mergeCell ref="N3:T4"/>
    <mergeCell ref="I12:J15"/>
    <mergeCell ref="K32:K33"/>
    <mergeCell ref="N47:T48"/>
    <mergeCell ref="I59:J60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401" r:id="rId3" name="CommandButton1">
          <controlPr defaultSize="0" autoLine="0" r:id="rId4">
            <anchor moveWithCells="1">
              <from>
                <xdr:col>8</xdr:col>
                <xdr:colOff>1685925</xdr:colOff>
                <xdr:row>0</xdr:row>
                <xdr:rowOff>47625</xdr:rowOff>
              </from>
              <to>
                <xdr:col>11</xdr:col>
                <xdr:colOff>942975</xdr:colOff>
                <xdr:row>6</xdr:row>
                <xdr:rowOff>171450</xdr:rowOff>
              </to>
            </anchor>
          </controlPr>
        </control>
      </mc:Choice>
      <mc:Fallback>
        <control shapeId="102401" r:id="rId3" name="CommandButton1"/>
      </mc:Fallback>
    </mc:AlternateContent>
  </controls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5B7219-C0CC-41DC-BDEE-1848E61B91C1}">
  <sheetPr codeName="Feuil3"/>
  <dimension ref="A1:V369"/>
  <sheetViews>
    <sheetView showGridLines="0" showRowColHeaders="0" workbookViewId="0"/>
  </sheetViews>
  <sheetFormatPr baseColWidth="10" defaultRowHeight="18" x14ac:dyDescent="0.25"/>
  <cols>
    <col min="1" max="1" width="3.7109375" style="51" customWidth="1"/>
    <col min="2" max="2" width="13.5703125" style="65" customWidth="1"/>
    <col min="3" max="3" width="29.5703125" style="208" customWidth="1"/>
    <col min="4" max="4" width="4.7109375" style="51" customWidth="1"/>
    <col min="5" max="5" width="32.28515625" style="208" customWidth="1"/>
    <col min="6" max="6" width="4.7109375" style="51" customWidth="1"/>
    <col min="7" max="7" width="32.42578125" style="208" customWidth="1"/>
    <col min="8" max="8" width="4.85546875" style="51" customWidth="1"/>
    <col min="9" max="9" width="38" style="208" customWidth="1"/>
    <col min="10" max="10" width="6.28515625" style="51" customWidth="1"/>
    <col min="11" max="11" width="5" style="40" bestFit="1" customWidth="1"/>
    <col min="12" max="12" width="31.42578125" style="271" customWidth="1"/>
    <col min="13" max="13" width="5.85546875" style="40" customWidth="1"/>
    <col min="14" max="14" width="28.42578125" style="272" customWidth="1"/>
    <col min="15" max="15" width="4.140625" style="272" customWidth="1"/>
    <col min="16" max="16" width="24.7109375" style="272" customWidth="1"/>
    <col min="17" max="17" width="4.28515625" style="272" customWidth="1"/>
    <col min="18" max="18" width="24.7109375" style="271" customWidth="1"/>
    <col min="19" max="19" width="4.28515625" style="271" customWidth="1"/>
    <col min="20" max="20" width="24.7109375" style="271" customWidth="1"/>
    <col min="21" max="22" width="19.140625" style="271" customWidth="1"/>
  </cols>
  <sheetData>
    <row r="1" spans="1:22" ht="20.25" x14ac:dyDescent="0.25">
      <c r="A1" s="36"/>
      <c r="B1" s="61"/>
      <c r="C1" s="201" t="s">
        <v>12</v>
      </c>
      <c r="D1" s="37"/>
      <c r="E1" s="201" t="s">
        <v>13</v>
      </c>
      <c r="F1" s="37"/>
      <c r="G1" s="201" t="s">
        <v>14</v>
      </c>
      <c r="H1" s="37"/>
      <c r="I1" s="201" t="s">
        <v>15</v>
      </c>
      <c r="J1" s="36"/>
      <c r="K1" s="38"/>
      <c r="L1" s="235"/>
      <c r="M1" s="39"/>
      <c r="N1" s="253"/>
      <c r="O1" s="253"/>
      <c r="P1" s="253"/>
      <c r="Q1" s="253"/>
      <c r="R1" s="235"/>
      <c r="S1" s="235"/>
      <c r="T1" s="235"/>
      <c r="U1" s="235"/>
      <c r="V1" s="235"/>
    </row>
    <row r="2" spans="1:22" x14ac:dyDescent="0.25">
      <c r="A2" s="36"/>
      <c r="B2" s="62"/>
      <c r="C2" s="202"/>
      <c r="D2" s="36"/>
      <c r="E2" s="202"/>
      <c r="F2" s="36"/>
      <c r="G2" s="202"/>
      <c r="H2" s="36"/>
      <c r="I2" s="202"/>
      <c r="J2" s="36"/>
      <c r="K2" s="38"/>
      <c r="L2" s="235"/>
      <c r="M2" s="39"/>
      <c r="N2" s="253"/>
      <c r="O2" s="253"/>
      <c r="P2" s="253"/>
      <c r="Q2" s="253"/>
      <c r="R2" s="235"/>
      <c r="S2" s="235"/>
      <c r="T2" s="235"/>
      <c r="U2" s="235"/>
      <c r="V2" s="235"/>
    </row>
    <row r="3" spans="1:22" ht="21" customHeight="1" x14ac:dyDescent="0.25">
      <c r="A3" s="36">
        <v>1</v>
      </c>
      <c r="B3" s="72" t="s">
        <v>120</v>
      </c>
      <c r="C3" s="203" t="str">
        <f>Poule1!N22</f>
        <v/>
      </c>
      <c r="D3" s="73"/>
      <c r="E3" s="88"/>
      <c r="F3" s="74"/>
      <c r="G3" s="88"/>
      <c r="H3" s="74"/>
      <c r="I3" s="88"/>
      <c r="J3" s="75"/>
      <c r="K3" s="42"/>
      <c r="L3" s="229"/>
      <c r="M3" s="39"/>
      <c r="N3" s="326" t="s">
        <v>153</v>
      </c>
      <c r="O3" s="326"/>
      <c r="P3" s="326"/>
      <c r="Q3" s="326"/>
      <c r="R3" s="326"/>
      <c r="S3" s="326"/>
      <c r="T3" s="326"/>
      <c r="U3" s="235"/>
      <c r="V3" s="235"/>
    </row>
    <row r="4" spans="1:22" ht="20.25" customHeight="1" x14ac:dyDescent="0.25">
      <c r="A4" s="36">
        <v>32</v>
      </c>
      <c r="B4" s="76"/>
      <c r="C4" s="88"/>
      <c r="D4" s="74"/>
      <c r="E4" s="209" t="str">
        <f>IF(D3&gt;D7,C3,C7)</f>
        <v/>
      </c>
      <c r="F4" s="78"/>
      <c r="G4" s="88"/>
      <c r="H4" s="74"/>
      <c r="I4" s="88"/>
      <c r="J4" s="75"/>
      <c r="K4" s="42"/>
      <c r="L4" s="229"/>
      <c r="M4" s="39"/>
      <c r="N4" s="326"/>
      <c r="O4" s="326"/>
      <c r="P4" s="326"/>
      <c r="Q4" s="326"/>
      <c r="R4" s="326"/>
      <c r="S4" s="326"/>
      <c r="T4" s="326"/>
      <c r="U4" s="235"/>
      <c r="V4" s="235"/>
    </row>
    <row r="5" spans="1:22" x14ac:dyDescent="0.25">
      <c r="A5" s="36"/>
      <c r="B5" s="74"/>
      <c r="C5" s="88"/>
      <c r="D5" s="74"/>
      <c r="E5" s="210"/>
      <c r="F5" s="200"/>
      <c r="G5" s="88"/>
      <c r="H5" s="74"/>
      <c r="I5" s="88"/>
      <c r="J5" s="74"/>
      <c r="K5" s="42"/>
      <c r="L5" s="229"/>
      <c r="M5" s="39"/>
      <c r="N5" s="253"/>
      <c r="O5" s="253"/>
      <c r="P5" s="253"/>
      <c r="Q5" s="253"/>
      <c r="R5" s="235"/>
      <c r="S5" s="235"/>
      <c r="T5" s="235"/>
      <c r="U5" s="235"/>
      <c r="V5" s="235"/>
    </row>
    <row r="6" spans="1:22" x14ac:dyDescent="0.25">
      <c r="A6" s="36"/>
      <c r="B6" s="74"/>
      <c r="C6" s="88"/>
      <c r="D6" s="74"/>
      <c r="E6" s="209"/>
      <c r="F6" s="79"/>
      <c r="G6" s="88"/>
      <c r="H6" s="74"/>
      <c r="I6" s="88"/>
      <c r="J6" s="74"/>
      <c r="K6" s="42"/>
      <c r="L6" s="229"/>
      <c r="M6" s="39"/>
      <c r="N6" s="253"/>
      <c r="O6" s="253"/>
      <c r="P6" s="253"/>
      <c r="Q6" s="253"/>
      <c r="R6" s="235"/>
      <c r="S6" s="235"/>
      <c r="T6" s="235"/>
      <c r="U6" s="235"/>
      <c r="V6" s="235"/>
    </row>
    <row r="7" spans="1:22" ht="18.75" x14ac:dyDescent="0.25">
      <c r="A7" s="36">
        <v>17</v>
      </c>
      <c r="B7" s="72" t="s">
        <v>121</v>
      </c>
      <c r="C7" s="203" t="str">
        <f>Poule2!N23</f>
        <v/>
      </c>
      <c r="D7" s="73"/>
      <c r="E7" s="209"/>
      <c r="F7" s="79"/>
      <c r="G7" s="88"/>
      <c r="H7" s="74"/>
      <c r="I7" s="213"/>
      <c r="J7" s="80"/>
      <c r="K7" s="42"/>
      <c r="L7" s="229"/>
      <c r="M7" s="43"/>
      <c r="N7" s="256" t="str">
        <f>IF(E4=C3,C7,C3)</f>
        <v/>
      </c>
      <c r="O7" s="256"/>
      <c r="P7" s="257" t="str">
        <f>IF(O7&gt;O8,N7,N8)</f>
        <v/>
      </c>
      <c r="Q7" s="256"/>
      <c r="R7" s="93"/>
      <c r="S7" s="93"/>
      <c r="T7" s="93"/>
      <c r="U7" s="218"/>
      <c r="V7" s="218"/>
    </row>
    <row r="8" spans="1:22" ht="18.75" x14ac:dyDescent="0.25">
      <c r="A8" s="36">
        <v>16</v>
      </c>
      <c r="B8" s="72"/>
      <c r="C8" s="88"/>
      <c r="D8" s="74"/>
      <c r="E8" s="88"/>
      <c r="F8" s="74"/>
      <c r="G8" s="209" t="str">
        <f>IF(F4&gt;F12,E4,E12)</f>
        <v/>
      </c>
      <c r="H8" s="78"/>
      <c r="I8" s="213"/>
      <c r="J8" s="80"/>
      <c r="K8" s="42"/>
      <c r="L8" s="229"/>
      <c r="M8" s="43"/>
      <c r="N8" s="256" t="str">
        <f>IF(E12=C11,C15,C11)</f>
        <v/>
      </c>
      <c r="O8" s="256"/>
      <c r="P8" s="253"/>
      <c r="Q8" s="253"/>
      <c r="R8" s="91" t="str">
        <f>IF(Q7&gt;Q11,P7,P11)</f>
        <v/>
      </c>
      <c r="S8" s="258"/>
      <c r="T8" s="93"/>
      <c r="U8" s="218"/>
      <c r="V8" s="218"/>
    </row>
    <row r="9" spans="1:22" x14ac:dyDescent="0.25">
      <c r="A9" s="36"/>
      <c r="B9" s="74"/>
      <c r="C9" s="88"/>
      <c r="D9" s="74"/>
      <c r="E9" s="88"/>
      <c r="F9" s="74"/>
      <c r="G9" s="210"/>
      <c r="H9" s="81"/>
      <c r="I9" s="88"/>
      <c r="J9" s="74"/>
      <c r="K9" s="42"/>
      <c r="L9" s="229"/>
      <c r="M9" s="39"/>
      <c r="N9" s="253"/>
      <c r="O9" s="253"/>
      <c r="P9" s="253"/>
      <c r="Q9" s="253"/>
      <c r="R9" s="92"/>
      <c r="S9" s="273"/>
      <c r="T9" s="93"/>
      <c r="U9" s="235"/>
      <c r="V9" s="235"/>
    </row>
    <row r="10" spans="1:22" x14ac:dyDescent="0.25">
      <c r="A10" s="36"/>
      <c r="B10" s="74"/>
      <c r="C10" s="88"/>
      <c r="D10" s="74"/>
      <c r="E10" s="88"/>
      <c r="F10" s="74"/>
      <c r="G10" s="209"/>
      <c r="H10" s="77"/>
      <c r="I10" s="88"/>
      <c r="J10" s="74"/>
      <c r="K10" s="42"/>
      <c r="L10" s="229"/>
      <c r="M10" s="39"/>
      <c r="N10" s="253"/>
      <c r="O10" s="253"/>
      <c r="P10" s="253"/>
      <c r="Q10" s="253"/>
      <c r="R10" s="91"/>
      <c r="S10" s="259"/>
      <c r="T10" s="91"/>
      <c r="U10" s="235"/>
      <c r="V10" s="235"/>
    </row>
    <row r="11" spans="1:22" ht="18.75" x14ac:dyDescent="0.25">
      <c r="A11" s="36">
        <v>9</v>
      </c>
      <c r="B11" s="72" t="s">
        <v>122</v>
      </c>
      <c r="C11" s="88" t="str">
        <f>Poule7!N23</f>
        <v/>
      </c>
      <c r="D11" s="73"/>
      <c r="E11" s="88"/>
      <c r="F11" s="74"/>
      <c r="G11" s="209"/>
      <c r="H11" s="77"/>
      <c r="I11" s="88"/>
      <c r="J11" s="74"/>
      <c r="K11" s="42"/>
      <c r="L11" s="229"/>
      <c r="M11" s="39"/>
      <c r="N11" s="256" t="str">
        <f>IF(E20=C19,C23,C19)</f>
        <v/>
      </c>
      <c r="O11" s="256"/>
      <c r="P11" s="257" t="str">
        <f>IF(O11&gt;O12,N11,N12)</f>
        <v/>
      </c>
      <c r="Q11" s="256"/>
      <c r="R11" s="91"/>
      <c r="S11" s="259"/>
      <c r="T11" s="91"/>
      <c r="U11" s="235"/>
      <c r="V11" s="235"/>
    </row>
    <row r="12" spans="1:22" ht="20.25" customHeight="1" x14ac:dyDescent="0.25">
      <c r="A12" s="36">
        <v>24</v>
      </c>
      <c r="B12" s="72"/>
      <c r="C12" s="88"/>
      <c r="D12" s="74"/>
      <c r="E12" s="209" t="str">
        <f>IF(D11&gt;D15,C11,C15)</f>
        <v/>
      </c>
      <c r="F12" s="78"/>
      <c r="G12" s="211"/>
      <c r="H12" s="74"/>
      <c r="I12" s="329"/>
      <c r="J12" s="329"/>
      <c r="K12" s="42"/>
      <c r="L12" s="229"/>
      <c r="M12" s="39"/>
      <c r="N12" s="256" t="str">
        <f>IF(E28=C27,C31,C27)</f>
        <v/>
      </c>
      <c r="O12" s="256"/>
      <c r="P12" s="253"/>
      <c r="Q12" s="253"/>
      <c r="R12" s="93"/>
      <c r="S12" s="93"/>
      <c r="T12" s="94" t="str">
        <f>IF(S8&gt;S16,R8,R16)</f>
        <v/>
      </c>
      <c r="U12" s="235" t="s">
        <v>147</v>
      </c>
      <c r="V12" s="235"/>
    </row>
    <row r="13" spans="1:22" ht="20.25" customHeight="1" x14ac:dyDescent="0.25">
      <c r="A13" s="36"/>
      <c r="B13" s="74"/>
      <c r="C13" s="88"/>
      <c r="D13" s="74"/>
      <c r="E13" s="210"/>
      <c r="F13" s="81"/>
      <c r="G13" s="204"/>
      <c r="H13" s="74"/>
      <c r="I13" s="329"/>
      <c r="J13" s="329"/>
      <c r="K13" s="42"/>
      <c r="L13" s="229"/>
      <c r="M13" s="39"/>
      <c r="N13" s="253"/>
      <c r="O13" s="253"/>
      <c r="P13" s="253"/>
      <c r="Q13" s="253"/>
      <c r="R13" s="93"/>
      <c r="S13" s="93"/>
      <c r="T13" s="260"/>
      <c r="U13" s="235"/>
      <c r="V13" s="235"/>
    </row>
    <row r="14" spans="1:22" ht="20.25" customHeight="1" x14ac:dyDescent="0.25">
      <c r="A14" s="36"/>
      <c r="B14" s="74"/>
      <c r="C14" s="88"/>
      <c r="D14" s="74"/>
      <c r="E14" s="209"/>
      <c r="F14" s="74"/>
      <c r="G14" s="204"/>
      <c r="H14" s="74"/>
      <c r="I14" s="329"/>
      <c r="J14" s="329"/>
      <c r="K14" s="42"/>
      <c r="L14" s="229"/>
      <c r="M14" s="39"/>
      <c r="N14" s="253"/>
      <c r="O14" s="253"/>
      <c r="P14" s="253"/>
      <c r="Q14" s="253"/>
      <c r="R14" s="93"/>
      <c r="S14" s="93"/>
      <c r="T14" s="94"/>
      <c r="U14" s="235"/>
      <c r="V14" s="235"/>
    </row>
    <row r="15" spans="1:22" ht="21" customHeight="1" x14ac:dyDescent="0.25">
      <c r="A15" s="36">
        <v>25</v>
      </c>
      <c r="B15" s="72" t="s">
        <v>123</v>
      </c>
      <c r="C15" s="203" t="str">
        <f>Poule8!N22</f>
        <v/>
      </c>
      <c r="D15" s="73"/>
      <c r="E15" s="209"/>
      <c r="F15" s="74"/>
      <c r="G15" s="204"/>
      <c r="H15" s="74"/>
      <c r="I15" s="329"/>
      <c r="J15" s="329"/>
      <c r="K15" s="42"/>
      <c r="L15" s="229"/>
      <c r="M15" s="39"/>
      <c r="N15" s="256" t="str">
        <f>IF(E36=C35,C39,C35)</f>
        <v/>
      </c>
      <c r="O15" s="256"/>
      <c r="P15" s="257" t="str">
        <f>IF(O15&gt;O16,N15,N16)</f>
        <v/>
      </c>
      <c r="Q15" s="256"/>
      <c r="R15" s="93"/>
      <c r="S15" s="93"/>
      <c r="T15" s="94" t="str">
        <f>IF(S8&gt;S16,R16,R8)</f>
        <v/>
      </c>
      <c r="U15" s="235" t="s">
        <v>148</v>
      </c>
      <c r="V15" s="235"/>
    </row>
    <row r="16" spans="1:22" ht="18.75" x14ac:dyDescent="0.25">
      <c r="A16" s="36">
        <v>8</v>
      </c>
      <c r="B16" s="72"/>
      <c r="C16" s="88"/>
      <c r="D16" s="74"/>
      <c r="E16" s="88"/>
      <c r="F16" s="74"/>
      <c r="G16" s="88"/>
      <c r="H16" s="77"/>
      <c r="I16" s="88" t="str">
        <f>IF(H8&gt;H24,G8,G24)</f>
        <v/>
      </c>
      <c r="J16" s="78"/>
      <c r="K16" s="42"/>
      <c r="L16" s="229"/>
      <c r="M16" s="39"/>
      <c r="N16" s="256" t="str">
        <f>IF(E44=C47,C43,C47)</f>
        <v/>
      </c>
      <c r="O16" s="256"/>
      <c r="P16" s="253"/>
      <c r="Q16" s="253"/>
      <c r="R16" s="91" t="str">
        <f>IF(Q15&gt;Q19,P15,P19)</f>
        <v/>
      </c>
      <c r="S16" s="258"/>
      <c r="T16" s="91"/>
      <c r="U16" s="235"/>
      <c r="V16" s="235"/>
    </row>
    <row r="17" spans="1:22" x14ac:dyDescent="0.25">
      <c r="A17" s="36"/>
      <c r="B17" s="74"/>
      <c r="C17" s="88"/>
      <c r="D17" s="74"/>
      <c r="E17" s="88"/>
      <c r="F17" s="74"/>
      <c r="G17" s="88"/>
      <c r="H17" s="77"/>
      <c r="I17" s="214"/>
      <c r="J17" s="81"/>
      <c r="K17" s="42"/>
      <c r="L17" s="229"/>
      <c r="M17" s="39"/>
      <c r="N17" s="253"/>
      <c r="O17" s="253"/>
      <c r="P17" s="253"/>
      <c r="Q17" s="253"/>
      <c r="R17" s="92"/>
      <c r="S17" s="274"/>
      <c r="T17" s="93"/>
      <c r="U17" s="235"/>
      <c r="V17" s="235"/>
    </row>
    <row r="18" spans="1:22" x14ac:dyDescent="0.25">
      <c r="A18" s="36"/>
      <c r="B18" s="74"/>
      <c r="C18" s="88"/>
      <c r="D18" s="74"/>
      <c r="E18" s="88"/>
      <c r="F18" s="74"/>
      <c r="G18" s="88"/>
      <c r="H18" s="81"/>
      <c r="I18" s="88"/>
      <c r="J18" s="77"/>
      <c r="K18" s="42"/>
      <c r="L18" s="229"/>
      <c r="M18" s="39"/>
      <c r="N18" s="253"/>
      <c r="O18" s="253"/>
      <c r="P18" s="253"/>
      <c r="Q18" s="253"/>
      <c r="R18" s="91"/>
      <c r="S18" s="93"/>
      <c r="T18" s="93"/>
      <c r="U18" s="235"/>
      <c r="V18" s="235"/>
    </row>
    <row r="19" spans="1:22" ht="18.75" x14ac:dyDescent="0.25">
      <c r="A19" s="36">
        <v>5</v>
      </c>
      <c r="B19" s="72" t="s">
        <v>124</v>
      </c>
      <c r="C19" s="203" t="str">
        <f>Poule5!N22</f>
        <v/>
      </c>
      <c r="D19" s="73"/>
      <c r="E19" s="88"/>
      <c r="F19" s="74"/>
      <c r="G19" s="88"/>
      <c r="H19" s="77"/>
      <c r="I19" s="88"/>
      <c r="J19" s="77"/>
      <c r="K19" s="42"/>
      <c r="L19" s="229"/>
      <c r="M19" s="39"/>
      <c r="N19" s="256" t="str">
        <f>IF(E52=C51,C55,C51)</f>
        <v/>
      </c>
      <c r="O19" s="256"/>
      <c r="P19" s="257" t="str">
        <f>IF(O19&gt;O20,N19,N20)</f>
        <v/>
      </c>
      <c r="Q19" s="256"/>
      <c r="R19" s="91"/>
      <c r="S19" s="93"/>
      <c r="T19" s="93"/>
      <c r="U19" s="235"/>
      <c r="V19" s="235"/>
    </row>
    <row r="20" spans="1:22" ht="18.75" x14ac:dyDescent="0.25">
      <c r="A20" s="36">
        <v>28</v>
      </c>
      <c r="B20" s="72"/>
      <c r="C20" s="88"/>
      <c r="D20" s="74"/>
      <c r="E20" s="209" t="str">
        <f>IF(D19&gt;D23,C19,C23)</f>
        <v/>
      </c>
      <c r="F20" s="78"/>
      <c r="G20" s="88"/>
      <c r="H20" s="77"/>
      <c r="I20" s="88"/>
      <c r="J20" s="77"/>
      <c r="K20" s="42"/>
      <c r="L20" s="229"/>
      <c r="M20" s="39"/>
      <c r="N20" s="256" t="str">
        <f>IF(E60=C59,C63,C59)</f>
        <v/>
      </c>
      <c r="O20" s="256"/>
      <c r="P20" s="253"/>
      <c r="Q20" s="253"/>
      <c r="R20" s="93"/>
      <c r="S20" s="93"/>
      <c r="T20" s="93"/>
      <c r="U20" s="235"/>
      <c r="V20" s="235"/>
    </row>
    <row r="21" spans="1:22" x14ac:dyDescent="0.25">
      <c r="A21" s="36"/>
      <c r="B21" s="74"/>
      <c r="C21" s="88"/>
      <c r="D21" s="74"/>
      <c r="E21" s="210"/>
      <c r="F21" s="200"/>
      <c r="G21" s="88"/>
      <c r="H21" s="77"/>
      <c r="I21" s="88"/>
      <c r="J21" s="77"/>
      <c r="K21" s="42"/>
      <c r="L21" s="229"/>
      <c r="M21" s="39"/>
      <c r="N21" s="253"/>
      <c r="O21" s="253"/>
      <c r="P21" s="253"/>
      <c r="Q21" s="253"/>
      <c r="R21" s="235"/>
      <c r="S21" s="235"/>
      <c r="T21" s="235"/>
      <c r="U21" s="235"/>
      <c r="V21" s="235"/>
    </row>
    <row r="22" spans="1:22" x14ac:dyDescent="0.25">
      <c r="A22" s="36"/>
      <c r="B22" s="74"/>
      <c r="C22" s="88"/>
      <c r="D22" s="74"/>
      <c r="E22" s="209"/>
      <c r="F22" s="79"/>
      <c r="G22" s="209"/>
      <c r="H22" s="77"/>
      <c r="I22" s="88"/>
      <c r="J22" s="77"/>
      <c r="K22" s="42"/>
      <c r="L22" s="229"/>
      <c r="M22" s="39"/>
      <c r="N22" s="253"/>
      <c r="O22" s="253"/>
      <c r="P22" s="253"/>
      <c r="Q22" s="253"/>
      <c r="R22" s="235"/>
      <c r="S22" s="235"/>
      <c r="T22" s="235"/>
      <c r="U22" s="235"/>
      <c r="V22" s="235"/>
    </row>
    <row r="23" spans="1:22" ht="18.75" x14ac:dyDescent="0.25">
      <c r="A23" s="36">
        <v>21</v>
      </c>
      <c r="B23" s="72" t="s">
        <v>125</v>
      </c>
      <c r="C23" s="203" t="str">
        <f>Poule6!N23</f>
        <v/>
      </c>
      <c r="D23" s="73"/>
      <c r="E23" s="209"/>
      <c r="F23" s="79"/>
      <c r="G23" s="209"/>
      <c r="H23" s="77"/>
      <c r="I23" s="88"/>
      <c r="J23" s="77"/>
      <c r="K23" s="42"/>
      <c r="L23" s="229"/>
      <c r="M23" s="39"/>
      <c r="N23" s="253"/>
      <c r="O23" s="253"/>
      <c r="P23" s="253" t="s">
        <v>21</v>
      </c>
      <c r="Q23" s="253"/>
      <c r="R23" s="261" t="str">
        <f>IF(Q7&gt;Q11,P11,P7)</f>
        <v/>
      </c>
      <c r="S23" s="258"/>
      <c r="T23" s="92" t="str">
        <f>IF(S23&gt;S24,R23,R24)</f>
        <v/>
      </c>
      <c r="U23" s="235" t="s">
        <v>149</v>
      </c>
      <c r="V23" s="235"/>
    </row>
    <row r="24" spans="1:22" ht="18.75" x14ac:dyDescent="0.25">
      <c r="A24" s="36">
        <v>12</v>
      </c>
      <c r="B24" s="72"/>
      <c r="C24" s="88"/>
      <c r="D24" s="74"/>
      <c r="E24" s="88"/>
      <c r="F24" s="74"/>
      <c r="G24" s="209" t="str">
        <f>IF(F20&gt;F28,E20,E28)</f>
        <v/>
      </c>
      <c r="H24" s="78"/>
      <c r="I24" s="88"/>
      <c r="J24" s="77"/>
      <c r="K24" s="42"/>
      <c r="L24" s="229"/>
      <c r="M24" s="39"/>
      <c r="N24" s="253" t="s">
        <v>21</v>
      </c>
      <c r="O24" s="253"/>
      <c r="P24" s="253"/>
      <c r="Q24" s="253"/>
      <c r="R24" s="261" t="str">
        <f>IF(Q15&gt;Q19,P19,P15)</f>
        <v/>
      </c>
      <c r="S24" s="258"/>
      <c r="T24" s="93" t="str">
        <f>IF(S23&gt;S24,R24,R23)</f>
        <v/>
      </c>
      <c r="U24" s="235" t="s">
        <v>150</v>
      </c>
      <c r="V24" s="235"/>
    </row>
    <row r="25" spans="1:22" x14ac:dyDescent="0.25">
      <c r="A25" s="36"/>
      <c r="B25" s="74"/>
      <c r="C25" s="88"/>
      <c r="D25" s="74"/>
      <c r="E25" s="88"/>
      <c r="F25" s="74"/>
      <c r="G25" s="210"/>
      <c r="H25" s="81"/>
      <c r="I25" s="88"/>
      <c r="J25" s="77"/>
      <c r="K25" s="42"/>
      <c r="L25" s="229"/>
      <c r="M25" s="39"/>
      <c r="N25" s="253"/>
      <c r="O25" s="253"/>
      <c r="P25" s="253"/>
      <c r="Q25" s="253"/>
      <c r="R25" s="235"/>
      <c r="S25" s="235"/>
      <c r="T25" s="235"/>
      <c r="U25" s="235"/>
      <c r="V25" s="235"/>
    </row>
    <row r="26" spans="1:22" x14ac:dyDescent="0.25">
      <c r="A26" s="36"/>
      <c r="B26" s="74"/>
      <c r="C26" s="88"/>
      <c r="D26" s="74"/>
      <c r="E26" s="88"/>
      <c r="F26" s="74"/>
      <c r="G26" s="209"/>
      <c r="H26" s="74"/>
      <c r="I26" s="88"/>
      <c r="J26" s="77"/>
      <c r="K26" s="42"/>
      <c r="L26" s="229"/>
      <c r="M26" s="39"/>
      <c r="N26" s="253"/>
      <c r="O26" s="253"/>
      <c r="P26" s="253"/>
      <c r="Q26" s="253"/>
      <c r="R26" s="235"/>
      <c r="S26" s="235"/>
      <c r="T26" s="235"/>
      <c r="U26" s="235"/>
      <c r="V26" s="235"/>
    </row>
    <row r="27" spans="1:22" ht="18.75" x14ac:dyDescent="0.25">
      <c r="A27" s="36">
        <v>13</v>
      </c>
      <c r="B27" s="72" t="s">
        <v>126</v>
      </c>
      <c r="C27" s="203" t="str">
        <f>Poule3!N23</f>
        <v/>
      </c>
      <c r="D27" s="73"/>
      <c r="E27" s="88"/>
      <c r="F27" s="74"/>
      <c r="G27" s="209"/>
      <c r="H27" s="74"/>
      <c r="I27" s="88"/>
      <c r="J27" s="77"/>
      <c r="K27" s="42"/>
      <c r="L27" s="229"/>
      <c r="M27" s="39"/>
      <c r="N27" s="256" t="str">
        <f>IF(O7&gt;O8,N8,N7)</f>
        <v/>
      </c>
      <c r="O27" s="256">
        <v>1</v>
      </c>
      <c r="P27" s="262" t="str">
        <f>IF(O27&gt;O28,N27,N28)</f>
        <v/>
      </c>
      <c r="Q27" s="256"/>
      <c r="R27" s="93"/>
      <c r="S27" s="93"/>
      <c r="T27" s="235"/>
      <c r="U27" s="235"/>
      <c r="V27" s="235"/>
    </row>
    <row r="28" spans="1:22" ht="18.75" x14ac:dyDescent="0.25">
      <c r="A28" s="36">
        <v>20</v>
      </c>
      <c r="B28" s="72"/>
      <c r="C28" s="88"/>
      <c r="D28" s="74"/>
      <c r="E28" s="209" t="str">
        <f>IF(D27&gt;D31,C27,C31)</f>
        <v/>
      </c>
      <c r="F28" s="78"/>
      <c r="G28" s="209"/>
      <c r="H28" s="74"/>
      <c r="I28" s="88"/>
      <c r="J28" s="77"/>
      <c r="K28" s="42"/>
      <c r="L28" s="229"/>
      <c r="M28" s="39"/>
      <c r="N28" s="256" t="str">
        <f>IF(O11&gt;O12,N12,N11)</f>
        <v/>
      </c>
      <c r="O28" s="256">
        <v>3</v>
      </c>
      <c r="P28" s="253"/>
      <c r="Q28" s="253"/>
      <c r="R28" s="91"/>
      <c r="S28" s="93"/>
      <c r="T28" s="93"/>
      <c r="U28" s="235"/>
      <c r="V28" s="235"/>
    </row>
    <row r="29" spans="1:22" x14ac:dyDescent="0.25">
      <c r="A29" s="36"/>
      <c r="B29" s="74"/>
      <c r="C29" s="88"/>
      <c r="D29" s="74"/>
      <c r="E29" s="210"/>
      <c r="F29" s="81"/>
      <c r="G29" s="88"/>
      <c r="H29" s="74"/>
      <c r="I29" s="88"/>
      <c r="J29" s="77"/>
      <c r="K29" s="42"/>
      <c r="L29" s="229"/>
      <c r="M29" s="39"/>
      <c r="N29" s="253"/>
      <c r="O29" s="253"/>
      <c r="P29" s="253"/>
      <c r="Q29" s="253"/>
      <c r="R29" s="92"/>
      <c r="S29" s="276"/>
      <c r="T29" s="276" t="str">
        <f>IF(Q27&gt;Q31,P27,P31)</f>
        <v/>
      </c>
      <c r="U29" s="235" t="s">
        <v>151</v>
      </c>
      <c r="V29" s="235"/>
    </row>
    <row r="30" spans="1:22" x14ac:dyDescent="0.25">
      <c r="A30" s="36"/>
      <c r="B30" s="74"/>
      <c r="C30" s="88"/>
      <c r="D30" s="74"/>
      <c r="E30" s="209"/>
      <c r="F30" s="74"/>
      <c r="G30" s="88"/>
      <c r="H30" s="74"/>
      <c r="I30" s="88"/>
      <c r="J30" s="77"/>
      <c r="K30" s="42"/>
      <c r="L30" s="229"/>
      <c r="M30" s="39"/>
      <c r="N30" s="253"/>
      <c r="O30" s="253"/>
      <c r="P30" s="253"/>
      <c r="Q30" s="253"/>
      <c r="R30" s="91"/>
      <c r="S30" s="277"/>
      <c r="T30" s="93" t="str">
        <f>IF(Q27&gt;Q31,P31,P27)</f>
        <v/>
      </c>
      <c r="U30" s="235" t="s">
        <v>152</v>
      </c>
      <c r="V30" s="235"/>
    </row>
    <row r="31" spans="1:22" ht="20.25" x14ac:dyDescent="0.25">
      <c r="A31" s="36">
        <v>29</v>
      </c>
      <c r="B31" s="72" t="s">
        <v>127</v>
      </c>
      <c r="C31" s="203" t="str">
        <f>Poule4!N22</f>
        <v/>
      </c>
      <c r="D31" s="73"/>
      <c r="E31" s="209"/>
      <c r="F31" s="74"/>
      <c r="G31" s="212"/>
      <c r="H31" s="82"/>
      <c r="I31" s="88"/>
      <c r="J31" s="77"/>
      <c r="K31" s="42"/>
      <c r="L31" s="229"/>
      <c r="M31" s="39"/>
      <c r="N31" s="256" t="str">
        <f>IF(O15&gt;O16,N16,N15)</f>
        <v/>
      </c>
      <c r="O31" s="256">
        <v>2</v>
      </c>
      <c r="P31" s="262" t="str">
        <f>IF(O31&gt;O32,N31,N32)</f>
        <v/>
      </c>
      <c r="Q31" s="256"/>
      <c r="R31" s="91"/>
      <c r="S31" s="93"/>
      <c r="T31" s="93"/>
      <c r="U31" s="235"/>
      <c r="V31" s="235"/>
    </row>
    <row r="32" spans="1:22" ht="20.25" x14ac:dyDescent="0.25">
      <c r="A32" s="36">
        <v>4</v>
      </c>
      <c r="B32" s="72"/>
      <c r="C32" s="88"/>
      <c r="D32" s="74"/>
      <c r="E32" s="88"/>
      <c r="F32" s="74"/>
      <c r="G32" s="212"/>
      <c r="H32" s="82"/>
      <c r="I32" s="88"/>
      <c r="J32" s="83"/>
      <c r="K32" s="330" t="s">
        <v>139</v>
      </c>
      <c r="L32" s="331" t="str">
        <f>IF(J16&gt;J48,I16,I48)</f>
        <v/>
      </c>
      <c r="M32" s="44"/>
      <c r="N32" s="256" t="str">
        <f>IF(O19&gt;O20,N20,N19)</f>
        <v/>
      </c>
      <c r="O32" s="256">
        <v>4</v>
      </c>
      <c r="P32" s="253"/>
      <c r="Q32" s="253"/>
      <c r="R32" s="93"/>
      <c r="S32" s="93"/>
      <c r="T32" s="253"/>
      <c r="U32" s="253"/>
      <c r="V32" s="253"/>
    </row>
    <row r="33" spans="1:22" ht="20.25" x14ac:dyDescent="0.25">
      <c r="A33" s="36"/>
      <c r="B33" s="74"/>
      <c r="C33" s="88"/>
      <c r="D33" s="74"/>
      <c r="E33" s="88"/>
      <c r="F33" s="74"/>
      <c r="G33" s="212"/>
      <c r="H33" s="82"/>
      <c r="I33" s="88"/>
      <c r="J33" s="84"/>
      <c r="K33" s="330"/>
      <c r="L33" s="332"/>
      <c r="M33" s="44"/>
      <c r="N33" s="253"/>
      <c r="O33" s="253"/>
      <c r="P33" s="253"/>
      <c r="Q33" s="253"/>
      <c r="R33" s="93"/>
      <c r="S33" s="93"/>
      <c r="T33" s="253"/>
      <c r="U33" s="253"/>
      <c r="V33" s="253"/>
    </row>
    <row r="34" spans="1:22" ht="20.25" x14ac:dyDescent="0.25">
      <c r="A34" s="36"/>
      <c r="B34" s="74"/>
      <c r="C34" s="88"/>
      <c r="D34" s="74"/>
      <c r="E34" s="88"/>
      <c r="F34" s="74"/>
      <c r="G34" s="212"/>
      <c r="H34" s="82"/>
      <c r="I34" s="88"/>
      <c r="J34" s="77"/>
      <c r="K34" s="333" t="s">
        <v>140</v>
      </c>
      <c r="L34" s="331" t="str">
        <f>IF(J16&gt;J48,I48,I16)</f>
        <v/>
      </c>
      <c r="M34" s="39"/>
      <c r="N34" s="253"/>
      <c r="O34" s="253"/>
      <c r="P34" s="253"/>
      <c r="Q34" s="253"/>
      <c r="R34" s="93"/>
      <c r="S34" s="93"/>
      <c r="T34" s="235"/>
      <c r="U34" s="235"/>
      <c r="V34" s="235"/>
    </row>
    <row r="35" spans="1:22" ht="20.25" x14ac:dyDescent="0.25">
      <c r="A35" s="36">
        <v>3</v>
      </c>
      <c r="B35" s="72" t="s">
        <v>128</v>
      </c>
      <c r="C35" s="203" t="str">
        <f>Poule3!N22</f>
        <v/>
      </c>
      <c r="D35" s="73"/>
      <c r="E35" s="88"/>
      <c r="F35" s="74"/>
      <c r="G35" s="212"/>
      <c r="H35" s="82"/>
      <c r="I35" s="88"/>
      <c r="J35" s="83"/>
      <c r="K35" s="333"/>
      <c r="L35" s="332"/>
      <c r="M35" s="39"/>
      <c r="N35" s="264"/>
      <c r="O35" s="264"/>
      <c r="P35" s="253"/>
      <c r="Q35" s="253"/>
      <c r="R35" s="93"/>
      <c r="S35" s="93"/>
      <c r="T35" s="235"/>
      <c r="U35" s="235"/>
      <c r="V35" s="235"/>
    </row>
    <row r="36" spans="1:22" ht="18.75" x14ac:dyDescent="0.25">
      <c r="A36" s="36">
        <v>30</v>
      </c>
      <c r="B36" s="72"/>
      <c r="C36" s="88"/>
      <c r="D36" s="74"/>
      <c r="E36" s="209" t="str">
        <f>IF(D35&gt;D39,C35,C39)</f>
        <v/>
      </c>
      <c r="F36" s="78"/>
      <c r="G36" s="88"/>
      <c r="H36" s="74"/>
      <c r="I36" s="88"/>
      <c r="J36" s="77"/>
      <c r="K36" s="42"/>
      <c r="L36" s="229"/>
      <c r="M36" s="39"/>
      <c r="N36" s="253" t="s">
        <v>21</v>
      </c>
      <c r="O36" s="253"/>
      <c r="P36" s="253"/>
      <c r="Q36" s="253"/>
      <c r="R36" s="93"/>
      <c r="S36" s="93"/>
      <c r="T36" s="235"/>
      <c r="U36" s="235"/>
      <c r="V36" s="235"/>
    </row>
    <row r="37" spans="1:22" x14ac:dyDescent="0.25">
      <c r="A37" s="36"/>
      <c r="B37" s="74"/>
      <c r="C37" s="88"/>
      <c r="D37" s="74"/>
      <c r="E37" s="210"/>
      <c r="F37" s="200"/>
      <c r="G37" s="88"/>
      <c r="H37" s="74"/>
      <c r="I37" s="88"/>
      <c r="J37" s="77"/>
      <c r="K37" s="42"/>
      <c r="L37" s="229"/>
      <c r="M37" s="39"/>
      <c r="N37" s="253"/>
      <c r="O37" s="253"/>
      <c r="P37" s="253"/>
      <c r="Q37" s="253"/>
      <c r="R37" s="235"/>
      <c r="S37" s="235"/>
      <c r="T37" s="235"/>
      <c r="U37" s="235"/>
      <c r="V37" s="235"/>
    </row>
    <row r="38" spans="1:22" x14ac:dyDescent="0.25">
      <c r="A38" s="36"/>
      <c r="B38" s="74"/>
      <c r="C38" s="88"/>
      <c r="D38" s="74"/>
      <c r="E38" s="209"/>
      <c r="F38" s="79"/>
      <c r="G38" s="209"/>
      <c r="H38" s="74"/>
      <c r="I38" s="88"/>
      <c r="J38" s="77"/>
      <c r="K38" s="42"/>
      <c r="L38" s="229"/>
      <c r="M38" s="39"/>
      <c r="N38" s="253"/>
      <c r="O38" s="253"/>
      <c r="P38" s="253"/>
      <c r="Q38" s="253"/>
      <c r="R38" s="235"/>
      <c r="S38" s="235"/>
      <c r="T38" s="235"/>
      <c r="U38" s="235"/>
      <c r="V38" s="235"/>
    </row>
    <row r="39" spans="1:22" ht="18.75" x14ac:dyDescent="0.25">
      <c r="A39" s="36">
        <v>19</v>
      </c>
      <c r="B39" s="72" t="s">
        <v>136</v>
      </c>
      <c r="C39" s="203" t="str">
        <f>Poule4!N23</f>
        <v/>
      </c>
      <c r="D39" s="73"/>
      <c r="E39" s="209"/>
      <c r="F39" s="79"/>
      <c r="G39" s="209"/>
      <c r="H39" s="74"/>
      <c r="I39" s="88"/>
      <c r="J39" s="77"/>
      <c r="K39" s="42"/>
      <c r="L39" s="229"/>
      <c r="M39" s="39"/>
      <c r="N39" s="253"/>
      <c r="O39" s="253"/>
      <c r="P39" s="256" t="str">
        <f>IF(O27&gt;O28,N28,N27)</f>
        <v/>
      </c>
      <c r="Q39" s="256"/>
      <c r="R39" s="92"/>
      <c r="S39" s="276"/>
      <c r="T39" s="275" t="str">
        <f>IF(Q39&gt;Q40,P39,P40)</f>
        <v/>
      </c>
      <c r="U39" s="235" t="s">
        <v>138</v>
      </c>
      <c r="V39" s="235"/>
    </row>
    <row r="40" spans="1:22" ht="18.75" x14ac:dyDescent="0.25">
      <c r="A40" s="36">
        <v>14</v>
      </c>
      <c r="B40" s="72"/>
      <c r="C40" s="88"/>
      <c r="D40" s="74"/>
      <c r="E40" s="88"/>
      <c r="F40" s="74"/>
      <c r="G40" s="209" t="str">
        <f>IF(F36&gt;F44,E36,E44)</f>
        <v/>
      </c>
      <c r="H40" s="78"/>
      <c r="I40" s="88"/>
      <c r="J40" s="77"/>
      <c r="K40" s="42"/>
      <c r="L40" s="229"/>
      <c r="M40" s="39"/>
      <c r="N40" s="253"/>
      <c r="O40" s="253"/>
      <c r="P40" s="256" t="str">
        <f>IF(O31&gt;O32,N32,N31)</f>
        <v/>
      </c>
      <c r="Q40" s="256"/>
      <c r="R40" s="91"/>
      <c r="S40" s="277"/>
      <c r="T40" s="235" t="str">
        <f>IF(Q39&gt;Q40,P40,P39)</f>
        <v/>
      </c>
      <c r="U40" s="235" t="s">
        <v>137</v>
      </c>
      <c r="V40" s="235"/>
    </row>
    <row r="41" spans="1:22" x14ac:dyDescent="0.25">
      <c r="A41" s="36"/>
      <c r="B41" s="74"/>
      <c r="C41" s="88"/>
      <c r="D41" s="74"/>
      <c r="E41" s="88"/>
      <c r="F41" s="74"/>
      <c r="G41" s="210"/>
      <c r="H41" s="200"/>
      <c r="I41" s="88"/>
      <c r="J41" s="77"/>
      <c r="K41" s="42"/>
      <c r="L41" s="229"/>
      <c r="M41" s="39"/>
      <c r="N41" s="253"/>
      <c r="O41" s="253"/>
      <c r="P41" s="253"/>
      <c r="Q41" s="253"/>
      <c r="R41" s="235"/>
      <c r="S41" s="235"/>
      <c r="T41" s="235"/>
      <c r="U41" s="235"/>
      <c r="V41" s="235"/>
    </row>
    <row r="42" spans="1:22" x14ac:dyDescent="0.25">
      <c r="A42" s="36"/>
      <c r="B42" s="74"/>
      <c r="C42" s="88"/>
      <c r="D42" s="74"/>
      <c r="E42" s="88"/>
      <c r="F42" s="74"/>
      <c r="G42" s="209"/>
      <c r="H42" s="79"/>
      <c r="I42" s="209"/>
      <c r="J42" s="77"/>
      <c r="K42" s="42"/>
      <c r="L42" s="229"/>
      <c r="M42" s="39"/>
      <c r="N42" s="253"/>
      <c r="O42" s="253"/>
      <c r="P42" s="253"/>
      <c r="Q42" s="253"/>
      <c r="R42" s="235"/>
      <c r="S42" s="235"/>
      <c r="T42" s="235"/>
      <c r="U42" s="235"/>
      <c r="V42" s="235"/>
    </row>
    <row r="43" spans="1:22" ht="18.75" x14ac:dyDescent="0.25">
      <c r="A43" s="36">
        <v>11</v>
      </c>
      <c r="B43" s="72" t="s">
        <v>129</v>
      </c>
      <c r="C43" s="203" t="str">
        <f>Poule5!N23</f>
        <v/>
      </c>
      <c r="D43" s="73"/>
      <c r="E43" s="88"/>
      <c r="F43" s="74"/>
      <c r="G43" s="209"/>
      <c r="H43" s="79"/>
      <c r="I43" s="209"/>
      <c r="J43" s="77"/>
      <c r="K43" s="42"/>
      <c r="L43" s="229"/>
      <c r="M43" s="39"/>
      <c r="N43" s="253"/>
      <c r="O43" s="253"/>
      <c r="P43" s="253"/>
      <c r="Q43" s="253"/>
      <c r="R43" s="235"/>
      <c r="S43" s="235"/>
      <c r="T43" s="235"/>
      <c r="U43" s="235"/>
      <c r="V43" s="235"/>
    </row>
    <row r="44" spans="1:22" ht="18.75" x14ac:dyDescent="0.25">
      <c r="A44" s="36">
        <v>22</v>
      </c>
      <c r="B44" s="72"/>
      <c r="C44" s="88"/>
      <c r="D44" s="74"/>
      <c r="E44" s="209" t="str">
        <f>IF(D43&gt;D47,C43,C47)</f>
        <v/>
      </c>
      <c r="F44" s="78"/>
      <c r="G44" s="209"/>
      <c r="H44" s="79"/>
      <c r="I44" s="209"/>
      <c r="J44" s="77"/>
      <c r="K44" s="42"/>
      <c r="L44" s="229"/>
      <c r="M44" s="39"/>
      <c r="N44" s="253"/>
      <c r="O44" s="253"/>
      <c r="P44" s="253"/>
      <c r="Q44" s="253"/>
      <c r="R44" s="235"/>
      <c r="S44" s="235"/>
      <c r="T44" s="235"/>
      <c r="U44" s="235"/>
      <c r="V44" s="235"/>
    </row>
    <row r="45" spans="1:22" x14ac:dyDescent="0.25">
      <c r="A45" s="36"/>
      <c r="B45" s="74"/>
      <c r="C45" s="88"/>
      <c r="D45" s="74"/>
      <c r="E45" s="210"/>
      <c r="F45" s="81"/>
      <c r="G45" s="88"/>
      <c r="H45" s="79"/>
      <c r="I45" s="209"/>
      <c r="J45" s="77"/>
      <c r="K45" s="42"/>
      <c r="L45" s="229"/>
      <c r="M45" s="39"/>
      <c r="N45" s="253"/>
      <c r="O45" s="253"/>
      <c r="P45" s="253"/>
      <c r="Q45" s="253"/>
      <c r="R45" s="235"/>
      <c r="S45" s="235"/>
      <c r="T45" s="235"/>
      <c r="U45" s="235"/>
      <c r="V45" s="235"/>
    </row>
    <row r="46" spans="1:22" x14ac:dyDescent="0.25">
      <c r="A46" s="36"/>
      <c r="B46" s="74"/>
      <c r="C46" s="88"/>
      <c r="D46" s="74"/>
      <c r="E46" s="209"/>
      <c r="F46" s="74"/>
      <c r="G46" s="88"/>
      <c r="H46" s="74"/>
      <c r="I46" s="209"/>
      <c r="J46" s="77"/>
      <c r="K46" s="42"/>
      <c r="L46" s="229"/>
      <c r="M46" s="39"/>
      <c r="N46" s="253"/>
      <c r="O46" s="253"/>
      <c r="P46" s="253"/>
      <c r="Q46" s="253"/>
      <c r="R46" s="235"/>
      <c r="S46" s="235"/>
      <c r="T46" s="235"/>
      <c r="U46" s="235"/>
      <c r="V46" s="235"/>
    </row>
    <row r="47" spans="1:22" ht="21" customHeight="1" x14ac:dyDescent="0.25">
      <c r="A47" s="36">
        <v>27</v>
      </c>
      <c r="B47" s="72" t="s">
        <v>130</v>
      </c>
      <c r="C47" s="203" t="str">
        <f>Poule6!N22</f>
        <v/>
      </c>
      <c r="D47" s="73"/>
      <c r="E47" s="209"/>
      <c r="F47" s="74"/>
      <c r="G47" s="88"/>
      <c r="H47" s="74"/>
      <c r="I47" s="209"/>
      <c r="J47" s="77"/>
      <c r="K47" s="42"/>
      <c r="L47" s="229"/>
      <c r="M47" s="39"/>
      <c r="N47" s="326" t="s">
        <v>30</v>
      </c>
      <c r="O47" s="326"/>
      <c r="P47" s="326"/>
      <c r="Q47" s="326"/>
      <c r="R47" s="326"/>
      <c r="S47" s="326"/>
      <c r="T47" s="326"/>
      <c r="U47" s="235"/>
      <c r="V47" s="235"/>
    </row>
    <row r="48" spans="1:22" ht="20.25" customHeight="1" x14ac:dyDescent="0.25">
      <c r="A48" s="36">
        <v>6</v>
      </c>
      <c r="B48" s="72"/>
      <c r="C48" s="88"/>
      <c r="D48" s="74"/>
      <c r="E48" s="88"/>
      <c r="F48" s="74"/>
      <c r="G48" s="88"/>
      <c r="H48" s="74"/>
      <c r="I48" s="211" t="str">
        <f>IF(H40&gt;H56,G40,G56)</f>
        <v/>
      </c>
      <c r="J48" s="78"/>
      <c r="K48" s="42"/>
      <c r="L48" s="229"/>
      <c r="M48" s="39"/>
      <c r="N48" s="326"/>
      <c r="O48" s="326"/>
      <c r="P48" s="326"/>
      <c r="Q48" s="326"/>
      <c r="R48" s="326"/>
      <c r="S48" s="326"/>
      <c r="T48" s="326"/>
      <c r="U48" s="235"/>
      <c r="V48" s="235"/>
    </row>
    <row r="49" spans="1:22" x14ac:dyDescent="0.25">
      <c r="A49" s="36"/>
      <c r="B49" s="74"/>
      <c r="C49" s="88"/>
      <c r="D49" s="74"/>
      <c r="E49" s="88"/>
      <c r="F49" s="74"/>
      <c r="G49" s="88"/>
      <c r="H49" s="74"/>
      <c r="I49" s="210"/>
      <c r="J49" s="77"/>
      <c r="K49" s="42"/>
      <c r="L49" s="229"/>
      <c r="M49" s="39"/>
      <c r="N49" s="253"/>
      <c r="O49" s="253"/>
      <c r="P49" s="253"/>
      <c r="Q49" s="253"/>
      <c r="R49" s="235"/>
      <c r="S49" s="235"/>
      <c r="T49" s="235"/>
      <c r="U49" s="235"/>
      <c r="V49" s="235"/>
    </row>
    <row r="50" spans="1:22" x14ac:dyDescent="0.25">
      <c r="A50" s="36"/>
      <c r="B50" s="74"/>
      <c r="C50" s="88"/>
      <c r="D50" s="74"/>
      <c r="E50" s="88"/>
      <c r="F50" s="74"/>
      <c r="G50" s="88"/>
      <c r="H50" s="74"/>
      <c r="I50" s="209"/>
      <c r="J50" s="74"/>
      <c r="K50" s="42"/>
      <c r="L50" s="229"/>
      <c r="M50" s="39"/>
      <c r="N50" s="253"/>
      <c r="O50" s="253"/>
      <c r="P50" s="253"/>
      <c r="Q50" s="253"/>
      <c r="R50" s="235"/>
      <c r="S50" s="235"/>
      <c r="T50" s="235"/>
      <c r="U50" s="235"/>
      <c r="V50" s="235"/>
    </row>
    <row r="51" spans="1:22" ht="18.75" x14ac:dyDescent="0.25">
      <c r="A51" s="36">
        <v>7</v>
      </c>
      <c r="B51" s="72" t="s">
        <v>131</v>
      </c>
      <c r="C51" s="204" t="str">
        <f>Poule7!N22</f>
        <v/>
      </c>
      <c r="D51" s="85"/>
      <c r="E51" s="88"/>
      <c r="F51" s="74"/>
      <c r="G51" s="88"/>
      <c r="H51" s="74"/>
      <c r="I51" s="209"/>
      <c r="J51" s="74"/>
      <c r="K51" s="42"/>
      <c r="L51" s="229"/>
      <c r="M51" s="39"/>
      <c r="N51" s="256" t="str">
        <f>IF(G8=E12,E4,E12)</f>
        <v/>
      </c>
      <c r="O51" s="256"/>
      <c r="P51" s="265" t="str">
        <f>IF(O51&gt;O52,N51,N52)</f>
        <v/>
      </c>
      <c r="Q51" s="256"/>
      <c r="R51" s="93"/>
      <c r="S51" s="93"/>
      <c r="T51" s="235"/>
      <c r="U51" s="235"/>
      <c r="V51" s="235"/>
    </row>
    <row r="52" spans="1:22" ht="18.75" x14ac:dyDescent="0.25">
      <c r="A52" s="36">
        <v>26</v>
      </c>
      <c r="B52" s="72"/>
      <c r="C52" s="88"/>
      <c r="D52" s="86"/>
      <c r="E52" s="209" t="str">
        <f>IF(D51&gt;D55,C51,C55)</f>
        <v/>
      </c>
      <c r="F52" s="78"/>
      <c r="G52" s="88"/>
      <c r="H52" s="74"/>
      <c r="I52" s="209"/>
      <c r="J52" s="74"/>
      <c r="K52" s="42"/>
      <c r="L52" s="229"/>
      <c r="M52" s="39"/>
      <c r="N52" s="256" t="str">
        <f>IF(G24=E28,E20,E28)</f>
        <v/>
      </c>
      <c r="O52" s="256"/>
      <c r="P52" s="253"/>
      <c r="Q52" s="253"/>
      <c r="R52" s="91" t="str">
        <f>IF(Q51&gt;Q55,P51,P55)</f>
        <v/>
      </c>
      <c r="S52" s="93"/>
      <c r="T52" s="235" t="s">
        <v>143</v>
      </c>
      <c r="U52" s="235"/>
      <c r="V52" s="235"/>
    </row>
    <row r="53" spans="1:22" x14ac:dyDescent="0.25">
      <c r="A53" s="36"/>
      <c r="B53" s="74"/>
      <c r="C53" s="88"/>
      <c r="D53" s="79"/>
      <c r="E53" s="210"/>
      <c r="F53" s="200"/>
      <c r="G53" s="88"/>
      <c r="H53" s="74"/>
      <c r="I53" s="209"/>
      <c r="J53" s="74"/>
      <c r="K53" s="42"/>
      <c r="L53" s="229"/>
      <c r="M53" s="39"/>
      <c r="N53" s="253"/>
      <c r="O53" s="253"/>
      <c r="P53" s="253"/>
      <c r="Q53" s="253"/>
      <c r="R53" s="92"/>
      <c r="S53" s="93"/>
      <c r="T53" s="235"/>
      <c r="U53" s="235"/>
      <c r="V53" s="235"/>
    </row>
    <row r="54" spans="1:22" x14ac:dyDescent="0.25">
      <c r="A54" s="36"/>
      <c r="B54" s="74"/>
      <c r="C54" s="88"/>
      <c r="D54" s="87"/>
      <c r="E54" s="209"/>
      <c r="F54" s="79"/>
      <c r="G54" s="209"/>
      <c r="H54" s="79"/>
      <c r="I54" s="209"/>
      <c r="J54" s="74"/>
      <c r="K54" s="42"/>
      <c r="L54" s="229"/>
      <c r="M54" s="39"/>
      <c r="N54" s="253"/>
      <c r="O54" s="253"/>
      <c r="P54" s="253"/>
      <c r="Q54" s="253"/>
      <c r="R54" s="91"/>
      <c r="S54" s="93"/>
      <c r="T54" s="235"/>
      <c r="U54" s="235"/>
      <c r="V54" s="235"/>
    </row>
    <row r="55" spans="1:22" ht="18.75" x14ac:dyDescent="0.25">
      <c r="A55" s="36">
        <v>23</v>
      </c>
      <c r="B55" s="72" t="s">
        <v>132</v>
      </c>
      <c r="C55" s="204" t="str">
        <f>Poule8!N23</f>
        <v/>
      </c>
      <c r="D55" s="85"/>
      <c r="E55" s="209"/>
      <c r="F55" s="79"/>
      <c r="G55" s="209"/>
      <c r="H55" s="87"/>
      <c r="I55" s="209"/>
      <c r="J55" s="74"/>
      <c r="K55" s="42"/>
      <c r="L55" s="229"/>
      <c r="M55" s="39"/>
      <c r="N55" s="256" t="str">
        <f>IF(G40=E44,E36,E44)</f>
        <v/>
      </c>
      <c r="O55" s="256"/>
      <c r="P55" s="262" t="str">
        <f>IF(O55&gt;O56,N55,N56)</f>
        <v/>
      </c>
      <c r="Q55" s="256"/>
      <c r="R55" s="91" t="str">
        <f>IF(Q51&gt;Q55,P55,P51)</f>
        <v/>
      </c>
      <c r="S55" s="93"/>
      <c r="T55" s="235" t="s">
        <v>144</v>
      </c>
      <c r="U55" s="235"/>
      <c r="V55" s="235"/>
    </row>
    <row r="56" spans="1:22" ht="18.75" x14ac:dyDescent="0.25">
      <c r="A56" s="36">
        <v>10</v>
      </c>
      <c r="B56" s="72"/>
      <c r="C56" s="88"/>
      <c r="D56" s="74"/>
      <c r="E56" s="88"/>
      <c r="F56" s="74"/>
      <c r="G56" s="209" t="str">
        <f>IF(F52&gt;F60,E52,E60)</f>
        <v/>
      </c>
      <c r="H56" s="78"/>
      <c r="I56" s="209"/>
      <c r="J56" s="74"/>
      <c r="K56" s="42"/>
      <c r="L56" s="229"/>
      <c r="M56" s="39"/>
      <c r="N56" s="256" t="str">
        <f>IF(G56=E60,E52,E60)</f>
        <v/>
      </c>
      <c r="O56" s="256"/>
      <c r="P56" s="253"/>
      <c r="Q56" s="253"/>
      <c r="R56" s="93"/>
      <c r="S56" s="93"/>
      <c r="T56" s="235"/>
      <c r="U56" s="235"/>
      <c r="V56" s="235"/>
    </row>
    <row r="57" spans="1:22" x14ac:dyDescent="0.25">
      <c r="A57" s="36"/>
      <c r="B57" s="74"/>
      <c r="C57" s="88"/>
      <c r="D57" s="74"/>
      <c r="E57" s="88"/>
      <c r="F57" s="74"/>
      <c r="G57" s="210"/>
      <c r="H57" s="81"/>
      <c r="I57" s="88"/>
      <c r="J57" s="74"/>
      <c r="K57" s="42"/>
      <c r="L57" s="229"/>
      <c r="M57" s="39"/>
      <c r="N57" s="253"/>
      <c r="O57" s="253"/>
      <c r="P57" s="253"/>
      <c r="Q57" s="253"/>
      <c r="R57" s="235"/>
      <c r="S57" s="235"/>
      <c r="T57" s="235"/>
      <c r="U57" s="235"/>
      <c r="V57" s="235"/>
    </row>
    <row r="58" spans="1:22" x14ac:dyDescent="0.25">
      <c r="A58" s="36"/>
      <c r="B58" s="74"/>
      <c r="C58" s="88"/>
      <c r="D58" s="74"/>
      <c r="E58" s="88"/>
      <c r="F58" s="74"/>
      <c r="G58" s="209"/>
      <c r="H58" s="74"/>
      <c r="I58" s="88"/>
      <c r="J58" s="74"/>
      <c r="K58" s="42"/>
      <c r="L58" s="229"/>
      <c r="M58" s="39"/>
      <c r="N58" s="253"/>
      <c r="O58" s="253"/>
      <c r="P58" s="253"/>
      <c r="Q58" s="253"/>
      <c r="R58" s="235"/>
      <c r="S58" s="235"/>
      <c r="T58" s="235"/>
      <c r="U58" s="235"/>
      <c r="V58" s="235"/>
    </row>
    <row r="59" spans="1:22" ht="21" customHeight="1" x14ac:dyDescent="0.25">
      <c r="A59" s="36">
        <v>15</v>
      </c>
      <c r="B59" s="72" t="s">
        <v>133</v>
      </c>
      <c r="C59" s="203" t="str">
        <f>Poule1!N23</f>
        <v/>
      </c>
      <c r="D59" s="73"/>
      <c r="E59" s="88"/>
      <c r="F59" s="74"/>
      <c r="G59" s="209"/>
      <c r="H59" s="74"/>
      <c r="I59" s="329"/>
      <c r="J59" s="329"/>
      <c r="K59" s="42"/>
      <c r="L59" s="229"/>
      <c r="M59" s="39"/>
      <c r="N59" s="253"/>
      <c r="O59" s="253"/>
      <c r="P59" s="253"/>
      <c r="Q59" s="253"/>
      <c r="R59" s="235"/>
      <c r="S59" s="235"/>
      <c r="T59" s="235"/>
      <c r="U59" s="235"/>
      <c r="V59" s="235"/>
    </row>
    <row r="60" spans="1:22" ht="20.25" customHeight="1" x14ac:dyDescent="0.25">
      <c r="A60" s="36">
        <v>18</v>
      </c>
      <c r="B60" s="72"/>
      <c r="C60" s="88"/>
      <c r="D60" s="74"/>
      <c r="E60" s="209" t="str">
        <f>IF(D59&gt;D63,C59,C63)</f>
        <v/>
      </c>
      <c r="F60" s="78"/>
      <c r="G60" s="209"/>
      <c r="H60" s="74"/>
      <c r="I60" s="329"/>
      <c r="J60" s="329"/>
      <c r="K60" s="42"/>
      <c r="L60" s="229"/>
      <c r="M60" s="39"/>
      <c r="N60" s="253" t="s">
        <v>21</v>
      </c>
      <c r="O60" s="253"/>
      <c r="P60" s="253"/>
      <c r="Q60" s="253"/>
      <c r="R60" s="235"/>
      <c r="S60" s="235"/>
      <c r="T60" s="235"/>
      <c r="U60" s="235"/>
      <c r="V60" s="235"/>
    </row>
    <row r="61" spans="1:22" x14ac:dyDescent="0.25">
      <c r="A61" s="36"/>
      <c r="B61" s="74"/>
      <c r="C61" s="88"/>
      <c r="D61" s="74"/>
      <c r="E61" s="210"/>
      <c r="F61" s="77"/>
      <c r="G61" s="88"/>
      <c r="H61" s="74"/>
      <c r="I61" s="88"/>
      <c r="J61" s="74"/>
      <c r="K61" s="42"/>
      <c r="L61" s="229"/>
      <c r="M61" s="39"/>
      <c r="N61" s="253"/>
      <c r="O61" s="253"/>
      <c r="P61" s="253"/>
      <c r="Q61" s="253"/>
      <c r="R61" s="235"/>
      <c r="S61" s="235"/>
      <c r="T61" s="235"/>
      <c r="U61" s="235"/>
      <c r="V61" s="235"/>
    </row>
    <row r="62" spans="1:22" x14ac:dyDescent="0.25">
      <c r="A62" s="36"/>
      <c r="B62" s="74"/>
      <c r="C62" s="88"/>
      <c r="D62" s="74"/>
      <c r="E62" s="209"/>
      <c r="F62" s="74"/>
      <c r="G62" s="88"/>
      <c r="H62" s="74"/>
      <c r="I62" s="88"/>
      <c r="J62" s="74"/>
      <c r="K62" s="42"/>
      <c r="L62" s="229"/>
      <c r="M62" s="39"/>
      <c r="N62" s="253"/>
      <c r="O62" s="253"/>
      <c r="P62" s="253"/>
      <c r="Q62" s="253"/>
      <c r="R62" s="235"/>
      <c r="S62" s="235"/>
      <c r="T62" s="235"/>
      <c r="U62" s="235"/>
      <c r="V62" s="235"/>
    </row>
    <row r="63" spans="1:22" ht="18.75" x14ac:dyDescent="0.25">
      <c r="A63" s="36">
        <v>31</v>
      </c>
      <c r="B63" s="72" t="s">
        <v>134</v>
      </c>
      <c r="C63" s="203" t="str">
        <f>Poule2!N22</f>
        <v/>
      </c>
      <c r="D63" s="73"/>
      <c r="E63" s="209"/>
      <c r="F63" s="74"/>
      <c r="G63" s="88"/>
      <c r="H63" s="88"/>
      <c r="I63" s="215" t="str">
        <f>IF(H8&gt;H24,G24,G8)</f>
        <v/>
      </c>
      <c r="J63" s="89"/>
      <c r="K63" s="57" t="s">
        <v>141</v>
      </c>
      <c r="L63" s="266" t="str">
        <f>IF(J63&gt;J64,I63,I64)</f>
        <v/>
      </c>
      <c r="M63" s="39"/>
      <c r="N63" s="253"/>
      <c r="O63" s="253"/>
      <c r="P63" s="256" t="str">
        <f>IF(O51&gt;O52,N52,N51)</f>
        <v/>
      </c>
      <c r="Q63" s="256"/>
      <c r="R63" s="92" t="str">
        <f>IF(Q63&gt;Q64,P63,P64)</f>
        <v/>
      </c>
      <c r="S63" s="93"/>
      <c r="T63" s="235" t="s">
        <v>145</v>
      </c>
      <c r="U63" s="235"/>
      <c r="V63" s="235"/>
    </row>
    <row r="64" spans="1:22" ht="18.75" x14ac:dyDescent="0.25">
      <c r="A64" s="36">
        <v>2</v>
      </c>
      <c r="B64" s="72"/>
      <c r="C64" s="88"/>
      <c r="D64" s="74"/>
      <c r="E64" s="88"/>
      <c r="F64" s="74"/>
      <c r="G64" s="88"/>
      <c r="H64" s="74"/>
      <c r="I64" s="215" t="str">
        <f>IF(H56&gt;H40,G40,G56)</f>
        <v/>
      </c>
      <c r="J64" s="90"/>
      <c r="K64" s="57" t="s">
        <v>142</v>
      </c>
      <c r="L64" s="266" t="str">
        <f>IF(J64&lt;J63,I64,I63)</f>
        <v/>
      </c>
      <c r="M64" s="39"/>
      <c r="N64" s="253"/>
      <c r="O64" s="253"/>
      <c r="P64" s="256" t="str">
        <f>IF(O55&gt;O56,N56,N55)</f>
        <v/>
      </c>
      <c r="Q64" s="256"/>
      <c r="R64" s="93" t="str">
        <f>IF(Q63&gt;Q64,P64,P63)</f>
        <v/>
      </c>
      <c r="S64" s="93"/>
      <c r="T64" s="235" t="s">
        <v>146</v>
      </c>
      <c r="U64" s="235"/>
      <c r="V64" s="235"/>
    </row>
    <row r="65" spans="1:22" x14ac:dyDescent="0.25">
      <c r="A65" s="45"/>
      <c r="B65" s="41"/>
      <c r="C65" s="205"/>
      <c r="D65" s="46"/>
      <c r="E65" s="205"/>
      <c r="F65" s="46"/>
      <c r="G65" s="205"/>
      <c r="H65" s="46"/>
      <c r="I65" s="205"/>
      <c r="J65" s="46"/>
      <c r="K65" s="47"/>
      <c r="L65" s="235"/>
      <c r="M65" s="39"/>
      <c r="N65" s="253"/>
      <c r="O65" s="253"/>
      <c r="P65" s="253"/>
      <c r="Q65" s="253"/>
      <c r="R65" s="235"/>
      <c r="S65" s="235"/>
      <c r="T65" s="235"/>
      <c r="U65" s="235"/>
      <c r="V65" s="235"/>
    </row>
    <row r="66" spans="1:22" x14ac:dyDescent="0.25">
      <c r="A66" s="45"/>
      <c r="B66" s="63"/>
      <c r="C66" s="206"/>
      <c r="D66" s="45"/>
      <c r="E66" s="206"/>
      <c r="F66" s="45"/>
      <c r="G66" s="206"/>
      <c r="H66" s="45"/>
      <c r="I66" s="206"/>
      <c r="J66" s="45"/>
      <c r="K66" s="47"/>
      <c r="L66" s="235"/>
      <c r="M66" s="39"/>
      <c r="N66" s="253"/>
      <c r="O66" s="253"/>
      <c r="P66" s="253"/>
      <c r="Q66" s="253"/>
      <c r="R66" s="235"/>
      <c r="S66" s="235"/>
      <c r="T66" s="235"/>
      <c r="U66" s="235"/>
      <c r="V66" s="235"/>
    </row>
    <row r="67" spans="1:22" x14ac:dyDescent="0.25">
      <c r="A67" s="48"/>
      <c r="B67" s="64"/>
      <c r="C67" s="207"/>
      <c r="D67" s="48"/>
      <c r="E67" s="207"/>
      <c r="F67" s="48"/>
      <c r="G67" s="207"/>
      <c r="H67" s="48"/>
      <c r="I67" s="207"/>
      <c r="J67" s="48"/>
      <c r="K67" s="49"/>
      <c r="L67" s="267"/>
      <c r="M67" s="50"/>
      <c r="N67" s="268"/>
      <c r="O67" s="268"/>
      <c r="P67" s="268"/>
      <c r="Q67" s="268"/>
      <c r="R67" s="267"/>
      <c r="S67" s="267"/>
      <c r="T67" s="267"/>
      <c r="U67" s="267"/>
      <c r="V67" s="267"/>
    </row>
    <row r="68" spans="1:22" x14ac:dyDescent="0.25">
      <c r="A68" s="48"/>
      <c r="B68" s="64"/>
      <c r="C68" s="207"/>
      <c r="D68" s="48"/>
      <c r="E68" s="207"/>
      <c r="F68" s="48"/>
      <c r="G68" s="207"/>
      <c r="H68" s="48"/>
      <c r="I68" s="207"/>
      <c r="J68" s="48"/>
      <c r="K68" s="49"/>
      <c r="L68" s="267"/>
      <c r="M68" s="50"/>
      <c r="N68" s="268"/>
      <c r="O68" s="268"/>
      <c r="P68" s="268"/>
      <c r="Q68" s="268"/>
      <c r="R68" s="267"/>
      <c r="S68" s="267"/>
      <c r="T68" s="267"/>
      <c r="U68" s="267"/>
      <c r="V68" s="267"/>
    </row>
    <row r="69" spans="1:22" x14ac:dyDescent="0.25">
      <c r="A69" s="48"/>
      <c r="B69" s="64"/>
      <c r="C69" s="207"/>
      <c r="D69" s="48"/>
      <c r="E69" s="207"/>
      <c r="F69" s="48"/>
      <c r="G69" s="207"/>
      <c r="H69" s="48"/>
      <c r="I69" s="207"/>
      <c r="J69" s="48"/>
      <c r="K69" s="49"/>
      <c r="L69" s="267"/>
      <c r="M69" s="50"/>
      <c r="N69" s="268"/>
      <c r="O69" s="268"/>
      <c r="P69" s="268"/>
      <c r="Q69" s="268"/>
      <c r="R69" s="267"/>
      <c r="S69" s="267"/>
      <c r="T69" s="267"/>
      <c r="U69" s="267"/>
      <c r="V69" s="267"/>
    </row>
    <row r="70" spans="1:22" x14ac:dyDescent="0.25">
      <c r="A70" s="48"/>
      <c r="B70" s="64"/>
      <c r="C70" s="207"/>
      <c r="D70" s="48"/>
      <c r="E70" s="207"/>
      <c r="F70" s="48"/>
      <c r="G70" s="207"/>
      <c r="H70" s="48"/>
      <c r="I70" s="207"/>
      <c r="J70" s="48"/>
      <c r="K70" s="49"/>
      <c r="L70" s="267"/>
      <c r="M70" s="50"/>
      <c r="N70" s="268"/>
      <c r="O70" s="268"/>
      <c r="P70" s="268"/>
      <c r="Q70" s="268"/>
      <c r="R70" s="267"/>
      <c r="S70" s="267"/>
      <c r="T70" s="267"/>
      <c r="U70" s="267"/>
      <c r="V70" s="267"/>
    </row>
    <row r="71" spans="1:22" x14ac:dyDescent="0.25">
      <c r="A71" s="48"/>
      <c r="B71" s="64"/>
      <c r="C71" s="207"/>
      <c r="D71" s="48"/>
      <c r="E71" s="207"/>
      <c r="F71" s="48"/>
      <c r="G71" s="207"/>
      <c r="H71" s="48"/>
      <c r="I71" s="207"/>
      <c r="J71" s="48"/>
      <c r="K71" s="49"/>
      <c r="L71" s="267"/>
      <c r="M71" s="50"/>
      <c r="N71" s="268"/>
      <c r="O71" s="268"/>
      <c r="P71" s="268"/>
      <c r="Q71" s="268"/>
      <c r="R71" s="267"/>
      <c r="S71" s="267"/>
      <c r="T71" s="267"/>
      <c r="U71" s="267"/>
      <c r="V71" s="267"/>
    </row>
    <row r="72" spans="1:22" x14ac:dyDescent="0.25">
      <c r="A72" s="48"/>
      <c r="B72" s="64"/>
      <c r="C72" s="207"/>
      <c r="D72" s="48"/>
      <c r="E72" s="207"/>
      <c r="F72" s="48"/>
      <c r="G72" s="207"/>
      <c r="H72" s="48"/>
      <c r="I72" s="207"/>
      <c r="J72" s="48"/>
      <c r="K72" s="49"/>
      <c r="L72" s="267"/>
      <c r="M72" s="50"/>
      <c r="N72" s="268"/>
      <c r="O72" s="268"/>
      <c r="P72" s="268"/>
      <c r="Q72" s="268"/>
      <c r="R72" s="267"/>
      <c r="S72" s="267"/>
      <c r="T72" s="267"/>
      <c r="U72" s="267"/>
      <c r="V72" s="267"/>
    </row>
    <row r="73" spans="1:22" x14ac:dyDescent="0.25">
      <c r="A73" s="48"/>
      <c r="B73" s="64"/>
      <c r="C73" s="207"/>
      <c r="D73" s="48"/>
      <c r="E73" s="207"/>
      <c r="F73" s="48"/>
      <c r="G73" s="207"/>
      <c r="H73" s="48"/>
      <c r="I73" s="207"/>
      <c r="J73" s="48"/>
      <c r="K73" s="49"/>
      <c r="L73" s="267"/>
      <c r="M73" s="50"/>
      <c r="N73" s="268"/>
      <c r="O73" s="268"/>
      <c r="P73" s="268"/>
      <c r="Q73" s="268"/>
      <c r="R73" s="267"/>
      <c r="S73" s="267"/>
      <c r="T73" s="267"/>
      <c r="U73" s="267"/>
      <c r="V73" s="267"/>
    </row>
    <row r="74" spans="1:22" x14ac:dyDescent="0.25">
      <c r="A74" s="48"/>
      <c r="B74" s="64"/>
      <c r="C74" s="207"/>
      <c r="D74" s="48"/>
      <c r="E74" s="207"/>
      <c r="F74" s="48"/>
      <c r="G74" s="207"/>
      <c r="H74" s="48"/>
      <c r="I74" s="207"/>
      <c r="J74" s="48"/>
      <c r="K74" s="49"/>
      <c r="L74" s="267"/>
      <c r="M74" s="50"/>
      <c r="N74" s="268"/>
      <c r="O74" s="268"/>
      <c r="P74" s="268"/>
      <c r="Q74" s="268"/>
      <c r="R74" s="267"/>
      <c r="S74" s="267"/>
      <c r="T74" s="267"/>
      <c r="U74" s="267"/>
      <c r="V74" s="267"/>
    </row>
    <row r="75" spans="1:22" x14ac:dyDescent="0.25">
      <c r="A75" s="48"/>
      <c r="B75" s="64"/>
      <c r="C75" s="207"/>
      <c r="D75" s="48"/>
      <c r="E75" s="207"/>
      <c r="F75" s="48"/>
      <c r="G75" s="207"/>
      <c r="H75" s="48"/>
      <c r="I75" s="207"/>
      <c r="J75" s="48"/>
      <c r="K75" s="49"/>
      <c r="L75" s="267"/>
      <c r="M75" s="50"/>
      <c r="N75" s="268"/>
      <c r="O75" s="268"/>
      <c r="P75" s="268"/>
      <c r="Q75" s="268"/>
      <c r="R75" s="267"/>
      <c r="S75" s="267"/>
      <c r="T75" s="267"/>
      <c r="U75" s="267"/>
      <c r="V75" s="267"/>
    </row>
    <row r="76" spans="1:22" x14ac:dyDescent="0.25">
      <c r="A76" s="48"/>
      <c r="B76" s="64"/>
      <c r="C76" s="207"/>
      <c r="D76" s="48"/>
      <c r="E76" s="207"/>
      <c r="F76" s="48"/>
      <c r="G76" s="207"/>
      <c r="H76" s="48"/>
      <c r="I76" s="207"/>
      <c r="J76" s="48"/>
      <c r="K76" s="49"/>
      <c r="L76" s="267"/>
      <c r="M76" s="50"/>
      <c r="N76" s="268"/>
      <c r="O76" s="268"/>
      <c r="P76" s="268"/>
      <c r="Q76" s="268"/>
      <c r="R76" s="267"/>
      <c r="S76" s="267"/>
      <c r="T76" s="267"/>
      <c r="U76" s="267"/>
      <c r="V76" s="267"/>
    </row>
    <row r="77" spans="1:22" x14ac:dyDescent="0.25">
      <c r="A77" s="48"/>
      <c r="B77" s="64"/>
      <c r="C77" s="207"/>
      <c r="D77" s="48"/>
      <c r="E77" s="207"/>
      <c r="F77" s="48"/>
      <c r="G77" s="207"/>
      <c r="H77" s="48"/>
      <c r="I77" s="207"/>
      <c r="J77" s="48"/>
      <c r="K77" s="49"/>
      <c r="L77" s="267"/>
      <c r="M77" s="50"/>
      <c r="N77" s="268"/>
      <c r="O77" s="268"/>
      <c r="P77" s="268"/>
      <c r="Q77" s="268"/>
      <c r="R77" s="267"/>
      <c r="S77" s="267"/>
      <c r="T77" s="267"/>
      <c r="U77" s="267"/>
      <c r="V77" s="267"/>
    </row>
    <row r="78" spans="1:22" x14ac:dyDescent="0.25">
      <c r="A78" s="48"/>
      <c r="B78" s="64"/>
      <c r="C78" s="207"/>
      <c r="D78" s="48"/>
      <c r="E78" s="207"/>
      <c r="F78" s="48"/>
      <c r="G78" s="207"/>
      <c r="H78" s="48"/>
      <c r="I78" s="207"/>
      <c r="J78" s="48"/>
      <c r="K78" s="49"/>
      <c r="L78" s="267"/>
      <c r="M78" s="50"/>
      <c r="N78" s="268"/>
      <c r="O78" s="268"/>
      <c r="P78" s="268"/>
      <c r="Q78" s="268"/>
      <c r="R78" s="267"/>
      <c r="S78" s="267"/>
      <c r="T78" s="267"/>
      <c r="U78" s="267"/>
      <c r="V78" s="267"/>
    </row>
    <row r="79" spans="1:22" x14ac:dyDescent="0.25">
      <c r="A79" s="48"/>
      <c r="B79" s="64"/>
      <c r="C79" s="207"/>
      <c r="D79" s="48"/>
      <c r="E79" s="207"/>
      <c r="F79" s="48"/>
      <c r="G79" s="207"/>
      <c r="H79" s="48"/>
      <c r="I79" s="207"/>
      <c r="J79" s="48"/>
      <c r="K79" s="49"/>
      <c r="L79" s="267"/>
      <c r="M79" s="50"/>
      <c r="N79" s="268"/>
      <c r="O79" s="268"/>
      <c r="P79" s="268"/>
      <c r="Q79" s="268"/>
      <c r="R79" s="267"/>
      <c r="S79" s="267"/>
      <c r="T79" s="267"/>
      <c r="U79" s="267"/>
      <c r="V79" s="267"/>
    </row>
    <row r="80" spans="1:22" x14ac:dyDescent="0.25">
      <c r="A80" s="48"/>
      <c r="B80" s="64"/>
      <c r="C80" s="207"/>
      <c r="D80" s="48"/>
      <c r="E80" s="207"/>
      <c r="F80" s="48"/>
      <c r="G80" s="207"/>
      <c r="H80" s="48"/>
      <c r="I80" s="207"/>
      <c r="J80" s="48"/>
      <c r="K80" s="49"/>
      <c r="L80" s="267"/>
      <c r="M80" s="50"/>
      <c r="N80" s="268"/>
      <c r="O80" s="268"/>
      <c r="P80" s="268"/>
      <c r="Q80" s="268"/>
      <c r="R80" s="267"/>
      <c r="S80" s="267"/>
      <c r="T80" s="267"/>
      <c r="U80" s="267"/>
      <c r="V80" s="267"/>
    </row>
    <row r="81" spans="1:22" x14ac:dyDescent="0.25">
      <c r="A81" s="48"/>
      <c r="B81" s="64"/>
      <c r="C81" s="207"/>
      <c r="D81" s="48"/>
      <c r="E81" s="207"/>
      <c r="F81" s="48"/>
      <c r="G81" s="207"/>
      <c r="H81" s="48"/>
      <c r="I81" s="207"/>
      <c r="J81" s="48"/>
      <c r="K81" s="49"/>
      <c r="L81" s="267"/>
      <c r="M81" s="50"/>
      <c r="N81" s="268"/>
      <c r="O81" s="268"/>
      <c r="P81" s="268"/>
      <c r="Q81" s="268"/>
      <c r="R81" s="267"/>
      <c r="S81" s="267"/>
      <c r="T81" s="267"/>
      <c r="U81" s="267"/>
      <c r="V81" s="267"/>
    </row>
    <row r="82" spans="1:22" x14ac:dyDescent="0.25">
      <c r="A82" s="48"/>
      <c r="B82" s="64"/>
      <c r="C82" s="207"/>
      <c r="D82" s="48"/>
      <c r="E82" s="207"/>
      <c r="F82" s="48"/>
      <c r="G82" s="207"/>
      <c r="H82" s="48"/>
      <c r="I82" s="207"/>
      <c r="J82" s="48"/>
      <c r="K82" s="49"/>
      <c r="L82" s="267"/>
      <c r="M82" s="50"/>
      <c r="N82" s="268"/>
      <c r="O82" s="268"/>
      <c r="P82" s="268"/>
      <c r="Q82" s="268"/>
      <c r="R82" s="267"/>
      <c r="S82" s="267"/>
      <c r="T82" s="267"/>
      <c r="U82" s="267"/>
      <c r="V82" s="267"/>
    </row>
    <row r="83" spans="1:22" x14ac:dyDescent="0.25">
      <c r="A83" s="48"/>
      <c r="B83" s="64"/>
      <c r="C83" s="207"/>
      <c r="D83" s="48"/>
      <c r="E83" s="207"/>
      <c r="F83" s="48"/>
      <c r="G83" s="207"/>
      <c r="H83" s="48"/>
      <c r="I83" s="207"/>
      <c r="J83" s="48"/>
      <c r="K83" s="49"/>
      <c r="L83" s="267"/>
      <c r="M83" s="50"/>
      <c r="N83" s="268"/>
      <c r="O83" s="268"/>
      <c r="P83" s="268"/>
      <c r="Q83" s="268"/>
      <c r="R83" s="267"/>
      <c r="S83" s="267"/>
      <c r="T83" s="267"/>
      <c r="U83" s="267"/>
      <c r="V83" s="267"/>
    </row>
    <row r="84" spans="1:22" x14ac:dyDescent="0.25">
      <c r="A84" s="48"/>
      <c r="B84" s="64"/>
      <c r="C84" s="207"/>
      <c r="D84" s="48"/>
      <c r="E84" s="207"/>
      <c r="F84" s="48"/>
      <c r="G84" s="207"/>
      <c r="H84" s="48"/>
      <c r="I84" s="207"/>
      <c r="J84" s="48"/>
      <c r="K84" s="49"/>
      <c r="L84" s="267"/>
      <c r="M84" s="50"/>
      <c r="N84" s="268"/>
      <c r="O84" s="268"/>
      <c r="P84" s="268"/>
      <c r="Q84" s="268"/>
      <c r="R84" s="267"/>
      <c r="S84" s="267"/>
      <c r="T84" s="267"/>
      <c r="U84" s="267"/>
      <c r="V84" s="267"/>
    </row>
    <row r="85" spans="1:22" x14ac:dyDescent="0.25">
      <c r="A85" s="48"/>
      <c r="B85" s="64"/>
      <c r="C85" s="207"/>
      <c r="D85" s="48"/>
      <c r="E85" s="207"/>
      <c r="F85" s="48"/>
      <c r="G85" s="207"/>
      <c r="H85" s="48"/>
      <c r="I85" s="207"/>
      <c r="J85" s="48"/>
      <c r="K85" s="49"/>
      <c r="L85" s="267"/>
      <c r="M85" s="50"/>
      <c r="N85" s="268"/>
      <c r="O85" s="268"/>
      <c r="P85" s="268"/>
      <c r="Q85" s="268"/>
      <c r="R85" s="267"/>
      <c r="S85" s="267"/>
      <c r="T85" s="267"/>
      <c r="U85" s="267"/>
      <c r="V85" s="267"/>
    </row>
    <row r="86" spans="1:22" x14ac:dyDescent="0.25">
      <c r="A86" s="48"/>
      <c r="B86" s="64"/>
      <c r="C86" s="207"/>
      <c r="D86" s="48"/>
      <c r="E86" s="207"/>
      <c r="F86" s="48"/>
      <c r="G86" s="207"/>
      <c r="H86" s="48"/>
      <c r="I86" s="207"/>
      <c r="J86" s="48"/>
      <c r="K86" s="49"/>
      <c r="L86" s="267"/>
      <c r="M86" s="50"/>
      <c r="N86" s="268"/>
      <c r="O86" s="268"/>
      <c r="P86" s="268"/>
      <c r="Q86" s="268"/>
      <c r="R86" s="267"/>
      <c r="S86" s="267"/>
      <c r="T86" s="267"/>
      <c r="U86" s="267"/>
      <c r="V86" s="267"/>
    </row>
    <row r="87" spans="1:22" x14ac:dyDescent="0.25">
      <c r="A87" s="48"/>
      <c r="B87" s="64"/>
      <c r="C87" s="207"/>
      <c r="D87" s="48"/>
      <c r="E87" s="207"/>
      <c r="F87" s="48"/>
      <c r="G87" s="207"/>
      <c r="H87" s="48"/>
      <c r="I87" s="207"/>
      <c r="J87" s="48"/>
      <c r="K87" s="49"/>
      <c r="L87" s="267"/>
      <c r="M87" s="50"/>
      <c r="N87" s="268"/>
      <c r="O87" s="268"/>
      <c r="P87" s="268"/>
      <c r="Q87" s="268"/>
      <c r="R87" s="267"/>
      <c r="S87" s="267"/>
      <c r="T87" s="267"/>
      <c r="U87" s="267"/>
      <c r="V87" s="267"/>
    </row>
    <row r="88" spans="1:22" x14ac:dyDescent="0.25">
      <c r="A88" s="48"/>
      <c r="B88" s="64"/>
      <c r="C88" s="207"/>
      <c r="D88" s="48"/>
      <c r="E88" s="207"/>
      <c r="F88" s="48"/>
      <c r="G88" s="207"/>
      <c r="H88" s="48"/>
      <c r="I88" s="207"/>
      <c r="J88" s="48"/>
      <c r="K88" s="49"/>
      <c r="L88" s="267"/>
      <c r="M88" s="50"/>
      <c r="N88" s="268"/>
      <c r="O88" s="268"/>
      <c r="P88" s="268"/>
      <c r="Q88" s="268"/>
      <c r="R88" s="267"/>
      <c r="S88" s="267"/>
      <c r="T88" s="267"/>
      <c r="U88" s="267"/>
      <c r="V88" s="267"/>
    </row>
    <row r="89" spans="1:22" x14ac:dyDescent="0.25">
      <c r="A89" s="48"/>
      <c r="B89" s="64"/>
      <c r="C89" s="207"/>
      <c r="D89" s="48"/>
      <c r="E89" s="207"/>
      <c r="F89" s="48"/>
      <c r="G89" s="207"/>
      <c r="H89" s="48"/>
      <c r="I89" s="207"/>
      <c r="J89" s="48"/>
      <c r="K89" s="49"/>
      <c r="L89" s="267"/>
      <c r="M89" s="50"/>
      <c r="N89" s="268"/>
      <c r="O89" s="268"/>
      <c r="P89" s="268"/>
      <c r="Q89" s="268"/>
      <c r="R89" s="267"/>
      <c r="S89" s="267"/>
      <c r="T89" s="267"/>
      <c r="U89" s="267"/>
      <c r="V89" s="267"/>
    </row>
    <row r="90" spans="1:22" x14ac:dyDescent="0.25">
      <c r="A90" s="48"/>
      <c r="B90" s="64"/>
      <c r="C90" s="207"/>
      <c r="D90" s="48"/>
      <c r="E90" s="207"/>
      <c r="F90" s="48"/>
      <c r="G90" s="207"/>
      <c r="H90" s="48"/>
      <c r="I90" s="207"/>
      <c r="J90" s="48"/>
      <c r="K90" s="49"/>
      <c r="L90" s="267"/>
      <c r="M90" s="50"/>
      <c r="N90" s="268"/>
      <c r="O90" s="268"/>
      <c r="P90" s="268"/>
      <c r="Q90" s="268"/>
      <c r="R90" s="267"/>
      <c r="S90" s="267"/>
      <c r="T90" s="267"/>
      <c r="U90" s="267"/>
      <c r="V90" s="267"/>
    </row>
    <row r="91" spans="1:22" x14ac:dyDescent="0.25">
      <c r="A91" s="48"/>
      <c r="B91" s="64"/>
      <c r="C91" s="207"/>
      <c r="D91" s="48"/>
      <c r="E91" s="207"/>
      <c r="F91" s="48"/>
      <c r="G91" s="207"/>
      <c r="H91" s="48"/>
      <c r="I91" s="207"/>
      <c r="J91" s="48"/>
      <c r="K91" s="49"/>
      <c r="L91" s="267"/>
      <c r="M91" s="50"/>
      <c r="N91" s="268"/>
      <c r="O91" s="268"/>
      <c r="P91" s="268"/>
      <c r="Q91" s="268"/>
      <c r="R91" s="267"/>
      <c r="S91" s="267"/>
      <c r="T91" s="267"/>
      <c r="U91" s="267"/>
      <c r="V91" s="267"/>
    </row>
    <row r="92" spans="1:22" x14ac:dyDescent="0.25">
      <c r="A92" s="48"/>
      <c r="B92" s="64"/>
      <c r="C92" s="207"/>
      <c r="D92" s="48"/>
      <c r="E92" s="207"/>
      <c r="F92" s="48"/>
      <c r="G92" s="207"/>
      <c r="H92" s="48"/>
      <c r="I92" s="207"/>
      <c r="J92" s="48"/>
      <c r="K92" s="49"/>
      <c r="L92" s="267"/>
      <c r="M92" s="50"/>
      <c r="N92" s="268"/>
      <c r="O92" s="268"/>
      <c r="P92" s="268"/>
      <c r="Q92" s="268"/>
      <c r="R92" s="267"/>
      <c r="S92" s="267"/>
      <c r="T92" s="267"/>
      <c r="U92" s="267"/>
      <c r="V92" s="267"/>
    </row>
    <row r="93" spans="1:22" x14ac:dyDescent="0.25">
      <c r="A93" s="48"/>
      <c r="B93" s="64"/>
      <c r="C93" s="207"/>
      <c r="D93" s="48"/>
      <c r="E93" s="207"/>
      <c r="F93" s="48"/>
      <c r="G93" s="207"/>
      <c r="H93" s="48"/>
      <c r="I93" s="207"/>
      <c r="J93" s="48"/>
      <c r="K93" s="49"/>
      <c r="L93" s="267"/>
      <c r="M93" s="50"/>
      <c r="N93" s="268"/>
      <c r="O93" s="268"/>
      <c r="P93" s="268"/>
      <c r="Q93" s="268"/>
      <c r="R93" s="267"/>
      <c r="S93" s="267"/>
      <c r="T93" s="267"/>
      <c r="U93" s="267"/>
      <c r="V93" s="267"/>
    </row>
    <row r="94" spans="1:22" x14ac:dyDescent="0.25">
      <c r="A94" s="48"/>
      <c r="B94" s="64"/>
      <c r="C94" s="207"/>
      <c r="D94" s="48"/>
      <c r="E94" s="207"/>
      <c r="F94" s="48"/>
      <c r="G94" s="207"/>
      <c r="H94" s="48"/>
      <c r="I94" s="207"/>
      <c r="J94" s="48"/>
      <c r="K94" s="49"/>
      <c r="L94" s="267"/>
      <c r="M94" s="50"/>
      <c r="N94" s="268"/>
      <c r="O94" s="268"/>
      <c r="P94" s="268"/>
      <c r="Q94" s="268"/>
      <c r="R94" s="267"/>
      <c r="S94" s="267"/>
      <c r="T94" s="267"/>
      <c r="U94" s="267"/>
      <c r="V94" s="267"/>
    </row>
    <row r="95" spans="1:22" x14ac:dyDescent="0.25">
      <c r="A95" s="48"/>
      <c r="B95" s="64"/>
      <c r="C95" s="207"/>
      <c r="D95" s="48"/>
      <c r="E95" s="207"/>
      <c r="F95" s="48"/>
      <c r="G95" s="207"/>
      <c r="H95" s="48"/>
      <c r="I95" s="207"/>
      <c r="J95" s="48"/>
      <c r="K95" s="49"/>
      <c r="L95" s="267"/>
      <c r="M95" s="50"/>
      <c r="N95" s="268"/>
      <c r="O95" s="268"/>
      <c r="P95" s="268"/>
      <c r="Q95" s="268"/>
      <c r="R95" s="267"/>
      <c r="S95" s="267"/>
      <c r="T95" s="267"/>
      <c r="U95" s="267"/>
      <c r="V95" s="267"/>
    </row>
    <row r="96" spans="1:22" x14ac:dyDescent="0.25">
      <c r="A96" s="48"/>
      <c r="B96" s="64"/>
      <c r="C96" s="207"/>
      <c r="D96" s="48"/>
      <c r="E96" s="207"/>
      <c r="F96" s="48"/>
      <c r="G96" s="207"/>
      <c r="H96" s="48"/>
      <c r="I96" s="207"/>
      <c r="J96" s="48"/>
      <c r="K96" s="49"/>
      <c r="L96" s="267"/>
      <c r="M96" s="50"/>
      <c r="N96" s="268"/>
      <c r="O96" s="268"/>
      <c r="P96" s="268"/>
      <c r="Q96" s="268"/>
      <c r="R96" s="267"/>
      <c r="S96" s="267"/>
      <c r="T96" s="267"/>
      <c r="U96" s="267"/>
      <c r="V96" s="267"/>
    </row>
    <row r="97" spans="1:22" x14ac:dyDescent="0.25">
      <c r="A97" s="48"/>
      <c r="B97" s="64"/>
      <c r="C97" s="207"/>
      <c r="D97" s="48"/>
      <c r="E97" s="207"/>
      <c r="F97" s="48"/>
      <c r="G97" s="207"/>
      <c r="H97" s="48"/>
      <c r="I97" s="207"/>
      <c r="J97" s="48"/>
      <c r="K97" s="49"/>
      <c r="L97" s="267"/>
      <c r="M97" s="50"/>
      <c r="N97" s="268"/>
      <c r="O97" s="268"/>
      <c r="P97" s="268"/>
      <c r="Q97" s="268"/>
      <c r="R97" s="267"/>
      <c r="S97" s="267"/>
      <c r="T97" s="267"/>
      <c r="U97" s="267"/>
      <c r="V97" s="267"/>
    </row>
    <row r="98" spans="1:22" x14ac:dyDescent="0.25">
      <c r="A98" s="48"/>
      <c r="B98" s="64"/>
      <c r="C98" s="207"/>
      <c r="D98" s="48"/>
      <c r="E98" s="207"/>
      <c r="F98" s="48"/>
      <c r="G98" s="207"/>
      <c r="H98" s="48"/>
      <c r="I98" s="207"/>
      <c r="J98" s="48"/>
      <c r="K98" s="49"/>
      <c r="L98" s="267"/>
      <c r="M98" s="50"/>
      <c r="N98" s="268"/>
      <c r="O98" s="268"/>
      <c r="P98" s="268"/>
      <c r="Q98" s="268"/>
      <c r="R98" s="267"/>
      <c r="S98" s="267"/>
      <c r="T98" s="267"/>
      <c r="U98" s="267"/>
      <c r="V98" s="267"/>
    </row>
    <row r="99" spans="1:22" x14ac:dyDescent="0.25">
      <c r="A99" s="48"/>
      <c r="B99" s="64"/>
      <c r="C99" s="207"/>
      <c r="D99" s="48"/>
      <c r="E99" s="207"/>
      <c r="F99" s="48"/>
      <c r="G99" s="207"/>
      <c r="H99" s="48"/>
      <c r="I99" s="207"/>
      <c r="J99" s="48"/>
      <c r="K99" s="49"/>
      <c r="L99" s="267"/>
      <c r="M99" s="50"/>
      <c r="N99" s="268"/>
      <c r="O99" s="268"/>
      <c r="P99" s="268"/>
      <c r="Q99" s="268"/>
      <c r="R99" s="267"/>
      <c r="S99" s="267"/>
      <c r="T99" s="267"/>
      <c r="U99" s="267"/>
      <c r="V99" s="267"/>
    </row>
    <row r="100" spans="1:22" x14ac:dyDescent="0.25">
      <c r="A100" s="48"/>
      <c r="B100" s="64"/>
      <c r="C100" s="207"/>
      <c r="D100" s="48"/>
      <c r="E100" s="207"/>
      <c r="F100" s="48"/>
      <c r="G100" s="207"/>
      <c r="H100" s="48"/>
      <c r="I100" s="207"/>
      <c r="J100" s="48"/>
      <c r="K100" s="49"/>
      <c r="L100" s="267"/>
      <c r="M100" s="50"/>
      <c r="N100" s="268"/>
      <c r="O100" s="268"/>
      <c r="P100" s="268"/>
      <c r="Q100" s="268"/>
      <c r="R100" s="267"/>
      <c r="S100" s="267"/>
      <c r="T100" s="267"/>
      <c r="U100" s="267"/>
      <c r="V100" s="267"/>
    </row>
    <row r="101" spans="1:22" x14ac:dyDescent="0.25">
      <c r="A101" s="48"/>
      <c r="B101" s="64"/>
      <c r="C101" s="207"/>
      <c r="D101" s="48"/>
      <c r="E101" s="207"/>
      <c r="F101" s="48"/>
      <c r="G101" s="207"/>
      <c r="H101" s="48"/>
      <c r="I101" s="207"/>
      <c r="J101" s="48"/>
      <c r="K101" s="49"/>
      <c r="L101" s="267"/>
      <c r="M101" s="50"/>
      <c r="N101" s="268"/>
      <c r="O101" s="268"/>
      <c r="P101" s="268"/>
      <c r="Q101" s="268"/>
      <c r="R101" s="267"/>
      <c r="S101" s="267"/>
      <c r="T101" s="267"/>
      <c r="U101" s="267"/>
      <c r="V101" s="267"/>
    </row>
    <row r="102" spans="1:22" x14ac:dyDescent="0.25">
      <c r="A102" s="48"/>
      <c r="B102" s="64"/>
      <c r="C102" s="207"/>
      <c r="D102" s="48"/>
      <c r="E102" s="207"/>
      <c r="F102" s="48"/>
      <c r="G102" s="207"/>
      <c r="H102" s="48"/>
      <c r="I102" s="207"/>
      <c r="J102" s="48"/>
      <c r="K102" s="49"/>
      <c r="L102" s="267"/>
      <c r="M102" s="50"/>
      <c r="N102" s="268"/>
      <c r="O102" s="268"/>
      <c r="P102" s="268"/>
      <c r="Q102" s="268"/>
      <c r="R102" s="267"/>
      <c r="S102" s="267"/>
      <c r="T102" s="267"/>
      <c r="U102" s="267"/>
      <c r="V102" s="267"/>
    </row>
    <row r="103" spans="1:22" x14ac:dyDescent="0.25">
      <c r="A103" s="48"/>
      <c r="B103" s="64"/>
      <c r="C103" s="207"/>
      <c r="D103" s="48"/>
      <c r="E103" s="207"/>
      <c r="F103" s="48"/>
      <c r="G103" s="207"/>
      <c r="H103" s="48"/>
      <c r="I103" s="207"/>
      <c r="J103" s="48"/>
      <c r="K103" s="49"/>
      <c r="L103" s="267"/>
      <c r="M103" s="50"/>
      <c r="N103" s="268"/>
      <c r="O103" s="268"/>
      <c r="P103" s="268"/>
      <c r="Q103" s="268"/>
      <c r="R103" s="267"/>
      <c r="S103" s="267"/>
      <c r="T103" s="267"/>
      <c r="U103" s="267"/>
      <c r="V103" s="267"/>
    </row>
    <row r="104" spans="1:22" x14ac:dyDescent="0.25">
      <c r="A104" s="48"/>
      <c r="B104" s="64"/>
      <c r="C104" s="207"/>
      <c r="D104" s="48"/>
      <c r="E104" s="207"/>
      <c r="F104" s="48"/>
      <c r="G104" s="207"/>
      <c r="H104" s="48"/>
      <c r="I104" s="207"/>
      <c r="J104" s="48"/>
      <c r="K104" s="49"/>
      <c r="L104" s="267"/>
      <c r="M104" s="50"/>
      <c r="N104" s="268"/>
      <c r="O104" s="268"/>
      <c r="P104" s="268"/>
      <c r="Q104" s="268"/>
      <c r="R104" s="267"/>
      <c r="S104" s="267"/>
      <c r="T104" s="267"/>
      <c r="U104" s="267"/>
      <c r="V104" s="267"/>
    </row>
    <row r="105" spans="1:22" x14ac:dyDescent="0.25">
      <c r="A105" s="48"/>
      <c r="B105" s="64"/>
      <c r="C105" s="207"/>
      <c r="D105" s="48"/>
      <c r="E105" s="207"/>
      <c r="F105" s="48"/>
      <c r="G105" s="207"/>
      <c r="H105" s="48"/>
      <c r="I105" s="207"/>
      <c r="J105" s="48"/>
      <c r="K105" s="49"/>
      <c r="L105" s="267"/>
      <c r="M105" s="50"/>
      <c r="N105" s="268"/>
      <c r="O105" s="268"/>
      <c r="P105" s="268"/>
      <c r="Q105" s="268"/>
      <c r="R105" s="267"/>
      <c r="S105" s="267"/>
      <c r="T105" s="267"/>
      <c r="U105" s="267"/>
      <c r="V105" s="267"/>
    </row>
    <row r="106" spans="1:22" x14ac:dyDescent="0.25">
      <c r="A106" s="48"/>
      <c r="B106" s="64"/>
      <c r="C106" s="207"/>
      <c r="D106" s="48"/>
      <c r="E106" s="207"/>
      <c r="F106" s="48"/>
      <c r="G106" s="207"/>
      <c r="H106" s="48"/>
      <c r="I106" s="207"/>
      <c r="J106" s="48"/>
      <c r="K106" s="49"/>
      <c r="L106" s="267"/>
      <c r="M106" s="50"/>
      <c r="N106" s="268"/>
      <c r="O106" s="268"/>
      <c r="P106" s="268"/>
      <c r="Q106" s="268"/>
      <c r="R106" s="267"/>
      <c r="S106" s="267"/>
      <c r="T106" s="267"/>
      <c r="U106" s="267"/>
      <c r="V106" s="267"/>
    </row>
    <row r="107" spans="1:22" x14ac:dyDescent="0.25">
      <c r="A107" s="48"/>
      <c r="B107" s="64"/>
      <c r="C107" s="207"/>
      <c r="D107" s="48"/>
      <c r="E107" s="207"/>
      <c r="F107" s="48"/>
      <c r="G107" s="207"/>
      <c r="H107" s="48"/>
      <c r="I107" s="207"/>
      <c r="J107" s="48"/>
      <c r="K107" s="49"/>
      <c r="L107" s="267"/>
      <c r="M107" s="50"/>
      <c r="N107" s="268"/>
      <c r="O107" s="268"/>
      <c r="P107" s="268"/>
      <c r="Q107" s="268"/>
      <c r="R107" s="267"/>
      <c r="S107" s="267"/>
      <c r="T107" s="267"/>
      <c r="U107" s="267"/>
      <c r="V107" s="267"/>
    </row>
    <row r="108" spans="1:22" x14ac:dyDescent="0.25">
      <c r="A108" s="48"/>
      <c r="B108" s="64"/>
      <c r="C108" s="207"/>
      <c r="D108" s="48"/>
      <c r="E108" s="207"/>
      <c r="F108" s="48"/>
      <c r="G108" s="207"/>
      <c r="H108" s="48"/>
      <c r="I108" s="207"/>
      <c r="J108" s="48"/>
      <c r="K108" s="49"/>
      <c r="L108" s="267"/>
      <c r="M108" s="50"/>
      <c r="N108" s="268"/>
      <c r="O108" s="268"/>
      <c r="P108" s="268"/>
      <c r="Q108" s="268"/>
      <c r="R108" s="267"/>
      <c r="S108" s="267"/>
      <c r="T108" s="267"/>
      <c r="U108" s="267"/>
      <c r="V108" s="267"/>
    </row>
    <row r="109" spans="1:22" x14ac:dyDescent="0.25">
      <c r="A109" s="48"/>
      <c r="B109" s="64"/>
      <c r="C109" s="207"/>
      <c r="D109" s="48"/>
      <c r="E109" s="207"/>
      <c r="F109" s="48"/>
      <c r="G109" s="207"/>
      <c r="H109" s="48"/>
      <c r="I109" s="207"/>
      <c r="J109" s="48"/>
      <c r="K109" s="49"/>
      <c r="L109" s="267"/>
      <c r="M109" s="50"/>
      <c r="N109" s="268"/>
      <c r="O109" s="268"/>
      <c r="P109" s="268"/>
      <c r="Q109" s="268"/>
      <c r="R109" s="267"/>
      <c r="S109" s="267"/>
      <c r="T109" s="267"/>
      <c r="U109" s="267"/>
      <c r="V109" s="267"/>
    </row>
    <row r="110" spans="1:22" x14ac:dyDescent="0.25">
      <c r="A110" s="48"/>
      <c r="B110" s="64"/>
      <c r="C110" s="207"/>
      <c r="D110" s="48"/>
      <c r="E110" s="207"/>
      <c r="F110" s="48"/>
      <c r="G110" s="207"/>
      <c r="H110" s="48"/>
      <c r="I110" s="207"/>
      <c r="J110" s="48"/>
      <c r="K110" s="49"/>
      <c r="L110" s="267"/>
      <c r="M110" s="50"/>
      <c r="N110" s="268"/>
      <c r="O110" s="268"/>
      <c r="P110" s="268"/>
      <c r="Q110" s="268"/>
      <c r="R110" s="267"/>
      <c r="S110" s="267"/>
      <c r="T110" s="267"/>
      <c r="U110" s="267"/>
      <c r="V110" s="267"/>
    </row>
    <row r="111" spans="1:22" x14ac:dyDescent="0.25">
      <c r="A111" s="48"/>
      <c r="B111" s="64"/>
      <c r="C111" s="207"/>
      <c r="D111" s="48"/>
      <c r="E111" s="207"/>
      <c r="F111" s="48"/>
      <c r="G111" s="207"/>
      <c r="H111" s="48"/>
      <c r="I111" s="207"/>
      <c r="J111" s="48"/>
      <c r="K111" s="49"/>
      <c r="L111" s="267"/>
      <c r="M111" s="50"/>
      <c r="N111" s="268"/>
      <c r="O111" s="268"/>
      <c r="P111" s="268"/>
      <c r="Q111" s="268"/>
      <c r="R111" s="267"/>
      <c r="S111" s="267"/>
      <c r="T111" s="267"/>
      <c r="U111" s="267"/>
      <c r="V111" s="267"/>
    </row>
    <row r="112" spans="1:22" x14ac:dyDescent="0.25">
      <c r="A112" s="48"/>
      <c r="B112" s="64"/>
      <c r="C112" s="207"/>
      <c r="D112" s="48"/>
      <c r="E112" s="207"/>
      <c r="F112" s="48"/>
      <c r="G112" s="207"/>
      <c r="H112" s="48"/>
      <c r="I112" s="207"/>
      <c r="J112" s="48"/>
      <c r="K112" s="49"/>
      <c r="L112" s="267"/>
      <c r="M112" s="50"/>
      <c r="N112" s="268"/>
      <c r="O112" s="268"/>
      <c r="P112" s="268"/>
      <c r="Q112" s="268"/>
      <c r="R112" s="267"/>
      <c r="S112" s="267"/>
      <c r="T112" s="267"/>
      <c r="U112" s="267"/>
      <c r="V112" s="267"/>
    </row>
    <row r="113" spans="1:22" x14ac:dyDescent="0.25">
      <c r="A113" s="48"/>
      <c r="B113" s="64"/>
      <c r="C113" s="207"/>
      <c r="D113" s="48"/>
      <c r="E113" s="207"/>
      <c r="F113" s="48"/>
      <c r="G113" s="207"/>
      <c r="H113" s="48"/>
      <c r="I113" s="207"/>
      <c r="J113" s="48"/>
      <c r="K113" s="49"/>
      <c r="L113" s="267"/>
      <c r="M113" s="50"/>
      <c r="N113" s="268"/>
      <c r="O113" s="268"/>
      <c r="P113" s="268"/>
      <c r="Q113" s="268"/>
      <c r="R113" s="267"/>
      <c r="S113" s="267"/>
      <c r="T113" s="267"/>
      <c r="U113" s="267"/>
      <c r="V113" s="267"/>
    </row>
    <row r="114" spans="1:22" x14ac:dyDescent="0.25">
      <c r="A114" s="48"/>
      <c r="B114" s="64"/>
      <c r="C114" s="207"/>
      <c r="D114" s="48"/>
      <c r="E114" s="207"/>
      <c r="F114" s="48"/>
      <c r="G114" s="207"/>
      <c r="H114" s="48"/>
      <c r="I114" s="207"/>
      <c r="J114" s="48"/>
      <c r="K114" s="49"/>
      <c r="L114" s="267"/>
      <c r="M114" s="50"/>
      <c r="N114" s="268"/>
      <c r="O114" s="268"/>
      <c r="P114" s="268"/>
      <c r="Q114" s="268"/>
      <c r="R114" s="267"/>
      <c r="S114" s="267"/>
      <c r="T114" s="267"/>
      <c r="U114" s="267"/>
      <c r="V114" s="267"/>
    </row>
    <row r="115" spans="1:22" x14ac:dyDescent="0.25">
      <c r="A115" s="48"/>
      <c r="B115" s="64"/>
      <c r="C115" s="207"/>
      <c r="D115" s="48"/>
      <c r="E115" s="207"/>
      <c r="F115" s="48"/>
      <c r="G115" s="207"/>
      <c r="H115" s="48"/>
      <c r="I115" s="207"/>
      <c r="J115" s="48"/>
      <c r="K115" s="49"/>
      <c r="L115" s="267"/>
      <c r="M115" s="50"/>
      <c r="N115" s="268"/>
      <c r="O115" s="268"/>
      <c r="P115" s="268"/>
      <c r="Q115" s="268"/>
      <c r="R115" s="267"/>
      <c r="S115" s="267"/>
      <c r="T115" s="267"/>
      <c r="U115" s="267"/>
      <c r="V115" s="267"/>
    </row>
    <row r="116" spans="1:22" x14ac:dyDescent="0.25">
      <c r="A116" s="48"/>
      <c r="B116" s="64"/>
      <c r="C116" s="207"/>
      <c r="D116" s="48"/>
      <c r="E116" s="207"/>
      <c r="F116" s="48"/>
      <c r="G116" s="207"/>
      <c r="H116" s="48"/>
      <c r="I116" s="207"/>
      <c r="J116" s="48"/>
      <c r="K116" s="49"/>
      <c r="L116" s="267"/>
      <c r="M116" s="50"/>
      <c r="N116" s="268"/>
      <c r="O116" s="268"/>
      <c r="P116" s="268"/>
      <c r="Q116" s="268"/>
      <c r="R116" s="267"/>
      <c r="S116" s="267"/>
      <c r="T116" s="267"/>
      <c r="U116" s="267"/>
      <c r="V116" s="267"/>
    </row>
    <row r="117" spans="1:22" x14ac:dyDescent="0.25">
      <c r="A117" s="48"/>
      <c r="B117" s="64"/>
      <c r="C117" s="207"/>
      <c r="D117" s="48"/>
      <c r="E117" s="207"/>
      <c r="F117" s="48"/>
      <c r="G117" s="207"/>
      <c r="H117" s="48"/>
      <c r="I117" s="207"/>
      <c r="J117" s="48"/>
      <c r="K117" s="49"/>
      <c r="L117" s="267"/>
      <c r="M117" s="50"/>
      <c r="N117" s="268"/>
      <c r="O117" s="268"/>
      <c r="P117" s="268"/>
      <c r="Q117" s="268"/>
      <c r="R117" s="267"/>
      <c r="S117" s="267"/>
      <c r="T117" s="267"/>
      <c r="U117" s="267"/>
      <c r="V117" s="267"/>
    </row>
    <row r="118" spans="1:22" x14ac:dyDescent="0.25">
      <c r="A118" s="48"/>
      <c r="B118" s="64"/>
      <c r="C118" s="207"/>
      <c r="D118" s="48"/>
      <c r="E118" s="207"/>
      <c r="F118" s="48"/>
      <c r="G118" s="207"/>
      <c r="H118" s="48"/>
      <c r="I118" s="207"/>
      <c r="J118" s="48"/>
      <c r="K118" s="49"/>
      <c r="L118" s="267"/>
      <c r="M118" s="50"/>
      <c r="N118" s="268"/>
      <c r="O118" s="268"/>
      <c r="P118" s="268"/>
      <c r="Q118" s="268"/>
      <c r="R118" s="267"/>
      <c r="S118" s="267"/>
      <c r="T118" s="267"/>
      <c r="U118" s="267"/>
      <c r="V118" s="267"/>
    </row>
    <row r="119" spans="1:22" x14ac:dyDescent="0.25">
      <c r="A119" s="48"/>
      <c r="B119" s="64"/>
      <c r="C119" s="207"/>
      <c r="D119" s="48"/>
      <c r="E119" s="207"/>
      <c r="F119" s="48"/>
      <c r="G119" s="207"/>
      <c r="H119" s="48"/>
      <c r="I119" s="207"/>
      <c r="J119" s="48"/>
      <c r="K119" s="49"/>
      <c r="L119" s="267"/>
      <c r="M119" s="50"/>
      <c r="N119" s="268"/>
      <c r="O119" s="268"/>
      <c r="P119" s="268"/>
      <c r="Q119" s="268"/>
      <c r="R119" s="267"/>
      <c r="S119" s="267"/>
      <c r="T119" s="267"/>
      <c r="U119" s="267"/>
      <c r="V119" s="267"/>
    </row>
    <row r="120" spans="1:22" x14ac:dyDescent="0.25">
      <c r="A120" s="48"/>
      <c r="B120" s="64"/>
      <c r="C120" s="207"/>
      <c r="D120" s="48"/>
      <c r="E120" s="207"/>
      <c r="F120" s="48"/>
      <c r="G120" s="207"/>
      <c r="H120" s="48"/>
      <c r="I120" s="207"/>
      <c r="J120" s="48"/>
      <c r="K120" s="49"/>
      <c r="L120" s="267"/>
      <c r="M120" s="50"/>
      <c r="N120" s="268"/>
      <c r="O120" s="268"/>
      <c r="P120" s="268"/>
      <c r="Q120" s="268"/>
      <c r="R120" s="267"/>
      <c r="S120" s="267"/>
      <c r="T120" s="267"/>
      <c r="U120" s="267"/>
      <c r="V120" s="267"/>
    </row>
    <row r="121" spans="1:22" x14ac:dyDescent="0.25">
      <c r="A121" s="48"/>
      <c r="B121" s="64"/>
      <c r="C121" s="207"/>
      <c r="D121" s="48"/>
      <c r="E121" s="207"/>
      <c r="F121" s="48"/>
      <c r="G121" s="207"/>
      <c r="H121" s="48"/>
      <c r="I121" s="207"/>
      <c r="J121" s="48"/>
      <c r="K121" s="49"/>
      <c r="L121" s="267"/>
      <c r="M121" s="50"/>
      <c r="N121" s="268"/>
      <c r="O121" s="268"/>
      <c r="P121" s="268"/>
      <c r="Q121" s="268"/>
      <c r="R121" s="267"/>
      <c r="S121" s="267"/>
      <c r="T121" s="267"/>
      <c r="U121" s="267"/>
      <c r="V121" s="267"/>
    </row>
    <row r="122" spans="1:22" x14ac:dyDescent="0.25">
      <c r="A122" s="48"/>
      <c r="B122" s="64"/>
      <c r="C122" s="207"/>
      <c r="D122" s="48"/>
      <c r="E122" s="207"/>
      <c r="F122" s="48"/>
      <c r="G122" s="207"/>
      <c r="H122" s="48"/>
      <c r="I122" s="207"/>
      <c r="J122" s="48"/>
      <c r="K122" s="49"/>
      <c r="L122" s="267"/>
      <c r="M122" s="50"/>
      <c r="N122" s="268"/>
      <c r="O122" s="268"/>
      <c r="P122" s="268"/>
      <c r="Q122" s="268"/>
      <c r="R122" s="267"/>
      <c r="S122" s="267"/>
      <c r="T122" s="267"/>
      <c r="U122" s="267"/>
      <c r="V122" s="267"/>
    </row>
    <row r="123" spans="1:22" x14ac:dyDescent="0.25">
      <c r="A123" s="48"/>
      <c r="B123" s="64"/>
      <c r="C123" s="207"/>
      <c r="D123" s="48"/>
      <c r="E123" s="207"/>
      <c r="F123" s="48"/>
      <c r="G123" s="207"/>
      <c r="H123" s="48"/>
      <c r="I123" s="207"/>
      <c r="J123" s="48"/>
      <c r="K123" s="49"/>
      <c r="L123" s="267"/>
      <c r="M123" s="50"/>
      <c r="N123" s="268"/>
      <c r="O123" s="268"/>
      <c r="P123" s="268"/>
      <c r="Q123" s="268"/>
      <c r="R123" s="267"/>
      <c r="S123" s="267"/>
      <c r="T123" s="267"/>
      <c r="U123" s="267"/>
      <c r="V123" s="267"/>
    </row>
    <row r="124" spans="1:22" x14ac:dyDescent="0.25">
      <c r="A124" s="48"/>
      <c r="B124" s="64"/>
      <c r="C124" s="207"/>
      <c r="D124" s="48"/>
      <c r="E124" s="207"/>
      <c r="F124" s="48"/>
      <c r="G124" s="207"/>
      <c r="H124" s="48"/>
      <c r="I124" s="207"/>
      <c r="J124" s="48"/>
      <c r="K124" s="49"/>
      <c r="L124" s="267"/>
      <c r="M124" s="50"/>
      <c r="N124" s="268"/>
      <c r="O124" s="268"/>
      <c r="P124" s="268"/>
      <c r="Q124" s="268"/>
      <c r="R124" s="267"/>
      <c r="S124" s="267"/>
      <c r="T124" s="267"/>
      <c r="U124" s="267"/>
      <c r="V124" s="267"/>
    </row>
    <row r="125" spans="1:22" x14ac:dyDescent="0.25">
      <c r="A125" s="48"/>
      <c r="B125" s="64"/>
      <c r="C125" s="207"/>
      <c r="D125" s="48"/>
      <c r="E125" s="207"/>
      <c r="F125" s="48"/>
      <c r="G125" s="207"/>
      <c r="H125" s="48"/>
      <c r="I125" s="207"/>
      <c r="J125" s="48"/>
      <c r="K125" s="49"/>
      <c r="L125" s="267"/>
      <c r="M125" s="50"/>
      <c r="N125" s="268"/>
      <c r="O125" s="268"/>
      <c r="P125" s="268"/>
      <c r="Q125" s="268"/>
      <c r="R125" s="267"/>
      <c r="S125" s="267"/>
      <c r="T125" s="267"/>
      <c r="U125" s="267"/>
      <c r="V125" s="267"/>
    </row>
    <row r="126" spans="1:22" x14ac:dyDescent="0.25">
      <c r="A126" s="48"/>
      <c r="B126" s="64"/>
      <c r="C126" s="207"/>
      <c r="D126" s="48"/>
      <c r="E126" s="207"/>
      <c r="F126" s="48"/>
      <c r="G126" s="207"/>
      <c r="H126" s="48"/>
      <c r="I126" s="207"/>
      <c r="J126" s="48"/>
      <c r="K126" s="49"/>
      <c r="L126" s="267"/>
      <c r="M126" s="50"/>
      <c r="N126" s="268"/>
      <c r="O126" s="268"/>
      <c r="P126" s="268"/>
      <c r="Q126" s="268"/>
      <c r="R126" s="267"/>
      <c r="S126" s="267"/>
      <c r="T126" s="267"/>
      <c r="U126" s="267"/>
      <c r="V126" s="267"/>
    </row>
    <row r="127" spans="1:22" x14ac:dyDescent="0.25">
      <c r="A127" s="48"/>
      <c r="B127" s="64"/>
      <c r="C127" s="207"/>
      <c r="D127" s="48"/>
      <c r="E127" s="207"/>
      <c r="F127" s="48"/>
      <c r="G127" s="207"/>
      <c r="H127" s="48"/>
      <c r="I127" s="207"/>
      <c r="J127" s="48"/>
      <c r="K127" s="49"/>
      <c r="L127" s="267"/>
      <c r="M127" s="50"/>
      <c r="N127" s="268"/>
      <c r="O127" s="268"/>
      <c r="P127" s="268"/>
      <c r="Q127" s="268"/>
      <c r="R127" s="267"/>
      <c r="S127" s="267"/>
      <c r="T127" s="267"/>
      <c r="U127" s="267"/>
      <c r="V127" s="267"/>
    </row>
    <row r="128" spans="1:22" x14ac:dyDescent="0.25">
      <c r="A128" s="48"/>
      <c r="B128" s="64"/>
      <c r="C128" s="207"/>
      <c r="D128" s="48"/>
      <c r="E128" s="207"/>
      <c r="F128" s="48"/>
      <c r="G128" s="207"/>
      <c r="H128" s="48"/>
      <c r="I128" s="207"/>
      <c r="J128" s="48"/>
      <c r="K128" s="49"/>
      <c r="L128" s="267"/>
      <c r="M128" s="50"/>
      <c r="N128" s="268"/>
      <c r="O128" s="268"/>
      <c r="P128" s="268"/>
      <c r="Q128" s="268"/>
      <c r="R128" s="267"/>
      <c r="S128" s="267"/>
      <c r="T128" s="267"/>
      <c r="U128" s="267"/>
      <c r="V128" s="267"/>
    </row>
    <row r="129" spans="1:22" x14ac:dyDescent="0.25">
      <c r="A129" s="48"/>
      <c r="B129" s="64"/>
      <c r="C129" s="207"/>
      <c r="D129" s="48"/>
      <c r="E129" s="207"/>
      <c r="F129" s="48"/>
      <c r="G129" s="207"/>
      <c r="H129" s="48"/>
      <c r="I129" s="207"/>
      <c r="J129" s="48"/>
      <c r="K129" s="49"/>
      <c r="L129" s="267"/>
      <c r="M129" s="50"/>
      <c r="N129" s="268"/>
      <c r="O129" s="268"/>
      <c r="P129" s="268"/>
      <c r="Q129" s="268"/>
      <c r="R129" s="267"/>
      <c r="S129" s="267"/>
      <c r="T129" s="267"/>
      <c r="U129" s="267"/>
      <c r="V129" s="267"/>
    </row>
    <row r="130" spans="1:22" x14ac:dyDescent="0.25">
      <c r="A130" s="48"/>
      <c r="B130" s="64"/>
      <c r="C130" s="207"/>
      <c r="D130" s="48"/>
      <c r="E130" s="207"/>
      <c r="F130" s="48"/>
      <c r="G130" s="207"/>
      <c r="H130" s="48"/>
      <c r="I130" s="207"/>
      <c r="J130" s="48"/>
      <c r="K130" s="49"/>
      <c r="L130" s="267"/>
      <c r="M130" s="50"/>
      <c r="N130" s="268"/>
      <c r="O130" s="268"/>
      <c r="P130" s="268"/>
      <c r="Q130" s="268"/>
      <c r="R130" s="267"/>
      <c r="S130" s="267"/>
      <c r="T130" s="267"/>
      <c r="U130" s="267"/>
      <c r="V130" s="267"/>
    </row>
    <row r="131" spans="1:22" x14ac:dyDescent="0.25">
      <c r="A131" s="48"/>
      <c r="B131" s="64"/>
      <c r="C131" s="207"/>
      <c r="D131" s="48"/>
      <c r="E131" s="207"/>
      <c r="F131" s="48"/>
      <c r="G131" s="207"/>
      <c r="H131" s="48"/>
      <c r="I131" s="207"/>
      <c r="J131" s="48"/>
      <c r="K131" s="49"/>
      <c r="L131" s="267"/>
      <c r="M131" s="50"/>
      <c r="N131" s="268"/>
      <c r="O131" s="268"/>
      <c r="P131" s="268"/>
      <c r="Q131" s="268"/>
      <c r="R131" s="267"/>
      <c r="S131" s="267"/>
      <c r="T131" s="267"/>
      <c r="U131" s="267"/>
      <c r="V131" s="267"/>
    </row>
    <row r="132" spans="1:22" x14ac:dyDescent="0.25">
      <c r="A132" s="48"/>
      <c r="B132" s="64"/>
      <c r="C132" s="207"/>
      <c r="D132" s="48"/>
      <c r="E132" s="207"/>
      <c r="F132" s="48"/>
      <c r="G132" s="207"/>
      <c r="H132" s="48"/>
      <c r="I132" s="207"/>
      <c r="J132" s="48"/>
      <c r="K132" s="49"/>
      <c r="L132" s="267"/>
      <c r="M132" s="50"/>
      <c r="N132" s="268"/>
      <c r="O132" s="268"/>
      <c r="P132" s="268"/>
      <c r="Q132" s="268"/>
      <c r="R132" s="267"/>
      <c r="S132" s="267"/>
      <c r="T132" s="267"/>
      <c r="U132" s="267"/>
      <c r="V132" s="267"/>
    </row>
    <row r="133" spans="1:22" x14ac:dyDescent="0.25">
      <c r="A133" s="48"/>
      <c r="B133" s="64"/>
      <c r="C133" s="207"/>
      <c r="D133" s="48"/>
      <c r="E133" s="207"/>
      <c r="F133" s="48"/>
      <c r="G133" s="207"/>
      <c r="H133" s="48"/>
      <c r="I133" s="207"/>
      <c r="J133" s="48"/>
      <c r="K133" s="49"/>
      <c r="L133" s="267"/>
      <c r="M133" s="50"/>
      <c r="N133" s="268"/>
      <c r="O133" s="268"/>
      <c r="P133" s="268"/>
      <c r="Q133" s="268"/>
      <c r="R133" s="267"/>
      <c r="S133" s="267"/>
      <c r="T133" s="267"/>
      <c r="U133" s="267"/>
      <c r="V133" s="267"/>
    </row>
    <row r="134" spans="1:22" x14ac:dyDescent="0.25">
      <c r="A134" s="48"/>
      <c r="B134" s="64"/>
      <c r="C134" s="207"/>
      <c r="D134" s="48"/>
      <c r="E134" s="207"/>
      <c r="F134" s="48"/>
      <c r="G134" s="207"/>
      <c r="H134" s="48"/>
      <c r="I134" s="207"/>
      <c r="J134" s="48"/>
      <c r="K134" s="49"/>
      <c r="L134" s="267"/>
      <c r="M134" s="50"/>
      <c r="N134" s="268"/>
      <c r="O134" s="268"/>
      <c r="P134" s="268"/>
      <c r="Q134" s="268"/>
      <c r="R134" s="267"/>
      <c r="S134" s="267"/>
      <c r="T134" s="267"/>
      <c r="U134" s="267"/>
      <c r="V134" s="267"/>
    </row>
    <row r="135" spans="1:22" x14ac:dyDescent="0.25">
      <c r="A135" s="48"/>
      <c r="B135" s="64"/>
      <c r="C135" s="207"/>
      <c r="D135" s="48"/>
      <c r="E135" s="207"/>
      <c r="F135" s="48"/>
      <c r="G135" s="207"/>
      <c r="H135" s="48"/>
      <c r="I135" s="207"/>
      <c r="J135" s="48"/>
      <c r="K135" s="49"/>
      <c r="L135" s="267"/>
      <c r="M135" s="50"/>
      <c r="N135" s="268"/>
      <c r="O135" s="268"/>
      <c r="P135" s="268"/>
      <c r="Q135" s="268"/>
      <c r="R135" s="267"/>
      <c r="S135" s="267"/>
      <c r="T135" s="267"/>
      <c r="U135" s="267"/>
      <c r="V135" s="267"/>
    </row>
    <row r="136" spans="1:22" x14ac:dyDescent="0.25">
      <c r="A136" s="48"/>
      <c r="B136" s="64"/>
      <c r="C136" s="207"/>
      <c r="D136" s="48"/>
      <c r="E136" s="207"/>
      <c r="F136" s="48"/>
      <c r="G136" s="207"/>
      <c r="H136" s="48"/>
      <c r="I136" s="207"/>
      <c r="J136" s="48"/>
      <c r="K136" s="49"/>
      <c r="L136" s="267"/>
      <c r="M136" s="50"/>
      <c r="N136" s="268"/>
      <c r="O136" s="268"/>
      <c r="P136" s="268"/>
      <c r="Q136" s="268"/>
      <c r="R136" s="267"/>
      <c r="S136" s="267"/>
      <c r="T136" s="267"/>
      <c r="U136" s="267"/>
      <c r="V136" s="267"/>
    </row>
    <row r="137" spans="1:22" x14ac:dyDescent="0.25">
      <c r="A137" s="48"/>
      <c r="B137" s="64"/>
      <c r="C137" s="207"/>
      <c r="D137" s="48"/>
      <c r="E137" s="207"/>
      <c r="F137" s="48"/>
      <c r="G137" s="207"/>
      <c r="H137" s="48"/>
      <c r="I137" s="207"/>
      <c r="J137" s="48"/>
      <c r="K137" s="49"/>
      <c r="L137" s="267"/>
      <c r="M137" s="50"/>
      <c r="N137" s="268"/>
      <c r="O137" s="268"/>
      <c r="P137" s="268"/>
      <c r="Q137" s="268"/>
      <c r="R137" s="267"/>
      <c r="S137" s="267"/>
      <c r="T137" s="267"/>
      <c r="U137" s="267"/>
      <c r="V137" s="267"/>
    </row>
    <row r="138" spans="1:22" x14ac:dyDescent="0.25">
      <c r="A138" s="48"/>
      <c r="B138" s="64"/>
      <c r="C138" s="207"/>
      <c r="D138" s="48"/>
      <c r="E138" s="207"/>
      <c r="F138" s="48"/>
      <c r="G138" s="207"/>
      <c r="H138" s="48"/>
      <c r="I138" s="207"/>
      <c r="J138" s="48"/>
      <c r="K138" s="49"/>
      <c r="L138" s="267"/>
      <c r="M138" s="50"/>
      <c r="N138" s="268"/>
      <c r="O138" s="268"/>
      <c r="P138" s="268"/>
      <c r="Q138" s="268"/>
      <c r="R138" s="267"/>
      <c r="S138" s="267"/>
      <c r="T138" s="267"/>
      <c r="U138" s="267"/>
      <c r="V138" s="267"/>
    </row>
    <row r="139" spans="1:22" x14ac:dyDescent="0.25">
      <c r="A139" s="48"/>
      <c r="B139" s="64"/>
      <c r="C139" s="207"/>
      <c r="D139" s="48"/>
      <c r="E139" s="207"/>
      <c r="F139" s="48"/>
      <c r="G139" s="207"/>
      <c r="H139" s="48"/>
      <c r="I139" s="207"/>
      <c r="J139" s="48"/>
      <c r="K139" s="49"/>
      <c r="L139" s="267"/>
      <c r="M139" s="50"/>
      <c r="N139" s="268"/>
      <c r="O139" s="268"/>
      <c r="P139" s="268"/>
      <c r="Q139" s="268"/>
      <c r="R139" s="267"/>
      <c r="S139" s="267"/>
      <c r="T139" s="267"/>
      <c r="U139" s="267"/>
      <c r="V139" s="267"/>
    </row>
    <row r="140" spans="1:22" x14ac:dyDescent="0.25">
      <c r="A140" s="48"/>
      <c r="B140" s="64"/>
      <c r="C140" s="207"/>
      <c r="D140" s="48"/>
      <c r="E140" s="207"/>
      <c r="F140" s="48"/>
      <c r="G140" s="207"/>
      <c r="H140" s="48"/>
      <c r="I140" s="207"/>
      <c r="J140" s="48"/>
      <c r="K140" s="49"/>
      <c r="L140" s="267"/>
      <c r="M140" s="50"/>
      <c r="N140" s="268"/>
      <c r="O140" s="268"/>
      <c r="P140" s="268"/>
      <c r="Q140" s="268"/>
      <c r="R140" s="267"/>
      <c r="S140" s="267"/>
      <c r="T140" s="267"/>
      <c r="U140" s="267"/>
      <c r="V140" s="267"/>
    </row>
    <row r="141" spans="1:22" x14ac:dyDescent="0.25">
      <c r="A141" s="48"/>
      <c r="B141" s="64"/>
      <c r="C141" s="207"/>
      <c r="D141" s="48"/>
      <c r="E141" s="207"/>
      <c r="F141" s="48"/>
      <c r="G141" s="207"/>
      <c r="H141" s="48"/>
      <c r="I141" s="207"/>
      <c r="J141" s="48"/>
      <c r="K141" s="49"/>
      <c r="L141" s="267"/>
      <c r="M141" s="50"/>
      <c r="N141" s="268"/>
      <c r="O141" s="268"/>
      <c r="P141" s="268"/>
      <c r="Q141" s="268"/>
      <c r="R141" s="267"/>
      <c r="S141" s="267"/>
      <c r="T141" s="267"/>
      <c r="U141" s="267"/>
      <c r="V141" s="267"/>
    </row>
    <row r="142" spans="1:22" x14ac:dyDescent="0.25">
      <c r="A142" s="48"/>
      <c r="B142" s="64"/>
      <c r="C142" s="207"/>
      <c r="D142" s="48"/>
      <c r="E142" s="207"/>
      <c r="F142" s="48"/>
      <c r="G142" s="207"/>
      <c r="H142" s="48"/>
      <c r="I142" s="207"/>
      <c r="J142" s="48"/>
      <c r="K142" s="49"/>
      <c r="L142" s="267"/>
      <c r="M142" s="50"/>
      <c r="N142" s="268"/>
      <c r="O142" s="268"/>
      <c r="P142" s="268"/>
      <c r="Q142" s="268"/>
      <c r="R142" s="267"/>
      <c r="S142" s="267"/>
      <c r="T142" s="267"/>
      <c r="U142" s="267"/>
      <c r="V142" s="267"/>
    </row>
    <row r="143" spans="1:22" x14ac:dyDescent="0.25">
      <c r="A143" s="48"/>
      <c r="B143" s="64"/>
      <c r="C143" s="207"/>
      <c r="D143" s="48"/>
      <c r="E143" s="207"/>
      <c r="F143" s="48"/>
      <c r="G143" s="207"/>
      <c r="H143" s="48"/>
      <c r="I143" s="207"/>
      <c r="J143" s="48"/>
      <c r="K143" s="49"/>
      <c r="L143" s="267"/>
      <c r="M143" s="50"/>
      <c r="N143" s="268"/>
      <c r="O143" s="268"/>
      <c r="P143" s="268"/>
      <c r="Q143" s="268"/>
      <c r="R143" s="267"/>
      <c r="S143" s="267"/>
      <c r="T143" s="267"/>
      <c r="U143" s="267"/>
      <c r="V143" s="267"/>
    </row>
    <row r="144" spans="1:22" x14ac:dyDescent="0.25">
      <c r="A144" s="48"/>
      <c r="B144" s="64"/>
      <c r="C144" s="207"/>
      <c r="D144" s="48"/>
      <c r="E144" s="207"/>
      <c r="F144" s="48"/>
      <c r="G144" s="207"/>
      <c r="H144" s="48"/>
      <c r="I144" s="207"/>
      <c r="J144" s="48"/>
      <c r="K144" s="49"/>
      <c r="L144" s="267"/>
      <c r="M144" s="50"/>
      <c r="N144" s="268"/>
      <c r="O144" s="268"/>
      <c r="P144" s="268"/>
      <c r="Q144" s="268"/>
      <c r="R144" s="267"/>
      <c r="S144" s="267"/>
      <c r="T144" s="267"/>
      <c r="U144" s="267"/>
      <c r="V144" s="267"/>
    </row>
    <row r="145" spans="1:22" x14ac:dyDescent="0.25">
      <c r="A145" s="48"/>
      <c r="B145" s="64"/>
      <c r="C145" s="207"/>
      <c r="D145" s="48"/>
      <c r="E145" s="207"/>
      <c r="F145" s="48"/>
      <c r="G145" s="207"/>
      <c r="H145" s="48"/>
      <c r="I145" s="207"/>
      <c r="J145" s="48"/>
      <c r="K145" s="49"/>
      <c r="L145" s="267"/>
      <c r="M145" s="50"/>
      <c r="N145" s="268"/>
      <c r="O145" s="268"/>
      <c r="P145" s="268"/>
      <c r="Q145" s="268"/>
      <c r="R145" s="267"/>
      <c r="S145" s="267"/>
      <c r="T145" s="267"/>
      <c r="U145" s="267"/>
      <c r="V145" s="267"/>
    </row>
    <row r="146" spans="1:22" x14ac:dyDescent="0.25">
      <c r="A146" s="48"/>
      <c r="B146" s="64"/>
      <c r="C146" s="207"/>
      <c r="D146" s="48"/>
      <c r="E146" s="207"/>
      <c r="F146" s="48"/>
      <c r="G146" s="207"/>
      <c r="H146" s="48"/>
      <c r="I146" s="207"/>
      <c r="J146" s="48"/>
      <c r="K146" s="49"/>
      <c r="L146" s="267"/>
      <c r="M146" s="50"/>
      <c r="N146" s="268"/>
      <c r="O146" s="268"/>
      <c r="P146" s="268"/>
      <c r="Q146" s="268"/>
      <c r="R146" s="267"/>
      <c r="S146" s="267"/>
      <c r="T146" s="267"/>
      <c r="U146" s="267"/>
      <c r="V146" s="267"/>
    </row>
    <row r="147" spans="1:22" x14ac:dyDescent="0.25">
      <c r="A147" s="48"/>
      <c r="B147" s="64"/>
      <c r="C147" s="207"/>
      <c r="D147" s="48"/>
      <c r="E147" s="207"/>
      <c r="F147" s="48"/>
      <c r="G147" s="207"/>
      <c r="H147" s="48"/>
      <c r="I147" s="207"/>
      <c r="J147" s="48"/>
      <c r="K147" s="49"/>
      <c r="L147" s="267"/>
      <c r="M147" s="50"/>
      <c r="N147" s="268"/>
      <c r="O147" s="268"/>
      <c r="P147" s="268"/>
      <c r="Q147" s="268"/>
      <c r="R147" s="267"/>
      <c r="S147" s="267"/>
      <c r="T147" s="267"/>
      <c r="U147" s="267"/>
      <c r="V147" s="267"/>
    </row>
    <row r="148" spans="1:22" x14ac:dyDescent="0.25">
      <c r="A148" s="48"/>
      <c r="B148" s="64"/>
      <c r="C148" s="207"/>
      <c r="D148" s="48"/>
      <c r="E148" s="207"/>
      <c r="F148" s="48"/>
      <c r="G148" s="207"/>
      <c r="H148" s="48"/>
      <c r="I148" s="207"/>
      <c r="J148" s="48"/>
      <c r="K148" s="49"/>
      <c r="L148" s="267"/>
      <c r="M148" s="50"/>
      <c r="N148" s="268"/>
      <c r="O148" s="268"/>
      <c r="P148" s="268"/>
      <c r="Q148" s="268"/>
      <c r="R148" s="267"/>
      <c r="S148" s="267"/>
      <c r="T148" s="267"/>
      <c r="U148" s="267"/>
      <c r="V148" s="267"/>
    </row>
    <row r="149" spans="1:22" x14ac:dyDescent="0.25">
      <c r="A149" s="48"/>
      <c r="B149" s="64"/>
      <c r="C149" s="207"/>
      <c r="D149" s="48"/>
      <c r="E149" s="207"/>
      <c r="F149" s="48"/>
      <c r="G149" s="207"/>
      <c r="H149" s="48"/>
      <c r="I149" s="207"/>
      <c r="J149" s="48"/>
      <c r="K149" s="49"/>
      <c r="L149" s="267"/>
      <c r="M149" s="50"/>
      <c r="N149" s="268"/>
      <c r="O149" s="268"/>
      <c r="P149" s="268"/>
      <c r="Q149" s="268"/>
      <c r="R149" s="267"/>
      <c r="S149" s="267"/>
      <c r="T149" s="267"/>
      <c r="U149" s="267"/>
      <c r="V149" s="267"/>
    </row>
    <row r="150" spans="1:22" x14ac:dyDescent="0.25">
      <c r="A150" s="48"/>
      <c r="B150" s="64"/>
      <c r="C150" s="207"/>
      <c r="D150" s="48"/>
      <c r="E150" s="207"/>
      <c r="F150" s="48"/>
      <c r="G150" s="207"/>
      <c r="H150" s="48"/>
      <c r="I150" s="207"/>
      <c r="J150" s="48"/>
      <c r="K150" s="49"/>
      <c r="L150" s="267"/>
      <c r="M150" s="50"/>
      <c r="N150" s="268"/>
      <c r="O150" s="268"/>
      <c r="P150" s="268"/>
      <c r="Q150" s="268"/>
      <c r="R150" s="267"/>
      <c r="S150" s="267"/>
      <c r="T150" s="267"/>
      <c r="U150" s="267"/>
      <c r="V150" s="267"/>
    </row>
    <row r="151" spans="1:22" x14ac:dyDescent="0.25">
      <c r="A151" s="48"/>
      <c r="B151" s="64"/>
      <c r="C151" s="207"/>
      <c r="D151" s="48"/>
      <c r="E151" s="207"/>
      <c r="F151" s="48"/>
      <c r="G151" s="207"/>
      <c r="H151" s="48"/>
      <c r="I151" s="207"/>
      <c r="J151" s="48"/>
      <c r="K151" s="49"/>
      <c r="L151" s="267"/>
      <c r="M151" s="50"/>
      <c r="N151" s="268"/>
      <c r="O151" s="268"/>
      <c r="P151" s="268"/>
      <c r="Q151" s="268"/>
      <c r="R151" s="267"/>
      <c r="S151" s="267"/>
      <c r="T151" s="267"/>
      <c r="U151" s="267"/>
      <c r="V151" s="267"/>
    </row>
    <row r="152" spans="1:22" x14ac:dyDescent="0.25">
      <c r="A152" s="48"/>
      <c r="B152" s="64"/>
      <c r="C152" s="207"/>
      <c r="D152" s="48"/>
      <c r="E152" s="207"/>
      <c r="F152" s="48"/>
      <c r="G152" s="207"/>
      <c r="H152" s="48"/>
      <c r="I152" s="207"/>
      <c r="J152" s="48"/>
      <c r="K152" s="49"/>
      <c r="L152" s="267"/>
      <c r="M152" s="50"/>
      <c r="N152" s="268"/>
      <c r="O152" s="268"/>
      <c r="P152" s="268"/>
      <c r="Q152" s="268"/>
      <c r="R152" s="267"/>
      <c r="S152" s="267"/>
      <c r="T152" s="267"/>
      <c r="U152" s="267"/>
      <c r="V152" s="267"/>
    </row>
    <row r="153" spans="1:22" x14ac:dyDescent="0.25">
      <c r="A153" s="48"/>
      <c r="B153" s="64"/>
      <c r="C153" s="207"/>
      <c r="D153" s="48"/>
      <c r="E153" s="207"/>
      <c r="F153" s="48"/>
      <c r="G153" s="207"/>
      <c r="H153" s="48"/>
      <c r="I153" s="207"/>
      <c r="J153" s="48"/>
      <c r="K153" s="49"/>
      <c r="L153" s="267"/>
      <c r="M153" s="50"/>
      <c r="N153" s="268"/>
      <c r="O153" s="268"/>
      <c r="P153" s="268"/>
      <c r="Q153" s="268"/>
      <c r="R153" s="267"/>
      <c r="S153" s="267"/>
      <c r="T153" s="267"/>
      <c r="U153" s="267"/>
      <c r="V153" s="267"/>
    </row>
    <row r="154" spans="1:22" x14ac:dyDescent="0.25">
      <c r="A154" s="48"/>
      <c r="B154" s="64"/>
      <c r="C154" s="207"/>
      <c r="D154" s="48"/>
      <c r="E154" s="207"/>
      <c r="F154" s="48"/>
      <c r="G154" s="207"/>
      <c r="H154" s="48"/>
      <c r="I154" s="207"/>
      <c r="J154" s="48"/>
      <c r="K154" s="49"/>
      <c r="L154" s="267"/>
      <c r="M154" s="50"/>
      <c r="N154" s="268"/>
      <c r="O154" s="268"/>
      <c r="P154" s="268"/>
      <c r="Q154" s="268"/>
      <c r="R154" s="267"/>
      <c r="S154" s="267"/>
      <c r="T154" s="267"/>
      <c r="U154" s="267"/>
      <c r="V154" s="267"/>
    </row>
    <row r="155" spans="1:22" x14ac:dyDescent="0.25">
      <c r="A155" s="48"/>
      <c r="B155" s="64"/>
      <c r="C155" s="207"/>
      <c r="D155" s="48"/>
      <c r="E155" s="207"/>
      <c r="F155" s="48"/>
      <c r="G155" s="207"/>
      <c r="H155" s="48"/>
      <c r="I155" s="207"/>
      <c r="J155" s="48"/>
      <c r="K155" s="49"/>
      <c r="L155" s="267"/>
      <c r="M155" s="50"/>
      <c r="N155" s="268"/>
      <c r="O155" s="268"/>
      <c r="P155" s="268"/>
      <c r="Q155" s="268"/>
      <c r="R155" s="267"/>
      <c r="S155" s="267"/>
      <c r="T155" s="267"/>
      <c r="U155" s="267"/>
      <c r="V155" s="267"/>
    </row>
    <row r="156" spans="1:22" x14ac:dyDescent="0.25">
      <c r="A156" s="48"/>
      <c r="B156" s="64"/>
      <c r="C156" s="207"/>
      <c r="D156" s="48"/>
      <c r="E156" s="207"/>
      <c r="F156" s="48"/>
      <c r="G156" s="207"/>
      <c r="H156" s="48"/>
      <c r="I156" s="207"/>
      <c r="J156" s="48"/>
      <c r="K156" s="49"/>
      <c r="L156" s="267"/>
      <c r="M156" s="50"/>
      <c r="N156" s="268"/>
      <c r="O156" s="268"/>
      <c r="P156" s="268"/>
      <c r="Q156" s="268"/>
      <c r="R156" s="267"/>
      <c r="S156" s="267"/>
      <c r="T156" s="267"/>
      <c r="U156" s="267"/>
      <c r="V156" s="267"/>
    </row>
    <row r="157" spans="1:22" x14ac:dyDescent="0.25">
      <c r="A157" s="48"/>
      <c r="B157" s="64"/>
      <c r="C157" s="207"/>
      <c r="D157" s="48"/>
      <c r="E157" s="207"/>
      <c r="F157" s="48"/>
      <c r="G157" s="207"/>
      <c r="H157" s="48"/>
      <c r="I157" s="207"/>
      <c r="J157" s="48"/>
      <c r="K157" s="49"/>
      <c r="L157" s="267"/>
      <c r="M157" s="50"/>
      <c r="N157" s="268"/>
      <c r="O157" s="268"/>
      <c r="P157" s="268"/>
      <c r="Q157" s="268"/>
      <c r="R157" s="267"/>
      <c r="S157" s="267"/>
      <c r="T157" s="267"/>
      <c r="U157" s="267"/>
      <c r="V157" s="267"/>
    </row>
    <row r="158" spans="1:22" x14ac:dyDescent="0.25">
      <c r="A158" s="48"/>
      <c r="B158" s="64"/>
      <c r="C158" s="207"/>
      <c r="D158" s="48"/>
      <c r="E158" s="207"/>
      <c r="F158" s="48"/>
      <c r="G158" s="207"/>
      <c r="H158" s="48"/>
      <c r="I158" s="207"/>
      <c r="J158" s="48"/>
      <c r="K158" s="49"/>
      <c r="L158" s="267"/>
      <c r="M158" s="50"/>
      <c r="N158" s="268"/>
      <c r="O158" s="268"/>
      <c r="P158" s="268"/>
      <c r="Q158" s="268"/>
      <c r="R158" s="267"/>
      <c r="S158" s="267"/>
      <c r="T158" s="267"/>
      <c r="U158" s="267"/>
      <c r="V158" s="267"/>
    </row>
    <row r="159" spans="1:22" x14ac:dyDescent="0.25">
      <c r="A159" s="48"/>
      <c r="B159" s="64"/>
      <c r="C159" s="207"/>
      <c r="D159" s="48"/>
      <c r="E159" s="207"/>
      <c r="F159" s="48"/>
      <c r="G159" s="207"/>
      <c r="H159" s="48"/>
      <c r="I159" s="207"/>
      <c r="J159" s="48"/>
      <c r="K159" s="49"/>
      <c r="L159" s="267"/>
      <c r="M159" s="50"/>
      <c r="N159" s="268"/>
      <c r="O159" s="268"/>
      <c r="P159" s="268"/>
      <c r="Q159" s="268"/>
      <c r="R159" s="267"/>
      <c r="S159" s="267"/>
      <c r="T159" s="267"/>
      <c r="U159" s="267"/>
      <c r="V159" s="267"/>
    </row>
    <row r="160" spans="1:22" x14ac:dyDescent="0.25">
      <c r="A160" s="48"/>
      <c r="B160" s="64"/>
      <c r="C160" s="207"/>
      <c r="D160" s="48"/>
      <c r="E160" s="207"/>
      <c r="F160" s="48"/>
      <c r="G160" s="207"/>
      <c r="H160" s="48"/>
      <c r="I160" s="207"/>
      <c r="J160" s="48"/>
      <c r="K160" s="49"/>
      <c r="L160" s="267"/>
      <c r="M160" s="50"/>
      <c r="N160" s="268"/>
      <c r="O160" s="268"/>
      <c r="P160" s="268"/>
      <c r="Q160" s="268"/>
      <c r="R160" s="267"/>
      <c r="S160" s="267"/>
      <c r="T160" s="267"/>
      <c r="U160" s="267"/>
      <c r="V160" s="267"/>
    </row>
    <row r="161" spans="1:22" x14ac:dyDescent="0.25">
      <c r="A161" s="48"/>
      <c r="B161" s="64"/>
      <c r="C161" s="207"/>
      <c r="D161" s="48"/>
      <c r="E161" s="207"/>
      <c r="F161" s="48"/>
      <c r="G161" s="207"/>
      <c r="H161" s="48"/>
      <c r="I161" s="207"/>
      <c r="J161" s="48"/>
      <c r="K161" s="49"/>
      <c r="L161" s="267"/>
      <c r="M161" s="50"/>
      <c r="N161" s="268"/>
      <c r="O161" s="268"/>
      <c r="P161" s="268"/>
      <c r="Q161" s="268"/>
      <c r="R161" s="267"/>
      <c r="S161" s="267"/>
      <c r="T161" s="267"/>
      <c r="U161" s="267"/>
      <c r="V161" s="267"/>
    </row>
    <row r="162" spans="1:22" x14ac:dyDescent="0.25">
      <c r="A162" s="48"/>
      <c r="B162" s="64"/>
      <c r="C162" s="207"/>
      <c r="D162" s="48"/>
      <c r="E162" s="207"/>
      <c r="F162" s="48"/>
      <c r="G162" s="207"/>
      <c r="H162" s="48"/>
      <c r="I162" s="207"/>
      <c r="J162" s="48"/>
      <c r="K162" s="49"/>
      <c r="L162" s="267"/>
      <c r="M162" s="50"/>
      <c r="N162" s="268"/>
      <c r="O162" s="268"/>
      <c r="P162" s="268"/>
      <c r="Q162" s="268"/>
      <c r="R162" s="267"/>
      <c r="S162" s="267"/>
      <c r="T162" s="267"/>
      <c r="U162" s="267"/>
      <c r="V162" s="267"/>
    </row>
    <row r="163" spans="1:22" x14ac:dyDescent="0.25">
      <c r="A163" s="48"/>
      <c r="B163" s="64"/>
      <c r="C163" s="207"/>
      <c r="D163" s="48"/>
      <c r="E163" s="207"/>
      <c r="F163" s="48"/>
      <c r="G163" s="207"/>
      <c r="H163" s="48"/>
      <c r="I163" s="207"/>
      <c r="J163" s="48"/>
      <c r="K163" s="49"/>
      <c r="L163" s="267"/>
      <c r="M163" s="50"/>
      <c r="N163" s="268"/>
      <c r="O163" s="268"/>
      <c r="P163" s="268"/>
      <c r="Q163" s="268"/>
      <c r="R163" s="267"/>
      <c r="S163" s="267"/>
      <c r="T163" s="267"/>
      <c r="U163" s="267"/>
      <c r="V163" s="267"/>
    </row>
    <row r="164" spans="1:22" x14ac:dyDescent="0.25">
      <c r="A164" s="48"/>
      <c r="B164" s="64"/>
      <c r="C164" s="207"/>
      <c r="D164" s="48"/>
      <c r="E164" s="207"/>
      <c r="F164" s="48"/>
      <c r="G164" s="207"/>
      <c r="H164" s="48"/>
      <c r="I164" s="207"/>
      <c r="J164" s="48"/>
      <c r="K164" s="49"/>
      <c r="L164" s="267"/>
      <c r="M164" s="50"/>
      <c r="N164" s="268"/>
      <c r="O164" s="268"/>
      <c r="P164" s="268"/>
      <c r="Q164" s="268"/>
      <c r="R164" s="267"/>
      <c r="S164" s="267"/>
      <c r="T164" s="267"/>
      <c r="U164" s="267"/>
      <c r="V164" s="267"/>
    </row>
    <row r="165" spans="1:22" x14ac:dyDescent="0.25">
      <c r="A165" s="48"/>
      <c r="B165" s="64"/>
      <c r="C165" s="207"/>
      <c r="D165" s="48"/>
      <c r="E165" s="207"/>
      <c r="F165" s="48"/>
      <c r="G165" s="207"/>
      <c r="H165" s="48"/>
      <c r="I165" s="207"/>
      <c r="J165" s="48"/>
      <c r="K165" s="49"/>
      <c r="L165" s="267"/>
      <c r="M165" s="50"/>
      <c r="N165" s="268"/>
      <c r="O165" s="268"/>
      <c r="P165" s="268"/>
      <c r="Q165" s="268"/>
      <c r="R165" s="267"/>
      <c r="S165" s="267"/>
      <c r="T165" s="267"/>
      <c r="U165" s="267"/>
      <c r="V165" s="267"/>
    </row>
    <row r="166" spans="1:22" x14ac:dyDescent="0.25">
      <c r="A166" s="48"/>
      <c r="B166" s="64"/>
      <c r="C166" s="207"/>
      <c r="D166" s="48"/>
      <c r="E166" s="207"/>
      <c r="F166" s="48"/>
      <c r="G166" s="207"/>
      <c r="H166" s="48"/>
      <c r="I166" s="207"/>
      <c r="J166" s="48"/>
      <c r="K166" s="49"/>
      <c r="L166" s="267"/>
      <c r="M166" s="50"/>
      <c r="N166" s="268"/>
      <c r="O166" s="268"/>
      <c r="P166" s="268"/>
      <c r="Q166" s="268"/>
      <c r="R166" s="267"/>
      <c r="S166" s="267"/>
      <c r="T166" s="267"/>
      <c r="U166" s="267"/>
      <c r="V166" s="267"/>
    </row>
    <row r="167" spans="1:22" x14ac:dyDescent="0.25">
      <c r="A167" s="48"/>
      <c r="B167" s="64"/>
      <c r="C167" s="207"/>
      <c r="D167" s="48"/>
      <c r="E167" s="207"/>
      <c r="F167" s="48"/>
      <c r="G167" s="207"/>
      <c r="H167" s="48"/>
      <c r="I167" s="207"/>
      <c r="J167" s="48"/>
      <c r="K167" s="49"/>
      <c r="L167" s="267"/>
      <c r="M167" s="50"/>
      <c r="N167" s="268"/>
      <c r="O167" s="268"/>
      <c r="P167" s="268"/>
      <c r="Q167" s="268"/>
      <c r="R167" s="267"/>
      <c r="S167" s="267"/>
      <c r="T167" s="267"/>
      <c r="U167" s="267"/>
      <c r="V167" s="267"/>
    </row>
    <row r="168" spans="1:22" x14ac:dyDescent="0.25">
      <c r="A168" s="48"/>
      <c r="B168" s="64"/>
      <c r="C168" s="207"/>
      <c r="D168" s="48"/>
      <c r="E168" s="207"/>
      <c r="F168" s="48"/>
      <c r="G168" s="207"/>
      <c r="H168" s="48"/>
      <c r="I168" s="207"/>
      <c r="J168" s="48"/>
      <c r="K168" s="49"/>
      <c r="L168" s="267"/>
      <c r="M168" s="50"/>
      <c r="N168" s="268"/>
      <c r="O168" s="268"/>
      <c r="P168" s="268"/>
      <c r="Q168" s="268"/>
      <c r="R168" s="267"/>
      <c r="S168" s="267"/>
      <c r="T168" s="267"/>
      <c r="U168" s="267"/>
      <c r="V168" s="267"/>
    </row>
    <row r="169" spans="1:22" x14ac:dyDescent="0.25">
      <c r="A169" s="48"/>
      <c r="B169" s="64"/>
      <c r="C169" s="207"/>
      <c r="D169" s="48"/>
      <c r="E169" s="207"/>
      <c r="F169" s="48"/>
      <c r="G169" s="207"/>
      <c r="H169" s="48"/>
      <c r="I169" s="207"/>
      <c r="J169" s="48"/>
      <c r="K169" s="49"/>
      <c r="L169" s="267"/>
      <c r="M169" s="50"/>
      <c r="N169" s="268"/>
      <c r="O169" s="268"/>
      <c r="P169" s="268"/>
      <c r="Q169" s="268"/>
      <c r="R169" s="267"/>
      <c r="S169" s="267"/>
      <c r="T169" s="267"/>
      <c r="U169" s="267"/>
      <c r="V169" s="267"/>
    </row>
    <row r="170" spans="1:22" x14ac:dyDescent="0.25">
      <c r="A170" s="48"/>
      <c r="B170" s="64"/>
      <c r="C170" s="207"/>
      <c r="D170" s="48"/>
      <c r="E170" s="207"/>
      <c r="F170" s="48"/>
      <c r="G170" s="207"/>
      <c r="H170" s="48"/>
      <c r="I170" s="207"/>
      <c r="J170" s="48"/>
      <c r="K170" s="49"/>
      <c r="L170" s="267"/>
      <c r="M170" s="50"/>
      <c r="N170" s="268"/>
      <c r="O170" s="268"/>
      <c r="P170" s="268"/>
      <c r="Q170" s="268"/>
      <c r="R170" s="267"/>
      <c r="S170" s="267"/>
      <c r="T170" s="267"/>
      <c r="U170" s="267"/>
      <c r="V170" s="267"/>
    </row>
    <row r="171" spans="1:22" x14ac:dyDescent="0.25">
      <c r="A171" s="48"/>
      <c r="B171" s="64"/>
      <c r="C171" s="207"/>
      <c r="D171" s="48"/>
      <c r="E171" s="207"/>
      <c r="F171" s="48"/>
      <c r="G171" s="207"/>
      <c r="H171" s="48"/>
      <c r="I171" s="207"/>
      <c r="J171" s="48"/>
      <c r="K171" s="49"/>
      <c r="L171" s="267"/>
      <c r="M171" s="50"/>
      <c r="N171" s="268"/>
      <c r="O171" s="268"/>
      <c r="P171" s="268"/>
      <c r="Q171" s="268"/>
      <c r="R171" s="267"/>
      <c r="S171" s="267"/>
      <c r="T171" s="267"/>
      <c r="U171" s="267"/>
      <c r="V171" s="267"/>
    </row>
    <row r="172" spans="1:22" x14ac:dyDescent="0.25">
      <c r="A172" s="48"/>
      <c r="B172" s="64"/>
      <c r="C172" s="207"/>
      <c r="D172" s="48"/>
      <c r="E172" s="207"/>
      <c r="F172" s="48"/>
      <c r="G172" s="207"/>
      <c r="H172" s="48"/>
      <c r="I172" s="207"/>
      <c r="J172" s="48"/>
      <c r="K172" s="49"/>
      <c r="L172" s="267"/>
      <c r="M172" s="50"/>
      <c r="N172" s="268"/>
      <c r="O172" s="268"/>
      <c r="P172" s="268"/>
      <c r="Q172" s="268"/>
      <c r="R172" s="267"/>
      <c r="S172" s="267"/>
      <c r="T172" s="267"/>
      <c r="U172" s="267"/>
      <c r="V172" s="267"/>
    </row>
    <row r="173" spans="1:22" x14ac:dyDescent="0.25">
      <c r="A173" s="48"/>
      <c r="B173" s="64"/>
      <c r="C173" s="207"/>
      <c r="D173" s="48"/>
      <c r="E173" s="207"/>
      <c r="F173" s="48"/>
      <c r="G173" s="207"/>
      <c r="H173" s="48"/>
      <c r="I173" s="207"/>
      <c r="J173" s="48"/>
      <c r="K173" s="49"/>
      <c r="L173" s="267"/>
      <c r="M173" s="50"/>
      <c r="N173" s="268"/>
      <c r="O173" s="268"/>
      <c r="P173" s="268"/>
      <c r="Q173" s="268"/>
      <c r="R173" s="267"/>
      <c r="S173" s="267"/>
      <c r="T173" s="267"/>
      <c r="U173" s="267"/>
      <c r="V173" s="267"/>
    </row>
    <row r="174" spans="1:22" x14ac:dyDescent="0.25">
      <c r="A174" s="48"/>
      <c r="B174" s="64"/>
      <c r="C174" s="207"/>
      <c r="D174" s="48"/>
      <c r="E174" s="207"/>
      <c r="F174" s="48"/>
      <c r="G174" s="207"/>
      <c r="H174" s="48"/>
      <c r="I174" s="207"/>
      <c r="J174" s="48"/>
      <c r="K174" s="49"/>
      <c r="L174" s="267"/>
      <c r="M174" s="50"/>
      <c r="N174" s="268"/>
      <c r="O174" s="268"/>
      <c r="P174" s="268"/>
      <c r="Q174" s="268"/>
      <c r="R174" s="267"/>
      <c r="S174" s="267"/>
      <c r="T174" s="267"/>
      <c r="U174" s="267"/>
      <c r="V174" s="267"/>
    </row>
    <row r="175" spans="1:22" x14ac:dyDescent="0.25">
      <c r="A175" s="48"/>
      <c r="B175" s="64"/>
      <c r="C175" s="207"/>
      <c r="D175" s="48"/>
      <c r="E175" s="207"/>
      <c r="F175" s="48"/>
      <c r="G175" s="207"/>
      <c r="H175" s="48"/>
      <c r="I175" s="207"/>
      <c r="J175" s="48"/>
      <c r="K175" s="49"/>
      <c r="L175" s="267"/>
      <c r="M175" s="50"/>
      <c r="N175" s="268"/>
      <c r="O175" s="268"/>
      <c r="P175" s="268"/>
      <c r="Q175" s="268"/>
      <c r="R175" s="267"/>
      <c r="S175" s="267"/>
      <c r="T175" s="267"/>
      <c r="U175" s="267"/>
      <c r="V175" s="267"/>
    </row>
    <row r="176" spans="1:22" x14ac:dyDescent="0.25">
      <c r="A176" s="48"/>
      <c r="B176" s="64"/>
      <c r="C176" s="207"/>
      <c r="D176" s="48"/>
      <c r="E176" s="207"/>
      <c r="F176" s="48"/>
      <c r="G176" s="207"/>
      <c r="H176" s="48"/>
      <c r="I176" s="207"/>
      <c r="J176" s="48"/>
      <c r="K176" s="49"/>
      <c r="L176" s="267"/>
      <c r="M176" s="50"/>
      <c r="N176" s="268"/>
      <c r="O176" s="268"/>
      <c r="P176" s="268"/>
      <c r="Q176" s="268"/>
      <c r="R176" s="267"/>
      <c r="S176" s="267"/>
      <c r="T176" s="267"/>
      <c r="U176" s="267"/>
      <c r="V176" s="267"/>
    </row>
    <row r="177" spans="1:22" x14ac:dyDescent="0.25">
      <c r="A177" s="48"/>
      <c r="B177" s="64"/>
      <c r="C177" s="207"/>
      <c r="D177" s="48"/>
      <c r="E177" s="207"/>
      <c r="F177" s="48"/>
      <c r="G177" s="207"/>
      <c r="H177" s="48"/>
      <c r="I177" s="207"/>
      <c r="J177" s="48"/>
      <c r="K177" s="49"/>
      <c r="L177" s="267"/>
      <c r="M177" s="50"/>
      <c r="N177" s="268"/>
      <c r="O177" s="268"/>
      <c r="P177" s="268"/>
      <c r="Q177" s="268"/>
      <c r="R177" s="267"/>
      <c r="S177" s="267"/>
      <c r="T177" s="267"/>
      <c r="U177" s="267"/>
      <c r="V177" s="267"/>
    </row>
    <row r="178" spans="1:22" x14ac:dyDescent="0.25">
      <c r="A178" s="48"/>
      <c r="B178" s="64"/>
      <c r="C178" s="207"/>
      <c r="D178" s="48"/>
      <c r="E178" s="207"/>
      <c r="F178" s="48"/>
      <c r="G178" s="207"/>
      <c r="H178" s="48"/>
      <c r="I178" s="207"/>
      <c r="J178" s="48"/>
      <c r="K178" s="49"/>
      <c r="L178" s="267"/>
      <c r="M178" s="50"/>
      <c r="N178" s="268"/>
      <c r="O178" s="268"/>
      <c r="P178" s="268"/>
      <c r="Q178" s="268"/>
      <c r="R178" s="267"/>
      <c r="S178" s="267"/>
      <c r="T178" s="267"/>
      <c r="U178" s="267"/>
      <c r="V178" s="267"/>
    </row>
    <row r="179" spans="1:22" x14ac:dyDescent="0.25">
      <c r="A179" s="48"/>
      <c r="B179" s="64"/>
      <c r="C179" s="207"/>
      <c r="D179" s="48"/>
      <c r="E179" s="207"/>
      <c r="F179" s="48"/>
      <c r="G179" s="207"/>
      <c r="H179" s="48"/>
      <c r="I179" s="207"/>
      <c r="J179" s="48"/>
      <c r="K179" s="49"/>
      <c r="L179" s="267"/>
      <c r="M179" s="50"/>
      <c r="N179" s="268"/>
      <c r="O179" s="268"/>
      <c r="P179" s="268"/>
      <c r="Q179" s="268"/>
      <c r="R179" s="267"/>
      <c r="S179" s="267"/>
      <c r="T179" s="267"/>
      <c r="U179" s="267"/>
      <c r="V179" s="267"/>
    </row>
    <row r="180" spans="1:22" x14ac:dyDescent="0.25">
      <c r="A180" s="48"/>
      <c r="B180" s="64"/>
      <c r="C180" s="207"/>
      <c r="D180" s="48"/>
      <c r="E180" s="207"/>
      <c r="F180" s="48"/>
      <c r="G180" s="207"/>
      <c r="H180" s="48"/>
      <c r="I180" s="207"/>
      <c r="J180" s="48"/>
      <c r="K180" s="49"/>
      <c r="L180" s="267"/>
      <c r="M180" s="50"/>
      <c r="N180" s="268"/>
      <c r="O180" s="268"/>
      <c r="P180" s="268"/>
      <c r="Q180" s="268"/>
      <c r="R180" s="267"/>
      <c r="S180" s="267"/>
      <c r="T180" s="267"/>
      <c r="U180" s="267"/>
      <c r="V180" s="267"/>
    </row>
    <row r="181" spans="1:22" x14ac:dyDescent="0.25">
      <c r="A181" s="48"/>
      <c r="B181" s="64"/>
      <c r="C181" s="207"/>
      <c r="D181" s="48"/>
      <c r="E181" s="207"/>
      <c r="F181" s="48"/>
      <c r="G181" s="207"/>
      <c r="H181" s="48"/>
      <c r="I181" s="207"/>
      <c r="J181" s="48"/>
      <c r="K181" s="49"/>
      <c r="L181" s="267"/>
      <c r="M181" s="50"/>
      <c r="N181" s="268"/>
      <c r="O181" s="268"/>
      <c r="P181" s="268"/>
      <c r="Q181" s="268"/>
      <c r="R181" s="267"/>
      <c r="S181" s="267"/>
      <c r="T181" s="267"/>
      <c r="U181" s="267"/>
      <c r="V181" s="267"/>
    </row>
    <row r="182" spans="1:22" x14ac:dyDescent="0.25">
      <c r="A182" s="48"/>
      <c r="B182" s="64"/>
      <c r="C182" s="207"/>
      <c r="D182" s="48"/>
      <c r="E182" s="207"/>
      <c r="F182" s="48"/>
      <c r="G182" s="207"/>
      <c r="H182" s="48"/>
      <c r="I182" s="207"/>
      <c r="J182" s="48"/>
      <c r="K182" s="49"/>
      <c r="L182" s="267"/>
      <c r="M182" s="50"/>
      <c r="N182" s="268"/>
      <c r="O182" s="268"/>
      <c r="P182" s="268"/>
      <c r="Q182" s="268"/>
      <c r="R182" s="267"/>
      <c r="S182" s="267"/>
      <c r="T182" s="267"/>
      <c r="U182" s="267"/>
      <c r="V182" s="267"/>
    </row>
    <row r="183" spans="1:22" x14ac:dyDescent="0.25">
      <c r="A183" s="48"/>
      <c r="B183" s="64"/>
      <c r="C183" s="207"/>
      <c r="D183" s="48"/>
      <c r="E183" s="207"/>
      <c r="F183" s="48"/>
      <c r="G183" s="207"/>
      <c r="H183" s="48"/>
      <c r="I183" s="207"/>
      <c r="J183" s="48"/>
      <c r="K183" s="49"/>
      <c r="L183" s="267"/>
      <c r="M183" s="50"/>
      <c r="N183" s="268"/>
      <c r="O183" s="268"/>
      <c r="P183" s="268"/>
      <c r="Q183" s="268"/>
      <c r="R183" s="267"/>
      <c r="S183" s="267"/>
      <c r="T183" s="267"/>
      <c r="U183" s="267"/>
      <c r="V183" s="267"/>
    </row>
    <row r="184" spans="1:22" x14ac:dyDescent="0.25">
      <c r="A184" s="48"/>
      <c r="B184" s="64"/>
      <c r="C184" s="207"/>
      <c r="D184" s="48"/>
      <c r="E184" s="207"/>
      <c r="F184" s="48"/>
      <c r="G184" s="207"/>
      <c r="H184" s="48"/>
      <c r="I184" s="207"/>
      <c r="J184" s="48"/>
      <c r="K184" s="49"/>
      <c r="L184" s="267"/>
      <c r="M184" s="50"/>
      <c r="N184" s="268"/>
      <c r="O184" s="268"/>
      <c r="P184" s="268"/>
      <c r="Q184" s="268"/>
      <c r="R184" s="267"/>
      <c r="S184" s="267"/>
      <c r="T184" s="267"/>
      <c r="U184" s="267"/>
      <c r="V184" s="267"/>
    </row>
    <row r="185" spans="1:22" x14ac:dyDescent="0.25">
      <c r="A185" s="48"/>
      <c r="B185" s="64"/>
      <c r="C185" s="207"/>
      <c r="D185" s="48"/>
      <c r="E185" s="207"/>
      <c r="F185" s="48"/>
      <c r="G185" s="207"/>
      <c r="H185" s="48"/>
      <c r="I185" s="207"/>
      <c r="J185" s="48"/>
      <c r="K185" s="49"/>
      <c r="L185" s="267"/>
      <c r="M185" s="50"/>
      <c r="N185" s="268"/>
      <c r="O185" s="268"/>
      <c r="P185" s="268"/>
      <c r="Q185" s="268"/>
      <c r="R185" s="267"/>
      <c r="S185" s="267"/>
      <c r="T185" s="267"/>
      <c r="U185" s="267"/>
      <c r="V185" s="267"/>
    </row>
    <row r="186" spans="1:22" x14ac:dyDescent="0.25">
      <c r="A186" s="48"/>
      <c r="B186" s="64"/>
      <c r="C186" s="207"/>
      <c r="D186" s="48"/>
      <c r="E186" s="207"/>
      <c r="F186" s="48"/>
      <c r="G186" s="207"/>
      <c r="H186" s="48"/>
      <c r="I186" s="207"/>
      <c r="J186" s="48"/>
      <c r="K186" s="49"/>
      <c r="L186" s="267"/>
      <c r="M186" s="50"/>
      <c r="N186" s="268"/>
      <c r="O186" s="268"/>
      <c r="P186" s="268"/>
      <c r="Q186" s="268"/>
      <c r="R186" s="267"/>
      <c r="S186" s="267"/>
      <c r="T186" s="267"/>
      <c r="U186" s="267"/>
      <c r="V186" s="267"/>
    </row>
    <row r="187" spans="1:22" x14ac:dyDescent="0.25">
      <c r="A187" s="48"/>
      <c r="B187" s="64"/>
      <c r="C187" s="207"/>
      <c r="D187" s="48"/>
      <c r="E187" s="207"/>
      <c r="F187" s="48"/>
      <c r="G187" s="207"/>
      <c r="H187" s="48"/>
      <c r="I187" s="207"/>
      <c r="J187" s="48"/>
      <c r="K187" s="49"/>
      <c r="L187" s="267"/>
      <c r="M187" s="50"/>
      <c r="N187" s="268"/>
      <c r="O187" s="268"/>
      <c r="P187" s="268"/>
      <c r="Q187" s="268"/>
      <c r="R187" s="267"/>
      <c r="S187" s="267"/>
      <c r="T187" s="267"/>
      <c r="U187" s="267"/>
      <c r="V187" s="267"/>
    </row>
    <row r="188" spans="1:22" x14ac:dyDescent="0.25">
      <c r="A188" s="48"/>
      <c r="B188" s="64"/>
      <c r="C188" s="207"/>
      <c r="D188" s="48"/>
      <c r="E188" s="207"/>
      <c r="F188" s="48"/>
      <c r="G188" s="207"/>
      <c r="H188" s="48"/>
      <c r="I188" s="207"/>
      <c r="J188" s="48"/>
      <c r="K188" s="49"/>
      <c r="L188" s="267"/>
      <c r="M188" s="50"/>
      <c r="N188" s="268"/>
      <c r="O188" s="268"/>
      <c r="P188" s="268"/>
      <c r="Q188" s="268"/>
      <c r="R188" s="267"/>
      <c r="S188" s="267"/>
      <c r="T188" s="267"/>
      <c r="U188" s="267"/>
      <c r="V188" s="267"/>
    </row>
    <row r="189" spans="1:22" x14ac:dyDescent="0.25">
      <c r="A189" s="48"/>
      <c r="B189" s="64"/>
      <c r="C189" s="207"/>
      <c r="D189" s="48"/>
      <c r="E189" s="207"/>
      <c r="F189" s="48"/>
      <c r="G189" s="207"/>
      <c r="H189" s="48"/>
      <c r="I189" s="207"/>
      <c r="J189" s="48"/>
      <c r="K189" s="49"/>
      <c r="L189" s="267"/>
      <c r="M189" s="50"/>
      <c r="N189" s="268"/>
      <c r="O189" s="268"/>
      <c r="P189" s="268"/>
      <c r="Q189" s="268"/>
      <c r="R189" s="267"/>
      <c r="S189" s="267"/>
      <c r="T189" s="267"/>
      <c r="U189" s="267"/>
      <c r="V189" s="267"/>
    </row>
    <row r="190" spans="1:22" x14ac:dyDescent="0.25">
      <c r="A190" s="48"/>
      <c r="B190" s="64"/>
      <c r="C190" s="207"/>
      <c r="D190" s="48"/>
      <c r="E190" s="207"/>
      <c r="F190" s="48"/>
      <c r="G190" s="207"/>
      <c r="H190" s="48"/>
      <c r="I190" s="207"/>
      <c r="J190" s="48"/>
      <c r="K190" s="49"/>
      <c r="L190" s="267"/>
      <c r="M190" s="50"/>
      <c r="N190" s="268"/>
      <c r="O190" s="268"/>
      <c r="P190" s="268"/>
      <c r="Q190" s="268"/>
      <c r="R190" s="267"/>
      <c r="S190" s="267"/>
      <c r="T190" s="267"/>
      <c r="U190" s="267"/>
      <c r="V190" s="267"/>
    </row>
    <row r="191" spans="1:22" x14ac:dyDescent="0.25">
      <c r="A191" s="48"/>
      <c r="B191" s="64"/>
      <c r="C191" s="207"/>
      <c r="D191" s="48"/>
      <c r="E191" s="207"/>
      <c r="F191" s="48"/>
      <c r="G191" s="207"/>
      <c r="H191" s="48"/>
      <c r="I191" s="207"/>
      <c r="J191" s="48"/>
      <c r="K191" s="49"/>
      <c r="L191" s="267"/>
      <c r="M191" s="50"/>
      <c r="N191" s="268"/>
      <c r="O191" s="268"/>
      <c r="P191" s="268"/>
      <c r="Q191" s="268"/>
      <c r="R191" s="267"/>
      <c r="S191" s="267"/>
      <c r="T191" s="267"/>
      <c r="U191" s="267"/>
      <c r="V191" s="267"/>
    </row>
    <row r="192" spans="1:22" x14ac:dyDescent="0.25">
      <c r="A192" s="48"/>
      <c r="B192" s="64"/>
      <c r="C192" s="207"/>
      <c r="D192" s="48"/>
      <c r="E192" s="207"/>
      <c r="F192" s="48"/>
      <c r="G192" s="207"/>
      <c r="H192" s="48"/>
      <c r="I192" s="207"/>
      <c r="J192" s="48"/>
      <c r="K192" s="49"/>
      <c r="L192" s="267"/>
      <c r="M192" s="50"/>
      <c r="N192" s="268"/>
      <c r="O192" s="268"/>
      <c r="P192" s="268"/>
      <c r="Q192" s="268"/>
      <c r="R192" s="267"/>
      <c r="S192" s="267"/>
      <c r="T192" s="267"/>
      <c r="U192" s="267"/>
      <c r="V192" s="267"/>
    </row>
    <row r="193" spans="1:22" x14ac:dyDescent="0.25">
      <c r="A193" s="48"/>
      <c r="B193" s="64"/>
      <c r="C193" s="207"/>
      <c r="D193" s="48"/>
      <c r="E193" s="207"/>
      <c r="F193" s="48"/>
      <c r="G193" s="207"/>
      <c r="H193" s="48"/>
      <c r="I193" s="207"/>
      <c r="J193" s="48"/>
      <c r="K193" s="49"/>
      <c r="L193" s="267"/>
      <c r="M193" s="50"/>
      <c r="N193" s="268"/>
      <c r="O193" s="268"/>
      <c r="P193" s="268"/>
      <c r="Q193" s="268"/>
      <c r="R193" s="267"/>
      <c r="S193" s="267"/>
      <c r="T193" s="267"/>
      <c r="U193" s="267"/>
      <c r="V193" s="267"/>
    </row>
    <row r="194" spans="1:22" x14ac:dyDescent="0.25">
      <c r="A194" s="48"/>
      <c r="B194" s="64"/>
      <c r="C194" s="207"/>
      <c r="D194" s="48"/>
      <c r="E194" s="207"/>
      <c r="F194" s="48"/>
      <c r="G194" s="207"/>
      <c r="H194" s="48"/>
      <c r="I194" s="207"/>
      <c r="J194" s="48"/>
      <c r="K194" s="49"/>
      <c r="L194" s="267"/>
      <c r="M194" s="50"/>
      <c r="N194" s="268"/>
      <c r="O194" s="268"/>
      <c r="P194" s="268"/>
      <c r="Q194" s="268"/>
      <c r="R194" s="267"/>
      <c r="S194" s="267"/>
      <c r="T194" s="267"/>
      <c r="U194" s="267"/>
      <c r="V194" s="267"/>
    </row>
    <row r="195" spans="1:22" x14ac:dyDescent="0.25">
      <c r="A195" s="48"/>
      <c r="B195" s="64"/>
      <c r="C195" s="207"/>
      <c r="D195" s="48"/>
      <c r="E195" s="207"/>
      <c r="F195" s="48"/>
      <c r="G195" s="207"/>
      <c r="H195" s="48"/>
      <c r="I195" s="207"/>
      <c r="J195" s="48"/>
      <c r="K195" s="49"/>
      <c r="L195" s="267"/>
      <c r="M195" s="50"/>
      <c r="N195" s="268"/>
      <c r="O195" s="268"/>
      <c r="P195" s="268"/>
      <c r="Q195" s="268"/>
      <c r="R195" s="267"/>
      <c r="S195" s="267"/>
      <c r="T195" s="267"/>
      <c r="U195" s="267"/>
      <c r="V195" s="267"/>
    </row>
    <row r="196" spans="1:22" x14ac:dyDescent="0.25">
      <c r="A196" s="45"/>
      <c r="B196" s="63"/>
      <c r="C196" s="206"/>
      <c r="D196" s="45"/>
      <c r="E196" s="206"/>
      <c r="F196" s="45"/>
      <c r="G196" s="206"/>
      <c r="H196" s="45"/>
      <c r="I196" s="206"/>
      <c r="J196" s="45"/>
      <c r="K196" s="47"/>
      <c r="L196" s="269"/>
      <c r="M196" s="47"/>
      <c r="N196" s="270"/>
      <c r="O196" s="270"/>
      <c r="P196" s="270"/>
      <c r="Q196" s="270"/>
      <c r="R196" s="269"/>
      <c r="S196" s="269"/>
      <c r="T196" s="269"/>
      <c r="U196" s="269"/>
      <c r="V196" s="269"/>
    </row>
    <row r="197" spans="1:22" x14ac:dyDescent="0.25">
      <c r="A197" s="45"/>
      <c r="B197" s="63"/>
      <c r="C197" s="206"/>
      <c r="D197" s="45"/>
      <c r="E197" s="206"/>
      <c r="F197" s="45"/>
      <c r="G197" s="206"/>
      <c r="H197" s="45"/>
      <c r="I197" s="206"/>
      <c r="J197" s="45"/>
      <c r="K197" s="47"/>
      <c r="L197" s="269"/>
      <c r="M197" s="47"/>
      <c r="N197" s="270"/>
      <c r="O197" s="270"/>
      <c r="P197" s="270"/>
      <c r="Q197" s="270"/>
      <c r="R197" s="269"/>
      <c r="S197" s="269"/>
      <c r="T197" s="269"/>
      <c r="U197" s="269"/>
      <c r="V197" s="269"/>
    </row>
    <row r="198" spans="1:22" x14ac:dyDescent="0.25">
      <c r="A198" s="45"/>
      <c r="B198" s="63"/>
      <c r="C198" s="206"/>
      <c r="D198" s="45"/>
      <c r="E198" s="206"/>
      <c r="F198" s="45"/>
      <c r="G198" s="206"/>
      <c r="H198" s="45"/>
      <c r="I198" s="206"/>
      <c r="J198" s="45"/>
      <c r="K198" s="47"/>
      <c r="L198" s="269"/>
      <c r="M198" s="47"/>
      <c r="N198" s="270"/>
      <c r="O198" s="270"/>
      <c r="P198" s="270"/>
      <c r="Q198" s="270"/>
      <c r="R198" s="269"/>
      <c r="S198" s="269"/>
      <c r="T198" s="269"/>
      <c r="U198" s="269"/>
      <c r="V198" s="269"/>
    </row>
    <row r="199" spans="1:22" x14ac:dyDescent="0.25">
      <c r="A199" s="45"/>
      <c r="B199" s="63"/>
      <c r="C199" s="206"/>
      <c r="D199" s="45"/>
      <c r="E199" s="206"/>
      <c r="F199" s="45"/>
      <c r="G199" s="206"/>
      <c r="H199" s="45"/>
      <c r="I199" s="206"/>
      <c r="J199" s="45"/>
      <c r="K199" s="47"/>
      <c r="L199" s="269"/>
      <c r="M199" s="47"/>
      <c r="N199" s="270"/>
      <c r="O199" s="270"/>
      <c r="P199" s="270"/>
      <c r="Q199" s="270"/>
      <c r="R199" s="269"/>
      <c r="S199" s="269"/>
      <c r="T199" s="269"/>
      <c r="U199" s="269"/>
      <c r="V199" s="269"/>
    </row>
    <row r="200" spans="1:22" x14ac:dyDescent="0.25">
      <c r="A200" s="45"/>
      <c r="B200" s="63"/>
      <c r="C200" s="206"/>
      <c r="D200" s="45"/>
      <c r="E200" s="206"/>
      <c r="F200" s="45"/>
      <c r="G200" s="206"/>
      <c r="H200" s="45"/>
      <c r="I200" s="206"/>
      <c r="J200" s="45"/>
      <c r="K200" s="47"/>
      <c r="L200" s="269"/>
      <c r="M200" s="47"/>
      <c r="N200" s="270"/>
      <c r="O200" s="270"/>
      <c r="P200" s="270"/>
      <c r="Q200" s="270"/>
      <c r="R200" s="269"/>
      <c r="S200" s="269"/>
      <c r="T200" s="269"/>
      <c r="U200" s="269"/>
      <c r="V200" s="269"/>
    </row>
    <row r="201" spans="1:22" x14ac:dyDescent="0.25">
      <c r="A201" s="45"/>
      <c r="B201" s="63"/>
      <c r="C201" s="206"/>
      <c r="D201" s="45"/>
      <c r="E201" s="206"/>
      <c r="F201" s="45"/>
      <c r="G201" s="206"/>
      <c r="H201" s="45"/>
      <c r="I201" s="206"/>
      <c r="J201" s="45"/>
      <c r="K201" s="47"/>
      <c r="L201" s="269"/>
      <c r="M201" s="47"/>
      <c r="N201" s="270"/>
      <c r="O201" s="270"/>
      <c r="P201" s="270"/>
      <c r="Q201" s="270"/>
      <c r="R201" s="269"/>
      <c r="S201" s="269"/>
      <c r="T201" s="269"/>
      <c r="U201" s="269"/>
      <c r="V201" s="269"/>
    </row>
    <row r="202" spans="1:22" x14ac:dyDescent="0.25">
      <c r="A202" s="45"/>
      <c r="B202" s="63"/>
      <c r="C202" s="206"/>
      <c r="D202" s="45"/>
      <c r="E202" s="206"/>
      <c r="F202" s="45"/>
      <c r="G202" s="206"/>
      <c r="H202" s="45"/>
      <c r="I202" s="206"/>
      <c r="J202" s="45"/>
      <c r="K202" s="47"/>
      <c r="L202" s="269"/>
      <c r="M202" s="47"/>
      <c r="N202" s="270"/>
      <c r="O202" s="270"/>
      <c r="P202" s="270"/>
      <c r="Q202" s="270"/>
      <c r="R202" s="269"/>
      <c r="S202" s="269"/>
      <c r="T202" s="269"/>
      <c r="U202" s="269"/>
      <c r="V202" s="269"/>
    </row>
    <row r="203" spans="1:22" x14ac:dyDescent="0.25">
      <c r="A203" s="45"/>
      <c r="B203" s="63"/>
      <c r="C203" s="206"/>
      <c r="D203" s="45"/>
      <c r="E203" s="206"/>
      <c r="F203" s="45"/>
      <c r="G203" s="206"/>
      <c r="H203" s="45"/>
      <c r="I203" s="206"/>
      <c r="J203" s="45"/>
      <c r="K203" s="47"/>
      <c r="L203" s="269"/>
      <c r="M203" s="47"/>
      <c r="N203" s="270"/>
      <c r="O203" s="270"/>
      <c r="P203" s="270"/>
      <c r="Q203" s="270"/>
      <c r="R203" s="269"/>
      <c r="S203" s="269"/>
      <c r="T203" s="269"/>
      <c r="U203" s="269"/>
      <c r="V203" s="269"/>
    </row>
    <row r="204" spans="1:22" x14ac:dyDescent="0.25">
      <c r="A204" s="45"/>
      <c r="B204" s="63"/>
      <c r="C204" s="206"/>
      <c r="D204" s="45"/>
      <c r="E204" s="206"/>
      <c r="F204" s="45"/>
      <c r="G204" s="206"/>
      <c r="H204" s="45"/>
      <c r="I204" s="206"/>
      <c r="J204" s="45"/>
      <c r="K204" s="47"/>
      <c r="L204" s="269"/>
      <c r="M204" s="47"/>
      <c r="N204" s="270"/>
      <c r="O204" s="270"/>
      <c r="P204" s="270"/>
      <c r="Q204" s="270"/>
      <c r="R204" s="269"/>
      <c r="S204" s="269"/>
      <c r="T204" s="269"/>
      <c r="U204" s="269"/>
      <c r="V204" s="269"/>
    </row>
    <row r="205" spans="1:22" x14ac:dyDescent="0.25">
      <c r="A205" s="45"/>
      <c r="B205" s="63"/>
      <c r="C205" s="206"/>
      <c r="D205" s="45"/>
      <c r="E205" s="206"/>
      <c r="F205" s="45"/>
      <c r="G205" s="206"/>
      <c r="H205" s="45"/>
      <c r="I205" s="206"/>
      <c r="J205" s="45"/>
      <c r="K205" s="47"/>
      <c r="L205" s="269"/>
      <c r="M205" s="47"/>
      <c r="N205" s="270"/>
      <c r="O205" s="270"/>
      <c r="P205" s="270"/>
      <c r="Q205" s="270"/>
      <c r="R205" s="269"/>
      <c r="S205" s="269"/>
      <c r="T205" s="269"/>
      <c r="U205" s="269"/>
      <c r="V205" s="269"/>
    </row>
    <row r="206" spans="1:22" x14ac:dyDescent="0.25">
      <c r="A206" s="45"/>
      <c r="B206" s="63"/>
      <c r="C206" s="206"/>
      <c r="D206" s="45"/>
      <c r="E206" s="206"/>
      <c r="F206" s="45"/>
      <c r="G206" s="206"/>
      <c r="H206" s="45"/>
      <c r="I206" s="206"/>
      <c r="J206" s="45"/>
      <c r="K206" s="47"/>
      <c r="L206" s="269"/>
      <c r="M206" s="47"/>
      <c r="N206" s="270"/>
      <c r="O206" s="270"/>
      <c r="P206" s="270"/>
      <c r="Q206" s="270"/>
      <c r="R206" s="269"/>
      <c r="S206" s="269"/>
      <c r="T206" s="269"/>
      <c r="U206" s="269"/>
      <c r="V206" s="269"/>
    </row>
    <row r="207" spans="1:22" x14ac:dyDescent="0.25">
      <c r="A207" s="45"/>
      <c r="B207" s="63"/>
      <c r="C207" s="206"/>
      <c r="D207" s="45"/>
      <c r="E207" s="206"/>
      <c r="F207" s="45"/>
      <c r="G207" s="206"/>
      <c r="H207" s="45"/>
      <c r="I207" s="206"/>
      <c r="J207" s="45"/>
      <c r="K207" s="47"/>
      <c r="L207" s="269"/>
      <c r="M207" s="47"/>
      <c r="N207" s="270"/>
      <c r="O207" s="270"/>
      <c r="P207" s="270"/>
      <c r="Q207" s="270"/>
      <c r="R207" s="269"/>
      <c r="S207" s="269"/>
      <c r="T207" s="269"/>
      <c r="U207" s="269"/>
      <c r="V207" s="269"/>
    </row>
    <row r="208" spans="1:22" x14ac:dyDescent="0.25">
      <c r="A208" s="45"/>
      <c r="B208" s="63"/>
      <c r="C208" s="206"/>
      <c r="D208" s="45"/>
      <c r="E208" s="206"/>
      <c r="F208" s="45"/>
      <c r="G208" s="206"/>
      <c r="H208" s="45"/>
      <c r="I208" s="206"/>
      <c r="J208" s="45"/>
      <c r="K208" s="47"/>
      <c r="L208" s="269"/>
      <c r="M208" s="47"/>
      <c r="N208" s="270"/>
      <c r="O208" s="270"/>
      <c r="P208" s="270"/>
      <c r="Q208" s="270"/>
      <c r="R208" s="269"/>
      <c r="S208" s="269"/>
      <c r="T208" s="269"/>
      <c r="U208" s="269"/>
      <c r="V208" s="269"/>
    </row>
    <row r="209" spans="1:22" x14ac:dyDescent="0.25">
      <c r="A209" s="45"/>
      <c r="B209" s="63"/>
      <c r="C209" s="206"/>
      <c r="D209" s="45"/>
      <c r="E209" s="206"/>
      <c r="F209" s="45"/>
      <c r="G209" s="206"/>
      <c r="H209" s="45"/>
      <c r="I209" s="206"/>
      <c r="J209" s="45"/>
      <c r="K209" s="47"/>
      <c r="L209" s="269"/>
      <c r="M209" s="47"/>
      <c r="N209" s="270"/>
      <c r="O209" s="270"/>
      <c r="P209" s="270"/>
      <c r="Q209" s="270"/>
      <c r="R209" s="269"/>
      <c r="S209" s="269"/>
      <c r="T209" s="269"/>
      <c r="U209" s="269"/>
      <c r="V209" s="269"/>
    </row>
    <row r="210" spans="1:22" x14ac:dyDescent="0.25">
      <c r="A210" s="45"/>
      <c r="B210" s="63"/>
      <c r="C210" s="206"/>
      <c r="D210" s="45"/>
      <c r="E210" s="206"/>
      <c r="F210" s="45"/>
      <c r="G210" s="206"/>
      <c r="H210" s="45"/>
      <c r="I210" s="206"/>
      <c r="J210" s="45"/>
      <c r="K210" s="47"/>
      <c r="L210" s="269"/>
      <c r="M210" s="47"/>
      <c r="N210" s="270"/>
      <c r="O210" s="270"/>
      <c r="P210" s="270"/>
      <c r="Q210" s="270"/>
      <c r="R210" s="269"/>
      <c r="S210" s="269"/>
      <c r="T210" s="269"/>
      <c r="U210" s="269"/>
      <c r="V210" s="269"/>
    </row>
    <row r="211" spans="1:22" x14ac:dyDescent="0.25">
      <c r="A211" s="45"/>
      <c r="B211" s="63"/>
      <c r="C211" s="206"/>
      <c r="D211" s="45"/>
      <c r="E211" s="206"/>
      <c r="F211" s="45"/>
      <c r="G211" s="206"/>
      <c r="H211" s="45"/>
      <c r="I211" s="206"/>
      <c r="J211" s="45"/>
      <c r="K211" s="47"/>
      <c r="L211" s="269"/>
      <c r="M211" s="47"/>
      <c r="N211" s="270"/>
      <c r="O211" s="270"/>
      <c r="P211" s="270"/>
      <c r="Q211" s="270"/>
      <c r="R211" s="269"/>
      <c r="S211" s="269"/>
      <c r="T211" s="269"/>
      <c r="U211" s="269"/>
      <c r="V211" s="269"/>
    </row>
    <row r="212" spans="1:22" x14ac:dyDescent="0.25">
      <c r="A212" s="45"/>
      <c r="B212" s="63"/>
      <c r="C212" s="206"/>
      <c r="D212" s="45"/>
      <c r="E212" s="206"/>
      <c r="F212" s="45"/>
      <c r="G212" s="206"/>
      <c r="H212" s="45"/>
      <c r="I212" s="206"/>
      <c r="J212" s="45"/>
      <c r="K212" s="47"/>
      <c r="L212" s="269"/>
      <c r="M212" s="47"/>
      <c r="N212" s="270"/>
      <c r="O212" s="270"/>
      <c r="P212" s="270"/>
      <c r="Q212" s="270"/>
      <c r="R212" s="269"/>
      <c r="S212" s="269"/>
      <c r="T212" s="269"/>
      <c r="U212" s="269"/>
      <c r="V212" s="269"/>
    </row>
    <row r="213" spans="1:22" x14ac:dyDescent="0.25">
      <c r="A213" s="45"/>
      <c r="B213" s="63"/>
      <c r="C213" s="206"/>
      <c r="D213" s="45"/>
      <c r="E213" s="206"/>
      <c r="F213" s="45"/>
      <c r="G213" s="206"/>
      <c r="H213" s="45"/>
      <c r="I213" s="206"/>
      <c r="J213" s="45"/>
      <c r="K213" s="47"/>
      <c r="L213" s="269"/>
      <c r="M213" s="47"/>
      <c r="N213" s="270"/>
      <c r="O213" s="270"/>
      <c r="P213" s="270"/>
      <c r="Q213" s="270"/>
      <c r="R213" s="269"/>
      <c r="S213" s="269"/>
      <c r="T213" s="269"/>
      <c r="U213" s="269"/>
      <c r="V213" s="269"/>
    </row>
    <row r="214" spans="1:22" x14ac:dyDescent="0.25">
      <c r="A214" s="45"/>
      <c r="B214" s="63"/>
      <c r="C214" s="206"/>
      <c r="D214" s="45"/>
      <c r="E214" s="206"/>
      <c r="F214" s="45"/>
      <c r="G214" s="206"/>
      <c r="H214" s="45"/>
      <c r="I214" s="206"/>
      <c r="J214" s="45"/>
      <c r="K214" s="47"/>
      <c r="L214" s="269"/>
      <c r="M214" s="47"/>
      <c r="N214" s="270"/>
      <c r="O214" s="270"/>
      <c r="P214" s="270"/>
      <c r="Q214" s="270"/>
      <c r="R214" s="269"/>
      <c r="S214" s="269"/>
      <c r="T214" s="269"/>
      <c r="U214" s="269"/>
      <c r="V214" s="269"/>
    </row>
    <row r="215" spans="1:22" x14ac:dyDescent="0.25">
      <c r="A215" s="45"/>
      <c r="B215" s="63"/>
      <c r="C215" s="206"/>
      <c r="D215" s="45"/>
      <c r="E215" s="206"/>
      <c r="F215" s="45"/>
      <c r="G215" s="206"/>
      <c r="H215" s="45"/>
      <c r="I215" s="206"/>
      <c r="J215" s="45"/>
      <c r="K215" s="47"/>
      <c r="L215" s="269"/>
      <c r="M215" s="47"/>
      <c r="N215" s="270"/>
      <c r="O215" s="270"/>
      <c r="P215" s="270"/>
      <c r="Q215" s="270"/>
      <c r="R215" s="269"/>
      <c r="S215" s="269"/>
      <c r="T215" s="269"/>
      <c r="U215" s="269"/>
      <c r="V215" s="269"/>
    </row>
    <row r="216" spans="1:22" x14ac:dyDescent="0.25">
      <c r="A216" s="45"/>
      <c r="B216" s="63"/>
      <c r="C216" s="206"/>
      <c r="D216" s="45"/>
      <c r="E216" s="206"/>
      <c r="F216" s="45"/>
      <c r="G216" s="206"/>
      <c r="H216" s="45"/>
      <c r="I216" s="206"/>
      <c r="J216" s="45"/>
      <c r="K216" s="47"/>
      <c r="L216" s="269"/>
      <c r="M216" s="47"/>
      <c r="N216" s="270"/>
      <c r="O216" s="270"/>
      <c r="P216" s="270"/>
      <c r="Q216" s="270"/>
      <c r="R216" s="269"/>
      <c r="S216" s="269"/>
      <c r="T216" s="269"/>
      <c r="U216" s="269"/>
      <c r="V216" s="269"/>
    </row>
    <row r="217" spans="1:22" x14ac:dyDescent="0.25">
      <c r="A217" s="45"/>
      <c r="B217" s="63"/>
      <c r="C217" s="206"/>
      <c r="D217" s="45"/>
      <c r="E217" s="206"/>
      <c r="F217" s="45"/>
      <c r="G217" s="206"/>
      <c r="H217" s="45"/>
      <c r="I217" s="206"/>
      <c r="J217" s="45"/>
      <c r="K217" s="47"/>
      <c r="L217" s="269"/>
      <c r="M217" s="47"/>
      <c r="N217" s="270"/>
      <c r="O217" s="270"/>
      <c r="P217" s="270"/>
      <c r="Q217" s="270"/>
      <c r="R217" s="269"/>
      <c r="S217" s="269"/>
      <c r="T217" s="269"/>
      <c r="U217" s="269"/>
      <c r="V217" s="269"/>
    </row>
    <row r="218" spans="1:22" x14ac:dyDescent="0.25">
      <c r="A218" s="45"/>
      <c r="B218" s="63"/>
      <c r="C218" s="206"/>
      <c r="D218" s="45"/>
      <c r="E218" s="206"/>
      <c r="F218" s="45"/>
      <c r="G218" s="206"/>
      <c r="H218" s="45"/>
      <c r="I218" s="206"/>
      <c r="J218" s="45"/>
      <c r="K218" s="47"/>
      <c r="L218" s="269"/>
      <c r="M218" s="47"/>
      <c r="N218" s="270"/>
      <c r="O218" s="270"/>
      <c r="P218" s="270"/>
      <c r="Q218" s="270"/>
      <c r="R218" s="269"/>
      <c r="S218" s="269"/>
      <c r="T218" s="269"/>
      <c r="U218" s="269"/>
      <c r="V218" s="269"/>
    </row>
    <row r="219" spans="1:22" x14ac:dyDescent="0.25">
      <c r="A219" s="45"/>
      <c r="B219" s="63"/>
      <c r="C219" s="206"/>
      <c r="D219" s="45"/>
      <c r="E219" s="206"/>
      <c r="F219" s="45"/>
      <c r="G219" s="206"/>
      <c r="H219" s="45"/>
      <c r="I219" s="206"/>
      <c r="J219" s="45"/>
      <c r="K219" s="47"/>
      <c r="L219" s="269"/>
      <c r="M219" s="47"/>
      <c r="N219" s="270"/>
      <c r="O219" s="270"/>
      <c r="P219" s="270"/>
      <c r="Q219" s="270"/>
      <c r="R219" s="269"/>
      <c r="S219" s="269"/>
      <c r="T219" s="269"/>
      <c r="U219" s="269"/>
      <c r="V219" s="269"/>
    </row>
    <row r="220" spans="1:22" x14ac:dyDescent="0.25">
      <c r="A220" s="45"/>
      <c r="B220" s="63"/>
      <c r="C220" s="206"/>
      <c r="D220" s="45"/>
      <c r="E220" s="206"/>
      <c r="F220" s="45"/>
      <c r="G220" s="206"/>
      <c r="H220" s="45"/>
      <c r="I220" s="206"/>
      <c r="J220" s="45"/>
      <c r="K220" s="47"/>
      <c r="L220" s="269"/>
      <c r="M220" s="47"/>
      <c r="N220" s="270"/>
      <c r="O220" s="270"/>
      <c r="P220" s="270"/>
      <c r="Q220" s="270"/>
      <c r="R220" s="269"/>
      <c r="S220" s="269"/>
      <c r="T220" s="269"/>
      <c r="U220" s="269"/>
      <c r="V220" s="269"/>
    </row>
    <row r="221" spans="1:22" x14ac:dyDescent="0.25">
      <c r="A221" s="45"/>
      <c r="B221" s="63"/>
      <c r="C221" s="206"/>
      <c r="D221" s="45"/>
      <c r="E221" s="206"/>
      <c r="F221" s="45"/>
      <c r="G221" s="206"/>
      <c r="H221" s="45"/>
      <c r="I221" s="206"/>
      <c r="J221" s="45"/>
      <c r="K221" s="47"/>
      <c r="L221" s="269"/>
      <c r="M221" s="47"/>
      <c r="N221" s="270"/>
      <c r="O221" s="270"/>
      <c r="P221" s="270"/>
      <c r="Q221" s="270"/>
      <c r="R221" s="269"/>
      <c r="S221" s="269"/>
      <c r="T221" s="269"/>
      <c r="U221" s="269"/>
      <c r="V221" s="269"/>
    </row>
    <row r="222" spans="1:22" x14ac:dyDescent="0.25">
      <c r="A222" s="45"/>
      <c r="B222" s="63"/>
      <c r="C222" s="206"/>
      <c r="D222" s="45"/>
      <c r="E222" s="206"/>
      <c r="F222" s="45"/>
      <c r="G222" s="206"/>
      <c r="H222" s="45"/>
      <c r="I222" s="206"/>
      <c r="J222" s="45"/>
      <c r="K222" s="47"/>
      <c r="L222" s="269"/>
      <c r="M222" s="47"/>
      <c r="N222" s="270"/>
      <c r="O222" s="270"/>
      <c r="P222" s="270"/>
      <c r="Q222" s="270"/>
      <c r="R222" s="269"/>
      <c r="S222" s="269"/>
      <c r="T222" s="269"/>
      <c r="U222" s="269"/>
      <c r="V222" s="269"/>
    </row>
    <row r="223" spans="1:22" x14ac:dyDescent="0.25">
      <c r="A223" s="45"/>
      <c r="B223" s="63"/>
      <c r="C223" s="206"/>
      <c r="D223" s="45"/>
      <c r="E223" s="206"/>
      <c r="F223" s="45"/>
      <c r="G223" s="206"/>
      <c r="H223" s="45"/>
      <c r="I223" s="206"/>
      <c r="J223" s="45"/>
      <c r="K223" s="47"/>
      <c r="L223" s="269"/>
      <c r="M223" s="47"/>
      <c r="N223" s="270"/>
      <c r="O223" s="270"/>
      <c r="P223" s="270"/>
      <c r="Q223" s="270"/>
      <c r="R223" s="269"/>
      <c r="S223" s="269"/>
      <c r="T223" s="269"/>
      <c r="U223" s="269"/>
      <c r="V223" s="269"/>
    </row>
    <row r="224" spans="1:22" x14ac:dyDescent="0.25">
      <c r="A224" s="45"/>
      <c r="B224" s="63"/>
      <c r="C224" s="206"/>
      <c r="D224" s="45"/>
      <c r="E224" s="206"/>
      <c r="F224" s="45"/>
      <c r="G224" s="206"/>
      <c r="H224" s="45"/>
      <c r="I224" s="206"/>
      <c r="J224" s="45"/>
      <c r="K224" s="47"/>
      <c r="L224" s="269"/>
      <c r="M224" s="47"/>
      <c r="N224" s="270"/>
      <c r="O224" s="270"/>
      <c r="P224" s="270"/>
      <c r="Q224" s="270"/>
      <c r="R224" s="269"/>
      <c r="S224" s="269"/>
      <c r="T224" s="269"/>
      <c r="U224" s="269"/>
      <c r="V224" s="269"/>
    </row>
    <row r="225" spans="1:22" x14ac:dyDescent="0.25">
      <c r="A225" s="45"/>
      <c r="B225" s="63"/>
      <c r="C225" s="206"/>
      <c r="D225" s="45"/>
      <c r="E225" s="206"/>
      <c r="F225" s="45"/>
      <c r="G225" s="206"/>
      <c r="H225" s="45"/>
      <c r="I225" s="206"/>
      <c r="J225" s="45"/>
      <c r="K225" s="47"/>
      <c r="L225" s="269"/>
      <c r="M225" s="47"/>
      <c r="N225" s="270"/>
      <c r="O225" s="270"/>
      <c r="P225" s="270"/>
      <c r="Q225" s="270"/>
      <c r="R225" s="269"/>
      <c r="S225" s="269"/>
      <c r="T225" s="269"/>
      <c r="U225" s="269"/>
      <c r="V225" s="269"/>
    </row>
    <row r="226" spans="1:22" x14ac:dyDescent="0.25">
      <c r="A226" s="45"/>
      <c r="B226" s="63"/>
      <c r="C226" s="206"/>
      <c r="D226" s="45"/>
      <c r="E226" s="206"/>
      <c r="F226" s="45"/>
      <c r="G226" s="206"/>
      <c r="H226" s="45"/>
      <c r="I226" s="206"/>
      <c r="J226" s="45"/>
      <c r="K226" s="47"/>
      <c r="L226" s="269"/>
      <c r="M226" s="47"/>
      <c r="N226" s="270"/>
      <c r="O226" s="270"/>
      <c r="P226" s="270"/>
      <c r="Q226" s="270"/>
      <c r="R226" s="269"/>
      <c r="S226" s="269"/>
      <c r="T226" s="269"/>
      <c r="U226" s="269"/>
      <c r="V226" s="269"/>
    </row>
    <row r="227" spans="1:22" x14ac:dyDescent="0.25">
      <c r="A227" s="45"/>
      <c r="B227" s="63"/>
      <c r="C227" s="206"/>
      <c r="D227" s="45"/>
      <c r="E227" s="206"/>
      <c r="F227" s="45"/>
      <c r="G227" s="206"/>
      <c r="H227" s="45"/>
      <c r="I227" s="206"/>
      <c r="J227" s="45"/>
      <c r="K227" s="47"/>
      <c r="L227" s="269"/>
      <c r="M227" s="47"/>
      <c r="N227" s="270"/>
      <c r="O227" s="270"/>
      <c r="P227" s="270"/>
      <c r="Q227" s="270"/>
      <c r="R227" s="269"/>
      <c r="S227" s="269"/>
      <c r="T227" s="269"/>
      <c r="U227" s="269"/>
      <c r="V227" s="269"/>
    </row>
    <row r="228" spans="1:22" x14ac:dyDescent="0.25">
      <c r="A228" s="45"/>
      <c r="B228" s="63"/>
      <c r="C228" s="206"/>
      <c r="D228" s="45"/>
      <c r="E228" s="206"/>
      <c r="F228" s="45"/>
      <c r="G228" s="206"/>
      <c r="H228" s="45"/>
      <c r="I228" s="206"/>
      <c r="J228" s="45"/>
      <c r="K228" s="47"/>
      <c r="L228" s="269"/>
      <c r="M228" s="47"/>
      <c r="N228" s="270"/>
      <c r="O228" s="270"/>
      <c r="P228" s="270"/>
      <c r="Q228" s="270"/>
      <c r="R228" s="269"/>
      <c r="S228" s="269"/>
      <c r="T228" s="269"/>
      <c r="U228" s="269"/>
      <c r="V228" s="269"/>
    </row>
    <row r="229" spans="1:22" x14ac:dyDescent="0.25">
      <c r="A229" s="45"/>
      <c r="B229" s="63"/>
      <c r="C229" s="206"/>
      <c r="D229" s="45"/>
      <c r="E229" s="206"/>
      <c r="F229" s="45"/>
      <c r="G229" s="206"/>
      <c r="H229" s="45"/>
      <c r="I229" s="206"/>
      <c r="J229" s="45"/>
      <c r="K229" s="47"/>
      <c r="L229" s="269"/>
      <c r="M229" s="47"/>
      <c r="N229" s="270"/>
      <c r="O229" s="270"/>
      <c r="P229" s="270"/>
      <c r="Q229" s="270"/>
      <c r="R229" s="269"/>
      <c r="S229" s="269"/>
      <c r="T229" s="269"/>
      <c r="U229" s="269"/>
      <c r="V229" s="269"/>
    </row>
    <row r="230" spans="1:22" x14ac:dyDescent="0.25">
      <c r="A230" s="45"/>
      <c r="B230" s="63"/>
      <c r="C230" s="206"/>
      <c r="D230" s="45"/>
      <c r="E230" s="206"/>
      <c r="F230" s="45"/>
      <c r="G230" s="206"/>
      <c r="H230" s="45"/>
      <c r="I230" s="206"/>
      <c r="J230" s="45"/>
      <c r="K230" s="47"/>
      <c r="L230" s="269"/>
      <c r="M230" s="47"/>
      <c r="N230" s="270"/>
      <c r="O230" s="270"/>
      <c r="P230" s="270"/>
      <c r="Q230" s="270"/>
      <c r="R230" s="269"/>
      <c r="S230" s="269"/>
      <c r="T230" s="269"/>
      <c r="U230" s="269"/>
      <c r="V230" s="269"/>
    </row>
    <row r="231" spans="1:22" x14ac:dyDescent="0.25">
      <c r="A231" s="45"/>
      <c r="B231" s="63"/>
      <c r="C231" s="206"/>
      <c r="D231" s="45"/>
      <c r="E231" s="206"/>
      <c r="F231" s="45"/>
      <c r="G231" s="206"/>
      <c r="H231" s="45"/>
      <c r="I231" s="206"/>
      <c r="J231" s="45"/>
      <c r="K231" s="47"/>
      <c r="L231" s="269"/>
      <c r="M231" s="47"/>
      <c r="N231" s="270"/>
      <c r="O231" s="270"/>
      <c r="P231" s="270"/>
      <c r="Q231" s="270"/>
      <c r="R231" s="269"/>
      <c r="S231" s="269"/>
      <c r="T231" s="269"/>
      <c r="U231" s="269"/>
      <c r="V231" s="269"/>
    </row>
    <row r="232" spans="1:22" x14ac:dyDescent="0.25">
      <c r="A232" s="45"/>
      <c r="B232" s="63"/>
      <c r="C232" s="206"/>
      <c r="D232" s="45"/>
      <c r="E232" s="206"/>
      <c r="F232" s="45"/>
      <c r="G232" s="206"/>
      <c r="H232" s="45"/>
      <c r="I232" s="206"/>
      <c r="J232" s="45"/>
      <c r="K232" s="47"/>
      <c r="L232" s="269"/>
      <c r="M232" s="47"/>
      <c r="N232" s="270"/>
      <c r="O232" s="270"/>
      <c r="P232" s="270"/>
      <c r="Q232" s="270"/>
      <c r="R232" s="269"/>
      <c r="S232" s="269"/>
      <c r="T232" s="269"/>
      <c r="U232" s="269"/>
      <c r="V232" s="269"/>
    </row>
    <row r="233" spans="1:22" x14ac:dyDescent="0.25">
      <c r="A233" s="45"/>
      <c r="B233" s="63"/>
      <c r="C233" s="206"/>
      <c r="D233" s="45"/>
      <c r="E233" s="206"/>
      <c r="F233" s="45"/>
      <c r="G233" s="206"/>
      <c r="H233" s="45"/>
      <c r="I233" s="206"/>
      <c r="J233" s="45"/>
      <c r="K233" s="47"/>
      <c r="L233" s="269"/>
      <c r="M233" s="47"/>
      <c r="N233" s="270"/>
      <c r="O233" s="270"/>
      <c r="P233" s="270"/>
      <c r="Q233" s="270"/>
      <c r="R233" s="269"/>
      <c r="S233" s="269"/>
      <c r="T233" s="269"/>
      <c r="U233" s="269"/>
      <c r="V233" s="269"/>
    </row>
    <row r="234" spans="1:22" x14ac:dyDescent="0.25">
      <c r="A234" s="45"/>
      <c r="B234" s="63"/>
      <c r="C234" s="206"/>
      <c r="D234" s="45"/>
      <c r="E234" s="206"/>
      <c r="F234" s="45"/>
      <c r="G234" s="206"/>
      <c r="H234" s="45"/>
      <c r="I234" s="206"/>
      <c r="J234" s="45"/>
      <c r="K234" s="47"/>
      <c r="L234" s="269"/>
      <c r="M234" s="47"/>
      <c r="N234" s="270"/>
      <c r="O234" s="270"/>
      <c r="P234" s="270"/>
      <c r="Q234" s="270"/>
      <c r="R234" s="269"/>
      <c r="S234" s="269"/>
      <c r="T234" s="269"/>
      <c r="U234" s="269"/>
      <c r="V234" s="269"/>
    </row>
    <row r="235" spans="1:22" x14ac:dyDescent="0.25">
      <c r="A235" s="45"/>
      <c r="B235" s="63"/>
      <c r="C235" s="206"/>
      <c r="D235" s="45"/>
      <c r="E235" s="206"/>
      <c r="F235" s="45"/>
      <c r="G235" s="206"/>
      <c r="H235" s="45"/>
      <c r="I235" s="206"/>
      <c r="J235" s="45"/>
      <c r="K235" s="47"/>
      <c r="L235" s="269"/>
      <c r="M235" s="47"/>
      <c r="N235" s="270"/>
      <c r="O235" s="270"/>
      <c r="P235" s="270"/>
      <c r="Q235" s="270"/>
      <c r="R235" s="269"/>
      <c r="S235" s="269"/>
      <c r="T235" s="269"/>
      <c r="U235" s="269"/>
      <c r="V235" s="269"/>
    </row>
    <row r="236" spans="1:22" x14ac:dyDescent="0.25">
      <c r="A236" s="45"/>
      <c r="B236" s="63"/>
      <c r="C236" s="206"/>
      <c r="D236" s="45"/>
      <c r="E236" s="206"/>
      <c r="F236" s="45"/>
      <c r="G236" s="206"/>
      <c r="H236" s="45"/>
      <c r="I236" s="206"/>
      <c r="J236" s="45"/>
      <c r="K236" s="47"/>
      <c r="L236" s="269"/>
      <c r="M236" s="47"/>
      <c r="N236" s="270"/>
      <c r="O236" s="270"/>
      <c r="P236" s="270"/>
      <c r="Q236" s="270"/>
      <c r="R236" s="269"/>
      <c r="S236" s="269"/>
      <c r="T236" s="269"/>
      <c r="U236" s="269"/>
      <c r="V236" s="269"/>
    </row>
    <row r="237" spans="1:22" x14ac:dyDescent="0.25">
      <c r="A237" s="45"/>
      <c r="B237" s="63"/>
      <c r="C237" s="206"/>
      <c r="D237" s="45"/>
      <c r="E237" s="206"/>
      <c r="F237" s="45"/>
      <c r="G237" s="206"/>
      <c r="H237" s="45"/>
      <c r="I237" s="206"/>
      <c r="J237" s="45"/>
      <c r="K237" s="47"/>
      <c r="L237" s="269"/>
      <c r="M237" s="47"/>
      <c r="N237" s="270"/>
      <c r="O237" s="270"/>
      <c r="P237" s="270"/>
      <c r="Q237" s="270"/>
      <c r="R237" s="269"/>
      <c r="S237" s="269"/>
      <c r="T237" s="269"/>
      <c r="U237" s="269"/>
      <c r="V237" s="269"/>
    </row>
    <row r="238" spans="1:22" x14ac:dyDescent="0.25">
      <c r="A238" s="45"/>
      <c r="B238" s="63"/>
      <c r="C238" s="206"/>
      <c r="D238" s="45"/>
      <c r="E238" s="206"/>
      <c r="F238" s="45"/>
      <c r="G238" s="206"/>
      <c r="H238" s="45"/>
      <c r="I238" s="206"/>
      <c r="J238" s="45"/>
      <c r="K238" s="47"/>
      <c r="L238" s="269"/>
      <c r="M238" s="47"/>
      <c r="N238" s="270"/>
      <c r="O238" s="270"/>
      <c r="P238" s="270"/>
      <c r="Q238" s="270"/>
      <c r="R238" s="269"/>
      <c r="S238" s="269"/>
      <c r="T238" s="269"/>
      <c r="U238" s="269"/>
      <c r="V238" s="269"/>
    </row>
    <row r="239" spans="1:22" x14ac:dyDescent="0.25">
      <c r="A239" s="45"/>
      <c r="B239" s="63"/>
      <c r="C239" s="206"/>
      <c r="D239" s="45"/>
      <c r="E239" s="206"/>
      <c r="F239" s="45"/>
      <c r="G239" s="206"/>
      <c r="H239" s="45"/>
      <c r="I239" s="206"/>
      <c r="J239" s="45"/>
      <c r="K239" s="47"/>
      <c r="L239" s="269"/>
      <c r="M239" s="47"/>
      <c r="N239" s="270"/>
      <c r="O239" s="270"/>
      <c r="P239" s="270"/>
      <c r="Q239" s="270"/>
      <c r="R239" s="269"/>
      <c r="S239" s="269"/>
      <c r="T239" s="269"/>
      <c r="U239" s="269"/>
      <c r="V239" s="269"/>
    </row>
    <row r="240" spans="1:22" x14ac:dyDescent="0.25">
      <c r="A240" s="45"/>
      <c r="B240" s="63"/>
      <c r="C240" s="206"/>
      <c r="D240" s="45"/>
      <c r="E240" s="206"/>
      <c r="F240" s="45"/>
      <c r="G240" s="206"/>
      <c r="H240" s="45"/>
      <c r="I240" s="206"/>
      <c r="J240" s="45"/>
      <c r="K240" s="47"/>
      <c r="L240" s="269"/>
      <c r="M240" s="47"/>
      <c r="N240" s="270"/>
      <c r="O240" s="270"/>
      <c r="P240" s="270"/>
      <c r="Q240" s="270"/>
      <c r="R240" s="269"/>
      <c r="S240" s="269"/>
      <c r="T240" s="269"/>
      <c r="U240" s="269"/>
      <c r="V240" s="269"/>
    </row>
    <row r="241" spans="1:22" x14ac:dyDescent="0.25">
      <c r="A241" s="45"/>
      <c r="B241" s="63"/>
      <c r="C241" s="206"/>
      <c r="D241" s="45"/>
      <c r="E241" s="206"/>
      <c r="F241" s="45"/>
      <c r="G241" s="206"/>
      <c r="H241" s="45"/>
      <c r="I241" s="206"/>
      <c r="J241" s="45"/>
      <c r="K241" s="47"/>
      <c r="L241" s="269"/>
      <c r="M241" s="47"/>
      <c r="N241" s="270"/>
      <c r="O241" s="270"/>
      <c r="P241" s="270"/>
      <c r="Q241" s="270"/>
      <c r="R241" s="269"/>
      <c r="S241" s="269"/>
      <c r="T241" s="269"/>
      <c r="U241" s="269"/>
      <c r="V241" s="269"/>
    </row>
    <row r="242" spans="1:22" x14ac:dyDescent="0.25">
      <c r="A242" s="45"/>
      <c r="B242" s="63"/>
      <c r="C242" s="206"/>
      <c r="D242" s="45"/>
      <c r="E242" s="206"/>
      <c r="F242" s="45"/>
      <c r="G242" s="206"/>
      <c r="H242" s="45"/>
      <c r="I242" s="206"/>
      <c r="J242" s="45"/>
      <c r="K242" s="47"/>
      <c r="L242" s="269"/>
      <c r="M242" s="47"/>
      <c r="N242" s="270"/>
      <c r="O242" s="270"/>
      <c r="P242" s="270"/>
      <c r="Q242" s="270"/>
      <c r="R242" s="269"/>
      <c r="S242" s="269"/>
      <c r="T242" s="269"/>
      <c r="U242" s="269"/>
      <c r="V242" s="269"/>
    </row>
    <row r="243" spans="1:22" x14ac:dyDescent="0.25">
      <c r="A243" s="45"/>
      <c r="B243" s="63"/>
      <c r="C243" s="206"/>
      <c r="D243" s="45"/>
      <c r="E243" s="206"/>
      <c r="F243" s="45"/>
      <c r="G243" s="206"/>
      <c r="H243" s="45"/>
      <c r="I243" s="206"/>
      <c r="J243" s="45"/>
      <c r="K243" s="47"/>
      <c r="L243" s="269"/>
      <c r="M243" s="47"/>
      <c r="N243" s="270"/>
      <c r="O243" s="270"/>
      <c r="P243" s="270"/>
      <c r="Q243" s="270"/>
      <c r="R243" s="269"/>
      <c r="S243" s="269"/>
      <c r="T243" s="269"/>
      <c r="U243" s="269"/>
      <c r="V243" s="269"/>
    </row>
    <row r="244" spans="1:22" x14ac:dyDescent="0.25">
      <c r="A244" s="45"/>
      <c r="B244" s="63"/>
      <c r="C244" s="206"/>
      <c r="D244" s="45"/>
      <c r="E244" s="206"/>
      <c r="F244" s="45"/>
      <c r="G244" s="206"/>
      <c r="H244" s="45"/>
      <c r="I244" s="206"/>
      <c r="J244" s="45"/>
      <c r="K244" s="47"/>
      <c r="L244" s="269"/>
      <c r="M244" s="47"/>
      <c r="N244" s="270"/>
      <c r="O244" s="270"/>
      <c r="P244" s="270"/>
      <c r="Q244" s="270"/>
      <c r="R244" s="269"/>
      <c r="S244" s="269"/>
      <c r="T244" s="269"/>
      <c r="U244" s="269"/>
      <c r="V244" s="269"/>
    </row>
    <row r="245" spans="1:22" x14ac:dyDescent="0.25">
      <c r="A245" s="45"/>
      <c r="B245" s="63"/>
      <c r="C245" s="206"/>
      <c r="D245" s="45"/>
      <c r="E245" s="206"/>
      <c r="F245" s="45"/>
      <c r="G245" s="206"/>
      <c r="H245" s="45"/>
      <c r="I245" s="206"/>
      <c r="J245" s="45"/>
      <c r="K245" s="47"/>
      <c r="L245" s="269"/>
      <c r="M245" s="47"/>
      <c r="N245" s="270"/>
      <c r="O245" s="270"/>
      <c r="P245" s="270"/>
      <c r="Q245" s="270"/>
      <c r="R245" s="269"/>
      <c r="S245" s="269"/>
      <c r="T245" s="269"/>
      <c r="U245" s="269"/>
      <c r="V245" s="269"/>
    </row>
    <row r="246" spans="1:22" x14ac:dyDescent="0.25">
      <c r="A246" s="45"/>
      <c r="B246" s="63"/>
      <c r="C246" s="206"/>
      <c r="D246" s="45"/>
      <c r="E246" s="206"/>
      <c r="F246" s="45"/>
      <c r="G246" s="206"/>
      <c r="H246" s="45"/>
      <c r="I246" s="206"/>
      <c r="J246" s="45"/>
      <c r="K246" s="47"/>
      <c r="L246" s="269"/>
      <c r="M246" s="47"/>
      <c r="N246" s="270"/>
      <c r="O246" s="270"/>
      <c r="P246" s="270"/>
      <c r="Q246" s="270"/>
      <c r="R246" s="269"/>
      <c r="S246" s="269"/>
      <c r="T246" s="269"/>
      <c r="U246" s="269"/>
      <c r="V246" s="269"/>
    </row>
    <row r="247" spans="1:22" x14ac:dyDescent="0.25">
      <c r="A247" s="45"/>
      <c r="B247" s="63"/>
      <c r="C247" s="206"/>
      <c r="D247" s="45"/>
      <c r="E247" s="206"/>
      <c r="F247" s="45"/>
      <c r="G247" s="206"/>
      <c r="H247" s="45"/>
      <c r="I247" s="206"/>
      <c r="J247" s="45"/>
      <c r="K247" s="47"/>
      <c r="L247" s="269"/>
      <c r="M247" s="47"/>
      <c r="N247" s="270"/>
      <c r="O247" s="270"/>
      <c r="P247" s="270"/>
      <c r="Q247" s="270"/>
      <c r="R247" s="269"/>
      <c r="S247" s="269"/>
      <c r="T247" s="269"/>
      <c r="U247" s="269"/>
      <c r="V247" s="269"/>
    </row>
    <row r="248" spans="1:22" x14ac:dyDescent="0.25">
      <c r="A248" s="45"/>
      <c r="B248" s="63"/>
      <c r="C248" s="206"/>
      <c r="D248" s="45"/>
      <c r="E248" s="206"/>
      <c r="F248" s="45"/>
      <c r="G248" s="206"/>
      <c r="H248" s="45"/>
      <c r="I248" s="206"/>
      <c r="J248" s="45"/>
      <c r="K248" s="47"/>
      <c r="L248" s="269"/>
      <c r="M248" s="47"/>
      <c r="N248" s="270"/>
      <c r="O248" s="270"/>
      <c r="P248" s="270"/>
      <c r="Q248" s="270"/>
      <c r="R248" s="269"/>
      <c r="S248" s="269"/>
      <c r="T248" s="269"/>
      <c r="U248" s="269"/>
      <c r="V248" s="269"/>
    </row>
    <row r="249" spans="1:22" x14ac:dyDescent="0.25">
      <c r="A249" s="45"/>
      <c r="B249" s="63"/>
      <c r="C249" s="206"/>
      <c r="D249" s="45"/>
      <c r="E249" s="206"/>
      <c r="F249" s="45"/>
      <c r="G249" s="206"/>
      <c r="H249" s="45"/>
      <c r="I249" s="206"/>
      <c r="J249" s="45"/>
      <c r="K249" s="47"/>
      <c r="L249" s="269"/>
      <c r="M249" s="47"/>
      <c r="N249" s="270"/>
      <c r="O249" s="270"/>
      <c r="P249" s="270"/>
      <c r="Q249" s="270"/>
      <c r="R249" s="269"/>
      <c r="S249" s="269"/>
      <c r="T249" s="269"/>
      <c r="U249" s="269"/>
      <c r="V249" s="269"/>
    </row>
    <row r="250" spans="1:22" x14ac:dyDescent="0.25">
      <c r="A250" s="45"/>
      <c r="B250" s="63"/>
      <c r="C250" s="206"/>
      <c r="D250" s="45"/>
      <c r="E250" s="206"/>
      <c r="F250" s="45"/>
      <c r="G250" s="206"/>
      <c r="H250" s="45"/>
      <c r="I250" s="206"/>
      <c r="J250" s="45"/>
      <c r="K250" s="47"/>
      <c r="L250" s="269"/>
      <c r="M250" s="47"/>
      <c r="N250" s="270"/>
      <c r="O250" s="270"/>
      <c r="P250" s="270"/>
      <c r="Q250" s="270"/>
      <c r="R250" s="269"/>
      <c r="S250" s="269"/>
      <c r="T250" s="269"/>
      <c r="U250" s="269"/>
      <c r="V250" s="269"/>
    </row>
    <row r="251" spans="1:22" x14ac:dyDescent="0.25">
      <c r="A251" s="45"/>
      <c r="B251" s="63"/>
      <c r="C251" s="206"/>
      <c r="D251" s="45"/>
      <c r="E251" s="206"/>
      <c r="F251" s="45"/>
      <c r="G251" s="206"/>
      <c r="H251" s="45"/>
      <c r="I251" s="206"/>
      <c r="J251" s="45"/>
      <c r="K251" s="47"/>
      <c r="L251" s="269"/>
      <c r="M251" s="47"/>
      <c r="N251" s="270"/>
      <c r="O251" s="270"/>
      <c r="P251" s="270"/>
      <c r="Q251" s="270"/>
      <c r="R251" s="269"/>
      <c r="S251" s="269"/>
      <c r="T251" s="269"/>
      <c r="U251" s="269"/>
      <c r="V251" s="269"/>
    </row>
    <row r="252" spans="1:22" x14ac:dyDescent="0.25">
      <c r="A252" s="45"/>
      <c r="B252" s="63"/>
      <c r="C252" s="206"/>
      <c r="D252" s="45"/>
      <c r="E252" s="206"/>
      <c r="F252" s="45"/>
      <c r="G252" s="206"/>
      <c r="H252" s="45"/>
      <c r="I252" s="206"/>
      <c r="J252" s="45"/>
      <c r="K252" s="47"/>
      <c r="L252" s="269"/>
      <c r="M252" s="47"/>
      <c r="N252" s="270"/>
      <c r="O252" s="270"/>
      <c r="P252" s="270"/>
      <c r="Q252" s="270"/>
      <c r="R252" s="269"/>
      <c r="S252" s="269"/>
      <c r="T252" s="269"/>
      <c r="U252" s="269"/>
      <c r="V252" s="269"/>
    </row>
    <row r="253" spans="1:22" x14ac:dyDescent="0.25">
      <c r="A253" s="45"/>
      <c r="B253" s="63"/>
      <c r="C253" s="206"/>
      <c r="D253" s="45"/>
      <c r="E253" s="206"/>
      <c r="F253" s="45"/>
      <c r="G253" s="206"/>
      <c r="H253" s="45"/>
      <c r="I253" s="206"/>
      <c r="J253" s="45"/>
      <c r="K253" s="47"/>
      <c r="L253" s="269"/>
      <c r="M253" s="47"/>
      <c r="N253" s="270"/>
      <c r="O253" s="270"/>
      <c r="P253" s="270"/>
      <c r="Q253" s="270"/>
      <c r="R253" s="269"/>
      <c r="S253" s="269"/>
      <c r="T253" s="269"/>
      <c r="U253" s="269"/>
      <c r="V253" s="269"/>
    </row>
    <row r="254" spans="1:22" x14ac:dyDescent="0.25">
      <c r="A254" s="45"/>
      <c r="B254" s="63"/>
      <c r="C254" s="206"/>
      <c r="D254" s="45"/>
      <c r="E254" s="206"/>
      <c r="F254" s="45"/>
      <c r="G254" s="206"/>
      <c r="H254" s="45"/>
      <c r="I254" s="206"/>
      <c r="J254" s="45"/>
      <c r="K254" s="47"/>
      <c r="L254" s="269"/>
      <c r="M254" s="47"/>
      <c r="N254" s="270"/>
      <c r="O254" s="270"/>
      <c r="P254" s="270"/>
      <c r="Q254" s="270"/>
      <c r="R254" s="269"/>
      <c r="S254" s="269"/>
      <c r="T254" s="269"/>
      <c r="U254" s="269"/>
      <c r="V254" s="269"/>
    </row>
    <row r="255" spans="1:22" x14ac:dyDescent="0.25">
      <c r="A255" s="45"/>
      <c r="B255" s="63"/>
      <c r="C255" s="206"/>
      <c r="D255" s="45"/>
      <c r="E255" s="206"/>
      <c r="F255" s="45"/>
      <c r="G255" s="206"/>
      <c r="H255" s="45"/>
      <c r="I255" s="206"/>
      <c r="J255" s="45"/>
      <c r="K255" s="47"/>
      <c r="L255" s="269"/>
      <c r="M255" s="47"/>
      <c r="N255" s="270"/>
      <c r="O255" s="270"/>
      <c r="P255" s="270"/>
      <c r="Q255" s="270"/>
      <c r="R255" s="269"/>
      <c r="S255" s="269"/>
      <c r="T255" s="269"/>
      <c r="U255" s="269"/>
      <c r="V255" s="269"/>
    </row>
    <row r="256" spans="1:22" x14ac:dyDescent="0.25">
      <c r="A256" s="45"/>
      <c r="B256" s="63"/>
      <c r="C256" s="206"/>
      <c r="D256" s="45"/>
      <c r="E256" s="206"/>
      <c r="F256" s="45"/>
      <c r="G256" s="206"/>
      <c r="H256" s="45"/>
      <c r="I256" s="206"/>
      <c r="J256" s="45"/>
      <c r="K256" s="47"/>
      <c r="L256" s="269"/>
      <c r="M256" s="47"/>
      <c r="N256" s="270"/>
      <c r="O256" s="270"/>
      <c r="P256" s="270"/>
      <c r="Q256" s="270"/>
      <c r="R256" s="269"/>
      <c r="S256" s="269"/>
      <c r="T256" s="269"/>
      <c r="U256" s="269"/>
      <c r="V256" s="269"/>
    </row>
    <row r="257" spans="1:22" x14ac:dyDescent="0.25">
      <c r="A257" s="45"/>
      <c r="B257" s="63"/>
      <c r="C257" s="206"/>
      <c r="D257" s="45"/>
      <c r="E257" s="206"/>
      <c r="F257" s="45"/>
      <c r="G257" s="206"/>
      <c r="H257" s="45"/>
      <c r="I257" s="206"/>
      <c r="J257" s="45"/>
      <c r="K257" s="47"/>
      <c r="L257" s="269"/>
      <c r="M257" s="47"/>
      <c r="N257" s="270"/>
      <c r="O257" s="270"/>
      <c r="P257" s="270"/>
      <c r="Q257" s="270"/>
      <c r="R257" s="269"/>
      <c r="S257" s="269"/>
      <c r="T257" s="269"/>
      <c r="U257" s="269"/>
      <c r="V257" s="269"/>
    </row>
    <row r="258" spans="1:22" x14ac:dyDescent="0.25">
      <c r="A258" s="45"/>
      <c r="B258" s="63"/>
      <c r="C258" s="206"/>
      <c r="D258" s="45"/>
      <c r="E258" s="206"/>
      <c r="F258" s="45"/>
      <c r="G258" s="206"/>
      <c r="H258" s="45"/>
      <c r="I258" s="206"/>
      <c r="J258" s="45"/>
      <c r="K258" s="47"/>
      <c r="L258" s="269"/>
      <c r="M258" s="47"/>
      <c r="N258" s="270"/>
      <c r="O258" s="270"/>
      <c r="P258" s="270"/>
      <c r="Q258" s="270"/>
      <c r="R258" s="269"/>
      <c r="S258" s="269"/>
      <c r="T258" s="269"/>
      <c r="U258" s="269"/>
      <c r="V258" s="269"/>
    </row>
    <row r="259" spans="1:22" x14ac:dyDescent="0.25">
      <c r="A259" s="45"/>
      <c r="B259" s="63"/>
      <c r="C259" s="206"/>
      <c r="D259" s="45"/>
      <c r="E259" s="206"/>
      <c r="F259" s="45"/>
      <c r="G259" s="206"/>
      <c r="H259" s="45"/>
      <c r="I259" s="206"/>
      <c r="J259" s="45"/>
      <c r="K259" s="47"/>
      <c r="L259" s="269"/>
      <c r="M259" s="47"/>
      <c r="N259" s="270"/>
      <c r="O259" s="270"/>
      <c r="P259" s="270"/>
      <c r="Q259" s="270"/>
      <c r="R259" s="269"/>
      <c r="S259" s="269"/>
      <c r="T259" s="269"/>
      <c r="U259" s="269"/>
      <c r="V259" s="269"/>
    </row>
    <row r="260" spans="1:22" x14ac:dyDescent="0.25">
      <c r="A260" s="45"/>
      <c r="B260" s="63"/>
      <c r="C260" s="206"/>
      <c r="D260" s="45"/>
      <c r="E260" s="206"/>
      <c r="F260" s="45"/>
      <c r="G260" s="206"/>
      <c r="H260" s="45"/>
      <c r="I260" s="206"/>
      <c r="J260" s="45"/>
      <c r="K260" s="47"/>
      <c r="L260" s="269"/>
      <c r="M260" s="47"/>
      <c r="N260" s="270"/>
      <c r="O260" s="270"/>
      <c r="P260" s="270"/>
      <c r="Q260" s="270"/>
      <c r="R260" s="269"/>
      <c r="S260" s="269"/>
      <c r="T260" s="269"/>
      <c r="U260" s="269"/>
      <c r="V260" s="269"/>
    </row>
    <row r="261" spans="1:22" x14ac:dyDescent="0.25">
      <c r="A261" s="45"/>
      <c r="B261" s="63"/>
      <c r="C261" s="206"/>
      <c r="D261" s="45"/>
      <c r="E261" s="206"/>
      <c r="F261" s="45"/>
      <c r="G261" s="206"/>
      <c r="H261" s="45"/>
      <c r="I261" s="206"/>
      <c r="J261" s="45"/>
      <c r="K261" s="47"/>
      <c r="L261" s="269"/>
      <c r="M261" s="47"/>
      <c r="N261" s="270"/>
      <c r="O261" s="270"/>
      <c r="P261" s="270"/>
      <c r="Q261" s="270"/>
      <c r="R261" s="269"/>
      <c r="S261" s="269"/>
      <c r="T261" s="269"/>
      <c r="U261" s="269"/>
      <c r="V261" s="269"/>
    </row>
    <row r="262" spans="1:22" x14ac:dyDescent="0.25">
      <c r="A262" s="45"/>
      <c r="B262" s="63"/>
      <c r="C262" s="206"/>
      <c r="D262" s="45"/>
      <c r="E262" s="206"/>
      <c r="F262" s="45"/>
      <c r="G262" s="206"/>
      <c r="H262" s="45"/>
      <c r="I262" s="206"/>
      <c r="J262" s="45"/>
      <c r="K262" s="47"/>
      <c r="L262" s="269"/>
      <c r="M262" s="47"/>
      <c r="N262" s="270"/>
      <c r="O262" s="270"/>
      <c r="P262" s="270"/>
      <c r="Q262" s="270"/>
      <c r="R262" s="269"/>
      <c r="S262" s="269"/>
      <c r="T262" s="269"/>
      <c r="U262" s="269"/>
      <c r="V262" s="269"/>
    </row>
    <row r="263" spans="1:22" x14ac:dyDescent="0.25">
      <c r="A263" s="45"/>
      <c r="B263" s="63"/>
      <c r="C263" s="206"/>
      <c r="D263" s="45"/>
      <c r="E263" s="206"/>
      <c r="F263" s="45"/>
      <c r="G263" s="206"/>
      <c r="H263" s="45"/>
      <c r="I263" s="206"/>
      <c r="J263" s="45"/>
      <c r="K263" s="47"/>
      <c r="L263" s="269"/>
      <c r="M263" s="47"/>
      <c r="N263" s="270"/>
      <c r="O263" s="270"/>
      <c r="P263" s="270"/>
      <c r="Q263" s="270"/>
      <c r="R263" s="269"/>
      <c r="S263" s="269"/>
      <c r="T263" s="269"/>
      <c r="U263" s="269"/>
      <c r="V263" s="269"/>
    </row>
    <row r="264" spans="1:22" x14ac:dyDescent="0.25">
      <c r="A264" s="45"/>
      <c r="B264" s="63"/>
      <c r="C264" s="206"/>
      <c r="D264" s="45"/>
      <c r="E264" s="206"/>
      <c r="F264" s="45"/>
      <c r="G264" s="206"/>
      <c r="H264" s="45"/>
      <c r="I264" s="206"/>
      <c r="J264" s="45"/>
      <c r="K264" s="47"/>
      <c r="L264" s="269"/>
      <c r="M264" s="47"/>
      <c r="N264" s="270"/>
      <c r="O264" s="270"/>
      <c r="P264" s="270"/>
      <c r="Q264" s="270"/>
      <c r="R264" s="269"/>
      <c r="S264" s="269"/>
      <c r="T264" s="269"/>
      <c r="U264" s="269"/>
      <c r="V264" s="269"/>
    </row>
    <row r="265" spans="1:22" x14ac:dyDescent="0.25">
      <c r="A265" s="45"/>
      <c r="B265" s="63"/>
      <c r="C265" s="206"/>
      <c r="D265" s="45"/>
      <c r="E265" s="206"/>
      <c r="F265" s="45"/>
      <c r="G265" s="206"/>
      <c r="H265" s="45"/>
      <c r="I265" s="206"/>
      <c r="J265" s="45"/>
      <c r="K265" s="47"/>
      <c r="L265" s="269"/>
      <c r="M265" s="47"/>
      <c r="N265" s="270"/>
      <c r="O265" s="270"/>
      <c r="P265" s="270"/>
      <c r="Q265" s="270"/>
      <c r="R265" s="269"/>
      <c r="S265" s="269"/>
      <c r="T265" s="269"/>
      <c r="U265" s="269"/>
      <c r="V265" s="269"/>
    </row>
    <row r="266" spans="1:22" x14ac:dyDescent="0.25">
      <c r="A266" s="45"/>
      <c r="B266" s="63"/>
      <c r="C266" s="206"/>
      <c r="D266" s="45"/>
      <c r="E266" s="206"/>
      <c r="F266" s="45"/>
      <c r="G266" s="206"/>
      <c r="H266" s="45"/>
      <c r="I266" s="206"/>
      <c r="J266" s="45"/>
      <c r="K266" s="47"/>
      <c r="L266" s="269"/>
      <c r="M266" s="47"/>
      <c r="N266" s="270"/>
      <c r="O266" s="270"/>
      <c r="P266" s="270"/>
      <c r="Q266" s="270"/>
      <c r="R266" s="269"/>
      <c r="S266" s="269"/>
      <c r="T266" s="269"/>
      <c r="U266" s="269"/>
      <c r="V266" s="269"/>
    </row>
    <row r="267" spans="1:22" x14ac:dyDescent="0.25">
      <c r="A267" s="45"/>
      <c r="B267" s="63"/>
      <c r="C267" s="206"/>
      <c r="D267" s="45"/>
      <c r="E267" s="206"/>
      <c r="F267" s="45"/>
      <c r="G267" s="206"/>
      <c r="H267" s="45"/>
      <c r="I267" s="206"/>
      <c r="J267" s="45"/>
      <c r="K267" s="47"/>
      <c r="L267" s="269"/>
      <c r="M267" s="47"/>
      <c r="N267" s="270"/>
      <c r="O267" s="270"/>
      <c r="P267" s="270"/>
      <c r="Q267" s="270"/>
      <c r="R267" s="269"/>
      <c r="S267" s="269"/>
      <c r="T267" s="269"/>
      <c r="U267" s="269"/>
      <c r="V267" s="269"/>
    </row>
    <row r="268" spans="1:22" x14ac:dyDescent="0.25">
      <c r="A268" s="45"/>
      <c r="B268" s="63"/>
      <c r="C268" s="206"/>
      <c r="D268" s="45"/>
      <c r="E268" s="206"/>
      <c r="F268" s="45"/>
      <c r="G268" s="206"/>
      <c r="H268" s="45"/>
      <c r="I268" s="206"/>
      <c r="J268" s="45"/>
      <c r="K268" s="47"/>
      <c r="L268" s="269"/>
      <c r="M268" s="47"/>
      <c r="N268" s="270"/>
      <c r="O268" s="270"/>
      <c r="P268" s="270"/>
      <c r="Q268" s="270"/>
      <c r="R268" s="269"/>
      <c r="S268" s="269"/>
      <c r="T268" s="269"/>
      <c r="U268" s="269"/>
      <c r="V268" s="269"/>
    </row>
    <row r="269" spans="1:22" x14ac:dyDescent="0.25">
      <c r="A269" s="45"/>
      <c r="B269" s="63"/>
      <c r="C269" s="206"/>
      <c r="D269" s="45"/>
      <c r="E269" s="206"/>
      <c r="F269" s="45"/>
      <c r="G269" s="206"/>
      <c r="H269" s="45"/>
      <c r="I269" s="206"/>
      <c r="J269" s="45"/>
      <c r="K269" s="47"/>
      <c r="L269" s="269"/>
      <c r="M269" s="47"/>
      <c r="N269" s="270"/>
      <c r="O269" s="270"/>
      <c r="P269" s="270"/>
      <c r="Q269" s="270"/>
      <c r="R269" s="269"/>
      <c r="S269" s="269"/>
      <c r="T269" s="269"/>
      <c r="U269" s="269"/>
      <c r="V269" s="269"/>
    </row>
    <row r="270" spans="1:22" x14ac:dyDescent="0.25">
      <c r="A270" s="45"/>
      <c r="B270" s="63"/>
      <c r="C270" s="206"/>
      <c r="D270" s="45"/>
      <c r="E270" s="206"/>
      <c r="F270" s="45"/>
      <c r="G270" s="206"/>
      <c r="H270" s="45"/>
      <c r="I270" s="206"/>
      <c r="J270" s="45"/>
      <c r="K270" s="47"/>
      <c r="L270" s="269"/>
      <c r="M270" s="47"/>
      <c r="N270" s="270"/>
      <c r="O270" s="270"/>
      <c r="P270" s="270"/>
      <c r="Q270" s="270"/>
      <c r="R270" s="269"/>
      <c r="S270" s="269"/>
      <c r="T270" s="269"/>
      <c r="U270" s="269"/>
      <c r="V270" s="269"/>
    </row>
    <row r="271" spans="1:22" x14ac:dyDescent="0.25">
      <c r="A271" s="45"/>
      <c r="B271" s="63"/>
      <c r="C271" s="206"/>
      <c r="D271" s="45"/>
      <c r="E271" s="206"/>
      <c r="F271" s="45"/>
      <c r="G271" s="206"/>
      <c r="H271" s="45"/>
      <c r="I271" s="206"/>
      <c r="J271" s="45"/>
      <c r="K271" s="47"/>
      <c r="L271" s="269"/>
      <c r="M271" s="47"/>
      <c r="N271" s="270"/>
      <c r="O271" s="270"/>
      <c r="P271" s="270"/>
      <c r="Q271" s="270"/>
      <c r="R271" s="269"/>
      <c r="S271" s="269"/>
      <c r="T271" s="269"/>
      <c r="U271" s="269"/>
      <c r="V271" s="269"/>
    </row>
    <row r="272" spans="1:22" x14ac:dyDescent="0.25">
      <c r="A272" s="45"/>
      <c r="B272" s="63"/>
      <c r="C272" s="206"/>
      <c r="D272" s="45"/>
      <c r="E272" s="206"/>
      <c r="F272" s="45"/>
      <c r="G272" s="206"/>
      <c r="H272" s="45"/>
      <c r="I272" s="206"/>
      <c r="J272" s="45"/>
      <c r="K272" s="47"/>
      <c r="L272" s="269"/>
      <c r="M272" s="47"/>
      <c r="N272" s="270"/>
      <c r="O272" s="270"/>
      <c r="P272" s="270"/>
      <c r="Q272" s="270"/>
      <c r="R272" s="269"/>
      <c r="S272" s="269"/>
      <c r="T272" s="269"/>
      <c r="U272" s="269"/>
      <c r="V272" s="269"/>
    </row>
    <row r="273" spans="1:22" x14ac:dyDescent="0.25">
      <c r="A273" s="45"/>
      <c r="B273" s="63"/>
      <c r="C273" s="206"/>
      <c r="D273" s="45"/>
      <c r="E273" s="206"/>
      <c r="F273" s="45"/>
      <c r="G273" s="206"/>
      <c r="H273" s="45"/>
      <c r="I273" s="206"/>
      <c r="J273" s="45"/>
      <c r="K273" s="47"/>
      <c r="L273" s="269"/>
      <c r="M273" s="47"/>
      <c r="N273" s="270"/>
      <c r="O273" s="270"/>
      <c r="P273" s="270"/>
      <c r="Q273" s="270"/>
      <c r="R273" s="269"/>
      <c r="S273" s="269"/>
      <c r="T273" s="269"/>
      <c r="U273" s="269"/>
      <c r="V273" s="269"/>
    </row>
    <row r="274" spans="1:22" x14ac:dyDescent="0.25">
      <c r="A274" s="45"/>
      <c r="B274" s="63"/>
      <c r="C274" s="206"/>
      <c r="D274" s="45"/>
      <c r="E274" s="206"/>
      <c r="F274" s="45"/>
      <c r="G274" s="206"/>
      <c r="H274" s="45"/>
      <c r="I274" s="206"/>
      <c r="J274" s="45"/>
      <c r="K274" s="47"/>
      <c r="L274" s="269"/>
      <c r="M274" s="47"/>
      <c r="N274" s="270"/>
      <c r="O274" s="270"/>
      <c r="P274" s="270"/>
      <c r="Q274" s="270"/>
      <c r="R274" s="269"/>
      <c r="S274" s="269"/>
      <c r="T274" s="269"/>
      <c r="U274" s="269"/>
      <c r="V274" s="269"/>
    </row>
    <row r="275" spans="1:22" x14ac:dyDescent="0.25">
      <c r="A275" s="45"/>
      <c r="B275" s="63"/>
      <c r="C275" s="206"/>
      <c r="D275" s="45"/>
      <c r="E275" s="206"/>
      <c r="F275" s="45"/>
      <c r="G275" s="206"/>
      <c r="H275" s="45"/>
      <c r="I275" s="206"/>
      <c r="J275" s="45"/>
      <c r="K275" s="47"/>
      <c r="L275" s="269"/>
      <c r="M275" s="47"/>
      <c r="N275" s="270"/>
      <c r="O275" s="270"/>
      <c r="P275" s="270"/>
      <c r="Q275" s="270"/>
      <c r="R275" s="269"/>
      <c r="S275" s="269"/>
      <c r="T275" s="269"/>
      <c r="U275" s="269"/>
      <c r="V275" s="269"/>
    </row>
    <row r="276" spans="1:22" x14ac:dyDescent="0.25">
      <c r="A276" s="45"/>
      <c r="B276" s="63"/>
      <c r="C276" s="206"/>
      <c r="D276" s="45"/>
      <c r="E276" s="206"/>
      <c r="F276" s="45"/>
      <c r="G276" s="206"/>
      <c r="H276" s="45"/>
      <c r="I276" s="206"/>
      <c r="J276" s="45"/>
      <c r="K276" s="47"/>
      <c r="L276" s="269"/>
      <c r="M276" s="47"/>
      <c r="N276" s="270"/>
      <c r="O276" s="270"/>
      <c r="P276" s="270"/>
      <c r="Q276" s="270"/>
      <c r="R276" s="269"/>
      <c r="S276" s="269"/>
      <c r="T276" s="269"/>
      <c r="U276" s="269"/>
      <c r="V276" s="269"/>
    </row>
    <row r="277" spans="1:22" x14ac:dyDescent="0.25">
      <c r="A277" s="45"/>
      <c r="B277" s="63"/>
      <c r="C277" s="206"/>
      <c r="D277" s="45"/>
      <c r="E277" s="206"/>
      <c r="F277" s="45"/>
      <c r="G277" s="206"/>
      <c r="H277" s="45"/>
      <c r="I277" s="206"/>
      <c r="J277" s="45"/>
      <c r="K277" s="47"/>
      <c r="L277" s="269"/>
      <c r="M277" s="47"/>
      <c r="N277" s="270"/>
      <c r="O277" s="270"/>
      <c r="P277" s="270"/>
      <c r="Q277" s="270"/>
      <c r="R277" s="269"/>
      <c r="S277" s="269"/>
      <c r="T277" s="269"/>
      <c r="U277" s="269"/>
      <c r="V277" s="269"/>
    </row>
    <row r="278" spans="1:22" x14ac:dyDescent="0.25">
      <c r="A278" s="45"/>
      <c r="B278" s="63"/>
      <c r="C278" s="206"/>
      <c r="D278" s="45"/>
      <c r="E278" s="206"/>
      <c r="F278" s="45"/>
      <c r="G278" s="206"/>
      <c r="H278" s="45"/>
      <c r="I278" s="206"/>
      <c r="J278" s="45"/>
      <c r="K278" s="47"/>
      <c r="L278" s="269"/>
      <c r="M278" s="47"/>
      <c r="N278" s="270"/>
      <c r="O278" s="270"/>
      <c r="P278" s="270"/>
      <c r="Q278" s="270"/>
      <c r="R278" s="269"/>
      <c r="S278" s="269"/>
      <c r="T278" s="269"/>
      <c r="U278" s="269"/>
      <c r="V278" s="269"/>
    </row>
    <row r="279" spans="1:22" x14ac:dyDescent="0.25">
      <c r="A279" s="45"/>
      <c r="B279" s="63"/>
      <c r="C279" s="206"/>
      <c r="D279" s="45"/>
      <c r="E279" s="206"/>
      <c r="F279" s="45"/>
      <c r="G279" s="206"/>
      <c r="H279" s="45"/>
      <c r="I279" s="206"/>
      <c r="J279" s="45"/>
      <c r="K279" s="47"/>
      <c r="L279" s="269"/>
      <c r="M279" s="47"/>
      <c r="N279" s="270"/>
      <c r="O279" s="270"/>
      <c r="P279" s="270"/>
      <c r="Q279" s="270"/>
      <c r="R279" s="269"/>
      <c r="S279" s="269"/>
      <c r="T279" s="269"/>
      <c r="U279" s="269"/>
      <c r="V279" s="269"/>
    </row>
    <row r="280" spans="1:22" x14ac:dyDescent="0.25">
      <c r="A280" s="45"/>
      <c r="B280" s="63"/>
      <c r="C280" s="206"/>
      <c r="D280" s="45"/>
      <c r="E280" s="206"/>
      <c r="F280" s="45"/>
      <c r="G280" s="206"/>
      <c r="H280" s="45"/>
      <c r="I280" s="206"/>
      <c r="J280" s="45"/>
      <c r="K280" s="47"/>
      <c r="L280" s="269"/>
      <c r="M280" s="47"/>
      <c r="N280" s="270"/>
      <c r="O280" s="270"/>
      <c r="P280" s="270"/>
      <c r="Q280" s="270"/>
      <c r="R280" s="269"/>
      <c r="S280" s="269"/>
      <c r="T280" s="269"/>
      <c r="U280" s="269"/>
      <c r="V280" s="269"/>
    </row>
    <row r="281" spans="1:22" x14ac:dyDescent="0.25">
      <c r="A281" s="45"/>
      <c r="B281" s="63"/>
      <c r="C281" s="206"/>
      <c r="D281" s="45"/>
      <c r="E281" s="206"/>
      <c r="F281" s="45"/>
      <c r="G281" s="206"/>
      <c r="H281" s="45"/>
      <c r="I281" s="206"/>
      <c r="J281" s="45"/>
      <c r="K281" s="47"/>
      <c r="L281" s="269"/>
      <c r="M281" s="47"/>
      <c r="N281" s="270"/>
      <c r="O281" s="270"/>
      <c r="P281" s="270"/>
      <c r="Q281" s="270"/>
      <c r="R281" s="269"/>
      <c r="S281" s="269"/>
      <c r="T281" s="269"/>
      <c r="U281" s="269"/>
      <c r="V281" s="269"/>
    </row>
    <row r="282" spans="1:22" x14ac:dyDescent="0.25">
      <c r="A282" s="45"/>
      <c r="B282" s="63"/>
      <c r="C282" s="206"/>
      <c r="D282" s="45"/>
      <c r="E282" s="206"/>
      <c r="F282" s="45"/>
      <c r="G282" s="206"/>
      <c r="H282" s="45"/>
      <c r="I282" s="206"/>
      <c r="J282" s="45"/>
      <c r="K282" s="47"/>
      <c r="L282" s="269"/>
      <c r="M282" s="47"/>
      <c r="N282" s="270"/>
      <c r="O282" s="270"/>
      <c r="P282" s="270"/>
      <c r="Q282" s="270"/>
      <c r="R282" s="269"/>
      <c r="S282" s="269"/>
      <c r="T282" s="269"/>
      <c r="U282" s="269"/>
      <c r="V282" s="269"/>
    </row>
    <row r="283" spans="1:22" x14ac:dyDescent="0.25">
      <c r="A283" s="45"/>
      <c r="B283" s="63"/>
      <c r="C283" s="206"/>
      <c r="D283" s="45"/>
      <c r="E283" s="206"/>
      <c r="F283" s="45"/>
      <c r="G283" s="206"/>
      <c r="H283" s="45"/>
      <c r="I283" s="206"/>
      <c r="J283" s="45"/>
      <c r="K283" s="47"/>
      <c r="L283" s="269"/>
      <c r="M283" s="47"/>
      <c r="N283" s="270"/>
      <c r="O283" s="270"/>
      <c r="P283" s="270"/>
      <c r="Q283" s="270"/>
      <c r="R283" s="269"/>
      <c r="S283" s="269"/>
      <c r="T283" s="269"/>
      <c r="U283" s="269"/>
      <c r="V283" s="269"/>
    </row>
    <row r="284" spans="1:22" x14ac:dyDescent="0.25">
      <c r="A284" s="45"/>
      <c r="B284" s="63"/>
      <c r="C284" s="206"/>
      <c r="D284" s="45"/>
      <c r="E284" s="206"/>
      <c r="F284" s="45"/>
      <c r="G284" s="206"/>
      <c r="H284" s="45"/>
      <c r="I284" s="206"/>
      <c r="J284" s="45"/>
      <c r="K284" s="47"/>
      <c r="L284" s="269"/>
      <c r="M284" s="47"/>
      <c r="N284" s="270"/>
      <c r="O284" s="270"/>
      <c r="P284" s="270"/>
      <c r="Q284" s="270"/>
      <c r="R284" s="269"/>
      <c r="S284" s="269"/>
      <c r="T284" s="269"/>
      <c r="U284" s="269"/>
      <c r="V284" s="269"/>
    </row>
    <row r="285" spans="1:22" x14ac:dyDescent="0.25">
      <c r="A285" s="45"/>
      <c r="B285" s="63"/>
      <c r="C285" s="206"/>
      <c r="D285" s="45"/>
      <c r="E285" s="206"/>
      <c r="F285" s="45"/>
      <c r="G285" s="206"/>
      <c r="H285" s="45"/>
      <c r="I285" s="206"/>
      <c r="J285" s="45"/>
      <c r="K285" s="47"/>
      <c r="L285" s="269"/>
      <c r="M285" s="47"/>
      <c r="N285" s="270"/>
      <c r="O285" s="270"/>
      <c r="P285" s="270"/>
      <c r="Q285" s="270"/>
      <c r="R285" s="269"/>
      <c r="S285" s="269"/>
      <c r="T285" s="269"/>
      <c r="U285" s="269"/>
      <c r="V285" s="269"/>
    </row>
    <row r="286" spans="1:22" x14ac:dyDescent="0.25">
      <c r="A286" s="45"/>
      <c r="B286" s="63"/>
      <c r="C286" s="206"/>
      <c r="D286" s="45"/>
      <c r="E286" s="206"/>
      <c r="F286" s="45"/>
      <c r="G286" s="206"/>
      <c r="H286" s="45"/>
      <c r="I286" s="206"/>
      <c r="J286" s="45"/>
      <c r="K286" s="47"/>
      <c r="L286" s="269"/>
      <c r="M286" s="47"/>
      <c r="N286" s="270"/>
      <c r="O286" s="270"/>
      <c r="P286" s="270"/>
      <c r="Q286" s="270"/>
      <c r="R286" s="269"/>
      <c r="S286" s="269"/>
      <c r="T286" s="269"/>
      <c r="U286" s="269"/>
      <c r="V286" s="269"/>
    </row>
    <row r="287" spans="1:22" x14ac:dyDescent="0.25">
      <c r="A287" s="45"/>
      <c r="B287" s="63"/>
      <c r="C287" s="206"/>
      <c r="D287" s="45"/>
      <c r="E287" s="206"/>
      <c r="F287" s="45"/>
      <c r="G287" s="206"/>
      <c r="H287" s="45"/>
      <c r="I287" s="206"/>
      <c r="J287" s="45"/>
      <c r="K287" s="47"/>
      <c r="L287" s="269"/>
      <c r="M287" s="47"/>
      <c r="N287" s="270"/>
      <c r="O287" s="270"/>
      <c r="P287" s="270"/>
      <c r="Q287" s="270"/>
      <c r="R287" s="269"/>
      <c r="S287" s="269"/>
      <c r="T287" s="269"/>
      <c r="U287" s="269"/>
      <c r="V287" s="269"/>
    </row>
    <row r="288" spans="1:22" x14ac:dyDescent="0.25">
      <c r="A288" s="45"/>
      <c r="B288" s="63"/>
      <c r="C288" s="206"/>
      <c r="D288" s="45"/>
      <c r="E288" s="206"/>
      <c r="F288" s="45"/>
      <c r="G288" s="206"/>
      <c r="H288" s="45"/>
      <c r="I288" s="206"/>
      <c r="J288" s="45"/>
      <c r="K288" s="47"/>
      <c r="L288" s="269"/>
      <c r="M288" s="47"/>
      <c r="N288" s="270"/>
      <c r="O288" s="270"/>
      <c r="P288" s="270"/>
      <c r="Q288" s="270"/>
      <c r="R288" s="269"/>
      <c r="S288" s="269"/>
      <c r="T288" s="269"/>
      <c r="U288" s="269"/>
      <c r="V288" s="269"/>
    </row>
    <row r="289" spans="1:22" x14ac:dyDescent="0.25">
      <c r="A289" s="45"/>
      <c r="B289" s="63"/>
      <c r="C289" s="206"/>
      <c r="D289" s="45"/>
      <c r="E289" s="206"/>
      <c r="F289" s="45"/>
      <c r="G289" s="206"/>
      <c r="H289" s="45"/>
      <c r="I289" s="206"/>
      <c r="J289" s="45"/>
      <c r="K289" s="47"/>
      <c r="L289" s="269"/>
      <c r="M289" s="47"/>
      <c r="N289" s="270"/>
      <c r="O289" s="270"/>
      <c r="P289" s="270"/>
      <c r="Q289" s="270"/>
      <c r="R289" s="269"/>
      <c r="S289" s="269"/>
      <c r="T289" s="269"/>
      <c r="U289" s="269"/>
      <c r="V289" s="269"/>
    </row>
    <row r="290" spans="1:22" x14ac:dyDescent="0.25">
      <c r="A290" s="45"/>
      <c r="B290" s="63"/>
      <c r="C290" s="206"/>
      <c r="D290" s="45"/>
      <c r="E290" s="206"/>
      <c r="F290" s="45"/>
      <c r="G290" s="206"/>
      <c r="H290" s="45"/>
      <c r="I290" s="206"/>
      <c r="J290" s="45"/>
      <c r="K290" s="47"/>
      <c r="L290" s="269"/>
      <c r="M290" s="47"/>
      <c r="N290" s="270"/>
      <c r="O290" s="270"/>
      <c r="P290" s="270"/>
      <c r="Q290" s="270"/>
      <c r="R290" s="269"/>
      <c r="S290" s="269"/>
      <c r="T290" s="269"/>
      <c r="U290" s="269"/>
      <c r="V290" s="269"/>
    </row>
    <row r="291" spans="1:22" x14ac:dyDescent="0.25">
      <c r="A291" s="45"/>
      <c r="B291" s="63"/>
      <c r="C291" s="206"/>
      <c r="D291" s="45"/>
      <c r="E291" s="206"/>
      <c r="F291" s="45"/>
      <c r="G291" s="206"/>
      <c r="H291" s="45"/>
      <c r="I291" s="206"/>
      <c r="J291" s="45"/>
      <c r="K291" s="47"/>
      <c r="L291" s="269"/>
      <c r="M291" s="47"/>
      <c r="N291" s="270"/>
      <c r="O291" s="270"/>
      <c r="P291" s="270"/>
      <c r="Q291" s="270"/>
      <c r="R291" s="269"/>
      <c r="S291" s="269"/>
      <c r="T291" s="269"/>
      <c r="U291" s="269"/>
      <c r="V291" s="269"/>
    </row>
    <row r="292" spans="1:22" x14ac:dyDescent="0.25">
      <c r="A292" s="45"/>
      <c r="B292" s="63"/>
      <c r="C292" s="206"/>
      <c r="D292" s="45"/>
      <c r="E292" s="206"/>
      <c r="F292" s="45"/>
      <c r="G292" s="206"/>
      <c r="H292" s="45"/>
      <c r="I292" s="206"/>
      <c r="J292" s="45"/>
      <c r="K292" s="47"/>
      <c r="L292" s="269"/>
      <c r="M292" s="47"/>
      <c r="N292" s="270"/>
      <c r="O292" s="270"/>
      <c r="P292" s="270"/>
      <c r="Q292" s="270"/>
      <c r="R292" s="269"/>
      <c r="S292" s="269"/>
      <c r="T292" s="269"/>
      <c r="U292" s="269"/>
      <c r="V292" s="269"/>
    </row>
    <row r="293" spans="1:22" x14ac:dyDescent="0.25">
      <c r="A293" s="45"/>
      <c r="B293" s="63"/>
      <c r="C293" s="206"/>
      <c r="D293" s="45"/>
      <c r="E293" s="206"/>
      <c r="F293" s="45"/>
      <c r="G293" s="206"/>
      <c r="H293" s="45"/>
      <c r="I293" s="206"/>
      <c r="J293" s="45"/>
      <c r="K293" s="47"/>
      <c r="L293" s="269"/>
      <c r="M293" s="47"/>
      <c r="N293" s="270"/>
      <c r="O293" s="270"/>
      <c r="P293" s="270"/>
      <c r="Q293" s="270"/>
      <c r="R293" s="269"/>
      <c r="S293" s="269"/>
      <c r="T293" s="269"/>
      <c r="U293" s="269"/>
      <c r="V293" s="269"/>
    </row>
    <row r="294" spans="1:22" x14ac:dyDescent="0.25">
      <c r="A294" s="45"/>
      <c r="B294" s="63"/>
      <c r="C294" s="206"/>
      <c r="D294" s="45"/>
      <c r="E294" s="206"/>
      <c r="F294" s="45"/>
      <c r="G294" s="206"/>
      <c r="H294" s="45"/>
      <c r="I294" s="206"/>
      <c r="J294" s="45"/>
      <c r="K294" s="47"/>
      <c r="L294" s="269"/>
      <c r="M294" s="47"/>
      <c r="N294" s="270"/>
      <c r="O294" s="270"/>
      <c r="P294" s="270"/>
      <c r="Q294" s="270"/>
      <c r="R294" s="269"/>
      <c r="S294" s="269"/>
      <c r="T294" s="269"/>
      <c r="U294" s="269"/>
      <c r="V294" s="269"/>
    </row>
    <row r="295" spans="1:22" x14ac:dyDescent="0.25">
      <c r="A295" s="45"/>
      <c r="B295" s="63"/>
      <c r="C295" s="206"/>
      <c r="D295" s="45"/>
      <c r="E295" s="206"/>
      <c r="F295" s="45"/>
      <c r="G295" s="206"/>
      <c r="H295" s="45"/>
      <c r="I295" s="206"/>
      <c r="J295" s="45"/>
      <c r="K295" s="47"/>
      <c r="L295" s="269"/>
      <c r="M295" s="47"/>
      <c r="N295" s="270"/>
      <c r="O295" s="270"/>
      <c r="P295" s="270"/>
      <c r="Q295" s="270"/>
      <c r="R295" s="269"/>
      <c r="S295" s="269"/>
      <c r="T295" s="269"/>
      <c r="U295" s="269"/>
      <c r="V295" s="269"/>
    </row>
    <row r="296" spans="1:22" x14ac:dyDescent="0.25">
      <c r="A296" s="45"/>
      <c r="B296" s="63"/>
      <c r="C296" s="206"/>
      <c r="D296" s="45"/>
      <c r="E296" s="206"/>
      <c r="F296" s="45"/>
      <c r="G296" s="206"/>
      <c r="H296" s="45"/>
      <c r="I296" s="206"/>
      <c r="J296" s="45"/>
      <c r="K296" s="47"/>
      <c r="L296" s="269"/>
      <c r="M296" s="47"/>
      <c r="N296" s="270"/>
      <c r="O296" s="270"/>
      <c r="P296" s="270"/>
      <c r="Q296" s="270"/>
      <c r="R296" s="269"/>
      <c r="S296" s="269"/>
      <c r="T296" s="269"/>
      <c r="U296" s="269"/>
      <c r="V296" s="269"/>
    </row>
    <row r="297" spans="1:22" x14ac:dyDescent="0.25">
      <c r="A297" s="45"/>
      <c r="B297" s="63"/>
      <c r="C297" s="206"/>
      <c r="D297" s="45"/>
      <c r="E297" s="206"/>
      <c r="F297" s="45"/>
      <c r="G297" s="206"/>
      <c r="H297" s="45"/>
      <c r="I297" s="206"/>
      <c r="J297" s="45"/>
      <c r="K297" s="47"/>
      <c r="L297" s="269"/>
      <c r="M297" s="47"/>
      <c r="N297" s="270"/>
      <c r="O297" s="270"/>
      <c r="P297" s="270"/>
      <c r="Q297" s="270"/>
      <c r="R297" s="269"/>
      <c r="S297" s="269"/>
      <c r="T297" s="269"/>
      <c r="U297" s="269"/>
      <c r="V297" s="269"/>
    </row>
    <row r="298" spans="1:22" x14ac:dyDescent="0.25">
      <c r="A298" s="45"/>
      <c r="B298" s="63"/>
      <c r="C298" s="206"/>
      <c r="D298" s="45"/>
      <c r="E298" s="206"/>
      <c r="F298" s="45"/>
      <c r="G298" s="206"/>
      <c r="H298" s="45"/>
      <c r="I298" s="206"/>
      <c r="J298" s="45"/>
      <c r="K298" s="47"/>
      <c r="L298" s="269"/>
      <c r="M298" s="47"/>
      <c r="N298" s="270"/>
      <c r="O298" s="270"/>
      <c r="P298" s="270"/>
      <c r="Q298" s="270"/>
      <c r="R298" s="269"/>
      <c r="S298" s="269"/>
      <c r="T298" s="269"/>
      <c r="U298" s="269"/>
      <c r="V298" s="269"/>
    </row>
    <row r="299" spans="1:22" x14ac:dyDescent="0.25">
      <c r="A299" s="45"/>
      <c r="B299" s="63"/>
      <c r="C299" s="206"/>
      <c r="D299" s="45"/>
      <c r="E299" s="206"/>
      <c r="F299" s="45"/>
      <c r="G299" s="206"/>
      <c r="H299" s="45"/>
      <c r="I299" s="206"/>
      <c r="J299" s="45"/>
      <c r="K299" s="47"/>
      <c r="L299" s="269"/>
      <c r="M299" s="47"/>
      <c r="N299" s="270"/>
      <c r="O299" s="270"/>
      <c r="P299" s="270"/>
      <c r="Q299" s="270"/>
      <c r="R299" s="269"/>
      <c r="S299" s="269"/>
      <c r="T299" s="269"/>
      <c r="U299" s="269"/>
      <c r="V299" s="269"/>
    </row>
    <row r="300" spans="1:22" x14ac:dyDescent="0.25">
      <c r="A300" s="45"/>
      <c r="B300" s="63"/>
      <c r="C300" s="206"/>
      <c r="D300" s="45"/>
      <c r="E300" s="206"/>
      <c r="F300" s="45"/>
      <c r="G300" s="206"/>
      <c r="H300" s="45"/>
      <c r="I300" s="206"/>
      <c r="J300" s="45"/>
      <c r="K300" s="47"/>
      <c r="L300" s="269"/>
      <c r="M300" s="47"/>
      <c r="N300" s="270"/>
      <c r="O300" s="270"/>
      <c r="P300" s="270"/>
      <c r="Q300" s="270"/>
      <c r="R300" s="269"/>
      <c r="S300" s="269"/>
      <c r="T300" s="269"/>
      <c r="U300" s="269"/>
      <c r="V300" s="269"/>
    </row>
    <row r="301" spans="1:22" x14ac:dyDescent="0.25">
      <c r="A301" s="45"/>
      <c r="B301" s="63"/>
      <c r="C301" s="206"/>
      <c r="D301" s="45"/>
      <c r="E301" s="206"/>
      <c r="F301" s="45"/>
      <c r="G301" s="206"/>
      <c r="H301" s="45"/>
      <c r="I301" s="206"/>
      <c r="J301" s="45"/>
      <c r="K301" s="47"/>
      <c r="L301" s="269"/>
      <c r="M301" s="47"/>
      <c r="N301" s="270"/>
      <c r="O301" s="270"/>
      <c r="P301" s="270"/>
      <c r="Q301" s="270"/>
      <c r="R301" s="269"/>
      <c r="S301" s="269"/>
      <c r="T301" s="269"/>
      <c r="U301" s="269"/>
      <c r="V301" s="269"/>
    </row>
    <row r="302" spans="1:22" x14ac:dyDescent="0.25">
      <c r="A302" s="45"/>
      <c r="B302" s="63"/>
      <c r="C302" s="206"/>
      <c r="D302" s="45"/>
      <c r="E302" s="206"/>
      <c r="F302" s="45"/>
      <c r="G302" s="206"/>
      <c r="H302" s="45"/>
      <c r="I302" s="206"/>
      <c r="J302" s="45"/>
      <c r="K302" s="47"/>
      <c r="L302" s="269"/>
      <c r="M302" s="47"/>
      <c r="N302" s="270"/>
      <c r="O302" s="270"/>
      <c r="P302" s="270"/>
      <c r="Q302" s="270"/>
      <c r="R302" s="269"/>
      <c r="S302" s="269"/>
      <c r="T302" s="269"/>
      <c r="U302" s="269"/>
      <c r="V302" s="269"/>
    </row>
    <row r="303" spans="1:22" x14ac:dyDescent="0.25">
      <c r="A303" s="45"/>
      <c r="B303" s="63"/>
      <c r="C303" s="206"/>
      <c r="D303" s="45"/>
      <c r="E303" s="206"/>
      <c r="F303" s="45"/>
      <c r="G303" s="206"/>
      <c r="H303" s="45"/>
      <c r="I303" s="206"/>
      <c r="J303" s="45"/>
      <c r="K303" s="47"/>
      <c r="L303" s="269"/>
      <c r="M303" s="47"/>
      <c r="N303" s="270"/>
      <c r="O303" s="270"/>
      <c r="P303" s="270"/>
      <c r="Q303" s="270"/>
      <c r="R303" s="269"/>
      <c r="S303" s="269"/>
      <c r="T303" s="269"/>
      <c r="U303" s="269"/>
      <c r="V303" s="269"/>
    </row>
    <row r="304" spans="1:22" x14ac:dyDescent="0.25">
      <c r="A304" s="45"/>
      <c r="B304" s="63"/>
      <c r="C304" s="206"/>
      <c r="D304" s="45"/>
      <c r="E304" s="206"/>
      <c r="F304" s="45"/>
      <c r="G304" s="206"/>
      <c r="H304" s="45"/>
      <c r="I304" s="206"/>
      <c r="J304" s="45"/>
      <c r="K304" s="47"/>
      <c r="L304" s="269"/>
      <c r="M304" s="47"/>
      <c r="N304" s="270"/>
      <c r="O304" s="270"/>
      <c r="P304" s="270"/>
      <c r="Q304" s="270"/>
      <c r="R304" s="269"/>
      <c r="S304" s="269"/>
      <c r="T304" s="269"/>
      <c r="U304" s="269"/>
      <c r="V304" s="269"/>
    </row>
    <row r="305" spans="1:22" x14ac:dyDescent="0.25">
      <c r="A305" s="45"/>
      <c r="B305" s="63"/>
      <c r="C305" s="206"/>
      <c r="D305" s="45"/>
      <c r="E305" s="206"/>
      <c r="F305" s="45"/>
      <c r="G305" s="206"/>
      <c r="H305" s="45"/>
      <c r="I305" s="206"/>
      <c r="J305" s="45"/>
      <c r="K305" s="47"/>
      <c r="L305" s="269"/>
      <c r="M305" s="47"/>
      <c r="N305" s="270"/>
      <c r="O305" s="270"/>
      <c r="P305" s="270"/>
      <c r="Q305" s="270"/>
      <c r="R305" s="269"/>
      <c r="S305" s="269"/>
      <c r="T305" s="269"/>
      <c r="U305" s="269"/>
      <c r="V305" s="269"/>
    </row>
    <row r="306" spans="1:22" x14ac:dyDescent="0.25">
      <c r="A306" s="45"/>
      <c r="B306" s="63"/>
      <c r="C306" s="206"/>
      <c r="D306" s="45"/>
      <c r="E306" s="206"/>
      <c r="F306" s="45"/>
      <c r="G306" s="206"/>
      <c r="H306" s="45"/>
      <c r="I306" s="206"/>
      <c r="J306" s="45"/>
      <c r="K306" s="47"/>
      <c r="L306" s="269"/>
      <c r="M306" s="47"/>
      <c r="N306" s="270"/>
      <c r="O306" s="270"/>
      <c r="P306" s="270"/>
      <c r="Q306" s="270"/>
      <c r="R306" s="269"/>
      <c r="S306" s="269"/>
      <c r="T306" s="269"/>
      <c r="U306" s="269"/>
      <c r="V306" s="269"/>
    </row>
    <row r="307" spans="1:22" x14ac:dyDescent="0.25">
      <c r="A307" s="45"/>
      <c r="B307" s="63"/>
      <c r="C307" s="206"/>
      <c r="D307" s="45"/>
      <c r="E307" s="206"/>
      <c r="F307" s="45"/>
      <c r="G307" s="206"/>
      <c r="H307" s="45"/>
      <c r="I307" s="206"/>
      <c r="J307" s="45"/>
      <c r="K307" s="47"/>
      <c r="L307" s="269"/>
      <c r="M307" s="47"/>
      <c r="N307" s="270"/>
      <c r="O307" s="270"/>
      <c r="P307" s="270"/>
      <c r="Q307" s="270"/>
      <c r="R307" s="269"/>
      <c r="S307" s="269"/>
      <c r="T307" s="269"/>
      <c r="U307" s="269"/>
      <c r="V307" s="269"/>
    </row>
    <row r="308" spans="1:22" x14ac:dyDescent="0.25">
      <c r="A308" s="45"/>
      <c r="B308" s="63"/>
      <c r="C308" s="206"/>
      <c r="D308" s="45"/>
      <c r="E308" s="206"/>
      <c r="F308" s="45"/>
      <c r="G308" s="206"/>
      <c r="H308" s="45"/>
      <c r="I308" s="206"/>
      <c r="J308" s="45"/>
      <c r="K308" s="47"/>
      <c r="L308" s="269"/>
      <c r="M308" s="47"/>
      <c r="N308" s="270"/>
      <c r="O308" s="270"/>
      <c r="P308" s="270"/>
      <c r="Q308" s="270"/>
      <c r="R308" s="269"/>
      <c r="S308" s="269"/>
      <c r="T308" s="269"/>
      <c r="U308" s="269"/>
      <c r="V308" s="269"/>
    </row>
    <row r="309" spans="1:22" x14ac:dyDescent="0.25">
      <c r="A309" s="45"/>
      <c r="B309" s="63"/>
      <c r="C309" s="206"/>
      <c r="D309" s="45"/>
      <c r="E309" s="206"/>
      <c r="F309" s="45"/>
      <c r="G309" s="206"/>
      <c r="H309" s="45"/>
      <c r="I309" s="206"/>
      <c r="J309" s="45"/>
      <c r="K309" s="47"/>
      <c r="L309" s="269"/>
      <c r="M309" s="47"/>
      <c r="N309" s="270"/>
      <c r="O309" s="270"/>
      <c r="P309" s="270"/>
      <c r="Q309" s="270"/>
      <c r="R309" s="269"/>
      <c r="S309" s="269"/>
      <c r="T309" s="269"/>
      <c r="U309" s="269"/>
      <c r="V309" s="269"/>
    </row>
    <row r="310" spans="1:22" x14ac:dyDescent="0.25">
      <c r="A310" s="45"/>
      <c r="B310" s="63"/>
      <c r="C310" s="206"/>
      <c r="D310" s="45"/>
      <c r="E310" s="206"/>
      <c r="F310" s="45"/>
      <c r="G310" s="206"/>
      <c r="H310" s="45"/>
      <c r="I310" s="206"/>
      <c r="J310" s="45"/>
      <c r="K310" s="47"/>
      <c r="L310" s="269"/>
      <c r="M310" s="47"/>
      <c r="N310" s="270"/>
      <c r="O310" s="270"/>
      <c r="P310" s="270"/>
      <c r="Q310" s="270"/>
      <c r="R310" s="269"/>
      <c r="S310" s="269"/>
      <c r="T310" s="269"/>
      <c r="U310" s="269"/>
      <c r="V310" s="269"/>
    </row>
    <row r="311" spans="1:22" x14ac:dyDescent="0.25">
      <c r="A311" s="45"/>
      <c r="B311" s="63"/>
      <c r="C311" s="206"/>
      <c r="D311" s="45"/>
      <c r="E311" s="206"/>
      <c r="F311" s="45"/>
      <c r="G311" s="206"/>
      <c r="H311" s="45"/>
      <c r="I311" s="206"/>
      <c r="J311" s="45"/>
      <c r="K311" s="47"/>
      <c r="L311" s="269"/>
      <c r="M311" s="47"/>
      <c r="N311" s="270"/>
      <c r="O311" s="270"/>
      <c r="P311" s="270"/>
      <c r="Q311" s="270"/>
      <c r="R311" s="269"/>
      <c r="S311" s="269"/>
      <c r="T311" s="269"/>
      <c r="U311" s="269"/>
      <c r="V311" s="269"/>
    </row>
    <row r="312" spans="1:22" x14ac:dyDescent="0.25">
      <c r="A312" s="45"/>
      <c r="B312" s="63"/>
      <c r="C312" s="206"/>
      <c r="D312" s="45"/>
      <c r="E312" s="206"/>
      <c r="F312" s="45"/>
      <c r="G312" s="206"/>
      <c r="H312" s="45"/>
      <c r="I312" s="206"/>
      <c r="J312" s="45"/>
      <c r="K312" s="47"/>
      <c r="L312" s="269"/>
      <c r="M312" s="47"/>
      <c r="N312" s="270"/>
      <c r="O312" s="270"/>
      <c r="P312" s="270"/>
      <c r="Q312" s="270"/>
      <c r="R312" s="269"/>
      <c r="S312" s="269"/>
      <c r="T312" s="269"/>
      <c r="U312" s="269"/>
      <c r="V312" s="269"/>
    </row>
    <row r="313" spans="1:22" x14ac:dyDescent="0.25">
      <c r="A313" s="45"/>
      <c r="B313" s="63"/>
      <c r="C313" s="206"/>
      <c r="D313" s="45"/>
      <c r="E313" s="206"/>
      <c r="F313" s="45"/>
      <c r="G313" s="206"/>
      <c r="H313" s="45"/>
      <c r="I313" s="206"/>
      <c r="J313" s="45"/>
      <c r="K313" s="47"/>
      <c r="L313" s="269"/>
      <c r="M313" s="47"/>
      <c r="N313" s="270"/>
      <c r="O313" s="270"/>
      <c r="P313" s="270"/>
      <c r="Q313" s="270"/>
      <c r="R313" s="269"/>
      <c r="S313" s="269"/>
      <c r="T313" s="269"/>
      <c r="U313" s="269"/>
      <c r="V313" s="269"/>
    </row>
    <row r="314" spans="1:22" x14ac:dyDescent="0.25">
      <c r="A314" s="45"/>
      <c r="B314" s="63"/>
      <c r="C314" s="206"/>
      <c r="D314" s="45"/>
      <c r="E314" s="206"/>
      <c r="F314" s="45"/>
      <c r="G314" s="206"/>
      <c r="H314" s="45"/>
      <c r="I314" s="206"/>
      <c r="J314" s="45"/>
      <c r="K314" s="47"/>
      <c r="L314" s="269"/>
      <c r="M314" s="47"/>
      <c r="N314" s="270"/>
      <c r="O314" s="270"/>
      <c r="P314" s="270"/>
      <c r="Q314" s="270"/>
      <c r="R314" s="269"/>
      <c r="S314" s="269"/>
      <c r="T314" s="269"/>
      <c r="U314" s="269"/>
      <c r="V314" s="269"/>
    </row>
    <row r="315" spans="1:22" x14ac:dyDescent="0.25">
      <c r="A315" s="45"/>
      <c r="B315" s="63"/>
      <c r="C315" s="206"/>
      <c r="D315" s="45"/>
      <c r="E315" s="206"/>
      <c r="F315" s="45"/>
      <c r="G315" s="206"/>
      <c r="H315" s="45"/>
      <c r="I315" s="206"/>
      <c r="J315" s="45"/>
      <c r="K315" s="47"/>
      <c r="L315" s="269"/>
      <c r="M315" s="47"/>
      <c r="N315" s="270"/>
      <c r="O315" s="270"/>
      <c r="P315" s="270"/>
      <c r="Q315" s="270"/>
      <c r="R315" s="269"/>
      <c r="S315" s="269"/>
      <c r="T315" s="269"/>
      <c r="U315" s="269"/>
      <c r="V315" s="269"/>
    </row>
    <row r="316" spans="1:22" x14ac:dyDescent="0.25">
      <c r="A316" s="45"/>
      <c r="B316" s="63"/>
      <c r="C316" s="206"/>
      <c r="D316" s="45"/>
      <c r="E316" s="206"/>
      <c r="F316" s="45"/>
      <c r="G316" s="206"/>
      <c r="H316" s="45"/>
      <c r="I316" s="206"/>
      <c r="J316" s="45"/>
      <c r="K316" s="47"/>
      <c r="L316" s="269"/>
      <c r="M316" s="47"/>
      <c r="N316" s="270"/>
      <c r="O316" s="270"/>
      <c r="P316" s="270"/>
      <c r="Q316" s="270"/>
      <c r="R316" s="269"/>
      <c r="S316" s="269"/>
      <c r="T316" s="269"/>
      <c r="U316" s="269"/>
      <c r="V316" s="269"/>
    </row>
    <row r="317" spans="1:22" x14ac:dyDescent="0.25">
      <c r="A317" s="45"/>
      <c r="B317" s="63"/>
      <c r="C317" s="206"/>
      <c r="D317" s="45"/>
      <c r="E317" s="206"/>
      <c r="F317" s="45"/>
      <c r="G317" s="206"/>
      <c r="H317" s="45"/>
      <c r="I317" s="206"/>
      <c r="J317" s="45"/>
      <c r="K317" s="47"/>
      <c r="L317" s="269"/>
      <c r="M317" s="47"/>
      <c r="N317" s="270"/>
      <c r="O317" s="270"/>
      <c r="P317" s="270"/>
      <c r="Q317" s="270"/>
      <c r="R317" s="269"/>
      <c r="S317" s="269"/>
      <c r="T317" s="269"/>
      <c r="U317" s="269"/>
      <c r="V317" s="269"/>
    </row>
    <row r="318" spans="1:22" x14ac:dyDescent="0.25">
      <c r="A318" s="45"/>
      <c r="B318" s="63"/>
      <c r="C318" s="206"/>
      <c r="D318" s="45"/>
      <c r="E318" s="206"/>
      <c r="F318" s="45"/>
      <c r="G318" s="206"/>
      <c r="H318" s="45"/>
      <c r="I318" s="206"/>
      <c r="J318" s="45"/>
      <c r="K318" s="47"/>
      <c r="L318" s="269"/>
      <c r="M318" s="47"/>
      <c r="N318" s="270"/>
      <c r="O318" s="270"/>
      <c r="P318" s="270"/>
      <c r="Q318" s="270"/>
      <c r="R318" s="269"/>
      <c r="S318" s="269"/>
      <c r="T318" s="269"/>
      <c r="U318" s="269"/>
      <c r="V318" s="269"/>
    </row>
    <row r="319" spans="1:22" x14ac:dyDescent="0.25">
      <c r="A319" s="45"/>
      <c r="B319" s="63"/>
      <c r="C319" s="206"/>
      <c r="D319" s="45"/>
      <c r="E319" s="206"/>
      <c r="F319" s="45"/>
      <c r="G319" s="206"/>
      <c r="H319" s="45"/>
      <c r="I319" s="206"/>
      <c r="J319" s="45"/>
      <c r="K319" s="47"/>
      <c r="L319" s="269"/>
      <c r="M319" s="47"/>
      <c r="N319" s="270"/>
      <c r="O319" s="270"/>
      <c r="P319" s="270"/>
      <c r="Q319" s="270"/>
      <c r="R319" s="269"/>
      <c r="S319" s="269"/>
      <c r="T319" s="269"/>
      <c r="U319" s="269"/>
      <c r="V319" s="269"/>
    </row>
    <row r="320" spans="1:22" x14ac:dyDescent="0.25">
      <c r="A320" s="45"/>
      <c r="B320" s="63"/>
      <c r="C320" s="206"/>
      <c r="D320" s="45"/>
      <c r="E320" s="206"/>
      <c r="F320" s="45"/>
      <c r="G320" s="206"/>
      <c r="H320" s="45"/>
      <c r="I320" s="206"/>
      <c r="J320" s="45"/>
      <c r="K320" s="47"/>
      <c r="L320" s="269"/>
      <c r="M320" s="47"/>
      <c r="N320" s="270"/>
      <c r="O320" s="270"/>
      <c r="P320" s="270"/>
      <c r="Q320" s="270"/>
      <c r="R320" s="269"/>
      <c r="S320" s="269"/>
      <c r="T320" s="269"/>
      <c r="U320" s="269"/>
      <c r="V320" s="269"/>
    </row>
    <row r="321" spans="1:22" x14ac:dyDescent="0.25">
      <c r="A321" s="45"/>
      <c r="B321" s="63"/>
      <c r="C321" s="206"/>
      <c r="D321" s="45"/>
      <c r="E321" s="206"/>
      <c r="F321" s="45"/>
      <c r="G321" s="206"/>
      <c r="H321" s="45"/>
      <c r="I321" s="206"/>
      <c r="J321" s="45"/>
      <c r="K321" s="47"/>
      <c r="L321" s="269"/>
      <c r="M321" s="47"/>
      <c r="N321" s="270"/>
      <c r="O321" s="270"/>
      <c r="P321" s="270"/>
      <c r="Q321" s="270"/>
      <c r="R321" s="269"/>
      <c r="S321" s="269"/>
      <c r="T321" s="269"/>
      <c r="U321" s="269"/>
      <c r="V321" s="269"/>
    </row>
    <row r="322" spans="1:22" x14ac:dyDescent="0.25">
      <c r="A322" s="45"/>
      <c r="B322" s="63"/>
      <c r="C322" s="206"/>
      <c r="D322" s="45"/>
      <c r="E322" s="206"/>
      <c r="F322" s="45"/>
      <c r="G322" s="206"/>
      <c r="H322" s="45"/>
      <c r="I322" s="206"/>
      <c r="J322" s="45"/>
      <c r="K322" s="47"/>
      <c r="L322" s="269"/>
      <c r="M322" s="47"/>
      <c r="N322" s="270"/>
      <c r="O322" s="270"/>
      <c r="P322" s="270"/>
      <c r="Q322" s="270"/>
      <c r="R322" s="269"/>
      <c r="S322" s="269"/>
      <c r="T322" s="269"/>
      <c r="U322" s="269"/>
      <c r="V322" s="269"/>
    </row>
    <row r="323" spans="1:22" x14ac:dyDescent="0.25">
      <c r="A323" s="45"/>
      <c r="B323" s="63"/>
      <c r="C323" s="206"/>
      <c r="D323" s="45"/>
      <c r="E323" s="206"/>
      <c r="F323" s="45"/>
      <c r="G323" s="206"/>
      <c r="H323" s="45"/>
      <c r="I323" s="206"/>
      <c r="J323" s="45"/>
      <c r="K323" s="47"/>
      <c r="L323" s="269"/>
      <c r="M323" s="47"/>
      <c r="N323" s="270"/>
      <c r="O323" s="270"/>
      <c r="P323" s="270"/>
      <c r="Q323" s="270"/>
      <c r="R323" s="269"/>
      <c r="S323" s="269"/>
      <c r="T323" s="269"/>
      <c r="U323" s="269"/>
      <c r="V323" s="269"/>
    </row>
    <row r="324" spans="1:22" x14ac:dyDescent="0.25">
      <c r="A324" s="45"/>
      <c r="B324" s="63"/>
      <c r="C324" s="206"/>
      <c r="D324" s="45"/>
      <c r="E324" s="206"/>
      <c r="F324" s="45"/>
      <c r="G324" s="206"/>
      <c r="H324" s="45"/>
      <c r="I324" s="206"/>
      <c r="J324" s="45"/>
      <c r="K324" s="47"/>
      <c r="L324" s="269"/>
      <c r="M324" s="47"/>
      <c r="N324" s="270"/>
      <c r="O324" s="270"/>
      <c r="P324" s="270"/>
      <c r="Q324" s="270"/>
      <c r="R324" s="269"/>
      <c r="S324" s="269"/>
      <c r="T324" s="269"/>
      <c r="U324" s="269"/>
      <c r="V324" s="269"/>
    </row>
    <row r="325" spans="1:22" x14ac:dyDescent="0.25">
      <c r="A325" s="45"/>
      <c r="B325" s="63"/>
      <c r="C325" s="206"/>
      <c r="D325" s="45"/>
      <c r="E325" s="206"/>
      <c r="F325" s="45"/>
      <c r="G325" s="206"/>
      <c r="H325" s="45"/>
      <c r="I325" s="206"/>
      <c r="J325" s="45"/>
      <c r="K325" s="47"/>
      <c r="L325" s="269"/>
      <c r="M325" s="47"/>
      <c r="N325" s="270"/>
      <c r="O325" s="270"/>
      <c r="P325" s="270"/>
      <c r="Q325" s="270"/>
      <c r="R325" s="269"/>
      <c r="S325" s="269"/>
      <c r="T325" s="269"/>
      <c r="U325" s="269"/>
      <c r="V325" s="269"/>
    </row>
    <row r="326" spans="1:22" x14ac:dyDescent="0.25">
      <c r="A326" s="45"/>
      <c r="B326" s="63"/>
      <c r="C326" s="206"/>
      <c r="D326" s="45"/>
      <c r="E326" s="206"/>
      <c r="F326" s="45"/>
      <c r="G326" s="206"/>
      <c r="H326" s="45"/>
      <c r="I326" s="206"/>
      <c r="J326" s="45"/>
      <c r="K326" s="47"/>
      <c r="L326" s="269"/>
      <c r="M326" s="47"/>
      <c r="N326" s="270"/>
      <c r="O326" s="270"/>
      <c r="P326" s="270"/>
      <c r="Q326" s="270"/>
      <c r="R326" s="269"/>
      <c r="S326" s="269"/>
      <c r="T326" s="269"/>
      <c r="U326" s="269"/>
      <c r="V326" s="269"/>
    </row>
    <row r="327" spans="1:22" x14ac:dyDescent="0.25">
      <c r="A327" s="45"/>
      <c r="B327" s="63"/>
      <c r="C327" s="206"/>
      <c r="D327" s="45"/>
      <c r="E327" s="206"/>
      <c r="F327" s="45"/>
      <c r="G327" s="206"/>
      <c r="H327" s="45"/>
      <c r="I327" s="206"/>
      <c r="J327" s="45"/>
      <c r="K327" s="47"/>
      <c r="L327" s="269"/>
      <c r="M327" s="47"/>
      <c r="N327" s="270"/>
      <c r="O327" s="270"/>
      <c r="P327" s="270"/>
      <c r="Q327" s="270"/>
      <c r="R327" s="269"/>
      <c r="S327" s="269"/>
      <c r="T327" s="269"/>
      <c r="U327" s="269"/>
      <c r="V327" s="269"/>
    </row>
    <row r="328" spans="1:22" x14ac:dyDescent="0.25">
      <c r="A328" s="45"/>
      <c r="B328" s="63"/>
      <c r="C328" s="206"/>
      <c r="D328" s="45"/>
      <c r="E328" s="206"/>
      <c r="F328" s="45"/>
      <c r="G328" s="206"/>
      <c r="H328" s="45"/>
      <c r="I328" s="206"/>
      <c r="J328" s="45"/>
      <c r="K328" s="47"/>
      <c r="L328" s="269"/>
      <c r="M328" s="47"/>
      <c r="N328" s="270"/>
      <c r="O328" s="270"/>
      <c r="P328" s="270"/>
      <c r="Q328" s="270"/>
      <c r="R328" s="269"/>
      <c r="S328" s="269"/>
      <c r="T328" s="269"/>
      <c r="U328" s="269"/>
      <c r="V328" s="269"/>
    </row>
    <row r="329" spans="1:22" x14ac:dyDescent="0.25">
      <c r="A329" s="45"/>
      <c r="B329" s="63"/>
      <c r="C329" s="206"/>
      <c r="D329" s="45"/>
      <c r="E329" s="206"/>
      <c r="F329" s="45"/>
      <c r="G329" s="206"/>
      <c r="H329" s="45"/>
      <c r="I329" s="206"/>
      <c r="J329" s="45"/>
      <c r="K329" s="47"/>
      <c r="L329" s="269"/>
      <c r="M329" s="47"/>
      <c r="N329" s="270"/>
      <c r="O329" s="270"/>
      <c r="P329" s="270"/>
      <c r="Q329" s="270"/>
      <c r="R329" s="269"/>
      <c r="S329" s="269"/>
      <c r="T329" s="269"/>
      <c r="U329" s="269"/>
      <c r="V329" s="269"/>
    </row>
    <row r="330" spans="1:22" x14ac:dyDescent="0.25">
      <c r="A330" s="45"/>
      <c r="B330" s="63"/>
      <c r="C330" s="206"/>
      <c r="D330" s="45"/>
      <c r="E330" s="206"/>
      <c r="F330" s="45"/>
      <c r="G330" s="206"/>
      <c r="H330" s="45"/>
      <c r="I330" s="206"/>
      <c r="J330" s="45"/>
      <c r="K330" s="47"/>
      <c r="L330" s="269"/>
      <c r="M330" s="47"/>
      <c r="N330" s="270"/>
      <c r="O330" s="270"/>
      <c r="P330" s="270"/>
      <c r="Q330" s="270"/>
      <c r="R330" s="269"/>
      <c r="S330" s="269"/>
      <c r="T330" s="269"/>
      <c r="U330" s="269"/>
      <c r="V330" s="269"/>
    </row>
    <row r="331" spans="1:22" x14ac:dyDescent="0.25">
      <c r="A331" s="45"/>
      <c r="B331" s="63"/>
      <c r="C331" s="206"/>
      <c r="D331" s="45"/>
      <c r="E331" s="206"/>
      <c r="F331" s="45"/>
      <c r="G331" s="206"/>
      <c r="H331" s="45"/>
      <c r="I331" s="206"/>
      <c r="J331" s="45"/>
      <c r="K331" s="47"/>
      <c r="L331" s="269"/>
      <c r="M331" s="47"/>
      <c r="N331" s="270"/>
      <c r="O331" s="270"/>
      <c r="P331" s="270"/>
      <c r="Q331" s="270"/>
      <c r="R331" s="269"/>
      <c r="S331" s="269"/>
      <c r="T331" s="269"/>
      <c r="U331" s="269"/>
      <c r="V331" s="269"/>
    </row>
    <row r="332" spans="1:22" x14ac:dyDescent="0.25">
      <c r="A332" s="45"/>
      <c r="B332" s="63"/>
      <c r="C332" s="206"/>
      <c r="D332" s="45"/>
      <c r="E332" s="206"/>
      <c r="F332" s="45"/>
      <c r="G332" s="206"/>
      <c r="H332" s="45"/>
      <c r="I332" s="206"/>
      <c r="J332" s="45"/>
      <c r="K332" s="47"/>
      <c r="L332" s="269"/>
      <c r="M332" s="47"/>
      <c r="N332" s="270"/>
      <c r="O332" s="270"/>
      <c r="P332" s="270"/>
      <c r="Q332" s="270"/>
      <c r="R332" s="269"/>
      <c r="S332" s="269"/>
      <c r="T332" s="269"/>
      <c r="U332" s="269"/>
      <c r="V332" s="269"/>
    </row>
    <row r="333" spans="1:22" x14ac:dyDescent="0.25">
      <c r="A333" s="45"/>
      <c r="B333" s="63"/>
      <c r="C333" s="206"/>
      <c r="D333" s="45"/>
      <c r="E333" s="206"/>
      <c r="F333" s="45"/>
      <c r="G333" s="206"/>
      <c r="H333" s="45"/>
      <c r="I333" s="206"/>
      <c r="J333" s="45"/>
      <c r="K333" s="47"/>
      <c r="L333" s="269"/>
      <c r="M333" s="47"/>
      <c r="N333" s="270"/>
      <c r="O333" s="270"/>
      <c r="P333" s="270"/>
      <c r="Q333" s="270"/>
      <c r="R333" s="269"/>
      <c r="S333" s="269"/>
      <c r="T333" s="269"/>
      <c r="U333" s="269"/>
      <c r="V333" s="269"/>
    </row>
    <row r="334" spans="1:22" x14ac:dyDescent="0.25">
      <c r="A334" s="45"/>
      <c r="B334" s="63"/>
      <c r="C334" s="206"/>
      <c r="D334" s="45"/>
      <c r="E334" s="206"/>
      <c r="F334" s="45"/>
      <c r="G334" s="206"/>
      <c r="H334" s="45"/>
      <c r="I334" s="206"/>
      <c r="J334" s="45"/>
      <c r="K334" s="47"/>
      <c r="L334" s="269"/>
      <c r="M334" s="47"/>
      <c r="N334" s="270"/>
      <c r="O334" s="270"/>
      <c r="P334" s="270"/>
      <c r="Q334" s="270"/>
      <c r="R334" s="269"/>
      <c r="S334" s="269"/>
      <c r="T334" s="269"/>
      <c r="U334" s="269"/>
      <c r="V334" s="269"/>
    </row>
    <row r="335" spans="1:22" x14ac:dyDescent="0.25">
      <c r="A335" s="45"/>
      <c r="B335" s="63"/>
      <c r="C335" s="206"/>
      <c r="D335" s="45"/>
      <c r="E335" s="206"/>
      <c r="F335" s="45"/>
      <c r="G335" s="206"/>
      <c r="H335" s="45"/>
      <c r="I335" s="206"/>
      <c r="J335" s="45"/>
      <c r="K335" s="47"/>
      <c r="L335" s="269"/>
      <c r="M335" s="47"/>
      <c r="N335" s="270"/>
      <c r="O335" s="270"/>
      <c r="P335" s="270"/>
      <c r="Q335" s="270"/>
      <c r="R335" s="269"/>
      <c r="S335" s="269"/>
      <c r="T335" s="269"/>
      <c r="U335" s="269"/>
      <c r="V335" s="269"/>
    </row>
    <row r="336" spans="1:22" x14ac:dyDescent="0.25">
      <c r="A336" s="45"/>
      <c r="B336" s="63"/>
      <c r="C336" s="206"/>
      <c r="D336" s="45"/>
      <c r="E336" s="206"/>
      <c r="F336" s="45"/>
      <c r="G336" s="206"/>
      <c r="H336" s="45"/>
      <c r="I336" s="206"/>
      <c r="J336" s="45"/>
      <c r="K336" s="47"/>
      <c r="L336" s="269"/>
      <c r="M336" s="47"/>
      <c r="N336" s="270"/>
      <c r="O336" s="270"/>
      <c r="P336" s="270"/>
      <c r="Q336" s="270"/>
      <c r="R336" s="269"/>
      <c r="S336" s="269"/>
      <c r="T336" s="269"/>
      <c r="U336" s="269"/>
      <c r="V336" s="269"/>
    </row>
    <row r="337" spans="1:22" x14ac:dyDescent="0.25">
      <c r="A337" s="45"/>
      <c r="B337" s="63"/>
      <c r="C337" s="206"/>
      <c r="D337" s="45"/>
      <c r="E337" s="206"/>
      <c r="F337" s="45"/>
      <c r="G337" s="206"/>
      <c r="H337" s="45"/>
      <c r="I337" s="206"/>
      <c r="J337" s="45"/>
      <c r="K337" s="47"/>
      <c r="L337" s="269"/>
      <c r="M337" s="47"/>
      <c r="N337" s="270"/>
      <c r="O337" s="270"/>
      <c r="P337" s="270"/>
      <c r="Q337" s="270"/>
      <c r="R337" s="269"/>
      <c r="S337" s="269"/>
      <c r="T337" s="269"/>
      <c r="U337" s="269"/>
      <c r="V337" s="269"/>
    </row>
    <row r="338" spans="1:22" x14ac:dyDescent="0.25">
      <c r="A338" s="45"/>
      <c r="B338" s="63"/>
      <c r="C338" s="206"/>
      <c r="D338" s="45"/>
      <c r="E338" s="206"/>
      <c r="F338" s="45"/>
      <c r="G338" s="206"/>
      <c r="H338" s="45"/>
      <c r="I338" s="206"/>
      <c r="J338" s="45"/>
      <c r="K338" s="47"/>
      <c r="L338" s="269"/>
      <c r="M338" s="47"/>
      <c r="N338" s="270"/>
      <c r="O338" s="270"/>
      <c r="P338" s="270"/>
      <c r="Q338" s="270"/>
      <c r="R338" s="269"/>
      <c r="S338" s="269"/>
      <c r="T338" s="269"/>
      <c r="U338" s="269"/>
      <c r="V338" s="269"/>
    </row>
    <row r="339" spans="1:22" x14ac:dyDescent="0.25">
      <c r="A339" s="45"/>
      <c r="B339" s="63"/>
      <c r="C339" s="206"/>
      <c r="D339" s="45"/>
      <c r="E339" s="206"/>
      <c r="F339" s="45"/>
      <c r="G339" s="206"/>
      <c r="H339" s="45"/>
      <c r="I339" s="206"/>
      <c r="J339" s="45"/>
      <c r="K339" s="47"/>
      <c r="L339" s="269"/>
      <c r="M339" s="47"/>
      <c r="N339" s="270"/>
      <c r="O339" s="270"/>
      <c r="P339" s="270"/>
      <c r="Q339" s="270"/>
      <c r="R339" s="269"/>
      <c r="S339" s="269"/>
      <c r="T339" s="269"/>
      <c r="U339" s="269"/>
      <c r="V339" s="269"/>
    </row>
    <row r="340" spans="1:22" x14ac:dyDescent="0.25">
      <c r="A340" s="45"/>
      <c r="B340" s="63"/>
      <c r="C340" s="206"/>
      <c r="D340" s="45"/>
      <c r="E340" s="206"/>
      <c r="F340" s="45"/>
      <c r="G340" s="206"/>
      <c r="H340" s="45"/>
      <c r="I340" s="206"/>
      <c r="J340" s="45"/>
      <c r="K340" s="47"/>
      <c r="L340" s="269"/>
      <c r="M340" s="47"/>
      <c r="N340" s="270"/>
      <c r="O340" s="270"/>
      <c r="P340" s="270"/>
      <c r="Q340" s="270"/>
      <c r="R340" s="269"/>
      <c r="S340" s="269"/>
      <c r="T340" s="269"/>
      <c r="U340" s="269"/>
      <c r="V340" s="269"/>
    </row>
    <row r="341" spans="1:22" x14ac:dyDescent="0.25">
      <c r="A341" s="45"/>
      <c r="B341" s="63"/>
      <c r="C341" s="206"/>
      <c r="D341" s="45"/>
      <c r="E341" s="206"/>
      <c r="F341" s="45"/>
      <c r="G341" s="206"/>
      <c r="H341" s="45"/>
      <c r="I341" s="206"/>
      <c r="J341" s="45"/>
      <c r="K341" s="47"/>
      <c r="L341" s="269"/>
      <c r="M341" s="47"/>
      <c r="N341" s="270"/>
      <c r="O341" s="270"/>
      <c r="P341" s="270"/>
      <c r="Q341" s="270"/>
      <c r="R341" s="269"/>
      <c r="S341" s="269"/>
      <c r="T341" s="269"/>
      <c r="U341" s="269"/>
      <c r="V341" s="269"/>
    </row>
    <row r="342" spans="1:22" x14ac:dyDescent="0.25">
      <c r="A342" s="45"/>
      <c r="B342" s="63"/>
      <c r="C342" s="206"/>
      <c r="D342" s="45"/>
      <c r="E342" s="206"/>
      <c r="F342" s="45"/>
      <c r="G342" s="206"/>
      <c r="H342" s="45"/>
      <c r="I342" s="206"/>
      <c r="J342" s="45"/>
      <c r="K342" s="47"/>
      <c r="L342" s="269"/>
      <c r="M342" s="47"/>
      <c r="N342" s="270"/>
      <c r="O342" s="270"/>
      <c r="P342" s="270"/>
      <c r="Q342" s="270"/>
      <c r="R342" s="269"/>
      <c r="S342" s="269"/>
      <c r="T342" s="269"/>
      <c r="U342" s="269"/>
      <c r="V342" s="269"/>
    </row>
    <row r="343" spans="1:22" x14ac:dyDescent="0.25">
      <c r="A343" s="45"/>
      <c r="B343" s="63"/>
      <c r="C343" s="206"/>
      <c r="D343" s="45"/>
      <c r="E343" s="206"/>
      <c r="F343" s="45"/>
      <c r="G343" s="206"/>
      <c r="H343" s="45"/>
      <c r="I343" s="206"/>
      <c r="J343" s="45"/>
      <c r="K343" s="47"/>
      <c r="L343" s="269"/>
      <c r="M343" s="47"/>
      <c r="N343" s="270"/>
      <c r="O343" s="270"/>
      <c r="P343" s="270"/>
      <c r="Q343" s="270"/>
      <c r="R343" s="269"/>
      <c r="S343" s="269"/>
      <c r="T343" s="269"/>
      <c r="U343" s="269"/>
      <c r="V343" s="269"/>
    </row>
    <row r="344" spans="1:22" x14ac:dyDescent="0.25">
      <c r="A344" s="45"/>
      <c r="B344" s="63"/>
      <c r="C344" s="206"/>
      <c r="D344" s="45"/>
      <c r="E344" s="206"/>
      <c r="F344" s="45"/>
      <c r="G344" s="206"/>
      <c r="H344" s="45"/>
      <c r="I344" s="206"/>
      <c r="J344" s="45"/>
      <c r="K344" s="47"/>
      <c r="L344" s="269"/>
      <c r="M344" s="47"/>
      <c r="N344" s="270"/>
      <c r="O344" s="270"/>
      <c r="P344" s="270"/>
      <c r="Q344" s="270"/>
      <c r="R344" s="269"/>
      <c r="S344" s="269"/>
      <c r="T344" s="269"/>
      <c r="U344" s="269"/>
      <c r="V344" s="269"/>
    </row>
    <row r="345" spans="1:22" x14ac:dyDescent="0.25">
      <c r="A345" s="45"/>
      <c r="B345" s="63"/>
      <c r="C345" s="206"/>
      <c r="D345" s="45"/>
      <c r="E345" s="206"/>
      <c r="F345" s="45"/>
      <c r="G345" s="206"/>
      <c r="H345" s="45"/>
      <c r="I345" s="206"/>
      <c r="J345" s="45"/>
      <c r="K345" s="47"/>
      <c r="L345" s="269"/>
      <c r="M345" s="47"/>
      <c r="N345" s="270"/>
      <c r="O345" s="270"/>
      <c r="P345" s="270"/>
      <c r="Q345" s="270"/>
      <c r="R345" s="269"/>
      <c r="S345" s="269"/>
      <c r="T345" s="269"/>
      <c r="U345" s="269"/>
      <c r="V345" s="269"/>
    </row>
    <row r="346" spans="1:22" x14ac:dyDescent="0.25">
      <c r="A346" s="45"/>
      <c r="B346" s="63"/>
      <c r="C346" s="206"/>
      <c r="D346" s="45"/>
      <c r="E346" s="206"/>
      <c r="F346" s="45"/>
      <c r="G346" s="206"/>
      <c r="H346" s="45"/>
      <c r="I346" s="206"/>
      <c r="J346" s="45"/>
      <c r="K346" s="47"/>
      <c r="L346" s="269"/>
      <c r="M346" s="47"/>
      <c r="N346" s="270"/>
      <c r="O346" s="270"/>
      <c r="P346" s="270"/>
      <c r="Q346" s="270"/>
      <c r="R346" s="269"/>
      <c r="S346" s="269"/>
      <c r="T346" s="269"/>
      <c r="U346" s="269"/>
      <c r="V346" s="269"/>
    </row>
    <row r="347" spans="1:22" x14ac:dyDescent="0.25">
      <c r="A347" s="45"/>
      <c r="B347" s="63"/>
      <c r="C347" s="206"/>
      <c r="D347" s="45"/>
      <c r="E347" s="206"/>
      <c r="F347" s="45"/>
      <c r="G347" s="206"/>
      <c r="H347" s="45"/>
      <c r="I347" s="206"/>
      <c r="J347" s="45"/>
      <c r="K347" s="47"/>
      <c r="L347" s="269"/>
      <c r="M347" s="47"/>
      <c r="N347" s="270"/>
      <c r="O347" s="270"/>
      <c r="P347" s="270"/>
      <c r="Q347" s="270"/>
      <c r="R347" s="269"/>
      <c r="S347" s="269"/>
      <c r="T347" s="269"/>
      <c r="U347" s="269"/>
      <c r="V347" s="269"/>
    </row>
    <row r="348" spans="1:22" x14ac:dyDescent="0.25">
      <c r="A348" s="45"/>
      <c r="B348" s="63"/>
      <c r="C348" s="206"/>
      <c r="D348" s="45"/>
      <c r="E348" s="206"/>
      <c r="F348" s="45"/>
      <c r="G348" s="206"/>
      <c r="H348" s="45"/>
      <c r="I348" s="206"/>
      <c r="J348" s="45"/>
      <c r="K348" s="47"/>
      <c r="L348" s="269"/>
      <c r="M348" s="47"/>
      <c r="N348" s="270"/>
      <c r="O348" s="270"/>
      <c r="P348" s="270"/>
      <c r="Q348" s="270"/>
      <c r="R348" s="269"/>
      <c r="S348" s="269"/>
      <c r="T348" s="269"/>
      <c r="U348" s="269"/>
      <c r="V348" s="269"/>
    </row>
    <row r="349" spans="1:22" x14ac:dyDescent="0.25">
      <c r="A349" s="45"/>
      <c r="B349" s="63"/>
      <c r="C349" s="206"/>
      <c r="D349" s="45"/>
      <c r="E349" s="206"/>
      <c r="F349" s="45"/>
      <c r="G349" s="206"/>
      <c r="H349" s="45"/>
      <c r="I349" s="206"/>
      <c r="J349" s="45"/>
      <c r="K349" s="47"/>
      <c r="L349" s="269"/>
      <c r="M349" s="47"/>
      <c r="N349" s="270"/>
      <c r="O349" s="270"/>
      <c r="P349" s="270"/>
      <c r="Q349" s="270"/>
      <c r="R349" s="269"/>
      <c r="S349" s="269"/>
      <c r="T349" s="269"/>
      <c r="U349" s="269"/>
      <c r="V349" s="269"/>
    </row>
    <row r="350" spans="1:22" x14ac:dyDescent="0.25">
      <c r="A350" s="45"/>
      <c r="B350" s="63"/>
      <c r="C350" s="206"/>
      <c r="D350" s="45"/>
      <c r="E350" s="206"/>
      <c r="F350" s="45"/>
      <c r="G350" s="206"/>
      <c r="H350" s="45"/>
      <c r="I350" s="206"/>
      <c r="J350" s="45"/>
      <c r="K350" s="47"/>
      <c r="L350" s="269"/>
      <c r="M350" s="47"/>
      <c r="N350" s="270"/>
      <c r="O350" s="270"/>
      <c r="P350" s="270"/>
      <c r="Q350" s="270"/>
      <c r="R350" s="269"/>
      <c r="S350" s="269"/>
      <c r="T350" s="269"/>
      <c r="U350" s="269"/>
      <c r="V350" s="269"/>
    </row>
    <row r="351" spans="1:22" x14ac:dyDescent="0.25">
      <c r="A351" s="45"/>
      <c r="B351" s="63"/>
      <c r="C351" s="206"/>
      <c r="D351" s="45"/>
      <c r="E351" s="206"/>
      <c r="F351" s="45"/>
      <c r="G351" s="206"/>
      <c r="H351" s="45"/>
      <c r="I351" s="206"/>
      <c r="J351" s="45"/>
      <c r="K351" s="47"/>
      <c r="L351" s="269"/>
      <c r="M351" s="47"/>
      <c r="N351" s="270"/>
      <c r="O351" s="270"/>
      <c r="P351" s="270"/>
      <c r="Q351" s="270"/>
      <c r="R351" s="269"/>
      <c r="S351" s="269"/>
      <c r="T351" s="269"/>
      <c r="U351" s="269"/>
      <c r="V351" s="269"/>
    </row>
    <row r="352" spans="1:22" x14ac:dyDescent="0.25">
      <c r="A352" s="45"/>
      <c r="B352" s="63"/>
      <c r="C352" s="206"/>
      <c r="D352" s="45"/>
      <c r="E352" s="206"/>
      <c r="F352" s="45"/>
      <c r="G352" s="206"/>
      <c r="H352" s="45"/>
      <c r="I352" s="206"/>
      <c r="J352" s="45"/>
      <c r="K352" s="47"/>
      <c r="L352" s="269"/>
      <c r="M352" s="47"/>
      <c r="N352" s="270"/>
      <c r="O352" s="270"/>
      <c r="P352" s="270"/>
      <c r="Q352" s="270"/>
      <c r="R352" s="269"/>
      <c r="S352" s="269"/>
      <c r="T352" s="269"/>
      <c r="U352" s="269"/>
      <c r="V352" s="269"/>
    </row>
    <row r="353" spans="1:22" x14ac:dyDescent="0.25">
      <c r="A353" s="45"/>
      <c r="B353" s="63"/>
      <c r="C353" s="206"/>
      <c r="D353" s="45"/>
      <c r="E353" s="206"/>
      <c r="F353" s="45"/>
      <c r="G353" s="206"/>
      <c r="H353" s="45"/>
      <c r="I353" s="206"/>
      <c r="J353" s="45"/>
      <c r="K353" s="47"/>
      <c r="L353" s="269"/>
      <c r="M353" s="47"/>
      <c r="N353" s="270"/>
      <c r="O353" s="270"/>
      <c r="P353" s="270"/>
      <c r="Q353" s="270"/>
      <c r="R353" s="269"/>
      <c r="S353" s="269"/>
      <c r="T353" s="269"/>
      <c r="U353" s="269"/>
      <c r="V353" s="269"/>
    </row>
    <row r="354" spans="1:22" x14ac:dyDescent="0.25">
      <c r="A354" s="45"/>
      <c r="B354" s="63"/>
      <c r="C354" s="206"/>
      <c r="D354" s="45"/>
      <c r="E354" s="206"/>
      <c r="F354" s="45"/>
      <c r="G354" s="206"/>
      <c r="H354" s="45"/>
      <c r="I354" s="206"/>
      <c r="J354" s="45"/>
      <c r="K354" s="47"/>
      <c r="L354" s="269"/>
      <c r="M354" s="47"/>
      <c r="N354" s="270"/>
      <c r="O354" s="270"/>
      <c r="P354" s="270"/>
      <c r="Q354" s="270"/>
      <c r="R354" s="269"/>
      <c r="S354" s="269"/>
      <c r="T354" s="269"/>
      <c r="U354" s="269"/>
      <c r="V354" s="269"/>
    </row>
    <row r="355" spans="1:22" x14ac:dyDescent="0.25">
      <c r="A355" s="45"/>
      <c r="B355" s="63"/>
      <c r="C355" s="206"/>
      <c r="D355" s="45"/>
      <c r="E355" s="206"/>
      <c r="F355" s="45"/>
      <c r="G355" s="206"/>
      <c r="H355" s="45"/>
      <c r="I355" s="206"/>
      <c r="J355" s="45"/>
      <c r="K355" s="47"/>
      <c r="L355" s="269"/>
      <c r="M355" s="47"/>
      <c r="N355" s="270"/>
      <c r="O355" s="270"/>
      <c r="P355" s="270"/>
      <c r="Q355" s="270"/>
      <c r="R355" s="269"/>
      <c r="S355" s="269"/>
      <c r="T355" s="269"/>
      <c r="U355" s="269"/>
      <c r="V355" s="269"/>
    </row>
    <row r="356" spans="1:22" x14ac:dyDescent="0.25">
      <c r="A356" s="45"/>
      <c r="B356" s="63"/>
      <c r="C356" s="206"/>
      <c r="D356" s="45"/>
      <c r="E356" s="206"/>
      <c r="F356" s="45"/>
      <c r="G356" s="206"/>
      <c r="H356" s="45"/>
      <c r="I356" s="206"/>
      <c r="J356" s="45"/>
      <c r="K356" s="47"/>
      <c r="L356" s="269"/>
      <c r="M356" s="47"/>
      <c r="N356" s="270"/>
      <c r="O356" s="270"/>
      <c r="P356" s="270"/>
      <c r="Q356" s="270"/>
      <c r="R356" s="269"/>
      <c r="S356" s="269"/>
      <c r="T356" s="269"/>
      <c r="U356" s="269"/>
      <c r="V356" s="269"/>
    </row>
    <row r="357" spans="1:22" x14ac:dyDescent="0.25">
      <c r="A357" s="45"/>
      <c r="B357" s="63"/>
      <c r="C357" s="206"/>
      <c r="D357" s="45"/>
      <c r="E357" s="206"/>
      <c r="F357" s="45"/>
      <c r="G357" s="206"/>
      <c r="H357" s="45"/>
      <c r="I357" s="206"/>
      <c r="J357" s="45"/>
      <c r="K357" s="47"/>
      <c r="L357" s="269"/>
      <c r="M357" s="47"/>
      <c r="N357" s="270"/>
      <c r="O357" s="270"/>
      <c r="P357" s="270"/>
      <c r="Q357" s="270"/>
      <c r="R357" s="269"/>
      <c r="S357" s="269"/>
      <c r="T357" s="269"/>
      <c r="U357" s="269"/>
      <c r="V357" s="269"/>
    </row>
    <row r="358" spans="1:22" x14ac:dyDescent="0.25">
      <c r="A358" s="45"/>
      <c r="B358" s="63"/>
      <c r="C358" s="206"/>
      <c r="D358" s="45"/>
      <c r="E358" s="206"/>
      <c r="F358" s="45"/>
      <c r="G358" s="206"/>
      <c r="H358" s="45"/>
      <c r="I358" s="206"/>
      <c r="J358" s="45"/>
      <c r="K358" s="47"/>
      <c r="L358" s="269"/>
      <c r="M358" s="47"/>
      <c r="N358" s="270"/>
      <c r="O358" s="270"/>
      <c r="P358" s="270"/>
      <c r="Q358" s="270"/>
      <c r="R358" s="269"/>
      <c r="S358" s="269"/>
      <c r="T358" s="269"/>
      <c r="U358" s="269"/>
      <c r="V358" s="269"/>
    </row>
    <row r="359" spans="1:22" x14ac:dyDescent="0.25">
      <c r="A359" s="45"/>
      <c r="B359" s="63"/>
      <c r="C359" s="206"/>
      <c r="D359" s="45"/>
      <c r="E359" s="206"/>
      <c r="F359" s="45"/>
      <c r="G359" s="206"/>
      <c r="H359" s="45"/>
      <c r="I359" s="206"/>
      <c r="J359" s="45"/>
      <c r="K359" s="47"/>
      <c r="L359" s="269"/>
      <c r="M359" s="47"/>
      <c r="N359" s="270"/>
      <c r="O359" s="270"/>
      <c r="P359" s="270"/>
      <c r="Q359" s="270"/>
      <c r="R359" s="269"/>
      <c r="S359" s="269"/>
      <c r="T359" s="269"/>
      <c r="U359" s="269"/>
      <c r="V359" s="269"/>
    </row>
    <row r="360" spans="1:22" x14ac:dyDescent="0.25">
      <c r="A360" s="45"/>
      <c r="B360" s="63"/>
      <c r="C360" s="206"/>
      <c r="D360" s="45"/>
      <c r="E360" s="206"/>
      <c r="F360" s="45"/>
      <c r="G360" s="206"/>
      <c r="H360" s="45"/>
      <c r="I360" s="206"/>
      <c r="J360" s="45"/>
      <c r="K360" s="47"/>
      <c r="L360" s="269"/>
      <c r="M360" s="47"/>
      <c r="N360" s="270"/>
      <c r="O360" s="270"/>
      <c r="P360" s="270"/>
      <c r="Q360" s="270"/>
      <c r="R360" s="269"/>
      <c r="S360" s="269"/>
      <c r="T360" s="269"/>
      <c r="U360" s="269"/>
      <c r="V360" s="269"/>
    </row>
    <row r="361" spans="1:22" x14ac:dyDescent="0.25">
      <c r="A361" s="45"/>
      <c r="B361" s="63"/>
      <c r="C361" s="206"/>
      <c r="D361" s="45"/>
      <c r="E361" s="206"/>
      <c r="F361" s="45"/>
      <c r="G361" s="206"/>
      <c r="H361" s="45"/>
      <c r="I361" s="206"/>
      <c r="J361" s="45"/>
      <c r="K361" s="47"/>
      <c r="L361" s="269"/>
      <c r="M361" s="47"/>
      <c r="N361" s="270"/>
      <c r="O361" s="270"/>
      <c r="P361" s="270"/>
      <c r="Q361" s="270"/>
      <c r="R361" s="269"/>
      <c r="S361" s="269"/>
      <c r="T361" s="269"/>
      <c r="U361" s="269"/>
      <c r="V361" s="269"/>
    </row>
    <row r="362" spans="1:22" x14ac:dyDescent="0.25">
      <c r="A362" s="45"/>
      <c r="B362" s="63"/>
      <c r="C362" s="206"/>
      <c r="D362" s="45"/>
      <c r="E362" s="206"/>
      <c r="F362" s="45"/>
      <c r="G362" s="206"/>
      <c r="H362" s="45"/>
      <c r="I362" s="206"/>
      <c r="J362" s="45"/>
      <c r="K362" s="47"/>
      <c r="L362" s="269"/>
      <c r="M362" s="47"/>
      <c r="N362" s="270"/>
      <c r="O362" s="270"/>
      <c r="P362" s="270"/>
      <c r="Q362" s="270"/>
      <c r="R362" s="269"/>
      <c r="S362" s="269"/>
      <c r="T362" s="269"/>
      <c r="U362" s="269"/>
      <c r="V362" s="269"/>
    </row>
    <row r="363" spans="1:22" x14ac:dyDescent="0.25">
      <c r="A363" s="45"/>
      <c r="B363" s="63"/>
      <c r="C363" s="206"/>
      <c r="D363" s="45"/>
      <c r="E363" s="206"/>
      <c r="F363" s="45"/>
      <c r="G363" s="206"/>
      <c r="H363" s="45"/>
      <c r="I363" s="206"/>
      <c r="J363" s="45"/>
      <c r="K363" s="47"/>
      <c r="L363" s="269"/>
      <c r="M363" s="47"/>
      <c r="N363" s="270"/>
      <c r="O363" s="270"/>
      <c r="P363" s="270"/>
      <c r="Q363" s="270"/>
      <c r="R363" s="269"/>
      <c r="S363" s="269"/>
      <c r="T363" s="269"/>
      <c r="U363" s="269"/>
      <c r="V363" s="269"/>
    </row>
    <row r="364" spans="1:22" x14ac:dyDescent="0.25">
      <c r="A364" s="45"/>
      <c r="B364" s="63"/>
      <c r="C364" s="206"/>
      <c r="D364" s="45"/>
      <c r="E364" s="206"/>
      <c r="F364" s="45"/>
      <c r="G364" s="206"/>
      <c r="H364" s="45"/>
      <c r="I364" s="206"/>
      <c r="J364" s="45"/>
      <c r="K364" s="47"/>
      <c r="L364" s="269"/>
      <c r="M364" s="47"/>
      <c r="N364" s="270"/>
      <c r="O364" s="270"/>
      <c r="P364" s="270"/>
      <c r="Q364" s="270"/>
      <c r="R364" s="269"/>
      <c r="S364" s="269"/>
      <c r="T364" s="269"/>
      <c r="U364" s="269"/>
      <c r="V364" s="269"/>
    </row>
    <row r="365" spans="1:22" x14ac:dyDescent="0.25">
      <c r="A365" s="45"/>
      <c r="B365" s="63"/>
      <c r="C365" s="206"/>
      <c r="D365" s="45"/>
      <c r="E365" s="206"/>
      <c r="F365" s="45"/>
      <c r="G365" s="206"/>
      <c r="H365" s="45"/>
      <c r="I365" s="206"/>
      <c r="J365" s="45"/>
      <c r="K365" s="47"/>
      <c r="L365" s="269"/>
      <c r="M365" s="47"/>
      <c r="N365" s="270"/>
      <c r="O365" s="270"/>
      <c r="P365" s="270"/>
      <c r="Q365" s="270"/>
      <c r="R365" s="269"/>
      <c r="S365" s="269"/>
      <c r="T365" s="269"/>
      <c r="U365" s="269"/>
      <c r="V365" s="269"/>
    </row>
    <row r="366" spans="1:22" x14ac:dyDescent="0.25">
      <c r="A366" s="45"/>
      <c r="B366" s="63"/>
      <c r="C366" s="206"/>
      <c r="D366" s="45"/>
      <c r="E366" s="206"/>
      <c r="F366" s="45"/>
      <c r="G366" s="206"/>
      <c r="H366" s="45"/>
      <c r="I366" s="206"/>
      <c r="J366" s="45"/>
      <c r="K366" s="47"/>
      <c r="L366" s="269"/>
      <c r="M366" s="47"/>
      <c r="N366" s="270"/>
      <c r="O366" s="270"/>
      <c r="P366" s="270"/>
      <c r="Q366" s="270"/>
      <c r="R366" s="269"/>
      <c r="S366" s="269"/>
      <c r="T366" s="269"/>
      <c r="U366" s="269"/>
      <c r="V366" s="269"/>
    </row>
    <row r="367" spans="1:22" x14ac:dyDescent="0.25">
      <c r="A367" s="45"/>
      <c r="B367" s="63"/>
      <c r="C367" s="206"/>
      <c r="D367" s="45"/>
      <c r="E367" s="206"/>
      <c r="F367" s="45"/>
      <c r="G367" s="206"/>
      <c r="H367" s="45"/>
      <c r="I367" s="206"/>
      <c r="J367" s="45"/>
      <c r="K367" s="47"/>
      <c r="L367" s="269"/>
      <c r="M367" s="47"/>
      <c r="N367" s="270"/>
      <c r="O367" s="270"/>
      <c r="P367" s="270"/>
      <c r="Q367" s="270"/>
      <c r="R367" s="269"/>
      <c r="S367" s="269"/>
      <c r="T367" s="269"/>
      <c r="U367" s="269"/>
      <c r="V367" s="269"/>
    </row>
    <row r="368" spans="1:22" x14ac:dyDescent="0.25">
      <c r="A368" s="45"/>
      <c r="B368" s="63"/>
      <c r="C368" s="206"/>
      <c r="D368" s="45"/>
      <c r="E368" s="206"/>
      <c r="F368" s="45"/>
      <c r="G368" s="206"/>
      <c r="H368" s="45"/>
      <c r="I368" s="206"/>
      <c r="J368" s="45"/>
      <c r="K368" s="47"/>
      <c r="L368" s="269"/>
      <c r="M368" s="47"/>
      <c r="N368" s="270"/>
      <c r="O368" s="270"/>
      <c r="P368" s="270"/>
      <c r="Q368" s="270"/>
      <c r="R368" s="269"/>
      <c r="S368" s="269"/>
      <c r="T368" s="269"/>
      <c r="U368" s="269"/>
      <c r="V368" s="269"/>
    </row>
    <row r="369" spans="1:22" x14ac:dyDescent="0.25">
      <c r="A369" s="45"/>
      <c r="B369" s="63"/>
      <c r="C369" s="206"/>
      <c r="D369" s="45"/>
      <c r="E369" s="206"/>
      <c r="F369" s="45"/>
      <c r="G369" s="206"/>
      <c r="H369" s="45"/>
      <c r="I369" s="206"/>
      <c r="J369" s="45"/>
      <c r="K369" s="47"/>
      <c r="L369" s="269"/>
      <c r="M369" s="47"/>
      <c r="N369" s="270"/>
      <c r="O369" s="270"/>
      <c r="P369" s="270"/>
      <c r="Q369" s="270"/>
      <c r="R369" s="269"/>
      <c r="S369" s="269"/>
      <c r="T369" s="269"/>
      <c r="U369" s="269"/>
      <c r="V369" s="269"/>
    </row>
  </sheetData>
  <sheetProtection algorithmName="SHA-512" hashValue="oI8BB/QPMBtyuz1H57gU8mV3Q2Ha3aHZkVpVKbZHuv8SCnz3z7yPt43blzUcbaMyZPgkgOfUhmqQckFenRxZjA==" saltValue="FmGWC/9ayoWXsTdwQX9Ufw==" spinCount="100000" sheet="1" objects="1" scenarios="1"/>
  <protectedRanges>
    <protectedRange sqref="J63:J64" name="Plage6_1"/>
    <protectedRange sqref="F4:F60" name="Plage3_1"/>
    <protectedRange sqref="Q7 Q11 Q15 Q19 Q27 Q31 Q39:Q40 Q51 Q55 Q63:Q64" name="Plage1_1"/>
    <protectedRange sqref="D3:D63" name="Plage2_1"/>
    <protectedRange sqref="H8:H56" name="Plage4_1"/>
    <protectedRange sqref="J16:J48" name="Plage5_1"/>
    <protectedRange sqref="S8 S16 S23:S24 S28 S31 S39:S40" name="Plage7_1"/>
  </protectedRanges>
  <mergeCells count="8">
    <mergeCell ref="N3:T4"/>
    <mergeCell ref="I12:J15"/>
    <mergeCell ref="K32:K33"/>
    <mergeCell ref="N47:T48"/>
    <mergeCell ref="I59:J60"/>
    <mergeCell ref="L32:L33"/>
    <mergeCell ref="L34:L35"/>
    <mergeCell ref="K34:K35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3426" r:id="rId3" name="CommandButton2">
          <controlPr defaultSize="0" autoLine="0" autoPict="0" r:id="rId4">
            <anchor moveWithCells="1">
              <from>
                <xdr:col>8</xdr:col>
                <xdr:colOff>1924050</xdr:colOff>
                <xdr:row>0</xdr:row>
                <xdr:rowOff>142875</xdr:rowOff>
              </from>
              <to>
                <xdr:col>11</xdr:col>
                <xdr:colOff>762000</xdr:colOff>
                <xdr:row>3</xdr:row>
                <xdr:rowOff>85725</xdr:rowOff>
              </to>
            </anchor>
          </controlPr>
        </control>
      </mc:Choice>
      <mc:Fallback>
        <control shapeId="103426" r:id="rId3" name="CommandButton2"/>
      </mc:Fallback>
    </mc:AlternateContent>
    <mc:AlternateContent xmlns:mc="http://schemas.openxmlformats.org/markup-compatibility/2006">
      <mc:Choice Requires="x14">
        <control shapeId="103425" r:id="rId5" name="CommandButton1">
          <controlPr defaultSize="0" autoLine="0" r:id="rId6">
            <anchor moveWithCells="1">
              <from>
                <xdr:col>19</xdr:col>
                <xdr:colOff>1438275</xdr:colOff>
                <xdr:row>0</xdr:row>
                <xdr:rowOff>161925</xdr:rowOff>
              </from>
              <to>
                <xdr:col>21</xdr:col>
                <xdr:colOff>1057275</xdr:colOff>
                <xdr:row>4</xdr:row>
                <xdr:rowOff>85725</xdr:rowOff>
              </to>
            </anchor>
          </controlPr>
        </control>
      </mc:Choice>
      <mc:Fallback>
        <control shapeId="103425" r:id="rId5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13</vt:i4>
      </vt:variant>
    </vt:vector>
  </HeadingPairs>
  <TitlesOfParts>
    <vt:vector size="13" baseType="lpstr">
      <vt:lpstr>A LIRE Explications</vt:lpstr>
      <vt:lpstr>ACCUEIL</vt:lpstr>
      <vt:lpstr>Tirage-poules_de_4</vt:lpstr>
      <vt:lpstr>Poule1</vt:lpstr>
      <vt:lpstr>Poule2</vt:lpstr>
      <vt:lpstr>Poule3</vt:lpstr>
      <vt:lpstr>Poule4</vt:lpstr>
      <vt:lpstr>Poule5</vt:lpstr>
      <vt:lpstr>Poule6</vt:lpstr>
      <vt:lpstr>Poule7</vt:lpstr>
      <vt:lpstr>Poule8</vt:lpstr>
      <vt:lpstr>tableau1a16</vt:lpstr>
      <vt:lpstr>tableau17a32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poule 3 ou 4</dc:title>
  <dc:creator>joco</dc:creator>
  <cp:lastModifiedBy>JCB40</cp:lastModifiedBy>
  <cp:revision>12</cp:revision>
  <dcterms:created xsi:type="dcterms:W3CDTF">2022-03-09T15:53:12Z</dcterms:created>
  <dcterms:modified xsi:type="dcterms:W3CDTF">2024-10-12T11:34:43Z</dcterms:modified>
  <cp:version>18/3/2022 version 5</cp:version>
</cp:coreProperties>
</file>