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drawings/drawing3.xml" ContentType="application/vnd.openxmlformats-officedocument.drawing+xml"/>
  <Override PartName="/xl/activeX/activeX14.xml" ContentType="application/vnd.ms-office.activeX+xml"/>
  <Override PartName="/xl/activeX/activeX1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055B48AA-1D26-4EFC-ADE0-831CA1651A97}" xr6:coauthVersionLast="47" xr6:coauthVersionMax="47" xr10:uidLastSave="{00000000-0000-0000-0000-000000000000}"/>
  <bookViews>
    <workbookView xWindow="-120" yWindow="-120" windowWidth="19440" windowHeight="15000" firstSheet="2" activeTab="2" xr2:uid="{CAD3185F-F36A-4A2F-A667-B2573E60AF6B}"/>
  </bookViews>
  <sheets>
    <sheet name="ACCUEIL" sheetId="23" r:id="rId1"/>
    <sheet name="Tirage-poules_de_4" sheetId="18" r:id="rId2"/>
    <sheet name="Poule1" sheetId="19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9" i="19" l="1"/>
  <c r="Y5" i="19"/>
  <c r="W5" i="19"/>
  <c r="Y7" i="19"/>
  <c r="X7" i="19"/>
  <c r="X4" i="19"/>
  <c r="V4" i="19"/>
  <c r="Y2" i="19"/>
  <c r="X3" i="19"/>
  <c r="W3" i="19"/>
  <c r="V2" i="19"/>
  <c r="B2" i="19"/>
  <c r="V1" i="19" s="1"/>
  <c r="G12" i="19"/>
  <c r="B5" i="19"/>
  <c r="G7" i="19" s="1"/>
  <c r="AE2" i="19" l="1"/>
  <c r="AB2" i="19"/>
  <c r="AI5" i="18" l="1"/>
  <c r="AA4" i="18"/>
  <c r="T2" i="19"/>
  <c r="W6" i="19"/>
  <c r="V6" i="19"/>
  <c r="T3" i="19"/>
  <c r="U3" i="19"/>
  <c r="T4" i="19"/>
  <c r="U4" i="19"/>
  <c r="T5" i="19"/>
  <c r="U5" i="19"/>
  <c r="T6" i="19"/>
  <c r="U6" i="19"/>
  <c r="T7" i="19"/>
  <c r="U7" i="19"/>
  <c r="U2" i="19"/>
  <c r="U5" i="18"/>
  <c r="W5" i="18"/>
  <c r="Y5" i="18"/>
  <c r="AA5" i="18"/>
  <c r="AC5" i="18"/>
  <c r="AE5" i="18"/>
  <c r="AG5" i="18"/>
  <c r="AI4" i="18"/>
  <c r="AG4" i="18"/>
  <c r="AE4" i="18"/>
  <c r="AC4" i="18"/>
  <c r="Y4" i="18"/>
  <c r="W4" i="18"/>
  <c r="U4" i="18"/>
  <c r="U3" i="18"/>
  <c r="W3" i="18"/>
  <c r="Y3" i="18"/>
  <c r="AA3" i="18"/>
  <c r="AC3" i="18"/>
  <c r="AE8" i="18"/>
  <c r="AE3" i="18"/>
  <c r="AG3" i="18"/>
  <c r="AI3" i="18"/>
  <c r="AI2" i="18"/>
  <c r="AG2" i="18"/>
  <c r="AE2" i="18"/>
  <c r="AC2" i="18"/>
  <c r="AA2" i="18"/>
  <c r="Y2" i="18"/>
  <c r="W2" i="18"/>
  <c r="U2" i="18"/>
  <c r="V8" i="19" l="1"/>
  <c r="Y8" i="19"/>
  <c r="W9" i="19"/>
  <c r="Y9" i="19"/>
  <c r="X9" i="19"/>
  <c r="V9" i="19"/>
  <c r="W8" i="19"/>
  <c r="X8" i="19"/>
  <c r="Z6" i="18"/>
  <c r="X6" i="18"/>
  <c r="V6" i="18"/>
  <c r="Y15" i="19" l="1"/>
  <c r="V15" i="19"/>
  <c r="X15" i="19"/>
  <c r="Y10" i="19"/>
  <c r="W15" i="19"/>
  <c r="W10" i="19"/>
  <c r="V10" i="19"/>
  <c r="X10" i="19"/>
  <c r="AD6" i="19"/>
  <c r="AC6" i="19"/>
  <c r="AE6" i="19"/>
  <c r="AE8" i="19"/>
  <c r="AC8" i="19"/>
  <c r="AD7" i="19"/>
  <c r="AE5" i="19"/>
  <c r="AC9" i="19"/>
  <c r="AB7" i="19"/>
  <c r="AB9" i="19"/>
  <c r="AB5" i="19"/>
  <c r="AE10" i="19"/>
  <c r="AD10" i="19"/>
  <c r="B4" i="19"/>
  <c r="AD2" i="19" s="1"/>
  <c r="G13" i="19"/>
  <c r="B3" i="19"/>
  <c r="AC2" i="19" s="1"/>
  <c r="G15" i="19"/>
  <c r="G14" i="19"/>
  <c r="AE11" i="19" l="1"/>
  <c r="AC11" i="19"/>
  <c r="AB11" i="19"/>
  <c r="AD11" i="19"/>
  <c r="N6" i="19"/>
  <c r="W1" i="19"/>
  <c r="N2" i="19"/>
  <c r="N5" i="19"/>
  <c r="N3" i="19"/>
  <c r="N7" i="19"/>
  <c r="N4" i="19"/>
  <c r="G4" i="19"/>
  <c r="Y1" i="19"/>
  <c r="G3" i="19"/>
  <c r="X1" i="19"/>
  <c r="G2" i="19"/>
  <c r="G6" i="19"/>
  <c r="G5" i="19"/>
</calcChain>
</file>

<file path=xl/sharedStrings.xml><?xml version="1.0" encoding="utf-8"?>
<sst xmlns="http://schemas.openxmlformats.org/spreadsheetml/2006/main" count="88" uniqueCount="74">
  <si>
    <t>N°</t>
  </si>
  <si>
    <t>NOMS</t>
  </si>
  <si>
    <t>Contre</t>
  </si>
  <si>
    <t>Tirage</t>
  </si>
  <si>
    <t>NOM du joueur 1</t>
  </si>
  <si>
    <t>NOM du joueur 2</t>
  </si>
  <si>
    <t>BIENVENUE DANS LE MONDE DU SPORT</t>
  </si>
  <si>
    <t>Poule   1</t>
  </si>
  <si>
    <t>Poule2</t>
  </si>
  <si>
    <t>Poule1</t>
  </si>
  <si>
    <t>Poule3</t>
  </si>
  <si>
    <t>Poule4</t>
  </si>
  <si>
    <t>Poule5</t>
  </si>
  <si>
    <t>Poule6</t>
  </si>
  <si>
    <t>Poule7</t>
  </si>
  <si>
    <t>Pts set 1</t>
  </si>
  <si>
    <t>Pts set 2</t>
  </si>
  <si>
    <t>Pts set 3</t>
  </si>
  <si>
    <t>Pts set 4</t>
  </si>
  <si>
    <t>Pts set 5</t>
  </si>
  <si>
    <t>Classement de la poule 1</t>
  </si>
  <si>
    <t>Pts Classt</t>
  </si>
  <si>
    <t>Poule8</t>
  </si>
  <si>
    <t>Pts Diff pour joueur 1</t>
  </si>
  <si>
    <t>Pts Diff pour joueur 2</t>
  </si>
  <si>
    <t>Nb de parties gagnées</t>
  </si>
  <si>
    <t>&gt;&gt;&gt;&gt;&gt;</t>
  </si>
  <si>
    <t xml:space="preserve">JEAN BERNARD </t>
  </si>
  <si>
    <t xml:space="preserve">FRANCOIS JACQUES </t>
  </si>
  <si>
    <t>JEAN</t>
  </si>
  <si>
    <t>PAUL</t>
  </si>
  <si>
    <t>JEAN PAUL</t>
  </si>
  <si>
    <t>FRANSISCO</t>
  </si>
  <si>
    <t>PEDRO</t>
  </si>
  <si>
    <t>JEANINE</t>
  </si>
  <si>
    <t>MAURICETTE</t>
  </si>
  <si>
    <t>GABY</t>
  </si>
  <si>
    <t>GABRIEL</t>
  </si>
  <si>
    <t>THERESE</t>
  </si>
  <si>
    <t>THEO</t>
  </si>
  <si>
    <t>THEOPHILE</t>
  </si>
  <si>
    <t>MARCEAU</t>
  </si>
  <si>
    <t>LUC</t>
  </si>
  <si>
    <t>JULES</t>
  </si>
  <si>
    <t>GERARD</t>
  </si>
  <si>
    <t>BERNARDO</t>
  </si>
  <si>
    <t>HENRI</t>
  </si>
  <si>
    <t>JOEL</t>
  </si>
  <si>
    <t>KLEBERT</t>
  </si>
  <si>
    <t>PASCALINE</t>
  </si>
  <si>
    <t>RENE</t>
  </si>
  <si>
    <t>HENRIETTE</t>
  </si>
  <si>
    <t>GERMAINE</t>
  </si>
  <si>
    <t>QUENTIN DE LA TOUR</t>
  </si>
  <si>
    <t>MONIQUE</t>
  </si>
  <si>
    <t>VIOLAINE</t>
  </si>
  <si>
    <t>VALERY</t>
  </si>
  <si>
    <t>MAGALI</t>
  </si>
  <si>
    <t>dionisosse</t>
  </si>
  <si>
    <t>Départage par parties gagnées</t>
  </si>
  <si>
    <t>Départage parties gagnées</t>
  </si>
  <si>
    <t>Nb de MANCHES gagnés</t>
  </si>
  <si>
    <t>Parties</t>
  </si>
  <si>
    <t>POINTS</t>
  </si>
  <si>
    <t>1-4</t>
  </si>
  <si>
    <t>2-3</t>
  </si>
  <si>
    <t>1-3</t>
  </si>
  <si>
    <t>4-2</t>
  </si>
  <si>
    <t>1-2</t>
  </si>
  <si>
    <t>3-4</t>
  </si>
  <si>
    <t>JOUEURS N°</t>
  </si>
  <si>
    <t>Totaux</t>
  </si>
  <si>
    <t>Classt</t>
  </si>
  <si>
    <t>Départage résultat particulier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</si>
</sst>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2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0033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249977111117893"/>
        <bgColor indexed="64"/>
      </patternFill>
    </fill>
  </fills>
  <borders count="3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thin">
        <color rgb="FFFF0000"/>
      </bottom>
      <diagonal/>
    </border>
    <border>
      <left style="double">
        <color rgb="FFFF0000"/>
      </left>
      <right style="double">
        <color rgb="FFFF0000"/>
      </right>
      <top style="thin">
        <color rgb="FFFF0000"/>
      </top>
      <bottom style="thin">
        <color rgb="FFFF0000"/>
      </bottom>
      <diagonal/>
    </border>
    <border>
      <left style="double">
        <color rgb="FFFF0000"/>
      </left>
      <right style="double">
        <color rgb="FFFF0000"/>
      </right>
      <top/>
      <bottom/>
      <diagonal/>
    </border>
    <border>
      <left style="double">
        <color rgb="FF0070C0"/>
      </left>
      <right style="double">
        <color rgb="FF0070C0"/>
      </right>
      <top style="double">
        <color rgb="FF0070C0"/>
      </top>
      <bottom/>
      <diagonal/>
    </border>
    <border>
      <left/>
      <right/>
      <top style="double">
        <color rgb="FFFF0000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medium">
        <color auto="1"/>
      </bottom>
      <diagonal/>
    </border>
    <border>
      <left style="double">
        <color rgb="FFFF0000"/>
      </left>
      <right style="double">
        <color rgb="FFFF0000"/>
      </right>
      <top style="medium">
        <color auto="1"/>
      </top>
      <bottom style="thin">
        <color auto="1"/>
      </bottom>
      <diagonal/>
    </border>
    <border>
      <left style="double">
        <color rgb="FFFF0000"/>
      </left>
      <right style="double">
        <color rgb="FFFF0000"/>
      </right>
      <top style="thin">
        <color auto="1"/>
      </top>
      <bottom style="thin">
        <color auto="1"/>
      </bottom>
      <diagonal/>
    </border>
    <border>
      <left style="double">
        <color rgb="FFFF0000"/>
      </left>
      <right style="double">
        <color rgb="FFFF0000"/>
      </right>
      <top style="thin">
        <color auto="1"/>
      </top>
      <bottom style="double">
        <color rgb="FFFF0000"/>
      </bottom>
      <diagonal/>
    </border>
    <border>
      <left style="double">
        <color rgb="FFFF0000"/>
      </left>
      <right/>
      <top style="double">
        <color rgb="FFFF0000"/>
      </top>
      <bottom style="double">
        <color rgb="FFFF0000"/>
      </bottom>
      <diagonal/>
    </border>
    <border>
      <left/>
      <right/>
      <top style="double">
        <color rgb="FFFF0000"/>
      </top>
      <bottom style="double">
        <color rgb="FFFF0000"/>
      </bottom>
      <diagonal/>
    </border>
    <border>
      <left/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double">
        <color rgb="FFFF0000"/>
      </right>
      <top style="thin">
        <color rgb="FFFF0000"/>
      </top>
      <bottom style="double">
        <color rgb="FFFF0000"/>
      </bottom>
      <diagonal/>
    </border>
    <border>
      <left style="double">
        <color rgb="FFFF0000"/>
      </left>
      <right/>
      <top style="double">
        <color rgb="FFFF0000"/>
      </top>
      <bottom style="medium">
        <color auto="1"/>
      </bottom>
      <diagonal/>
    </border>
    <border>
      <left/>
      <right style="double">
        <color rgb="FFFF0000"/>
      </right>
      <top style="double">
        <color rgb="FFFF0000"/>
      </top>
      <bottom style="medium">
        <color auto="1"/>
      </bottom>
      <diagonal/>
    </border>
    <border>
      <left style="double">
        <color rgb="FFFF0000"/>
      </left>
      <right style="double">
        <color rgb="FFFF0000"/>
      </right>
      <top style="thin">
        <color auto="1"/>
      </top>
      <bottom/>
      <diagonal/>
    </border>
    <border>
      <left style="double">
        <color rgb="FFFF0000"/>
      </left>
      <right style="double">
        <color rgb="FFFF0000"/>
      </right>
      <top style="thin">
        <color rgb="FFFF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double">
        <color rgb="FFFF0000"/>
      </right>
      <top/>
      <bottom style="thin">
        <color rgb="FFFF0000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/>
      <diagonal/>
    </border>
    <border>
      <left style="double">
        <color rgb="FFFF0000"/>
      </left>
      <right style="double">
        <color rgb="FFFF0000"/>
      </right>
      <top/>
      <bottom style="double">
        <color rgb="FFFF0000"/>
      </bottom>
      <diagonal/>
    </border>
    <border>
      <left style="double">
        <color rgb="FFFF0000"/>
      </left>
      <right style="double">
        <color rgb="FFFF0000"/>
      </right>
      <top/>
      <bottom style="thin">
        <color auto="1"/>
      </bottom>
      <diagonal/>
    </border>
    <border>
      <left style="double">
        <color rgb="FFFF0000"/>
      </left>
      <right/>
      <top/>
      <bottom style="thin">
        <color auto="1"/>
      </bottom>
      <diagonal/>
    </border>
    <border>
      <left style="double">
        <color rgb="FFFF0000"/>
      </left>
      <right/>
      <top style="double">
        <color rgb="FFFF0000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double">
        <color rgb="FFFF0000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rgb="FFFF0000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double">
        <color rgb="FFFF0000"/>
      </right>
      <top style="thin">
        <color auto="1"/>
      </top>
      <bottom style="thick">
        <color auto="1"/>
      </bottom>
      <diagonal/>
    </border>
    <border>
      <left style="double">
        <color rgb="FFFF0000"/>
      </left>
      <right/>
      <top/>
      <bottom/>
      <diagonal/>
    </border>
    <border>
      <left/>
      <right/>
      <top/>
      <bottom style="double">
        <color rgb="FFFF0000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0" fillId="2" borderId="2" xfId="0" applyFill="1" applyBorder="1"/>
    <xf numFmtId="0" fontId="0" fillId="2" borderId="3" xfId="0" applyFill="1" applyBorder="1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3" fillId="3" borderId="7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4" borderId="0" xfId="0" applyFill="1"/>
    <xf numFmtId="0" fontId="0" fillId="0" borderId="11" xfId="0" applyBorder="1"/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left" vertical="center"/>
    </xf>
    <xf numFmtId="0" fontId="0" fillId="0" borderId="17" xfId="0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3" fillId="5" borderId="7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3" fillId="7" borderId="7" xfId="0" applyFont="1" applyFill="1" applyBorder="1" applyAlignment="1">
      <alignment horizontal="center" vertical="center" wrapText="1"/>
    </xf>
    <xf numFmtId="0" fontId="0" fillId="0" borderId="21" xfId="0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/>
    </xf>
    <xf numFmtId="0" fontId="9" fillId="0" borderId="0" xfId="0" applyFont="1"/>
    <xf numFmtId="0" fontId="10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/>
    </xf>
    <xf numFmtId="0" fontId="4" fillId="8" borderId="7" xfId="0" applyFont="1" applyFill="1" applyBorder="1" applyAlignment="1">
      <alignment horizontal="center" vertical="center" wrapText="1"/>
    </xf>
    <xf numFmtId="0" fontId="0" fillId="4" borderId="17" xfId="0" applyFill="1" applyBorder="1" applyAlignment="1">
      <alignment horizontal="center"/>
    </xf>
    <xf numFmtId="0" fontId="4" fillId="9" borderId="7" xfId="0" applyFont="1" applyFill="1" applyBorder="1" applyAlignment="1">
      <alignment horizontal="center" vertical="center" wrapText="1"/>
    </xf>
    <xf numFmtId="0" fontId="4" fillId="10" borderId="7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11" fillId="3" borderId="10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0" fillId="0" borderId="23" xfId="0" applyBorder="1"/>
    <xf numFmtId="0" fontId="0" fillId="0" borderId="9" xfId="0" applyBorder="1"/>
    <xf numFmtId="0" fontId="2" fillId="0" borderId="9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 wrapText="1"/>
    </xf>
    <xf numFmtId="0" fontId="0" fillId="0" borderId="5" xfId="0" applyBorder="1"/>
    <xf numFmtId="0" fontId="14" fillId="3" borderId="10" xfId="0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0" fontId="0" fillId="0" borderId="14" xfId="0" applyBorder="1" applyAlignment="1">
      <alignment horizontal="left" vertical="center"/>
    </xf>
    <xf numFmtId="0" fontId="0" fillId="7" borderId="9" xfId="0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0" fillId="0" borderId="8" xfId="0" applyBorder="1"/>
    <xf numFmtId="0" fontId="7" fillId="0" borderId="0" xfId="0" applyFont="1" applyAlignment="1">
      <alignment horizontal="left" vertical="center"/>
    </xf>
    <xf numFmtId="0" fontId="7" fillId="0" borderId="0" xfId="0" applyFont="1"/>
    <xf numFmtId="0" fontId="5" fillId="3" borderId="24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15" fillId="3" borderId="24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0" fillId="6" borderId="30" xfId="0" applyFill="1" applyBorder="1" applyAlignment="1">
      <alignment horizontal="center" vertical="center"/>
    </xf>
    <xf numFmtId="0" fontId="0" fillId="6" borderId="32" xfId="0" applyFill="1" applyBorder="1" applyAlignment="1">
      <alignment horizontal="center" vertical="center"/>
    </xf>
    <xf numFmtId="0" fontId="0" fillId="6" borderId="33" xfId="0" applyFill="1" applyBorder="1" applyAlignment="1">
      <alignment horizontal="center" vertical="center"/>
    </xf>
    <xf numFmtId="0" fontId="0" fillId="6" borderId="22" xfId="0" applyFill="1" applyBorder="1" applyAlignment="1">
      <alignment horizontal="center" vertical="center"/>
    </xf>
    <xf numFmtId="0" fontId="0" fillId="6" borderId="34" xfId="0" applyFill="1" applyBorder="1" applyAlignment="1">
      <alignment horizontal="center" vertical="center"/>
    </xf>
    <xf numFmtId="0" fontId="0" fillId="6" borderId="35" xfId="0" applyFill="1" applyBorder="1" applyAlignment="1">
      <alignment horizontal="center" vertical="center"/>
    </xf>
    <xf numFmtId="0" fontId="16" fillId="12" borderId="29" xfId="0" applyFont="1" applyFill="1" applyBorder="1" applyAlignment="1">
      <alignment horizontal="center" vertical="center"/>
    </xf>
    <xf numFmtId="0" fontId="16" fillId="12" borderId="31" xfId="0" applyFont="1" applyFill="1" applyBorder="1" applyAlignment="1">
      <alignment horizontal="center" vertical="center"/>
    </xf>
    <xf numFmtId="0" fontId="16" fillId="12" borderId="32" xfId="0" applyFont="1" applyFill="1" applyBorder="1" applyAlignment="1">
      <alignment horizontal="center" vertical="center"/>
    </xf>
    <xf numFmtId="0" fontId="16" fillId="12" borderId="22" xfId="0" applyFont="1" applyFill="1" applyBorder="1" applyAlignment="1">
      <alignment horizontal="center" vertical="center"/>
    </xf>
    <xf numFmtId="0" fontId="16" fillId="12" borderId="33" xfId="0" applyFont="1" applyFill="1" applyBorder="1" applyAlignment="1">
      <alignment horizontal="center" vertical="center"/>
    </xf>
    <xf numFmtId="0" fontId="16" fillId="12" borderId="35" xfId="0" applyFont="1" applyFill="1" applyBorder="1" applyAlignment="1">
      <alignment horizontal="center" vertical="center"/>
    </xf>
    <xf numFmtId="0" fontId="16" fillId="12" borderId="36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11" borderId="26" xfId="0" applyFill="1" applyBorder="1" applyAlignment="1">
      <alignment horizontal="center" vertical="center"/>
    </xf>
    <xf numFmtId="0" fontId="0" fillId="11" borderId="27" xfId="0" applyFill="1" applyBorder="1" applyAlignment="1">
      <alignment horizontal="center" vertical="center"/>
    </xf>
    <xf numFmtId="0" fontId="16" fillId="13" borderId="25" xfId="0" applyFont="1" applyFill="1" applyBorder="1" applyAlignment="1">
      <alignment horizontal="center" vertical="center"/>
    </xf>
    <xf numFmtId="0" fontId="0" fillId="7" borderId="9" xfId="0" applyFill="1" applyBorder="1" applyAlignment="1">
      <alignment horizontal="left" vertical="center"/>
    </xf>
    <xf numFmtId="0" fontId="9" fillId="0" borderId="15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0" fillId="7" borderId="16" xfId="0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3" borderId="9" xfId="0" applyFont="1" applyFill="1" applyBorder="1" applyAlignment="1">
      <alignment horizontal="center" vertical="center"/>
    </xf>
    <xf numFmtId="0" fontId="13" fillId="3" borderId="9" xfId="0" applyFont="1" applyFill="1" applyBorder="1" applyAlignment="1">
      <alignment horizontal="center"/>
    </xf>
    <xf numFmtId="0" fontId="19" fillId="3" borderId="9" xfId="0" applyFont="1" applyFill="1" applyBorder="1" applyAlignment="1">
      <alignment horizontal="center"/>
    </xf>
    <xf numFmtId="49" fontId="15" fillId="0" borderId="0" xfId="0" applyNumberFormat="1" applyFont="1" applyAlignment="1">
      <alignment horizontal="center" vertical="center"/>
    </xf>
    <xf numFmtId="49" fontId="0" fillId="0" borderId="37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18" fillId="0" borderId="0" xfId="0" applyNumberFormat="1" applyFont="1" applyAlignment="1">
      <alignment horizontal="center" vertical="center"/>
    </xf>
    <xf numFmtId="49" fontId="0" fillId="0" borderId="0" xfId="0" applyNumberFormat="1"/>
    <xf numFmtId="49" fontId="9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horizontal="center"/>
    </xf>
    <xf numFmtId="49" fontId="0" fillId="0" borderId="9" xfId="0" applyNumberFormat="1" applyBorder="1" applyAlignment="1">
      <alignment horizontal="center" vertical="center"/>
    </xf>
    <xf numFmtId="49" fontId="6" fillId="0" borderId="9" xfId="0" applyNumberFormat="1" applyFont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7" fillId="0" borderId="0" xfId="0" applyFont="1" applyAlignment="1">
      <alignment vertical="center" wrapText="1"/>
    </xf>
    <xf numFmtId="0" fontId="18" fillId="0" borderId="9" xfId="0" applyFont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13" fillId="3" borderId="24" xfId="0" applyFont="1" applyFill="1" applyBorder="1" applyAlignment="1">
      <alignment horizontal="center" vertical="center" wrapText="1"/>
    </xf>
    <xf numFmtId="0" fontId="13" fillId="3" borderId="25" xfId="0" applyFont="1" applyFill="1" applyBorder="1" applyAlignment="1">
      <alignment horizontal="center" vertical="center" wrapText="1"/>
    </xf>
    <xf numFmtId="0" fontId="20" fillId="3" borderId="14" xfId="0" applyFont="1" applyFill="1" applyBorder="1" applyAlignment="1">
      <alignment horizontal="center" vertical="center"/>
    </xf>
    <xf numFmtId="0" fontId="20" fillId="3" borderId="15" xfId="0" applyFont="1" applyFill="1" applyBorder="1" applyAlignment="1">
      <alignment horizontal="center" vertical="center"/>
    </xf>
    <xf numFmtId="0" fontId="20" fillId="3" borderId="16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0" fillId="7" borderId="16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1" fillId="4" borderId="9" xfId="0" applyFont="1" applyFill="1" applyBorder="1" applyAlignment="1">
      <alignment horizontal="center" vertical="center"/>
    </xf>
    <xf numFmtId="0" fontId="9" fillId="7" borderId="9" xfId="0" applyFont="1" applyFill="1" applyBorder="1" applyAlignment="1">
      <alignment horizontal="center"/>
    </xf>
    <xf numFmtId="0" fontId="21" fillId="0" borderId="8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1" fillId="0" borderId="3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BFF36E8A-09EC-43AF-A604-B3974C722064}"/>
  </tableStyles>
  <colors>
    <mruColors>
      <color rgb="FF00FF00"/>
      <color rgb="FF0033CC"/>
      <color rgb="FF003399"/>
      <color rgb="FFFF9933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5.emf"/><Relationship Id="rId3" Type="http://schemas.openxmlformats.org/officeDocument/2006/relationships/image" Target="../media/image10.emf"/><Relationship Id="rId7" Type="http://schemas.openxmlformats.org/officeDocument/2006/relationships/image" Target="../media/image6.emf"/><Relationship Id="rId12" Type="http://schemas.openxmlformats.org/officeDocument/2006/relationships/image" Target="../media/image13.emf"/><Relationship Id="rId2" Type="http://schemas.openxmlformats.org/officeDocument/2006/relationships/image" Target="../media/image9.emf"/><Relationship Id="rId1" Type="http://schemas.openxmlformats.org/officeDocument/2006/relationships/image" Target="../media/image8.emf"/><Relationship Id="rId6" Type="http://schemas.openxmlformats.org/officeDocument/2006/relationships/image" Target="../media/image7.emf"/><Relationship Id="rId11" Type="http://schemas.openxmlformats.org/officeDocument/2006/relationships/image" Target="../media/image2.emf"/><Relationship Id="rId5" Type="http://schemas.openxmlformats.org/officeDocument/2006/relationships/image" Target="../media/image12.emf"/><Relationship Id="rId10" Type="http://schemas.openxmlformats.org/officeDocument/2006/relationships/image" Target="../media/image3.emf"/><Relationship Id="rId4" Type="http://schemas.openxmlformats.org/officeDocument/2006/relationships/image" Target="../media/image11.emf"/><Relationship Id="rId9" Type="http://schemas.openxmlformats.org/officeDocument/2006/relationships/image" Target="../media/image4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523875</xdr:colOff>
          <xdr:row>11</xdr:row>
          <xdr:rowOff>19050</xdr:rowOff>
        </xdr:from>
        <xdr:to>
          <xdr:col>9</xdr:col>
          <xdr:colOff>161925</xdr:colOff>
          <xdr:row>19</xdr:row>
          <xdr:rowOff>180975</xdr:rowOff>
        </xdr:to>
        <xdr:sp macro="" textlink="">
          <xdr:nvSpPr>
            <xdr:cNvPr id="38915" name="CommandButton3" hidden="1">
              <a:extLst>
                <a:ext uri="{63B3BB69-23CF-44E3-9099-C40C66FF867C}">
                  <a14:compatExt spid="_x0000_s38915"/>
                </a:ext>
                <a:ext uri="{FF2B5EF4-FFF2-40B4-BE49-F238E27FC236}">
                  <a16:creationId xmlns:a16="http://schemas.microsoft.com/office/drawing/2014/main" id="{00000000-0008-0000-0000-000003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238125</xdr:colOff>
          <xdr:row>7</xdr:row>
          <xdr:rowOff>9525</xdr:rowOff>
        </xdr:from>
        <xdr:to>
          <xdr:col>21</xdr:col>
          <xdr:colOff>0</xdr:colOff>
          <xdr:row>11</xdr:row>
          <xdr:rowOff>9525</xdr:rowOff>
        </xdr:to>
        <xdr:sp macro="" textlink="">
          <xdr:nvSpPr>
            <xdr:cNvPr id="30722" name="CommandButton1" hidden="1">
              <a:extLst>
                <a:ext uri="{63B3BB69-23CF-44E3-9099-C40C66FF867C}">
                  <a14:compatExt spid="_x0000_s30722"/>
                </a:ext>
                <a:ext uri="{FF2B5EF4-FFF2-40B4-BE49-F238E27FC236}">
                  <a16:creationId xmlns:a16="http://schemas.microsoft.com/office/drawing/2014/main" id="{00000000-0008-0000-0100-000002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7</xdr:row>
          <xdr:rowOff>0</xdr:rowOff>
        </xdr:from>
        <xdr:to>
          <xdr:col>23</xdr:col>
          <xdr:colOff>19050</xdr:colOff>
          <xdr:row>11</xdr:row>
          <xdr:rowOff>0</xdr:rowOff>
        </xdr:to>
        <xdr:sp macro="" textlink="">
          <xdr:nvSpPr>
            <xdr:cNvPr id="30724" name="CommandButton2" hidden="1">
              <a:extLst>
                <a:ext uri="{63B3BB69-23CF-44E3-9099-C40C66FF867C}">
                  <a14:compatExt spid="_x0000_s30724"/>
                </a:ext>
                <a:ext uri="{FF2B5EF4-FFF2-40B4-BE49-F238E27FC236}">
                  <a16:creationId xmlns:a16="http://schemas.microsoft.com/office/drawing/2014/main" id="{00000000-0008-0000-0100-000004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9525</xdr:colOff>
          <xdr:row>6</xdr:row>
          <xdr:rowOff>238125</xdr:rowOff>
        </xdr:from>
        <xdr:to>
          <xdr:col>25</xdr:col>
          <xdr:colOff>28575</xdr:colOff>
          <xdr:row>10</xdr:row>
          <xdr:rowOff>238125</xdr:rowOff>
        </xdr:to>
        <xdr:sp macro="" textlink="">
          <xdr:nvSpPr>
            <xdr:cNvPr id="30725" name="CommandButton3" hidden="1">
              <a:extLst>
                <a:ext uri="{63B3BB69-23CF-44E3-9099-C40C66FF867C}">
                  <a14:compatExt spid="_x0000_s30725"/>
                </a:ext>
                <a:ext uri="{FF2B5EF4-FFF2-40B4-BE49-F238E27FC236}">
                  <a16:creationId xmlns:a16="http://schemas.microsoft.com/office/drawing/2014/main" id="{00000000-0008-0000-0100-000005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</xdr:row>
          <xdr:rowOff>238125</xdr:rowOff>
        </xdr:from>
        <xdr:to>
          <xdr:col>27</xdr:col>
          <xdr:colOff>19050</xdr:colOff>
          <xdr:row>10</xdr:row>
          <xdr:rowOff>238125</xdr:rowOff>
        </xdr:to>
        <xdr:sp macro="" textlink="">
          <xdr:nvSpPr>
            <xdr:cNvPr id="30726" name="CommandButton4" hidden="1">
              <a:extLst>
                <a:ext uri="{63B3BB69-23CF-44E3-9099-C40C66FF867C}">
                  <a14:compatExt spid="_x0000_s30726"/>
                </a:ext>
                <a:ext uri="{FF2B5EF4-FFF2-40B4-BE49-F238E27FC236}">
                  <a16:creationId xmlns:a16="http://schemas.microsoft.com/office/drawing/2014/main" id="{00000000-0008-0000-0100-000006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1609725</xdr:colOff>
          <xdr:row>13</xdr:row>
          <xdr:rowOff>9525</xdr:rowOff>
        </xdr:from>
        <xdr:to>
          <xdr:col>29</xdr:col>
          <xdr:colOff>19050</xdr:colOff>
          <xdr:row>16</xdr:row>
          <xdr:rowOff>200025</xdr:rowOff>
        </xdr:to>
        <xdr:sp macro="" textlink="">
          <xdr:nvSpPr>
            <xdr:cNvPr id="30728" name="CommandButton5" hidden="1">
              <a:extLst>
                <a:ext uri="{63B3BB69-23CF-44E3-9099-C40C66FF867C}">
                  <a14:compatExt spid="_x0000_s30728"/>
                </a:ext>
                <a:ext uri="{FF2B5EF4-FFF2-40B4-BE49-F238E27FC236}">
                  <a16:creationId xmlns:a16="http://schemas.microsoft.com/office/drawing/2014/main" id="{00000000-0008-0000-0100-000008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295275</xdr:colOff>
          <xdr:row>12</xdr:row>
          <xdr:rowOff>238125</xdr:rowOff>
        </xdr:from>
        <xdr:to>
          <xdr:col>24</xdr:col>
          <xdr:colOff>200025</xdr:colOff>
          <xdr:row>16</xdr:row>
          <xdr:rowOff>238125</xdr:rowOff>
        </xdr:to>
        <xdr:sp macro="" textlink="">
          <xdr:nvSpPr>
            <xdr:cNvPr id="30731" name="CommandButton6" hidden="1">
              <a:extLst>
                <a:ext uri="{63B3BB69-23CF-44E3-9099-C40C66FF867C}">
                  <a14:compatExt spid="_x0000_s30731"/>
                </a:ext>
                <a:ext uri="{FF2B5EF4-FFF2-40B4-BE49-F238E27FC236}">
                  <a16:creationId xmlns:a16="http://schemas.microsoft.com/office/drawing/2014/main" id="{00000000-0008-0000-0100-00000B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914400</xdr:colOff>
          <xdr:row>12</xdr:row>
          <xdr:rowOff>238125</xdr:rowOff>
        </xdr:from>
        <xdr:to>
          <xdr:col>26</xdr:col>
          <xdr:colOff>819150</xdr:colOff>
          <xdr:row>16</xdr:row>
          <xdr:rowOff>238125</xdr:rowOff>
        </xdr:to>
        <xdr:sp macro="" textlink="">
          <xdr:nvSpPr>
            <xdr:cNvPr id="30732" name="CommandButton7" hidden="1">
              <a:extLst>
                <a:ext uri="{63B3BB69-23CF-44E3-9099-C40C66FF867C}">
                  <a14:compatExt spid="_x0000_s30732"/>
                </a:ext>
                <a:ext uri="{FF2B5EF4-FFF2-40B4-BE49-F238E27FC236}">
                  <a16:creationId xmlns:a16="http://schemas.microsoft.com/office/drawing/2014/main" id="{00000000-0008-0000-0100-00000C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</xdr:row>
          <xdr:rowOff>0</xdr:rowOff>
        </xdr:from>
        <xdr:to>
          <xdr:col>29</xdr:col>
          <xdr:colOff>19050</xdr:colOff>
          <xdr:row>11</xdr:row>
          <xdr:rowOff>0</xdr:rowOff>
        </xdr:to>
        <xdr:sp macro="" textlink="">
          <xdr:nvSpPr>
            <xdr:cNvPr id="30734" name="CommandButton9" hidden="1">
              <a:extLst>
                <a:ext uri="{63B3BB69-23CF-44E3-9099-C40C66FF867C}">
                  <a14:compatExt spid="_x0000_s30734"/>
                </a:ext>
                <a:ext uri="{FF2B5EF4-FFF2-40B4-BE49-F238E27FC236}">
                  <a16:creationId xmlns:a16="http://schemas.microsoft.com/office/drawing/2014/main" id="{00000000-0008-0000-0100-00000E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7</xdr:row>
          <xdr:rowOff>0</xdr:rowOff>
        </xdr:from>
        <xdr:to>
          <xdr:col>31</xdr:col>
          <xdr:colOff>19050</xdr:colOff>
          <xdr:row>11</xdr:row>
          <xdr:rowOff>0</xdr:rowOff>
        </xdr:to>
        <xdr:sp macro="" textlink="">
          <xdr:nvSpPr>
            <xdr:cNvPr id="30735" name="CommandButton10" hidden="1">
              <a:extLst>
                <a:ext uri="{63B3BB69-23CF-44E3-9099-C40C66FF867C}">
                  <a14:compatExt spid="_x0000_s30735"/>
                </a:ext>
                <a:ext uri="{FF2B5EF4-FFF2-40B4-BE49-F238E27FC236}">
                  <a16:creationId xmlns:a16="http://schemas.microsoft.com/office/drawing/2014/main" id="{00000000-0008-0000-0100-00000F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7</xdr:row>
          <xdr:rowOff>0</xdr:rowOff>
        </xdr:from>
        <xdr:to>
          <xdr:col>33</xdr:col>
          <xdr:colOff>19050</xdr:colOff>
          <xdr:row>11</xdr:row>
          <xdr:rowOff>0</xdr:rowOff>
        </xdr:to>
        <xdr:sp macro="" textlink="">
          <xdr:nvSpPr>
            <xdr:cNvPr id="30736" name="CommandButton11" hidden="1">
              <a:extLst>
                <a:ext uri="{63B3BB69-23CF-44E3-9099-C40C66FF867C}">
                  <a14:compatExt spid="_x0000_s30736"/>
                </a:ext>
                <a:ext uri="{FF2B5EF4-FFF2-40B4-BE49-F238E27FC236}">
                  <a16:creationId xmlns:a16="http://schemas.microsoft.com/office/drawing/2014/main" id="{00000000-0008-0000-0100-000010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7</xdr:row>
          <xdr:rowOff>0</xdr:rowOff>
        </xdr:from>
        <xdr:to>
          <xdr:col>35</xdr:col>
          <xdr:colOff>19050</xdr:colOff>
          <xdr:row>11</xdr:row>
          <xdr:rowOff>0</xdr:rowOff>
        </xdr:to>
        <xdr:sp macro="" textlink="">
          <xdr:nvSpPr>
            <xdr:cNvPr id="30737" name="CommandButton12" hidden="1">
              <a:extLst>
                <a:ext uri="{63B3BB69-23CF-44E3-9099-C40C66FF867C}">
                  <a14:compatExt spid="_x0000_s30737"/>
                </a:ext>
                <a:ext uri="{FF2B5EF4-FFF2-40B4-BE49-F238E27FC236}">
                  <a16:creationId xmlns:a16="http://schemas.microsoft.com/office/drawing/2014/main" id="{00000000-0008-0000-0100-000011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190500</xdr:colOff>
          <xdr:row>13</xdr:row>
          <xdr:rowOff>19050</xdr:rowOff>
        </xdr:from>
        <xdr:to>
          <xdr:col>21</xdr:col>
          <xdr:colOff>28575</xdr:colOff>
          <xdr:row>16</xdr:row>
          <xdr:rowOff>247650</xdr:rowOff>
        </xdr:to>
        <xdr:sp macro="" textlink="">
          <xdr:nvSpPr>
            <xdr:cNvPr id="30738" name="CommandButton8" hidden="1">
              <a:extLst>
                <a:ext uri="{63B3BB69-23CF-44E3-9099-C40C66FF867C}">
                  <a14:compatExt spid="_x0000_s30738"/>
                </a:ext>
                <a:ext uri="{FF2B5EF4-FFF2-40B4-BE49-F238E27FC236}">
                  <a16:creationId xmlns:a16="http://schemas.microsoft.com/office/drawing/2014/main" id="{00000000-0008-0000-0100-000012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10</xdr:row>
          <xdr:rowOff>9525</xdr:rowOff>
        </xdr:from>
        <xdr:to>
          <xdr:col>16</xdr:col>
          <xdr:colOff>209550</xdr:colOff>
          <xdr:row>14</xdr:row>
          <xdr:rowOff>152400</xdr:rowOff>
        </xdr:to>
        <xdr:sp macro="" textlink="">
          <xdr:nvSpPr>
            <xdr:cNvPr id="50177" name="CommandButton1" hidden="1">
              <a:extLst>
                <a:ext uri="{63B3BB69-23CF-44E3-9099-C40C66FF867C}">
                  <a14:compatExt spid="_x0000_s50177"/>
                </a:ext>
                <a:ext uri="{FF2B5EF4-FFF2-40B4-BE49-F238E27FC236}">
                  <a16:creationId xmlns:a16="http://schemas.microsoft.com/office/drawing/2014/main" id="{00000000-0008-0000-0200-000001C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16</xdr:col>
      <xdr:colOff>104775</xdr:colOff>
      <xdr:row>10</xdr:row>
      <xdr:rowOff>180974</xdr:rowOff>
    </xdr:from>
    <xdr:to>
      <xdr:col>20</xdr:col>
      <xdr:colOff>171450</xdr:colOff>
      <xdr:row>26</xdr:row>
      <xdr:rowOff>180975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9C410BF-5F28-09DC-442D-270F439BBC3E}"/>
            </a:ext>
          </a:extLst>
        </xdr:cNvPr>
        <xdr:cNvSpPr txBox="1"/>
      </xdr:nvSpPr>
      <xdr:spPr>
        <a:xfrm>
          <a:off x="6581775" y="2543174"/>
          <a:ext cx="1362075" cy="30575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classement illogique puisqu'il y a 2 joueurs avec le même nb de parties gagnées (0), dans ce cas on fait le départage par résultat particulier</a:t>
          </a:r>
        </a:p>
        <a:p>
          <a:r>
            <a:rPr lang="fr-FR" sz="1100"/>
            <a:t>cad le score des 2 équipes entres elles</a:t>
          </a:r>
        </a:p>
        <a:p>
          <a:r>
            <a:rPr lang="fr-FR" sz="1100"/>
            <a:t>pour exemple la 2 et la 4 cela pour définir leur place. Le bon classt après départage devrait etre celui-ci</a:t>
          </a:r>
        </a:p>
      </xdr:txBody>
    </xdr:sp>
    <xdr:clientData/>
  </xdr:twoCellAnchor>
  <xdr:twoCellAnchor>
    <xdr:from>
      <xdr:col>20</xdr:col>
      <xdr:colOff>76200</xdr:colOff>
      <xdr:row>10</xdr:row>
      <xdr:rowOff>66675</xdr:rowOff>
    </xdr:from>
    <xdr:to>
      <xdr:col>21</xdr:col>
      <xdr:colOff>285750</xdr:colOff>
      <xdr:row>12</xdr:row>
      <xdr:rowOff>19050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D6184D69-973F-3AB6-357E-985D8D409730}"/>
            </a:ext>
          </a:extLst>
        </xdr:cNvPr>
        <xdr:cNvCxnSpPr/>
      </xdr:nvCxnSpPr>
      <xdr:spPr>
        <a:xfrm flipV="1">
          <a:off x="7848600" y="2428875"/>
          <a:ext cx="590550" cy="35242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200025</xdr:colOff>
      <xdr:row>15</xdr:row>
      <xdr:rowOff>57150</xdr:rowOff>
    </xdr:from>
    <xdr:to>
      <xdr:col>22</xdr:col>
      <xdr:colOff>0</xdr:colOff>
      <xdr:row>25</xdr:row>
      <xdr:rowOff>28575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5B0515B7-BBB7-7684-372B-772A51E19661}"/>
            </a:ext>
          </a:extLst>
        </xdr:cNvPr>
        <xdr:cNvCxnSpPr/>
      </xdr:nvCxnSpPr>
      <xdr:spPr>
        <a:xfrm flipV="1">
          <a:off x="7534275" y="3409950"/>
          <a:ext cx="1400175" cy="182880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9525</xdr:colOff>
      <xdr:row>19</xdr:row>
      <xdr:rowOff>95250</xdr:rowOff>
    </xdr:from>
    <xdr:to>
      <xdr:col>27</xdr:col>
      <xdr:colOff>323850</xdr:colOff>
      <xdr:row>23</xdr:row>
      <xdr:rowOff>200025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CC273982-32C8-42A2-AC07-A4DFBBE5C890}"/>
            </a:ext>
          </a:extLst>
        </xdr:cNvPr>
        <xdr:cNvSpPr txBox="1"/>
      </xdr:nvSpPr>
      <xdr:spPr>
        <a:xfrm>
          <a:off x="9363075" y="4048125"/>
          <a:ext cx="2476500" cy="952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Comment procéder pour obtenir ce classement.Cela faiit un momment que je me casse ce qu'il me reste comme méninges.</a:t>
          </a:r>
        </a:p>
      </xdr:txBody>
    </xdr:sp>
    <xdr:clientData/>
  </xdr:twoCellAnchor>
  <xdr:twoCellAnchor>
    <xdr:from>
      <xdr:col>22</xdr:col>
      <xdr:colOff>333375</xdr:colOff>
      <xdr:row>15</xdr:row>
      <xdr:rowOff>123825</xdr:rowOff>
    </xdr:from>
    <xdr:to>
      <xdr:col>23</xdr:col>
      <xdr:colOff>295275</xdr:colOff>
      <xdr:row>19</xdr:row>
      <xdr:rowOff>180975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27BC3AA1-0EF4-2816-A569-210DCA423DE1}"/>
            </a:ext>
          </a:extLst>
        </xdr:cNvPr>
        <xdr:cNvCxnSpPr/>
      </xdr:nvCxnSpPr>
      <xdr:spPr>
        <a:xfrm flipH="1" flipV="1">
          <a:off x="9267825" y="3476625"/>
          <a:ext cx="381000" cy="65722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295275</xdr:colOff>
      <xdr:row>13</xdr:row>
      <xdr:rowOff>114300</xdr:rowOff>
    </xdr:from>
    <xdr:to>
      <xdr:col>29</xdr:col>
      <xdr:colOff>76200</xdr:colOff>
      <xdr:row>19</xdr:row>
      <xdr:rowOff>161925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ED01378A-06DA-176B-318C-5498C7C9AA1A}"/>
            </a:ext>
          </a:extLst>
        </xdr:cNvPr>
        <xdr:cNvCxnSpPr/>
      </xdr:nvCxnSpPr>
      <xdr:spPr>
        <a:xfrm flipV="1">
          <a:off x="11811000" y="3076575"/>
          <a:ext cx="1028700" cy="103822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13" Type="http://schemas.openxmlformats.org/officeDocument/2006/relationships/image" Target="../media/image6.emf"/><Relationship Id="rId18" Type="http://schemas.openxmlformats.org/officeDocument/2006/relationships/control" Target="../activeX/activeX9.xml"/><Relationship Id="rId26" Type="http://schemas.openxmlformats.org/officeDocument/2006/relationships/control" Target="../activeX/activeX13.xml"/><Relationship Id="rId3" Type="http://schemas.openxmlformats.org/officeDocument/2006/relationships/vmlDrawing" Target="../drawings/vmlDrawing2.vml"/><Relationship Id="rId21" Type="http://schemas.openxmlformats.org/officeDocument/2006/relationships/image" Target="../media/image10.emf"/><Relationship Id="rId7" Type="http://schemas.openxmlformats.org/officeDocument/2006/relationships/image" Target="../media/image3.emf"/><Relationship Id="rId12" Type="http://schemas.openxmlformats.org/officeDocument/2006/relationships/control" Target="../activeX/activeX6.xml"/><Relationship Id="rId17" Type="http://schemas.openxmlformats.org/officeDocument/2006/relationships/image" Target="../media/image8.emf"/><Relationship Id="rId25" Type="http://schemas.openxmlformats.org/officeDocument/2006/relationships/image" Target="../media/image12.emf"/><Relationship Id="rId2" Type="http://schemas.openxmlformats.org/officeDocument/2006/relationships/drawing" Target="../drawings/drawing2.xml"/><Relationship Id="rId16" Type="http://schemas.openxmlformats.org/officeDocument/2006/relationships/control" Target="../activeX/activeX8.xml"/><Relationship Id="rId20" Type="http://schemas.openxmlformats.org/officeDocument/2006/relationships/control" Target="../activeX/activeX10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3.xml"/><Relationship Id="rId11" Type="http://schemas.openxmlformats.org/officeDocument/2006/relationships/image" Target="../media/image5.emf"/><Relationship Id="rId24" Type="http://schemas.openxmlformats.org/officeDocument/2006/relationships/control" Target="../activeX/activeX12.xml"/><Relationship Id="rId5" Type="http://schemas.openxmlformats.org/officeDocument/2006/relationships/image" Target="../media/image2.emf"/><Relationship Id="rId15" Type="http://schemas.openxmlformats.org/officeDocument/2006/relationships/image" Target="../media/image7.emf"/><Relationship Id="rId23" Type="http://schemas.openxmlformats.org/officeDocument/2006/relationships/image" Target="../media/image11.emf"/><Relationship Id="rId10" Type="http://schemas.openxmlformats.org/officeDocument/2006/relationships/control" Target="../activeX/activeX5.xml"/><Relationship Id="rId19" Type="http://schemas.openxmlformats.org/officeDocument/2006/relationships/image" Target="../media/image9.emf"/><Relationship Id="rId4" Type="http://schemas.openxmlformats.org/officeDocument/2006/relationships/control" Target="../activeX/activeX2.xml"/><Relationship Id="rId9" Type="http://schemas.openxmlformats.org/officeDocument/2006/relationships/image" Target="../media/image4.emf"/><Relationship Id="rId14" Type="http://schemas.openxmlformats.org/officeDocument/2006/relationships/control" Target="../activeX/activeX7.xml"/><Relationship Id="rId22" Type="http://schemas.openxmlformats.org/officeDocument/2006/relationships/control" Target="../activeX/activeX11.xml"/><Relationship Id="rId27" Type="http://schemas.openxmlformats.org/officeDocument/2006/relationships/image" Target="../media/image13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4.emf"/><Relationship Id="rId4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35D48-9FAC-4DB9-9890-9E1599310F66}">
  <sheetPr codeName="Feuil13"/>
  <dimension ref="D4:L6"/>
  <sheetViews>
    <sheetView showGridLines="0" showRowColHeaders="0" workbookViewId="0">
      <selection activeCell="L12" sqref="L11:L12"/>
    </sheetView>
  </sheetViews>
  <sheetFormatPr baseColWidth="10" defaultRowHeight="15" x14ac:dyDescent="0.25"/>
  <sheetData>
    <row r="4" spans="4:12" ht="15.75" thickBot="1" x14ac:dyDescent="0.3"/>
    <row r="5" spans="4:12" ht="37.5" thickTop="1" thickBot="1" x14ac:dyDescent="0.3">
      <c r="D5" s="112" t="s">
        <v>6</v>
      </c>
      <c r="E5" s="113"/>
      <c r="F5" s="113"/>
      <c r="G5" s="113"/>
      <c r="H5" s="113"/>
      <c r="I5" s="113"/>
      <c r="J5" s="113"/>
      <c r="K5" s="113"/>
      <c r="L5" s="114"/>
    </row>
    <row r="6" spans="4:12" ht="15.75" thickTop="1" x14ac:dyDescent="0.25"/>
  </sheetData>
  <sheetProtection algorithmName="SHA-512" hashValue="z3RAMY5NTCa2hQvd8lh4/r4XMVXJ90uIOwPFBmvym6jNLV/8AB1kRRQ9/EvFmrGMYCrXPX969XAq+N1iuBeeZw==" saltValue="ZzaWaxcIm0Bc8OqrFTYVFA==" spinCount="100000" sheet="1" objects="1" scenarios="1"/>
  <mergeCells count="1">
    <mergeCell ref="D5:L5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8915" r:id="rId4" name="CommandButton3">
          <controlPr defaultSize="0" autoLine="0" r:id="rId5">
            <anchor moveWithCells="1">
              <from>
                <xdr:col>5</xdr:col>
                <xdr:colOff>523875</xdr:colOff>
                <xdr:row>11</xdr:row>
                <xdr:rowOff>19050</xdr:rowOff>
              </from>
              <to>
                <xdr:col>9</xdr:col>
                <xdr:colOff>161925</xdr:colOff>
                <xdr:row>19</xdr:row>
                <xdr:rowOff>180975</xdr:rowOff>
              </to>
            </anchor>
          </controlPr>
        </control>
      </mc:Choice>
      <mc:Fallback>
        <control shapeId="38915" r:id="rId4" name="CommandButton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EDDD4-8623-4A3F-874F-66C9040B0CAC}">
  <sheetPr codeName="Feuil11"/>
  <dimension ref="A1:AI79"/>
  <sheetViews>
    <sheetView showGridLines="0" showRowColHeaders="0" workbookViewId="0">
      <selection activeCell="W22" sqref="W22"/>
    </sheetView>
  </sheetViews>
  <sheetFormatPr baseColWidth="10" defaultColWidth="6.7109375" defaultRowHeight="15" x14ac:dyDescent="0.25"/>
  <cols>
    <col min="1" max="1" width="4.7109375" style="10" customWidth="1"/>
    <col min="2" max="2" width="21.28515625" customWidth="1"/>
    <col min="3" max="3" width="9.85546875" customWidth="1"/>
    <col min="4" max="4" width="4.85546875" style="3" hidden="1" customWidth="1"/>
    <col min="5" max="5" width="8" style="3" hidden="1" customWidth="1"/>
    <col min="6" max="6" width="4.85546875" style="3" hidden="1" customWidth="1"/>
    <col min="7" max="7" width="7.85546875" style="3" hidden="1" customWidth="1"/>
    <col min="8" max="8" width="7.42578125" style="3" hidden="1" customWidth="1"/>
    <col min="9" max="9" width="7.28515625" style="3" hidden="1" customWidth="1"/>
    <col min="10" max="10" width="6.42578125" style="3" hidden="1" customWidth="1"/>
    <col min="11" max="11" width="7.140625" style="3" hidden="1" customWidth="1"/>
    <col min="12" max="12" width="7" style="3" hidden="1" customWidth="1"/>
    <col min="13" max="13" width="4" style="3" hidden="1" customWidth="1"/>
    <col min="14" max="14" width="9.28515625" style="3" hidden="1" customWidth="1"/>
    <col min="15" max="15" width="3.85546875" style="3" hidden="1" customWidth="1"/>
    <col min="16" max="16" width="4.7109375" style="3" hidden="1" customWidth="1"/>
    <col min="17" max="17" width="6.140625" style="3" hidden="1" customWidth="1"/>
    <col min="18" max="18" width="7.140625" style="3" hidden="1" customWidth="1"/>
    <col min="19" max="19" width="4.5703125" hidden="1" customWidth="1"/>
    <col min="20" max="20" width="3.7109375" customWidth="1"/>
    <col min="21" max="21" width="27.85546875" style="3" customWidth="1"/>
    <col min="22" max="22" width="1.7109375" style="3" customWidth="1"/>
    <col min="23" max="23" width="27.7109375" style="3" customWidth="1"/>
    <col min="24" max="24" width="1.7109375" style="3" customWidth="1"/>
    <col min="25" max="25" width="27.7109375" style="3" customWidth="1"/>
    <col min="26" max="26" width="1.7109375" style="3" customWidth="1"/>
    <col min="27" max="27" width="27.7109375" style="3" customWidth="1"/>
    <col min="28" max="28" width="1.7109375" style="3" customWidth="1"/>
    <col min="29" max="29" width="27.7109375" customWidth="1"/>
    <col min="30" max="30" width="1.7109375" customWidth="1"/>
    <col min="31" max="31" width="27.7109375" customWidth="1"/>
    <col min="32" max="32" width="1.7109375" customWidth="1"/>
    <col min="33" max="33" width="27.7109375" customWidth="1"/>
    <col min="34" max="34" width="1.7109375" customWidth="1"/>
    <col min="35" max="35" width="27.7109375" customWidth="1"/>
  </cols>
  <sheetData>
    <row r="1" spans="1:35" ht="54" customHeight="1" thickTop="1" thickBot="1" x14ac:dyDescent="0.3">
      <c r="A1" s="53" t="s">
        <v>0</v>
      </c>
      <c r="B1" s="53" t="s">
        <v>1</v>
      </c>
      <c r="C1" s="54" t="s">
        <v>21</v>
      </c>
      <c r="U1" s="12" t="s">
        <v>9</v>
      </c>
      <c r="V1" s="6"/>
      <c r="W1" s="30" t="s">
        <v>8</v>
      </c>
      <c r="X1" s="6"/>
      <c r="Y1" s="13" t="s">
        <v>10</v>
      </c>
      <c r="Z1" s="6"/>
      <c r="AA1" s="35" t="s">
        <v>11</v>
      </c>
      <c r="AB1" s="23"/>
      <c r="AC1" s="43" t="s">
        <v>12</v>
      </c>
      <c r="AE1" s="45" t="s">
        <v>13</v>
      </c>
      <c r="AG1" s="46" t="s">
        <v>14</v>
      </c>
      <c r="AI1" s="13" t="s">
        <v>22</v>
      </c>
    </row>
    <row r="2" spans="1:35" ht="20.100000000000001" customHeight="1" thickTop="1" thickBot="1" x14ac:dyDescent="0.3">
      <c r="A2" s="50">
        <v>1</v>
      </c>
      <c r="B2" s="51" t="s">
        <v>45</v>
      </c>
      <c r="C2" s="52"/>
      <c r="D2" s="4">
        <v>23</v>
      </c>
      <c r="E2" s="4"/>
      <c r="F2" s="4">
        <v>25</v>
      </c>
      <c r="G2" s="4"/>
      <c r="H2" s="4">
        <v>14</v>
      </c>
      <c r="I2" s="4"/>
      <c r="J2" s="4">
        <v>31</v>
      </c>
      <c r="K2" s="4"/>
      <c r="L2" s="4">
        <v>21</v>
      </c>
      <c r="M2" s="4"/>
      <c r="N2" s="4">
        <v>8</v>
      </c>
      <c r="O2" s="4"/>
      <c r="P2" s="4">
        <v>6</v>
      </c>
      <c r="Q2" s="4"/>
      <c r="R2" s="4">
        <v>29</v>
      </c>
      <c r="S2" s="1"/>
      <c r="U2" s="7" t="str">
        <f>B2</f>
        <v>BERNARDO</v>
      </c>
      <c r="V2" s="8"/>
      <c r="W2" s="7" t="str">
        <f>B3</f>
        <v>dionisosse</v>
      </c>
      <c r="X2" s="8"/>
      <c r="Y2" s="7" t="str">
        <f>B4</f>
        <v xml:space="preserve">FRANCOIS JACQUES </v>
      </c>
      <c r="Z2" s="8"/>
      <c r="AA2" s="7" t="str">
        <f>B5</f>
        <v>FRANSISCO</v>
      </c>
      <c r="AB2" s="14"/>
      <c r="AC2" s="7" t="str">
        <f>B6</f>
        <v>GABRIEL</v>
      </c>
      <c r="AE2" s="7" t="str">
        <f>B7</f>
        <v>GABY</v>
      </c>
      <c r="AG2" s="7" t="str">
        <f>B8</f>
        <v>GERARD</v>
      </c>
      <c r="AI2" s="7" t="str">
        <f>B9</f>
        <v>GERMAINE</v>
      </c>
    </row>
    <row r="3" spans="1:35" ht="20.100000000000001" customHeight="1" thickTop="1" thickBot="1" x14ac:dyDescent="0.3">
      <c r="A3" s="11">
        <v>2</v>
      </c>
      <c r="B3" s="51" t="s">
        <v>58</v>
      </c>
      <c r="C3" s="52"/>
      <c r="D3" s="5">
        <v>18</v>
      </c>
      <c r="E3" s="5"/>
      <c r="F3" s="5">
        <v>1</v>
      </c>
      <c r="G3" s="5"/>
      <c r="H3" s="5">
        <v>28</v>
      </c>
      <c r="I3" s="5"/>
      <c r="J3" s="5">
        <v>17</v>
      </c>
      <c r="K3" s="5"/>
      <c r="L3" s="5">
        <v>9</v>
      </c>
      <c r="M3" s="5"/>
      <c r="N3" s="5">
        <v>4</v>
      </c>
      <c r="O3" s="5"/>
      <c r="P3" s="5">
        <v>11</v>
      </c>
      <c r="Q3" s="5"/>
      <c r="R3" s="5">
        <v>16</v>
      </c>
      <c r="S3" s="2"/>
      <c r="U3" s="9" t="str">
        <f>B17</f>
        <v>JULES</v>
      </c>
      <c r="V3" s="8"/>
      <c r="W3" s="9" t="str">
        <f>B16</f>
        <v>JOEL</v>
      </c>
      <c r="X3" s="8"/>
      <c r="Y3" s="9" t="str">
        <f>B15</f>
        <v>JEANINE</v>
      </c>
      <c r="Z3" s="8"/>
      <c r="AA3" s="9" t="str">
        <f>B14</f>
        <v>JEAN PAUL</v>
      </c>
      <c r="AB3" s="14"/>
      <c r="AC3" s="55" t="str">
        <f>B13</f>
        <v xml:space="preserve">JEAN BERNARD </v>
      </c>
      <c r="AE3" s="9" t="str">
        <f>B12</f>
        <v>JEAN</v>
      </c>
      <c r="AG3" s="9" t="str">
        <f>B11</f>
        <v>HENRIETTE</v>
      </c>
      <c r="AI3" s="9" t="str">
        <f>B10</f>
        <v>HENRI</v>
      </c>
    </row>
    <row r="4" spans="1:35" ht="20.100000000000001" customHeight="1" thickTop="1" thickBot="1" x14ac:dyDescent="0.3">
      <c r="A4" s="11">
        <v>3</v>
      </c>
      <c r="B4" s="51" t="s">
        <v>28</v>
      </c>
      <c r="C4" s="52"/>
      <c r="D4" s="5">
        <v>19</v>
      </c>
      <c r="E4" s="5"/>
      <c r="F4" s="5">
        <v>27</v>
      </c>
      <c r="G4" s="5"/>
      <c r="H4" s="5">
        <v>26</v>
      </c>
      <c r="I4" s="5"/>
      <c r="J4" s="5">
        <v>15</v>
      </c>
      <c r="K4" s="5"/>
      <c r="L4" s="5">
        <v>32</v>
      </c>
      <c r="M4" s="5"/>
      <c r="N4" s="5">
        <v>22</v>
      </c>
      <c r="O4" s="5"/>
      <c r="P4" s="5">
        <v>7</v>
      </c>
      <c r="Q4" s="5"/>
      <c r="R4" s="5">
        <v>5</v>
      </c>
      <c r="S4" s="2"/>
      <c r="U4" s="9" t="str">
        <f>B18</f>
        <v>KLEBERT</v>
      </c>
      <c r="V4" s="8"/>
      <c r="W4" s="9" t="str">
        <f>B19</f>
        <v>LUC</v>
      </c>
      <c r="X4" s="8"/>
      <c r="Y4" s="9" t="str">
        <f>B20</f>
        <v>MAGALI</v>
      </c>
      <c r="Z4" s="8"/>
      <c r="AA4" s="9" t="str">
        <f>+B21</f>
        <v>MARCEAU</v>
      </c>
      <c r="AB4" s="14"/>
      <c r="AC4" s="9" t="str">
        <f>B22</f>
        <v>MAURICETTE</v>
      </c>
      <c r="AE4" s="9" t="str">
        <f>B23</f>
        <v>MONIQUE</v>
      </c>
      <c r="AG4" s="9" t="str">
        <f>B24</f>
        <v>PASCALINE</v>
      </c>
      <c r="AI4" s="9" t="str">
        <f>B25</f>
        <v>PAUL</v>
      </c>
    </row>
    <row r="5" spans="1:35" ht="20.100000000000001" customHeight="1" thickTop="1" thickBot="1" x14ac:dyDescent="0.3">
      <c r="A5" s="11">
        <v>4</v>
      </c>
      <c r="B5" s="51" t="s">
        <v>32</v>
      </c>
      <c r="C5" s="52"/>
      <c r="D5" s="5">
        <v>10</v>
      </c>
      <c r="E5" s="5"/>
      <c r="F5" s="5">
        <v>2</v>
      </c>
      <c r="G5" s="5"/>
      <c r="H5" s="5">
        <v>12</v>
      </c>
      <c r="I5" s="5"/>
      <c r="J5" s="5">
        <v>20</v>
      </c>
      <c r="K5" s="5"/>
      <c r="L5" s="5">
        <v>30</v>
      </c>
      <c r="M5" s="5"/>
      <c r="N5" s="5">
        <v>13</v>
      </c>
      <c r="O5" s="5"/>
      <c r="P5" s="5">
        <v>3</v>
      </c>
      <c r="Q5" s="5"/>
      <c r="R5" s="5">
        <v>24</v>
      </c>
      <c r="S5" s="2"/>
      <c r="U5" s="26" t="str">
        <f>B33</f>
        <v>VIOLAINE</v>
      </c>
      <c r="V5" s="8"/>
      <c r="W5" s="26" t="str">
        <f>B32</f>
        <v>VALERY</v>
      </c>
      <c r="X5" s="8"/>
      <c r="Y5" s="26" t="str">
        <f>B31</f>
        <v>THERESE</v>
      </c>
      <c r="Z5" s="8"/>
      <c r="AA5" s="26" t="str">
        <f>B3</f>
        <v>dionisosse</v>
      </c>
      <c r="AB5" s="14"/>
      <c r="AC5" s="26" t="str">
        <f>B29</f>
        <v>THEO</v>
      </c>
      <c r="AE5" s="26" t="str">
        <f>B28</f>
        <v>RENE</v>
      </c>
      <c r="AG5" s="26" t="str">
        <f>B27</f>
        <v>QUENTIN DE LA TOUR</v>
      </c>
      <c r="AI5" s="26" t="str">
        <f>B26</f>
        <v>PEDRO</v>
      </c>
    </row>
    <row r="6" spans="1:35" ht="20.100000000000001" customHeight="1" thickTop="1" thickBot="1" x14ac:dyDescent="0.3">
      <c r="A6" s="11">
        <v>5</v>
      </c>
      <c r="B6" s="51" t="s">
        <v>37</v>
      </c>
      <c r="C6" s="52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2"/>
      <c r="V6" s="3" t="str">
        <f>IFERROR(VLOOKUP(E12,$A$2:$B$52,2,0),"")</f>
        <v/>
      </c>
      <c r="X6" s="3" t="str">
        <f>IFERROR(VLOOKUP(G12,$A$2:$B$52,2,0),"")</f>
        <v/>
      </c>
      <c r="Z6" s="3" t="str">
        <f>IFERROR(VLOOKUP(I12,$A$2:$B$52,2,0),"")</f>
        <v/>
      </c>
      <c r="AB6" s="14"/>
    </row>
    <row r="7" spans="1:35" ht="20.100000000000001" customHeight="1" thickTop="1" thickBot="1" x14ac:dyDescent="0.3">
      <c r="A7" s="11">
        <v>6</v>
      </c>
      <c r="B7" s="51" t="s">
        <v>36</v>
      </c>
      <c r="C7" s="52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2"/>
      <c r="AB7" s="14"/>
    </row>
    <row r="8" spans="1:35" ht="20.100000000000001" customHeight="1" thickTop="1" thickBot="1" x14ac:dyDescent="0.3">
      <c r="A8" s="11">
        <v>7</v>
      </c>
      <c r="B8" s="51" t="s">
        <v>44</v>
      </c>
      <c r="C8" s="52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2"/>
      <c r="AB8"/>
      <c r="AE8" s="9" t="str">
        <f>B1</f>
        <v>NOMS</v>
      </c>
    </row>
    <row r="9" spans="1:35" ht="20.100000000000001" customHeight="1" thickTop="1" thickBot="1" x14ac:dyDescent="0.3">
      <c r="A9" s="11">
        <v>8</v>
      </c>
      <c r="B9" s="51" t="s">
        <v>52</v>
      </c>
      <c r="C9" s="52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2"/>
    </row>
    <row r="10" spans="1:35" ht="20.100000000000001" customHeight="1" thickTop="1" thickBot="1" x14ac:dyDescent="0.3">
      <c r="A10" s="11">
        <v>9</v>
      </c>
      <c r="B10" s="51" t="s">
        <v>46</v>
      </c>
      <c r="C10" s="52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2"/>
      <c r="AA10"/>
    </row>
    <row r="11" spans="1:35" ht="20.100000000000001" customHeight="1" thickTop="1" thickBot="1" x14ac:dyDescent="0.3">
      <c r="A11" s="11">
        <v>10</v>
      </c>
      <c r="B11" s="51" t="s">
        <v>51</v>
      </c>
      <c r="C11" s="52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2"/>
      <c r="AA11"/>
    </row>
    <row r="12" spans="1:35" ht="20.100000000000001" customHeight="1" thickTop="1" thickBot="1" x14ac:dyDescent="0.3">
      <c r="A12" s="11">
        <v>11</v>
      </c>
      <c r="B12" s="51" t="s">
        <v>29</v>
      </c>
      <c r="C12" s="52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2"/>
      <c r="AA12"/>
    </row>
    <row r="13" spans="1:35" ht="20.100000000000001" customHeight="1" thickTop="1" thickBot="1" x14ac:dyDescent="0.3">
      <c r="A13" s="36">
        <v>12</v>
      </c>
      <c r="B13" s="51" t="s">
        <v>27</v>
      </c>
      <c r="C13" s="52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2"/>
      <c r="AA13"/>
    </row>
    <row r="14" spans="1:35" ht="20.100000000000001" customHeight="1" thickTop="1" thickBot="1" x14ac:dyDescent="0.3">
      <c r="A14" s="36">
        <v>13</v>
      </c>
      <c r="B14" s="51" t="s">
        <v>31</v>
      </c>
      <c r="C14" s="52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2"/>
      <c r="AA14"/>
    </row>
    <row r="15" spans="1:35" ht="20.100000000000001" customHeight="1" thickTop="1" thickBot="1" x14ac:dyDescent="0.3">
      <c r="A15" s="36">
        <v>14</v>
      </c>
      <c r="B15" s="51" t="s">
        <v>34</v>
      </c>
      <c r="C15" s="52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2"/>
      <c r="AA15"/>
    </row>
    <row r="16" spans="1:35" ht="20.100000000000001" customHeight="1" thickTop="1" thickBot="1" x14ac:dyDescent="0.3">
      <c r="A16" s="36">
        <v>15</v>
      </c>
      <c r="B16" s="51" t="s">
        <v>47</v>
      </c>
      <c r="C16" s="52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2"/>
      <c r="AA16"/>
    </row>
    <row r="17" spans="1:27" ht="20.25" customHeight="1" thickTop="1" thickBot="1" x14ac:dyDescent="0.3">
      <c r="A17" s="27">
        <v>16</v>
      </c>
      <c r="B17" s="51" t="s">
        <v>43</v>
      </c>
      <c r="C17" s="52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2"/>
      <c r="AA17"/>
    </row>
    <row r="18" spans="1:27" ht="20.100000000000001" customHeight="1" thickTop="1" thickBot="1" x14ac:dyDescent="0.3">
      <c r="A18" s="27">
        <v>17</v>
      </c>
      <c r="B18" s="51" t="s">
        <v>48</v>
      </c>
      <c r="C18" s="52"/>
    </row>
    <row r="19" spans="1:27" ht="16.5" thickTop="1" thickBot="1" x14ac:dyDescent="0.3">
      <c r="A19" s="27">
        <v>18</v>
      </c>
      <c r="B19" s="51" t="s">
        <v>42</v>
      </c>
      <c r="C19" s="52"/>
    </row>
    <row r="20" spans="1:27" ht="16.5" thickTop="1" thickBot="1" x14ac:dyDescent="0.3">
      <c r="A20" s="27">
        <v>19</v>
      </c>
      <c r="B20" s="51" t="s">
        <v>57</v>
      </c>
      <c r="C20" s="52"/>
    </row>
    <row r="21" spans="1:27" ht="16.5" thickTop="1" thickBot="1" x14ac:dyDescent="0.3">
      <c r="A21" s="27">
        <v>20</v>
      </c>
      <c r="B21" s="51" t="s">
        <v>41</v>
      </c>
      <c r="C21" s="52"/>
    </row>
    <row r="22" spans="1:27" ht="16.5" thickTop="1" thickBot="1" x14ac:dyDescent="0.3">
      <c r="A22" s="27">
        <v>21</v>
      </c>
      <c r="B22" s="51" t="s">
        <v>35</v>
      </c>
      <c r="C22" s="52"/>
    </row>
    <row r="23" spans="1:27" ht="16.5" thickTop="1" thickBot="1" x14ac:dyDescent="0.3">
      <c r="A23" s="27">
        <v>22</v>
      </c>
      <c r="B23" s="51" t="s">
        <v>54</v>
      </c>
      <c r="C23" s="52"/>
    </row>
    <row r="24" spans="1:27" ht="16.5" thickTop="1" thickBot="1" x14ac:dyDescent="0.3">
      <c r="A24" s="27">
        <v>23</v>
      </c>
      <c r="B24" s="51" t="s">
        <v>49</v>
      </c>
      <c r="C24" s="52"/>
    </row>
    <row r="25" spans="1:27" ht="16.5" thickTop="1" thickBot="1" x14ac:dyDescent="0.3">
      <c r="A25" s="27">
        <v>24</v>
      </c>
      <c r="B25" s="51" t="s">
        <v>30</v>
      </c>
      <c r="C25" s="52"/>
    </row>
    <row r="26" spans="1:27" ht="16.5" thickTop="1" thickBot="1" x14ac:dyDescent="0.3">
      <c r="A26" s="27">
        <v>25</v>
      </c>
      <c r="B26" s="51" t="s">
        <v>33</v>
      </c>
      <c r="C26" s="52"/>
    </row>
    <row r="27" spans="1:27" ht="16.5" thickTop="1" thickBot="1" x14ac:dyDescent="0.3">
      <c r="A27" s="27">
        <v>26</v>
      </c>
      <c r="B27" s="51" t="s">
        <v>53</v>
      </c>
      <c r="C27" s="52"/>
    </row>
    <row r="28" spans="1:27" ht="16.5" thickTop="1" thickBot="1" x14ac:dyDescent="0.3">
      <c r="A28" s="27">
        <v>27</v>
      </c>
      <c r="B28" s="51" t="s">
        <v>50</v>
      </c>
      <c r="C28" s="52"/>
    </row>
    <row r="29" spans="1:27" ht="16.5" thickTop="1" thickBot="1" x14ac:dyDescent="0.3">
      <c r="A29" s="27">
        <v>28</v>
      </c>
      <c r="B29" s="51" t="s">
        <v>39</v>
      </c>
      <c r="C29" s="52"/>
    </row>
    <row r="30" spans="1:27" ht="16.5" thickTop="1" thickBot="1" x14ac:dyDescent="0.3">
      <c r="A30" s="27">
        <v>29</v>
      </c>
      <c r="B30" s="51" t="s">
        <v>40</v>
      </c>
      <c r="C30" s="52"/>
    </row>
    <row r="31" spans="1:27" ht="16.5" thickTop="1" thickBot="1" x14ac:dyDescent="0.3">
      <c r="A31" s="27">
        <v>30</v>
      </c>
      <c r="B31" s="51" t="s">
        <v>38</v>
      </c>
      <c r="C31" s="52"/>
    </row>
    <row r="32" spans="1:27" ht="16.5" thickTop="1" thickBot="1" x14ac:dyDescent="0.3">
      <c r="A32" s="27">
        <v>31</v>
      </c>
      <c r="B32" s="51" t="s">
        <v>56</v>
      </c>
      <c r="C32" s="52"/>
    </row>
    <row r="33" spans="1:28" ht="16.5" thickTop="1" thickBot="1" x14ac:dyDescent="0.3">
      <c r="A33" s="27">
        <v>32</v>
      </c>
      <c r="B33" s="51" t="s">
        <v>55</v>
      </c>
      <c r="C33" s="52"/>
    </row>
    <row r="34" spans="1:28" ht="16.5" thickTop="1" thickBot="1" x14ac:dyDescent="0.3">
      <c r="A34" s="44"/>
      <c r="B34" s="15"/>
      <c r="C34" s="15"/>
    </row>
    <row r="35" spans="1:28" ht="15.75" thickTop="1" x14ac:dyDescent="0.25">
      <c r="C35" s="61"/>
    </row>
    <row r="46" spans="1:28" x14ac:dyDescent="0.25">
      <c r="AA46"/>
      <c r="AB46"/>
    </row>
    <row r="47" spans="1:28" x14ac:dyDescent="0.25">
      <c r="AA47"/>
      <c r="AB47"/>
    </row>
    <row r="48" spans="1:28" x14ac:dyDescent="0.25">
      <c r="AA48"/>
      <c r="AB48"/>
    </row>
    <row r="49" spans="27:28" x14ac:dyDescent="0.25">
      <c r="AA49"/>
      <c r="AB49"/>
    </row>
    <row r="50" spans="27:28" x14ac:dyDescent="0.25">
      <c r="AA50"/>
      <c r="AB50"/>
    </row>
    <row r="51" spans="27:28" x14ac:dyDescent="0.25">
      <c r="AA51"/>
      <c r="AB51"/>
    </row>
    <row r="52" spans="27:28" x14ac:dyDescent="0.25">
      <c r="AA52"/>
      <c r="AB52"/>
    </row>
    <row r="53" spans="27:28" x14ac:dyDescent="0.25">
      <c r="AA53"/>
      <c r="AB53"/>
    </row>
    <row r="54" spans="27:28" x14ac:dyDescent="0.25">
      <c r="AA54"/>
      <c r="AB54"/>
    </row>
    <row r="55" spans="27:28" x14ac:dyDescent="0.25">
      <c r="AA55"/>
      <c r="AB55"/>
    </row>
    <row r="56" spans="27:28" x14ac:dyDescent="0.25">
      <c r="AA56"/>
      <c r="AB56"/>
    </row>
    <row r="57" spans="27:28" x14ac:dyDescent="0.25">
      <c r="AA57"/>
      <c r="AB57"/>
    </row>
    <row r="58" spans="27:28" x14ac:dyDescent="0.25">
      <c r="AA58"/>
      <c r="AB58"/>
    </row>
    <row r="59" spans="27:28" x14ac:dyDescent="0.25">
      <c r="AA59"/>
      <c r="AB59"/>
    </row>
    <row r="60" spans="27:28" x14ac:dyDescent="0.25">
      <c r="AA60"/>
      <c r="AB60"/>
    </row>
    <row r="61" spans="27:28" x14ac:dyDescent="0.25">
      <c r="AA61"/>
      <c r="AB61"/>
    </row>
    <row r="62" spans="27:28" x14ac:dyDescent="0.25">
      <c r="AA62"/>
      <c r="AB62"/>
    </row>
    <row r="63" spans="27:28" x14ac:dyDescent="0.25">
      <c r="AA63"/>
      <c r="AB63"/>
    </row>
    <row r="64" spans="27:28" x14ac:dyDescent="0.25">
      <c r="AA64"/>
      <c r="AB64"/>
    </row>
    <row r="65" spans="27:28" x14ac:dyDescent="0.25">
      <c r="AA65"/>
      <c r="AB65"/>
    </row>
    <row r="66" spans="27:28" x14ac:dyDescent="0.25">
      <c r="AA66"/>
      <c r="AB66"/>
    </row>
    <row r="67" spans="27:28" x14ac:dyDescent="0.25">
      <c r="AA67"/>
      <c r="AB67"/>
    </row>
    <row r="68" spans="27:28" x14ac:dyDescent="0.25">
      <c r="AA68"/>
      <c r="AB68"/>
    </row>
    <row r="69" spans="27:28" x14ac:dyDescent="0.25">
      <c r="AA69"/>
      <c r="AB69"/>
    </row>
    <row r="70" spans="27:28" x14ac:dyDescent="0.25">
      <c r="AA70"/>
      <c r="AB70"/>
    </row>
    <row r="71" spans="27:28" x14ac:dyDescent="0.25">
      <c r="AA71"/>
      <c r="AB71"/>
    </row>
    <row r="72" spans="27:28" x14ac:dyDescent="0.25">
      <c r="AA72"/>
      <c r="AB72"/>
    </row>
    <row r="73" spans="27:28" x14ac:dyDescent="0.25">
      <c r="AA73"/>
      <c r="AB73"/>
    </row>
    <row r="74" spans="27:28" x14ac:dyDescent="0.25">
      <c r="AA74"/>
      <c r="AB74"/>
    </row>
    <row r="75" spans="27:28" x14ac:dyDescent="0.25">
      <c r="AA75"/>
      <c r="AB75"/>
    </row>
    <row r="76" spans="27:28" x14ac:dyDescent="0.25">
      <c r="AA76"/>
      <c r="AB76"/>
    </row>
    <row r="77" spans="27:28" x14ac:dyDescent="0.25">
      <c r="AA77"/>
      <c r="AB77"/>
    </row>
    <row r="78" spans="27:28" x14ac:dyDescent="0.25">
      <c r="AA78"/>
      <c r="AB78"/>
    </row>
    <row r="79" spans="27:28" x14ac:dyDescent="0.25">
      <c r="AA79"/>
      <c r="AB79"/>
    </row>
  </sheetData>
  <protectedRanges>
    <protectedRange sqref="B2:C33" name="Plage1"/>
  </protectedRanges>
  <sortState xmlns:xlrd2="http://schemas.microsoft.com/office/spreadsheetml/2017/richdata2" ref="B2:B33">
    <sortCondition ref="B2:B33"/>
  </sortState>
  <phoneticPr fontId="1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37" r:id="rId4" name="CommandButton12">
          <controlPr defaultSize="0" autoLine="0" r:id="rId5">
            <anchor moveWithCells="1">
              <from>
                <xdr:col>34</xdr:col>
                <xdr:colOff>0</xdr:colOff>
                <xdr:row>7</xdr:row>
                <xdr:rowOff>0</xdr:rowOff>
              </from>
              <to>
                <xdr:col>35</xdr:col>
                <xdr:colOff>19050</xdr:colOff>
                <xdr:row>11</xdr:row>
                <xdr:rowOff>0</xdr:rowOff>
              </to>
            </anchor>
          </controlPr>
        </control>
      </mc:Choice>
      <mc:Fallback>
        <control shapeId="30737" r:id="rId4" name="CommandButton12"/>
      </mc:Fallback>
    </mc:AlternateContent>
    <mc:AlternateContent xmlns:mc="http://schemas.openxmlformats.org/markup-compatibility/2006">
      <mc:Choice Requires="x14">
        <control shapeId="30736" r:id="rId6" name="CommandButton11">
          <controlPr defaultSize="0" autoLine="0" r:id="rId7">
            <anchor moveWithCells="1">
              <from>
                <xdr:col>32</xdr:col>
                <xdr:colOff>0</xdr:colOff>
                <xdr:row>7</xdr:row>
                <xdr:rowOff>0</xdr:rowOff>
              </from>
              <to>
                <xdr:col>33</xdr:col>
                <xdr:colOff>19050</xdr:colOff>
                <xdr:row>11</xdr:row>
                <xdr:rowOff>0</xdr:rowOff>
              </to>
            </anchor>
          </controlPr>
        </control>
      </mc:Choice>
      <mc:Fallback>
        <control shapeId="30736" r:id="rId6" name="CommandButton11"/>
      </mc:Fallback>
    </mc:AlternateContent>
    <mc:AlternateContent xmlns:mc="http://schemas.openxmlformats.org/markup-compatibility/2006">
      <mc:Choice Requires="x14">
        <control shapeId="30735" r:id="rId8" name="CommandButton10">
          <controlPr defaultSize="0" autoLine="0" r:id="rId9">
            <anchor moveWithCells="1">
              <from>
                <xdr:col>30</xdr:col>
                <xdr:colOff>0</xdr:colOff>
                <xdr:row>7</xdr:row>
                <xdr:rowOff>0</xdr:rowOff>
              </from>
              <to>
                <xdr:col>31</xdr:col>
                <xdr:colOff>19050</xdr:colOff>
                <xdr:row>11</xdr:row>
                <xdr:rowOff>0</xdr:rowOff>
              </to>
            </anchor>
          </controlPr>
        </control>
      </mc:Choice>
      <mc:Fallback>
        <control shapeId="30735" r:id="rId8" name="CommandButton10"/>
      </mc:Fallback>
    </mc:AlternateContent>
    <mc:AlternateContent xmlns:mc="http://schemas.openxmlformats.org/markup-compatibility/2006">
      <mc:Choice Requires="x14">
        <control shapeId="30734" r:id="rId10" name="CommandButton9">
          <controlPr defaultSize="0" autoLine="0" r:id="rId11">
            <anchor moveWithCells="1">
              <from>
                <xdr:col>28</xdr:col>
                <xdr:colOff>0</xdr:colOff>
                <xdr:row>7</xdr:row>
                <xdr:rowOff>0</xdr:rowOff>
              </from>
              <to>
                <xdr:col>29</xdr:col>
                <xdr:colOff>19050</xdr:colOff>
                <xdr:row>11</xdr:row>
                <xdr:rowOff>0</xdr:rowOff>
              </to>
            </anchor>
          </controlPr>
        </control>
      </mc:Choice>
      <mc:Fallback>
        <control shapeId="30734" r:id="rId10" name="CommandButton9"/>
      </mc:Fallback>
    </mc:AlternateContent>
    <mc:AlternateContent xmlns:mc="http://schemas.openxmlformats.org/markup-compatibility/2006">
      <mc:Choice Requires="x14">
        <control shapeId="30732" r:id="rId12" name="CommandButton7">
          <controlPr defaultSize="0" autoLine="0" r:id="rId13">
            <anchor moveWithCells="1">
              <from>
                <xdr:col>24</xdr:col>
                <xdr:colOff>914400</xdr:colOff>
                <xdr:row>12</xdr:row>
                <xdr:rowOff>238125</xdr:rowOff>
              </from>
              <to>
                <xdr:col>26</xdr:col>
                <xdr:colOff>819150</xdr:colOff>
                <xdr:row>16</xdr:row>
                <xdr:rowOff>238125</xdr:rowOff>
              </to>
            </anchor>
          </controlPr>
        </control>
      </mc:Choice>
      <mc:Fallback>
        <control shapeId="30732" r:id="rId12" name="CommandButton7"/>
      </mc:Fallback>
    </mc:AlternateContent>
    <mc:AlternateContent xmlns:mc="http://schemas.openxmlformats.org/markup-compatibility/2006">
      <mc:Choice Requires="x14">
        <control shapeId="30731" r:id="rId14" name="CommandButton6">
          <controlPr defaultSize="0" autoLine="0" r:id="rId15">
            <anchor moveWithCells="1">
              <from>
                <xdr:col>22</xdr:col>
                <xdr:colOff>295275</xdr:colOff>
                <xdr:row>12</xdr:row>
                <xdr:rowOff>238125</xdr:rowOff>
              </from>
              <to>
                <xdr:col>24</xdr:col>
                <xdr:colOff>200025</xdr:colOff>
                <xdr:row>16</xdr:row>
                <xdr:rowOff>238125</xdr:rowOff>
              </to>
            </anchor>
          </controlPr>
        </control>
      </mc:Choice>
      <mc:Fallback>
        <control shapeId="30731" r:id="rId14" name="CommandButton6"/>
      </mc:Fallback>
    </mc:AlternateContent>
    <mc:AlternateContent xmlns:mc="http://schemas.openxmlformats.org/markup-compatibility/2006">
      <mc:Choice Requires="x14">
        <control shapeId="30722" r:id="rId16" name="CommandButton1">
          <controlPr defaultSize="0" autoLine="0" r:id="rId17">
            <anchor moveWithCells="1">
              <from>
                <xdr:col>19</xdr:col>
                <xdr:colOff>238125</xdr:colOff>
                <xdr:row>7</xdr:row>
                <xdr:rowOff>9525</xdr:rowOff>
              </from>
              <to>
                <xdr:col>21</xdr:col>
                <xdr:colOff>0</xdr:colOff>
                <xdr:row>11</xdr:row>
                <xdr:rowOff>9525</xdr:rowOff>
              </to>
            </anchor>
          </controlPr>
        </control>
      </mc:Choice>
      <mc:Fallback>
        <control shapeId="30722" r:id="rId16" name="CommandButton1"/>
      </mc:Fallback>
    </mc:AlternateContent>
    <mc:AlternateContent xmlns:mc="http://schemas.openxmlformats.org/markup-compatibility/2006">
      <mc:Choice Requires="x14">
        <control shapeId="30724" r:id="rId18" name="CommandButton2">
          <controlPr defaultSize="0" autoLine="0" r:id="rId19">
            <anchor moveWithCells="1">
              <from>
                <xdr:col>22</xdr:col>
                <xdr:colOff>0</xdr:colOff>
                <xdr:row>7</xdr:row>
                <xdr:rowOff>0</xdr:rowOff>
              </from>
              <to>
                <xdr:col>23</xdr:col>
                <xdr:colOff>19050</xdr:colOff>
                <xdr:row>11</xdr:row>
                <xdr:rowOff>0</xdr:rowOff>
              </to>
            </anchor>
          </controlPr>
        </control>
      </mc:Choice>
      <mc:Fallback>
        <control shapeId="30724" r:id="rId18" name="CommandButton2"/>
      </mc:Fallback>
    </mc:AlternateContent>
    <mc:AlternateContent xmlns:mc="http://schemas.openxmlformats.org/markup-compatibility/2006">
      <mc:Choice Requires="x14">
        <control shapeId="30725" r:id="rId20" name="CommandButton3">
          <controlPr defaultSize="0" autoLine="0" r:id="rId21">
            <anchor moveWithCells="1">
              <from>
                <xdr:col>24</xdr:col>
                <xdr:colOff>9525</xdr:colOff>
                <xdr:row>6</xdr:row>
                <xdr:rowOff>238125</xdr:rowOff>
              </from>
              <to>
                <xdr:col>25</xdr:col>
                <xdr:colOff>28575</xdr:colOff>
                <xdr:row>10</xdr:row>
                <xdr:rowOff>238125</xdr:rowOff>
              </to>
            </anchor>
          </controlPr>
        </control>
      </mc:Choice>
      <mc:Fallback>
        <control shapeId="30725" r:id="rId20" name="CommandButton3"/>
      </mc:Fallback>
    </mc:AlternateContent>
    <mc:AlternateContent xmlns:mc="http://schemas.openxmlformats.org/markup-compatibility/2006">
      <mc:Choice Requires="x14">
        <control shapeId="30726" r:id="rId22" name="CommandButton4">
          <controlPr defaultSize="0" autoLine="0" r:id="rId23">
            <anchor moveWithCells="1">
              <from>
                <xdr:col>26</xdr:col>
                <xdr:colOff>0</xdr:colOff>
                <xdr:row>6</xdr:row>
                <xdr:rowOff>238125</xdr:rowOff>
              </from>
              <to>
                <xdr:col>27</xdr:col>
                <xdr:colOff>19050</xdr:colOff>
                <xdr:row>10</xdr:row>
                <xdr:rowOff>238125</xdr:rowOff>
              </to>
            </anchor>
          </controlPr>
        </control>
      </mc:Choice>
      <mc:Fallback>
        <control shapeId="30726" r:id="rId22" name="CommandButton4"/>
      </mc:Fallback>
    </mc:AlternateContent>
    <mc:AlternateContent xmlns:mc="http://schemas.openxmlformats.org/markup-compatibility/2006">
      <mc:Choice Requires="x14">
        <control shapeId="30728" r:id="rId24" name="CommandButton5">
          <controlPr defaultSize="0" autoLine="0" r:id="rId25">
            <anchor moveWithCells="1">
              <from>
                <xdr:col>26</xdr:col>
                <xdr:colOff>1609725</xdr:colOff>
                <xdr:row>13</xdr:row>
                <xdr:rowOff>9525</xdr:rowOff>
              </from>
              <to>
                <xdr:col>29</xdr:col>
                <xdr:colOff>19050</xdr:colOff>
                <xdr:row>16</xdr:row>
                <xdr:rowOff>200025</xdr:rowOff>
              </to>
            </anchor>
          </controlPr>
        </control>
      </mc:Choice>
      <mc:Fallback>
        <control shapeId="30728" r:id="rId24" name="CommandButton5"/>
      </mc:Fallback>
    </mc:AlternateContent>
    <mc:AlternateContent xmlns:mc="http://schemas.openxmlformats.org/markup-compatibility/2006">
      <mc:Choice Requires="x14">
        <control shapeId="30738" r:id="rId26" name="CommandButton8">
          <controlPr defaultSize="0" autoLine="0" r:id="rId27">
            <anchor moveWithCells="1">
              <from>
                <xdr:col>20</xdr:col>
                <xdr:colOff>190500</xdr:colOff>
                <xdr:row>13</xdr:row>
                <xdr:rowOff>19050</xdr:rowOff>
              </from>
              <to>
                <xdr:col>21</xdr:col>
                <xdr:colOff>28575</xdr:colOff>
                <xdr:row>16</xdr:row>
                <xdr:rowOff>247650</xdr:rowOff>
              </to>
            </anchor>
          </controlPr>
        </control>
      </mc:Choice>
      <mc:Fallback>
        <control shapeId="30738" r:id="rId26" name="CommandButton8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FF28E-0215-4E90-A2DC-101160E91209}">
  <sheetPr codeName="Feuil12"/>
  <dimension ref="A1:AE35"/>
  <sheetViews>
    <sheetView tabSelected="1" topLeftCell="I1" zoomScaleNormal="100" workbookViewId="0">
      <selection activeCell="AD20" sqref="AD20"/>
    </sheetView>
  </sheetViews>
  <sheetFormatPr baseColWidth="10" defaultRowHeight="15.75" x14ac:dyDescent="0.25"/>
  <cols>
    <col min="1" max="1" width="2" bestFit="1" customWidth="1"/>
    <col min="2" max="2" width="10.85546875" bestFit="1" customWidth="1"/>
    <col min="3" max="3" width="10.85546875" hidden="1" customWidth="1"/>
    <col min="4" max="4" width="12.85546875" hidden="1" customWidth="1"/>
    <col min="5" max="6" width="3.7109375" style="10" customWidth="1"/>
    <col min="7" max="7" width="20.5703125" bestFit="1" customWidth="1"/>
    <col min="8" max="12" width="4.28515625" style="10" customWidth="1"/>
    <col min="13" max="13" width="5.5703125" bestFit="1" customWidth="1"/>
    <col min="14" max="14" width="20.7109375" customWidth="1"/>
    <col min="15" max="19" width="4.28515625" style="10" customWidth="1"/>
    <col min="20" max="20" width="6.5703125" style="3" bestFit="1" customWidth="1"/>
    <col min="21" max="21" width="5.7109375" style="3" customWidth="1"/>
    <col min="22" max="22" width="11.7109375" style="3" bestFit="1" customWidth="1"/>
    <col min="23" max="23" width="6.28515625" style="3" bestFit="1" customWidth="1"/>
    <col min="24" max="24" width="9.140625" style="3" bestFit="1" customWidth="1"/>
    <col min="25" max="25" width="9.85546875" style="3" bestFit="1" customWidth="1"/>
    <col min="26" max="26" width="3.7109375" style="101" bestFit="1" customWidth="1"/>
    <col min="27" max="27" width="9.7109375" style="93" bestFit="1" customWidth="1"/>
    <col min="28" max="28" width="12" style="95" bestFit="1" customWidth="1"/>
    <col min="29" max="29" width="6.7109375" style="95" bestFit="1" customWidth="1"/>
    <col min="30" max="30" width="9.28515625" style="95" bestFit="1" customWidth="1"/>
    <col min="31" max="31" width="10.140625" style="95" bestFit="1" customWidth="1"/>
  </cols>
  <sheetData>
    <row r="1" spans="1:31" s="19" customFormat="1" ht="44.25" customHeight="1" thickTop="1" thickBot="1" x14ac:dyDescent="0.3">
      <c r="B1" s="20" t="s">
        <v>7</v>
      </c>
      <c r="C1" s="21"/>
      <c r="D1" s="21"/>
      <c r="E1" s="122" t="s">
        <v>3</v>
      </c>
      <c r="F1" s="123"/>
      <c r="G1" s="22" t="s">
        <v>4</v>
      </c>
      <c r="H1" s="47" t="s">
        <v>15</v>
      </c>
      <c r="I1" s="47" t="s">
        <v>16</v>
      </c>
      <c r="J1" s="47" t="s">
        <v>17</v>
      </c>
      <c r="K1" s="47" t="s">
        <v>18</v>
      </c>
      <c r="L1" s="47" t="s">
        <v>19</v>
      </c>
      <c r="M1" s="49" t="s">
        <v>2</v>
      </c>
      <c r="N1" s="64" t="s">
        <v>5</v>
      </c>
      <c r="O1" s="47" t="s">
        <v>15</v>
      </c>
      <c r="P1" s="47" t="s">
        <v>16</v>
      </c>
      <c r="Q1" s="47" t="s">
        <v>17</v>
      </c>
      <c r="R1" s="47" t="s">
        <v>18</v>
      </c>
      <c r="S1" s="47" t="s">
        <v>19</v>
      </c>
      <c r="T1" s="56" t="s">
        <v>23</v>
      </c>
      <c r="U1" s="56" t="s">
        <v>24</v>
      </c>
      <c r="V1" s="69" t="str">
        <f>B2</f>
        <v>BERNARDO</v>
      </c>
      <c r="W1" s="69" t="str">
        <f>B3</f>
        <v>JULES</v>
      </c>
      <c r="X1" s="69" t="str">
        <f>B4</f>
        <v>KLEBERT</v>
      </c>
      <c r="Y1" s="69" t="str">
        <f>B5</f>
        <v>VIOLAINE</v>
      </c>
      <c r="Z1" s="99"/>
      <c r="AA1" s="117" t="s">
        <v>73</v>
      </c>
      <c r="AB1" s="118"/>
      <c r="AC1" s="118"/>
      <c r="AD1" s="118"/>
      <c r="AE1" s="119"/>
    </row>
    <row r="2" spans="1:31" ht="15.95" customHeight="1" thickTop="1" thickBot="1" x14ac:dyDescent="0.3">
      <c r="A2">
        <v>1</v>
      </c>
      <c r="B2" s="7" t="str">
        <f>'Tirage-poules_de_4'!U2</f>
        <v>BERNARDO</v>
      </c>
      <c r="C2" s="14"/>
      <c r="D2" s="14"/>
      <c r="E2" s="17">
        <v>1</v>
      </c>
      <c r="F2" s="18">
        <v>4</v>
      </c>
      <c r="G2" s="16" t="str">
        <f t="shared" ref="G2:G6" si="0">IFERROR(VLOOKUP(E2,$A$2:$B$7,2,0),"")</f>
        <v>BERNARDO</v>
      </c>
      <c r="H2" s="18">
        <v>11</v>
      </c>
      <c r="I2" s="18">
        <v>11</v>
      </c>
      <c r="J2" s="18">
        <v>11</v>
      </c>
      <c r="K2" s="48"/>
      <c r="L2" s="48"/>
      <c r="M2" s="16" t="s">
        <v>26</v>
      </c>
      <c r="N2" s="16" t="str">
        <f>IFERROR(VLOOKUP(F2,$A$2:$B$7,2,0),"")</f>
        <v>VIOLAINE</v>
      </c>
      <c r="O2" s="48">
        <v>9</v>
      </c>
      <c r="P2" s="48">
        <v>8</v>
      </c>
      <c r="Q2" s="48">
        <v>7</v>
      </c>
      <c r="R2" s="48"/>
      <c r="S2" s="48"/>
      <c r="T2" s="86">
        <f>SUM(H2:L2)-SUM(O2:S2)</f>
        <v>9</v>
      </c>
      <c r="U2" s="87">
        <f>SUM(O2:S2)-SUM(H2:L2)</f>
        <v>-9</v>
      </c>
      <c r="V2" s="78">
        <f>IF(H2&gt;O2,1,0)+IF(I2&gt;P2,1,0)+IF(J2&gt;Q2,1,0)+IF(K2&gt;R2,1,0)+IF(L2&gt;S2,1,0)</f>
        <v>3</v>
      </c>
      <c r="W2" s="72"/>
      <c r="X2" s="72"/>
      <c r="Y2" s="79">
        <f>IF(O2&gt;H2,1,0)+IF(P2&gt;I2,1,0)+IF(Q2&gt;J2,1,0)+IF(R2&gt;K2,1,0)+IF(S2&gt;L2,1,0)</f>
        <v>0</v>
      </c>
      <c r="Z2" s="100"/>
      <c r="AA2" s="115" t="s">
        <v>70</v>
      </c>
      <c r="AB2" s="97" t="str">
        <f>B2</f>
        <v>BERNARDO</v>
      </c>
      <c r="AC2" s="97" t="str">
        <f>B3</f>
        <v>JULES</v>
      </c>
      <c r="AD2" s="97" t="str">
        <f>B4</f>
        <v>KLEBERT</v>
      </c>
      <c r="AE2" s="97" t="str">
        <f>B5</f>
        <v>VIOLAINE</v>
      </c>
    </row>
    <row r="3" spans="1:31" ht="15.95" customHeight="1" thickTop="1" thickBot="1" x14ac:dyDescent="0.3">
      <c r="A3">
        <v>2</v>
      </c>
      <c r="B3" s="7" t="str">
        <f>'Tirage-poules_de_4'!U3</f>
        <v>JULES</v>
      </c>
      <c r="C3" s="14"/>
      <c r="D3" s="14"/>
      <c r="E3" s="17">
        <v>2</v>
      </c>
      <c r="F3" s="18">
        <v>3</v>
      </c>
      <c r="G3" s="33" t="str">
        <f t="shared" si="0"/>
        <v>JULES</v>
      </c>
      <c r="H3" s="18">
        <v>5</v>
      </c>
      <c r="I3" s="18">
        <v>6</v>
      </c>
      <c r="J3" s="18">
        <v>8</v>
      </c>
      <c r="K3" s="18"/>
      <c r="L3" s="18"/>
      <c r="M3" s="33" t="s">
        <v>26</v>
      </c>
      <c r="N3" s="33" t="str">
        <f t="shared" ref="N3:N7" si="1">IFERROR(VLOOKUP(F3,$A$2:$B$7,2,0),"")</f>
        <v>KLEBERT</v>
      </c>
      <c r="O3" s="18">
        <v>11</v>
      </c>
      <c r="P3" s="18">
        <v>11</v>
      </c>
      <c r="Q3" s="18">
        <v>11</v>
      </c>
      <c r="R3" s="18"/>
      <c r="S3" s="18"/>
      <c r="T3" s="86">
        <f>SUM(H3:L3)-SUM(O3:S3)</f>
        <v>-14</v>
      </c>
      <c r="U3" s="87">
        <f>SUM(O3:S3)-SUM(H3:L3)</f>
        <v>14</v>
      </c>
      <c r="V3" s="73"/>
      <c r="W3" s="81">
        <f>IF(H3&gt;O3,1,0)+IF(I3&gt;P3,1,0)+IF(J3&gt;Q3,1,0)+IF(K3&gt;R3,1,0)+IF(L3&gt;S3,1,0)</f>
        <v>0</v>
      </c>
      <c r="X3" s="81">
        <f>IF(O3&gt;H3,1,0)+IF(P3&gt;I3,1,0)+IF(Q3&gt;J3,1,0)+IF(R3&gt;K3,1,0)+IF(S3&gt;L3,1,0)</f>
        <v>3</v>
      </c>
      <c r="Y3" s="74"/>
      <c r="Z3" s="100"/>
      <c r="AA3" s="116"/>
      <c r="AB3" s="97">
        <v>1</v>
      </c>
      <c r="AC3" s="97">
        <v>2</v>
      </c>
      <c r="AD3" s="97">
        <v>3</v>
      </c>
      <c r="AE3" s="97">
        <v>4</v>
      </c>
    </row>
    <row r="4" spans="1:31" ht="15.95" customHeight="1" thickTop="1" thickBot="1" x14ac:dyDescent="0.3">
      <c r="A4">
        <v>3</v>
      </c>
      <c r="B4" s="7" t="str">
        <f>'Tirage-poules_de_4'!U4</f>
        <v>KLEBERT</v>
      </c>
      <c r="C4" s="14"/>
      <c r="D4" s="14"/>
      <c r="E4" s="31">
        <v>1</v>
      </c>
      <c r="F4" s="32">
        <v>3</v>
      </c>
      <c r="G4" s="33" t="str">
        <f t="shared" si="0"/>
        <v>BERNARDO</v>
      </c>
      <c r="H4" s="18">
        <v>8</v>
      </c>
      <c r="I4" s="18">
        <v>9</v>
      </c>
      <c r="J4" s="18">
        <v>11</v>
      </c>
      <c r="K4" s="18">
        <v>11</v>
      </c>
      <c r="L4" s="18">
        <v>11</v>
      </c>
      <c r="M4" s="33" t="s">
        <v>26</v>
      </c>
      <c r="N4" s="33" t="str">
        <f t="shared" si="1"/>
        <v>KLEBERT</v>
      </c>
      <c r="O4" s="18">
        <v>11</v>
      </c>
      <c r="P4" s="18">
        <v>11</v>
      </c>
      <c r="Q4" s="18">
        <v>8</v>
      </c>
      <c r="R4" s="18">
        <v>8</v>
      </c>
      <c r="S4" s="18">
        <v>7</v>
      </c>
      <c r="T4" s="86">
        <f t="shared" ref="T4:T7" si="2">SUM(H4:L4)-SUM(O4:S4)</f>
        <v>5</v>
      </c>
      <c r="U4" s="87">
        <f t="shared" ref="U4:U7" si="3">SUM(O4:S4)-SUM(H4:L4)</f>
        <v>-5</v>
      </c>
      <c r="V4" s="80">
        <f>IF(H4&gt;O4,1,0)+IF(I4&gt;P4,1,0)+IF(J4&gt;Q4,1,0)+IF(K4&gt;R4,1,0)+IF(L4&gt;S4,1,0)</f>
        <v>3</v>
      </c>
      <c r="W4" s="75"/>
      <c r="X4" s="81">
        <f>IF(O4&gt;H4,1,0)+IF(P4&gt;I4,1,0)+IF(Q4&gt;J4,1,0)+IF(R4&gt;K4,1,0)+IF(S4&gt;L4,1,0)</f>
        <v>2</v>
      </c>
      <c r="Y4" s="74"/>
      <c r="Z4" s="100"/>
      <c r="AA4" s="96" t="s">
        <v>62</v>
      </c>
      <c r="AB4" s="98" t="s">
        <v>63</v>
      </c>
      <c r="AC4" s="98" t="s">
        <v>63</v>
      </c>
      <c r="AD4" s="98" t="s">
        <v>63</v>
      </c>
      <c r="AE4" s="98" t="s">
        <v>63</v>
      </c>
    </row>
    <row r="5" spans="1:31" ht="15.95" customHeight="1" thickTop="1" thickBot="1" x14ac:dyDescent="0.3">
      <c r="A5">
        <v>4</v>
      </c>
      <c r="B5" s="7" t="str">
        <f>'Tirage-poules_de_4'!U5</f>
        <v>VIOLAINE</v>
      </c>
      <c r="C5" s="14"/>
      <c r="D5" s="10"/>
      <c r="E5" s="31">
        <v>2</v>
      </c>
      <c r="F5" s="32">
        <v>4</v>
      </c>
      <c r="G5" s="33" t="str">
        <f t="shared" si="0"/>
        <v>JULES</v>
      </c>
      <c r="H5" s="18">
        <v>11</v>
      </c>
      <c r="I5" s="18">
        <v>11</v>
      </c>
      <c r="J5" s="18">
        <v>9</v>
      </c>
      <c r="K5" s="18"/>
      <c r="L5" s="18"/>
      <c r="M5" s="33" t="s">
        <v>26</v>
      </c>
      <c r="N5" s="33" t="str">
        <f t="shared" si="1"/>
        <v>VIOLAINE</v>
      </c>
      <c r="O5" s="18">
        <v>7</v>
      </c>
      <c r="P5" s="10">
        <v>9</v>
      </c>
      <c r="Q5" s="18">
        <v>11</v>
      </c>
      <c r="R5" s="18">
        <v>11</v>
      </c>
      <c r="S5" s="18">
        <v>11</v>
      </c>
      <c r="T5" s="86">
        <f t="shared" si="2"/>
        <v>-18</v>
      </c>
      <c r="U5" s="87">
        <f t="shared" si="3"/>
        <v>18</v>
      </c>
      <c r="V5" s="73"/>
      <c r="W5" s="81">
        <f>IF(H5&gt;O5,1,0)+IF(I5&gt;Q5,1,0)+IF(J5&gt;R5,1,0)+IF(K5&gt;R5,1,0)+IF(L5&gt;S5,1,0)</f>
        <v>1</v>
      </c>
      <c r="X5" s="75"/>
      <c r="Y5" s="82">
        <f>IF(O5&gt;H5,1,0)+IF(I5&gt;P5,1,0)+IF(Q5&gt;J5,1,0)+IF(R5&gt;K5,1,0)+IF(S5&gt;L5,1,0)</f>
        <v>4</v>
      </c>
      <c r="Z5" s="100"/>
      <c r="AA5" s="107" t="s">
        <v>64</v>
      </c>
      <c r="AB5" s="94" t="str">
        <f>IFERROR(_xlfn.IFS(V9=Y9,V2),"")</f>
        <v/>
      </c>
      <c r="AC5" s="94"/>
      <c r="AD5" s="94"/>
      <c r="AE5" s="94" t="str">
        <f>IFERROR(_xlfn.IFS(V9=Y9,Y2),"")</f>
        <v/>
      </c>
    </row>
    <row r="6" spans="1:31" ht="15.95" customHeight="1" thickTop="1" thickBot="1" x14ac:dyDescent="0.3">
      <c r="B6" s="14"/>
      <c r="C6" s="14"/>
      <c r="D6" s="10"/>
      <c r="E6" s="31">
        <v>1</v>
      </c>
      <c r="F6" s="32">
        <v>2</v>
      </c>
      <c r="G6" s="33" t="str">
        <f t="shared" si="0"/>
        <v>BERNARDO</v>
      </c>
      <c r="H6" s="18">
        <v>11</v>
      </c>
      <c r="I6" s="18">
        <v>11</v>
      </c>
      <c r="J6" s="18">
        <v>11</v>
      </c>
      <c r="K6" s="18"/>
      <c r="L6" s="18"/>
      <c r="M6" s="33" t="s">
        <v>26</v>
      </c>
      <c r="N6" s="33" t="str">
        <f t="shared" si="1"/>
        <v>JULES</v>
      </c>
      <c r="O6" s="18">
        <v>9</v>
      </c>
      <c r="P6" s="18">
        <v>9</v>
      </c>
      <c r="Q6" s="18">
        <v>9</v>
      </c>
      <c r="R6" s="18"/>
      <c r="S6" s="18"/>
      <c r="T6" s="86">
        <f t="shared" si="2"/>
        <v>6</v>
      </c>
      <c r="U6" s="87">
        <f t="shared" si="3"/>
        <v>-6</v>
      </c>
      <c r="V6" s="80">
        <f>IF(H6&gt;O6,1,0)+IF(I6&gt;P6,1,0)+IF(J6&gt;Q6,1,0)+IF(K6&gt;R6,1,0)+IF(L6&gt;S6,1,0)</f>
        <v>3</v>
      </c>
      <c r="W6" s="81">
        <f>IF(O6&gt;H6,1,0)+IF(P6&gt;I6,1,0)+IF(Q6&gt;J6,1,0)+IF(R6&gt;K6,1,0)+IF(S6&gt;L6,1,0)</f>
        <v>0</v>
      </c>
      <c r="X6" s="75"/>
      <c r="Y6" s="74"/>
      <c r="Z6" s="100"/>
      <c r="AA6" s="107" t="s">
        <v>65</v>
      </c>
      <c r="AB6" s="94"/>
      <c r="AC6" s="94" t="str">
        <f>IFERROR(_xlfn.IFS(W9=X9,W3),"")</f>
        <v/>
      </c>
      <c r="AD6" s="94" t="str">
        <f>IFERROR(_xlfn.IFS(W9=X9,X3),"")</f>
        <v/>
      </c>
      <c r="AE6" s="94" t="str">
        <f>IFERROR(_xlfn.IFS(W9=X9,X3),"")</f>
        <v/>
      </c>
    </row>
    <row r="7" spans="1:31" ht="15.95" customHeight="1" thickTop="1" thickBot="1" x14ac:dyDescent="0.3">
      <c r="B7" s="14"/>
      <c r="C7" s="14"/>
      <c r="D7" s="10"/>
      <c r="E7" s="28">
        <v>4</v>
      </c>
      <c r="F7" s="29">
        <v>3</v>
      </c>
      <c r="G7" s="34" t="str">
        <f>IFERROR(VLOOKUP(E7,$A$2:$B$7,2,0),"")</f>
        <v>VIOLAINE</v>
      </c>
      <c r="H7" s="18">
        <v>11</v>
      </c>
      <c r="I7" s="29">
        <v>11</v>
      </c>
      <c r="J7" s="29">
        <v>1</v>
      </c>
      <c r="K7" s="29">
        <v>3</v>
      </c>
      <c r="L7" s="29">
        <v>8</v>
      </c>
      <c r="M7" s="34" t="s">
        <v>26</v>
      </c>
      <c r="N7" s="34" t="str">
        <f t="shared" si="1"/>
        <v>KLEBERT</v>
      </c>
      <c r="O7" s="29">
        <v>8</v>
      </c>
      <c r="P7" s="29">
        <v>9</v>
      </c>
      <c r="Q7" s="29">
        <v>11</v>
      </c>
      <c r="R7" s="29">
        <v>11</v>
      </c>
      <c r="S7" s="29">
        <v>11</v>
      </c>
      <c r="T7" s="86">
        <f t="shared" si="2"/>
        <v>-16</v>
      </c>
      <c r="U7" s="87">
        <f t="shared" si="3"/>
        <v>16</v>
      </c>
      <c r="V7" s="76"/>
      <c r="W7" s="77"/>
      <c r="X7" s="83">
        <f>IF(O7&gt;H7,1,0)+IF(P7&gt;I7,1,0)+IF(Q7&gt;J7,1,0)+IF(R7&gt;K7,1,0)+IF(S7&gt;L7,1,0)</f>
        <v>3</v>
      </c>
      <c r="Y7" s="84">
        <f>IF(H7&gt;O7,1,0)+IF(I7&gt;P7,1,0)+IF(J7&gt;Q7,1,0)+IF(K7&gt;R7,1,0)+IF(L7&gt;S7,1,0)</f>
        <v>2</v>
      </c>
      <c r="Z7" s="100"/>
      <c r="AA7" s="107" t="s">
        <v>66</v>
      </c>
      <c r="AB7" s="94" t="str">
        <f>IFERROR(_xlfn.IFS(V9=X9,V4),"")</f>
        <v/>
      </c>
      <c r="AC7" s="94"/>
      <c r="AD7" s="94" t="str">
        <f>IFERROR(_xlfn.IFS(V9=X9,X4),"")</f>
        <v/>
      </c>
      <c r="AE7" s="94"/>
    </row>
    <row r="8" spans="1:31" ht="15.95" customHeight="1" thickTop="1" thickBot="1" x14ac:dyDescent="0.3">
      <c r="A8" s="14"/>
      <c r="B8" s="38"/>
      <c r="C8" s="38"/>
      <c r="D8" s="38"/>
      <c r="E8" s="39"/>
      <c r="F8" s="40"/>
      <c r="G8" s="40"/>
      <c r="H8" s="57"/>
      <c r="I8" s="42"/>
      <c r="J8" s="42"/>
      <c r="K8" s="42"/>
      <c r="L8" s="42"/>
      <c r="N8" s="58" t="s">
        <v>61</v>
      </c>
      <c r="O8" s="25"/>
      <c r="P8" s="25"/>
      <c r="Q8" s="25"/>
      <c r="R8" s="25"/>
      <c r="S8" s="25"/>
      <c r="T8" s="25"/>
      <c r="U8" s="24"/>
      <c r="V8" s="88">
        <f>SUM(V2:V7)</f>
        <v>9</v>
      </c>
      <c r="W8" s="88">
        <f>SUM(W2:W7)</f>
        <v>1</v>
      </c>
      <c r="X8" s="88">
        <f>SUM(X2:X7)</f>
        <v>8</v>
      </c>
      <c r="Y8" s="88">
        <f>SUM(Y2:Y7)</f>
        <v>6</v>
      </c>
      <c r="Z8" s="100"/>
      <c r="AA8" s="107" t="s">
        <v>67</v>
      </c>
      <c r="AB8" s="94"/>
      <c r="AC8" s="94">
        <f>IFERROR(_xlfn.IFS(Y9=W9,W5),"")</f>
        <v>1</v>
      </c>
      <c r="AD8" s="94"/>
      <c r="AE8" s="94">
        <f>IFERROR(_xlfn.IFS(Y9=W9,Y5),"")</f>
        <v>4</v>
      </c>
    </row>
    <row r="9" spans="1:31" ht="15.95" customHeight="1" thickTop="1" thickBot="1" x14ac:dyDescent="0.3">
      <c r="A9" s="14"/>
      <c r="B9" s="38"/>
      <c r="C9" s="38"/>
      <c r="D9" s="38"/>
      <c r="E9" s="39"/>
      <c r="F9" s="40"/>
      <c r="G9" s="40"/>
      <c r="H9" s="42"/>
      <c r="I9" s="42"/>
      <c r="J9" s="42"/>
      <c r="K9" s="42"/>
      <c r="L9" s="42"/>
      <c r="N9" s="68" t="s">
        <v>25</v>
      </c>
      <c r="O9" s="25"/>
      <c r="P9" s="25"/>
      <c r="Q9" s="25"/>
      <c r="R9" s="25"/>
      <c r="S9" s="25"/>
      <c r="T9" s="90"/>
      <c r="U9" s="24"/>
      <c r="V9" s="59">
        <f>IF(V2=3,1)+IF(V4=3,1)+IF(V6=3,1,0)</f>
        <v>3</v>
      </c>
      <c r="W9" s="59">
        <f>IF(W3=3,1)+IF(W5=3,1)+IF(W6=3,1,0)</f>
        <v>0</v>
      </c>
      <c r="X9" s="59">
        <f>IF(X3=3,1)+IF(X4=3,1)+IF(X7=3,1,0)</f>
        <v>2</v>
      </c>
      <c r="Y9" s="59">
        <f>IF(Y2=3,1)+IF(Y5=3,1)+IF(Y7=3,1,0)</f>
        <v>0</v>
      </c>
      <c r="Z9" s="105"/>
      <c r="AA9" s="108" t="s">
        <v>68</v>
      </c>
      <c r="AB9" s="94" t="str">
        <f>IFERROR(_xlfn.IFS(V9=W9,V6),"")</f>
        <v/>
      </c>
      <c r="AC9" s="94" t="str">
        <f>IFERROR(_xlfn.IFS(V9=W9,W6),"")</f>
        <v/>
      </c>
      <c r="AD9" s="94"/>
      <c r="AE9" s="94"/>
    </row>
    <row r="10" spans="1:31" ht="15.95" customHeight="1" thickTop="1" thickBot="1" x14ac:dyDescent="0.3">
      <c r="B10" s="40"/>
      <c r="C10" s="40"/>
      <c r="D10" s="40"/>
      <c r="E10" s="39"/>
      <c r="F10" s="40"/>
      <c r="G10" s="40"/>
      <c r="H10" s="42"/>
      <c r="I10" s="42"/>
      <c r="J10" s="42"/>
      <c r="K10" s="42"/>
      <c r="L10" s="42"/>
      <c r="N10" s="67"/>
      <c r="O10" s="57"/>
      <c r="P10" s="57"/>
      <c r="Q10" s="57"/>
      <c r="R10" s="57"/>
      <c r="S10" s="57"/>
      <c r="T10" s="57"/>
      <c r="U10" s="109" t="s">
        <v>72</v>
      </c>
      <c r="V10" s="128">
        <f>RANK(V9,$V$9:$Y$9,0)+COUNTIF($V$9:V9,V9)-1</f>
        <v>1</v>
      </c>
      <c r="W10" s="128">
        <f>RANK(W9,$V$9:$Y$9,0)+COUNTIF($V$9:W9,W9)-1</f>
        <v>3</v>
      </c>
      <c r="X10" s="128">
        <f>RANK(X9,$V$9:$Y$9,0)+COUNTIF($V$9:X9,X9)-1</f>
        <v>2</v>
      </c>
      <c r="Y10" s="128">
        <f>RANK(Y9,$V$9:$Y$9,0)+COUNTIF($V$9:Y9,Y9)-1</f>
        <v>4</v>
      </c>
      <c r="AA10" s="107" t="s">
        <v>69</v>
      </c>
      <c r="AB10" s="94"/>
      <c r="AC10" s="94"/>
      <c r="AD10" s="94" t="str">
        <f>IFERROR(_xlfn.IFS(X9=Y9,X7),"")</f>
        <v/>
      </c>
      <c r="AE10" s="94" t="str">
        <f>IFERROR(_xlfn.IFS(X9=Y9,Y7),"")</f>
        <v/>
      </c>
    </row>
    <row r="11" spans="1:31" ht="15.95" customHeight="1" thickTop="1" thickBot="1" x14ac:dyDescent="0.3">
      <c r="B11" s="40"/>
      <c r="C11" s="40"/>
      <c r="D11" s="40"/>
      <c r="E11" s="39"/>
      <c r="F11" s="65"/>
      <c r="G11" s="40"/>
      <c r="H11" s="42"/>
      <c r="I11" s="42"/>
      <c r="J11" s="42"/>
      <c r="K11" s="42"/>
      <c r="L11" s="42"/>
      <c r="N11" s="3"/>
      <c r="O11" s="126"/>
      <c r="P11" s="126"/>
      <c r="Q11" s="126"/>
      <c r="R11" s="126"/>
      <c r="S11" s="126"/>
      <c r="T11" s="126"/>
      <c r="U11" s="37"/>
      <c r="V11" s="130"/>
      <c r="W11" s="130"/>
      <c r="X11" s="130"/>
      <c r="Y11" s="130"/>
      <c r="Z11" s="102"/>
      <c r="AA11" s="94" t="s">
        <v>71</v>
      </c>
      <c r="AB11" s="94">
        <f>SUM(AB5:AB10)</f>
        <v>0</v>
      </c>
      <c r="AC11" s="94">
        <f>SUM(AC5:AC10)</f>
        <v>1</v>
      </c>
      <c r="AD11" s="94">
        <f>SUM(AD5:AD10)</f>
        <v>0</v>
      </c>
      <c r="AE11" s="94">
        <f>SUM(AE5:AE10)</f>
        <v>4</v>
      </c>
    </row>
    <row r="12" spans="1:31" ht="15.95" customHeight="1" thickTop="1" thickBot="1" x14ac:dyDescent="0.3">
      <c r="B12" s="41"/>
      <c r="C12" s="41"/>
      <c r="D12" s="38"/>
      <c r="E12" s="39"/>
      <c r="F12" s="65"/>
      <c r="G12" s="38" t="str">
        <f>'Tirage-poules_de_4'!U2</f>
        <v>BERNARDO</v>
      </c>
      <c r="H12" s="42"/>
      <c r="I12" s="42"/>
      <c r="J12" s="42"/>
      <c r="K12" s="42"/>
      <c r="L12" s="42"/>
      <c r="N12" s="3"/>
      <c r="O12" s="42"/>
      <c r="P12" s="42"/>
      <c r="Q12" s="42"/>
      <c r="R12" s="42"/>
      <c r="S12" s="42"/>
      <c r="T12" s="42"/>
      <c r="U12" s="110" t="s">
        <v>60</v>
      </c>
      <c r="V12" s="131"/>
      <c r="W12" s="131"/>
      <c r="X12" s="131"/>
      <c r="Y12" s="131"/>
      <c r="Z12" s="102"/>
      <c r="AA12" s="94"/>
      <c r="AB12" s="94"/>
      <c r="AC12" s="94"/>
      <c r="AD12" s="94"/>
      <c r="AE12" s="94"/>
    </row>
    <row r="13" spans="1:31" ht="15.95" customHeight="1" thickTop="1" thickBot="1" x14ac:dyDescent="0.3">
      <c r="B13" s="41"/>
      <c r="C13" s="41"/>
      <c r="D13" s="38"/>
      <c r="E13" s="39"/>
      <c r="F13" s="65"/>
      <c r="G13" s="38" t="str">
        <f>'Tirage-poules_de_4'!U3</f>
        <v>JULES</v>
      </c>
      <c r="H13" s="42"/>
      <c r="I13" s="42"/>
      <c r="J13" s="42"/>
      <c r="K13" s="42"/>
      <c r="L13" s="42"/>
      <c r="M13" s="126"/>
      <c r="N13" s="126"/>
      <c r="O13" s="42"/>
      <c r="P13" s="42"/>
      <c r="Q13" s="42"/>
      <c r="R13" s="42"/>
      <c r="S13" s="42"/>
      <c r="T13" s="42"/>
      <c r="U13" s="110"/>
      <c r="V13" s="131"/>
      <c r="W13" s="131"/>
      <c r="X13" s="131"/>
      <c r="Y13" s="131"/>
      <c r="Z13" s="103"/>
      <c r="AA13" s="94" t="s">
        <v>72</v>
      </c>
      <c r="AB13" s="111">
        <v>1</v>
      </c>
      <c r="AC13" s="111">
        <v>4</v>
      </c>
      <c r="AD13" s="111">
        <v>2</v>
      </c>
      <c r="AE13" s="111">
        <v>3</v>
      </c>
    </row>
    <row r="14" spans="1:31" ht="15" customHeight="1" thickTop="1" thickBot="1" x14ac:dyDescent="0.3">
      <c r="B14" s="41"/>
      <c r="C14" s="41"/>
      <c r="D14" s="40"/>
      <c r="E14" s="40"/>
      <c r="F14" s="63"/>
      <c r="G14" s="38" t="str">
        <f>'Tirage-poules_de_4'!U4</f>
        <v>KLEBERT</v>
      </c>
      <c r="H14" s="42"/>
      <c r="I14" s="42"/>
      <c r="J14" s="42"/>
      <c r="K14" s="42"/>
      <c r="L14" s="42"/>
      <c r="M14" s="127"/>
      <c r="N14" s="127"/>
      <c r="O14" s="42"/>
      <c r="P14" s="42"/>
      <c r="Q14" s="42"/>
      <c r="R14" s="42"/>
      <c r="S14" s="42"/>
      <c r="T14" s="42"/>
      <c r="U14" s="110"/>
      <c r="V14" s="132"/>
      <c r="W14" s="132"/>
      <c r="X14" s="132"/>
      <c r="Y14" s="132"/>
      <c r="Z14"/>
      <c r="AA14"/>
      <c r="AB14"/>
      <c r="AC14"/>
      <c r="AD14"/>
      <c r="AE14"/>
    </row>
    <row r="15" spans="1:31" ht="15.95" customHeight="1" thickTop="1" thickBot="1" x14ac:dyDescent="0.3">
      <c r="B15" s="41"/>
      <c r="C15" s="41"/>
      <c r="D15" s="40"/>
      <c r="E15" s="42"/>
      <c r="F15" s="37"/>
      <c r="G15" s="38" t="str">
        <f>'Tirage-poules_de_4'!U5</f>
        <v>VIOLAINE</v>
      </c>
      <c r="H15" s="42"/>
      <c r="I15" s="42"/>
      <c r="J15" s="42"/>
      <c r="K15" s="42"/>
      <c r="L15" s="42"/>
      <c r="M15" s="70"/>
      <c r="N15" s="14"/>
      <c r="O15" s="42"/>
      <c r="P15" s="42"/>
      <c r="Q15" s="42"/>
      <c r="R15" s="42"/>
      <c r="S15" s="42"/>
      <c r="T15" s="42"/>
      <c r="U15" s="110"/>
      <c r="V15" s="128">
        <f>RANK(V8,$V$8:$Y$8,0)+COUNTIF($V$8:V8,V8)-1</f>
        <v>1</v>
      </c>
      <c r="W15" s="128">
        <f>RANK(W8,$V$8:$Y$8,0)+COUNTIF($V$8:W8,W8)-1</f>
        <v>4</v>
      </c>
      <c r="X15" s="128">
        <f>RANK(X8,$V$8:$Y$8,0)+COUNTIF($V$8:X8,X8)-1</f>
        <v>2</v>
      </c>
      <c r="Y15" s="128">
        <f>RANK(Y8,$V$8:$Y$8,0)+COUNTIF($V$8:Y8,Y8)-1</f>
        <v>3</v>
      </c>
      <c r="Z15"/>
      <c r="AA15"/>
      <c r="AB15"/>
      <c r="AC15"/>
      <c r="AD15"/>
      <c r="AE15"/>
    </row>
    <row r="16" spans="1:31" ht="15.95" customHeight="1" thickTop="1" thickBot="1" x14ac:dyDescent="0.3">
      <c r="B16" s="41"/>
      <c r="C16" s="41"/>
      <c r="D16" s="40"/>
      <c r="E16" s="42"/>
      <c r="F16" s="37"/>
      <c r="G16" s="42"/>
      <c r="H16" s="42"/>
      <c r="I16" s="42"/>
      <c r="J16" s="42"/>
      <c r="K16" s="42"/>
      <c r="L16" s="42"/>
      <c r="M16" s="3"/>
      <c r="N16" s="14"/>
      <c r="O16" s="42"/>
      <c r="P16" s="42"/>
      <c r="Q16" s="42"/>
      <c r="R16" s="42"/>
      <c r="S16" s="126"/>
      <c r="T16" s="126"/>
      <c r="U16" s="66"/>
      <c r="V16" s="91"/>
      <c r="W16" s="91"/>
      <c r="X16" s="91"/>
      <c r="Y16" s="91"/>
      <c r="Z16"/>
      <c r="AA16"/>
      <c r="AB16"/>
      <c r="AC16"/>
      <c r="AD16"/>
      <c r="AE16"/>
    </row>
    <row r="17" spans="2:31" ht="15.95" customHeight="1" thickTop="1" thickBot="1" x14ac:dyDescent="0.3">
      <c r="B17" s="40"/>
      <c r="C17" s="40"/>
      <c r="D17" s="40"/>
      <c r="E17" s="38"/>
      <c r="F17" s="37"/>
      <c r="G17" s="42"/>
      <c r="H17" s="42"/>
      <c r="I17" s="42"/>
      <c r="J17" s="42"/>
      <c r="K17" s="42"/>
      <c r="L17" s="42"/>
      <c r="M17" s="124" t="s">
        <v>20</v>
      </c>
      <c r="N17" s="125"/>
      <c r="O17" s="42"/>
      <c r="P17" s="42"/>
      <c r="Q17" s="42"/>
      <c r="R17" s="42"/>
      <c r="S17" s="42"/>
      <c r="T17" s="42"/>
      <c r="U17" s="42"/>
      <c r="V17" s="91"/>
      <c r="W17" s="91"/>
      <c r="X17" s="91"/>
      <c r="Z17"/>
      <c r="AA17"/>
      <c r="AB17"/>
      <c r="AC17"/>
      <c r="AD17"/>
      <c r="AE17"/>
    </row>
    <row r="18" spans="2:31" ht="15.95" customHeight="1" thickTop="1" thickBot="1" x14ac:dyDescent="0.3">
      <c r="B18" s="40"/>
      <c r="C18" s="40"/>
      <c r="D18" s="40"/>
      <c r="E18" s="38"/>
      <c r="F18" s="37"/>
      <c r="G18" s="42"/>
      <c r="H18" s="42"/>
      <c r="I18" s="42"/>
      <c r="J18" s="42"/>
      <c r="K18" s="42"/>
      <c r="L18" s="42"/>
      <c r="M18" s="124" t="s">
        <v>59</v>
      </c>
      <c r="N18" s="125"/>
      <c r="O18" s="42"/>
      <c r="P18" s="42"/>
      <c r="Q18" s="42"/>
      <c r="R18" s="42"/>
      <c r="S18" s="42"/>
      <c r="T18" s="42"/>
      <c r="U18" s="42"/>
      <c r="V18" s="91"/>
      <c r="W18" s="91"/>
      <c r="X18" s="91"/>
      <c r="Z18" s="103"/>
      <c r="AA18" s="95"/>
    </row>
    <row r="19" spans="2:31" ht="18" hidden="1" customHeight="1" thickTop="1" thickBot="1" x14ac:dyDescent="0.3">
      <c r="B19" s="40"/>
      <c r="C19" s="40"/>
      <c r="D19" s="40"/>
      <c r="E19" s="40"/>
      <c r="F19" s="37"/>
      <c r="G19" s="42"/>
      <c r="H19" s="39"/>
      <c r="I19" s="39"/>
      <c r="J19" s="39"/>
      <c r="K19" s="39"/>
      <c r="L19" s="39"/>
      <c r="M19" s="92">
        <v>1</v>
      </c>
      <c r="N19" s="89" t="e">
        <f>_xlfn.IFS(#REF!="","",#REF!=1,$G$12,#REF!=1,$G$13,#REF!=1,$G$14,#REF!=1,$G$15)</f>
        <v>#REF!</v>
      </c>
      <c r="O19" s="39"/>
      <c r="P19" s="39"/>
      <c r="Q19" s="39"/>
      <c r="R19" s="39"/>
      <c r="S19" s="42"/>
      <c r="T19" s="42"/>
      <c r="U19" s="42"/>
      <c r="V19" s="91"/>
      <c r="W19" s="91"/>
      <c r="X19" s="91"/>
      <c r="Y19" s="60"/>
      <c r="Z19" s="104"/>
      <c r="AA19" s="95"/>
    </row>
    <row r="20" spans="2:31" ht="17.25" thickTop="1" thickBot="1" x14ac:dyDescent="0.3">
      <c r="B20" s="40"/>
      <c r="C20" s="40"/>
      <c r="D20" s="40"/>
      <c r="E20" s="39"/>
      <c r="F20" s="65"/>
      <c r="G20" s="42"/>
      <c r="H20" s="39"/>
      <c r="I20" s="39"/>
      <c r="J20" s="39"/>
      <c r="K20" s="39"/>
      <c r="L20" s="39"/>
      <c r="M20" s="92">
        <v>1</v>
      </c>
      <c r="N20" s="129"/>
      <c r="O20" s="39"/>
      <c r="P20" s="39"/>
      <c r="Q20" s="39"/>
      <c r="R20" s="42"/>
      <c r="S20" s="42"/>
      <c r="T20" s="42"/>
      <c r="U20" s="42"/>
      <c r="V20" s="66"/>
      <c r="W20" s="66"/>
      <c r="X20" s="66"/>
      <c r="Y20" s="60"/>
      <c r="Z20" s="95"/>
      <c r="AA20" s="95"/>
      <c r="AE20"/>
    </row>
    <row r="21" spans="2:31" ht="15.75" customHeight="1" thickTop="1" thickBot="1" x14ac:dyDescent="0.3">
      <c r="B21" s="40"/>
      <c r="C21" s="40"/>
      <c r="D21" s="40"/>
      <c r="E21" s="39"/>
      <c r="F21" s="65"/>
      <c r="G21" s="40"/>
      <c r="H21" s="39"/>
      <c r="I21" s="39"/>
      <c r="J21" s="39"/>
      <c r="K21" s="39"/>
      <c r="L21" s="39"/>
      <c r="M21" s="92">
        <v>2</v>
      </c>
      <c r="N21" s="129"/>
      <c r="O21" s="39"/>
      <c r="P21" s="39"/>
      <c r="Q21" s="39"/>
      <c r="R21" s="42"/>
      <c r="S21" s="42"/>
      <c r="T21" s="42"/>
      <c r="U21" s="42"/>
      <c r="V21" s="42"/>
      <c r="W21" s="42"/>
      <c r="X21" s="42"/>
      <c r="Z21" s="95"/>
      <c r="AA21" s="95"/>
      <c r="AE21"/>
    </row>
    <row r="22" spans="2:31" ht="17.25" thickTop="1" thickBot="1" x14ac:dyDescent="0.3">
      <c r="B22" s="40"/>
      <c r="C22" s="40"/>
      <c r="D22" s="40"/>
      <c r="E22" s="39"/>
      <c r="F22" s="39"/>
      <c r="G22" s="40"/>
      <c r="H22" s="39"/>
      <c r="I22" s="39"/>
      <c r="J22" s="39"/>
      <c r="K22" s="39"/>
      <c r="L22" s="39"/>
      <c r="M22" s="92">
        <v>3</v>
      </c>
      <c r="N22" s="129"/>
      <c r="O22" s="39"/>
      <c r="P22" s="39"/>
      <c r="Q22" s="39"/>
      <c r="R22" s="39"/>
      <c r="S22" s="42"/>
      <c r="T22" s="42"/>
      <c r="U22" s="42"/>
      <c r="V22" s="42"/>
      <c r="W22" s="42"/>
      <c r="X22" s="42"/>
      <c r="Y22" s="42"/>
      <c r="Z22" s="95"/>
      <c r="AA22" s="95"/>
      <c r="AE22"/>
    </row>
    <row r="23" spans="2:31" ht="16.5" customHeight="1" thickTop="1" thickBot="1" x14ac:dyDescent="0.3">
      <c r="B23" s="40"/>
      <c r="C23" s="40"/>
      <c r="D23" s="40"/>
      <c r="E23" s="39"/>
      <c r="F23" s="39"/>
      <c r="G23" s="40"/>
      <c r="H23" s="39"/>
      <c r="I23" s="39"/>
      <c r="J23" s="39"/>
      <c r="K23" s="39"/>
      <c r="L23" s="39"/>
      <c r="M23" s="92">
        <v>4</v>
      </c>
      <c r="N23" s="129"/>
      <c r="O23" s="39"/>
      <c r="P23" s="39"/>
      <c r="Q23" s="39"/>
      <c r="R23" s="39"/>
      <c r="S23" s="42"/>
      <c r="T23" s="42"/>
      <c r="U23" s="42"/>
      <c r="V23" s="42"/>
      <c r="W23" s="42"/>
      <c r="X23" s="42"/>
      <c r="Y23" s="42"/>
      <c r="Z23" s="95"/>
      <c r="AA23" s="95"/>
      <c r="AE23"/>
    </row>
    <row r="24" spans="2:31" ht="16.5" thickTop="1" x14ac:dyDescent="0.25">
      <c r="B24" s="40"/>
      <c r="C24" s="40"/>
      <c r="D24" s="40"/>
      <c r="E24" s="39"/>
      <c r="F24" s="39"/>
      <c r="G24" s="40"/>
      <c r="H24" s="39"/>
      <c r="I24" s="39"/>
      <c r="J24" s="39"/>
      <c r="K24" s="39"/>
      <c r="L24" s="39"/>
      <c r="M24" s="70"/>
      <c r="N24" s="71"/>
      <c r="O24" s="39"/>
      <c r="P24" s="39"/>
      <c r="Q24" s="39"/>
      <c r="R24" s="39"/>
      <c r="S24" s="39"/>
      <c r="T24" s="42"/>
      <c r="U24" s="42"/>
      <c r="V24" s="42"/>
      <c r="W24" s="42"/>
      <c r="X24" s="42"/>
      <c r="Y24" s="104"/>
      <c r="Z24" s="104"/>
      <c r="AA24" s="95"/>
    </row>
    <row r="25" spans="2:31" x14ac:dyDescent="0.25">
      <c r="M25" s="70"/>
      <c r="N25" s="71"/>
      <c r="O25" s="39"/>
      <c r="P25" s="39"/>
      <c r="Q25" s="39"/>
      <c r="R25" s="39"/>
      <c r="S25" s="39"/>
      <c r="T25" s="42"/>
      <c r="U25" s="42"/>
      <c r="V25" s="42"/>
      <c r="W25" s="42"/>
      <c r="X25" s="42"/>
      <c r="Y25" s="104"/>
      <c r="Z25" s="104"/>
      <c r="AA25" s="95"/>
    </row>
    <row r="26" spans="2:31" ht="16.5" customHeight="1" x14ac:dyDescent="0.25">
      <c r="M26" s="120"/>
      <c r="N26" s="120"/>
      <c r="O26" s="39"/>
      <c r="P26" s="39"/>
      <c r="Q26" s="39"/>
      <c r="R26" s="39"/>
      <c r="S26" s="39"/>
      <c r="T26" s="42"/>
      <c r="U26" s="39"/>
      <c r="V26" s="42"/>
      <c r="W26" s="42"/>
      <c r="X26" s="42"/>
      <c r="Y26" s="104"/>
      <c r="Z26" s="105"/>
    </row>
    <row r="27" spans="2:31" x14ac:dyDescent="0.25">
      <c r="M27" s="120"/>
      <c r="N27" s="120"/>
      <c r="O27" s="39"/>
      <c r="P27" s="39"/>
      <c r="Q27" s="39"/>
      <c r="R27" s="39"/>
      <c r="S27" s="39"/>
      <c r="T27" s="42"/>
      <c r="U27" s="39"/>
      <c r="V27" s="42"/>
      <c r="W27" s="42"/>
      <c r="X27" s="42"/>
      <c r="Y27" s="104"/>
      <c r="Z27" s="106"/>
    </row>
    <row r="28" spans="2:31" ht="16.5" customHeight="1" x14ac:dyDescent="0.25">
      <c r="M28" s="37"/>
      <c r="N28" s="62"/>
      <c r="O28" s="39"/>
      <c r="P28" s="39"/>
      <c r="Q28" s="39"/>
      <c r="R28" s="39"/>
      <c r="S28" s="39"/>
      <c r="T28" s="42"/>
      <c r="U28" s="121"/>
      <c r="V28" s="42"/>
      <c r="W28" s="42"/>
      <c r="X28" s="42"/>
      <c r="Y28" s="42"/>
      <c r="Z28" s="106"/>
    </row>
    <row r="29" spans="2:31" x14ac:dyDescent="0.25">
      <c r="M29" s="37"/>
      <c r="N29" s="62"/>
      <c r="S29" s="39"/>
      <c r="T29" s="42"/>
      <c r="U29" s="121"/>
      <c r="V29" s="70"/>
      <c r="W29" s="70"/>
      <c r="X29" s="70"/>
      <c r="Y29" s="70"/>
      <c r="Z29" s="106"/>
    </row>
    <row r="30" spans="2:31" x14ac:dyDescent="0.25">
      <c r="M30" s="37"/>
      <c r="N30" s="62"/>
      <c r="S30" s="39"/>
      <c r="T30" s="42"/>
      <c r="U30" s="121"/>
      <c r="V30" s="85"/>
      <c r="W30" s="85"/>
      <c r="X30" s="85"/>
      <c r="Y30" s="85"/>
      <c r="Z30" s="106"/>
    </row>
    <row r="31" spans="2:31" x14ac:dyDescent="0.25">
      <c r="M31" s="37"/>
      <c r="N31" s="62"/>
      <c r="S31" s="39"/>
      <c r="T31" s="42"/>
      <c r="U31" s="121"/>
      <c r="V31" s="85"/>
      <c r="W31" s="85"/>
      <c r="X31" s="85"/>
      <c r="Y31" s="85"/>
      <c r="Z31" s="106"/>
    </row>
    <row r="32" spans="2:31" x14ac:dyDescent="0.25">
      <c r="M32" s="3"/>
      <c r="N32" s="3"/>
      <c r="V32" s="85"/>
      <c r="W32" s="85"/>
      <c r="X32" s="85"/>
      <c r="Y32" s="85"/>
      <c r="Z32" s="105"/>
    </row>
    <row r="33" spans="22:25" x14ac:dyDescent="0.25">
      <c r="V33" s="85"/>
      <c r="W33" s="85"/>
      <c r="X33" s="85"/>
      <c r="Y33" s="85"/>
    </row>
    <row r="34" spans="22:25" x14ac:dyDescent="0.25">
      <c r="V34" s="85"/>
      <c r="W34" s="85"/>
      <c r="X34" s="85"/>
      <c r="Y34" s="85"/>
    </row>
    <row r="35" spans="22:25" x14ac:dyDescent="0.25">
      <c r="V35" s="70"/>
      <c r="W35" s="70"/>
      <c r="X35" s="70"/>
      <c r="Y35" s="70"/>
    </row>
  </sheetData>
  <protectedRanges>
    <protectedRange sqref="Q5 H2:L7 O2:O7 R2:S7 P2:Q4 P6:Q7" name="Plage1"/>
  </protectedRanges>
  <mergeCells count="12">
    <mergeCell ref="E1:F1"/>
    <mergeCell ref="M17:N17"/>
    <mergeCell ref="M18:N18"/>
    <mergeCell ref="O11:T11"/>
    <mergeCell ref="S16:T16"/>
    <mergeCell ref="M13:N13"/>
    <mergeCell ref="M14:N14"/>
    <mergeCell ref="AA2:AA3"/>
    <mergeCell ref="AA1:AE1"/>
    <mergeCell ref="M27:N27"/>
    <mergeCell ref="U28:U31"/>
    <mergeCell ref="M26:N26"/>
  </mergeCells>
  <phoneticPr fontId="1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0177" r:id="rId4" name="CommandButton1">
          <controlPr defaultSize="0" autoLine="0" r:id="rId5">
            <anchor moveWithCells="1">
              <from>
                <xdr:col>11</xdr:col>
                <xdr:colOff>276225</xdr:colOff>
                <xdr:row>10</xdr:row>
                <xdr:rowOff>9525</xdr:rowOff>
              </from>
              <to>
                <xdr:col>16</xdr:col>
                <xdr:colOff>209550</xdr:colOff>
                <xdr:row>14</xdr:row>
                <xdr:rowOff>152400</xdr:rowOff>
              </to>
            </anchor>
          </controlPr>
        </control>
      </mc:Choice>
      <mc:Fallback>
        <control shapeId="50177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Tirage-poules_de_4</vt:lpstr>
      <vt:lpstr>Poule1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poule 3 ou 4</dc:title>
  <dc:creator>joco</dc:creator>
  <cp:lastModifiedBy>JCB40</cp:lastModifiedBy>
  <cp:revision>12</cp:revision>
  <dcterms:created xsi:type="dcterms:W3CDTF">2022-03-09T15:53:12Z</dcterms:created>
  <dcterms:modified xsi:type="dcterms:W3CDTF">2024-10-04T14:25:19Z</dcterms:modified>
  <cp:version>18/3/2022 version 5</cp:version>
</cp:coreProperties>
</file>