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808F077B-FAAD-4143-9947-4B7A73140B33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Planning élèves (2)" sheetId="1" r:id="rId1"/>
  </sheets>
  <externalReferences>
    <externalReference r:id="rId2"/>
    <externalReference r:id="rId3"/>
    <externalReference r:id="rId4"/>
  </externalReferences>
  <definedNames>
    <definedName name="horaires">'[1]Listes déroulantes'!$K$1:$K$32</definedName>
    <definedName name="_xlnm.Print_Titles" localSheetId="0">'Planning élèves (2)'!$1:$1</definedName>
    <definedName name="Jury">'[1]Listes déroulantes'!$M$2:$M$11</definedName>
    <definedName name="Numérique">'[1]Listes déroulantes'!$J$1</definedName>
    <definedName name="PARCOURS">'[1]Listes déroulantes'!$A$1:$A$6</definedName>
    <definedName name="Présentation">'[1]Listes déroulantes'!$G$1:$G$4</definedName>
    <definedName name="Présentation2">'[2]Listes déroulantes'!$G$1:$G$4</definedName>
    <definedName name="Salles">'[1]Listes déroulantes'!$P$2:$P$24</definedName>
    <definedName name="Surveillants">[3]Surveillants!$B$2:$B$28</definedName>
    <definedName name="_xlnm.Print_Area" localSheetId="0">'Planning élèves (2)'!$A$1:$S$61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1" l="1"/>
  <c r="H11" i="1"/>
  <c r="G11" i="1"/>
  <c r="F11" i="1"/>
  <c r="E11" i="1"/>
  <c r="D11" i="1"/>
  <c r="C11" i="1"/>
  <c r="A11" i="1"/>
  <c r="I15" i="1"/>
  <c r="H15" i="1"/>
  <c r="G15" i="1"/>
  <c r="F15" i="1"/>
  <c r="E15" i="1"/>
  <c r="D15" i="1"/>
  <c r="C15" i="1"/>
  <c r="A15" i="1"/>
  <c r="I13" i="1"/>
  <c r="H13" i="1"/>
  <c r="G13" i="1"/>
  <c r="F13" i="1"/>
  <c r="E13" i="1"/>
  <c r="D13" i="1"/>
  <c r="C13" i="1"/>
  <c r="A13" i="1"/>
  <c r="I42" i="1"/>
  <c r="H42" i="1"/>
  <c r="G42" i="1"/>
  <c r="F42" i="1"/>
  <c r="E42" i="1"/>
  <c r="D42" i="1"/>
  <c r="C42" i="1"/>
  <c r="A42" i="1"/>
  <c r="I55" i="1"/>
  <c r="H55" i="1"/>
  <c r="G55" i="1"/>
  <c r="F55" i="1"/>
  <c r="E55" i="1"/>
  <c r="D55" i="1"/>
  <c r="C55" i="1"/>
  <c r="A55" i="1"/>
  <c r="I12" i="1"/>
  <c r="H12" i="1"/>
  <c r="G12" i="1"/>
  <c r="F12" i="1"/>
  <c r="E12" i="1"/>
  <c r="D12" i="1"/>
  <c r="C12" i="1"/>
  <c r="A12" i="1"/>
  <c r="I20" i="1"/>
  <c r="H20" i="1"/>
  <c r="G20" i="1"/>
  <c r="F20" i="1"/>
  <c r="E20" i="1"/>
  <c r="D20" i="1"/>
  <c r="C20" i="1"/>
  <c r="A20" i="1"/>
  <c r="I53" i="1"/>
  <c r="H53" i="1"/>
  <c r="G53" i="1"/>
  <c r="F53" i="1"/>
  <c r="E53" i="1"/>
  <c r="D53" i="1"/>
  <c r="C53" i="1"/>
  <c r="A53" i="1"/>
  <c r="I21" i="1"/>
  <c r="H21" i="1"/>
  <c r="G21" i="1"/>
  <c r="F21" i="1"/>
  <c r="E21" i="1"/>
  <c r="D21" i="1"/>
  <c r="C21" i="1"/>
  <c r="A21" i="1"/>
  <c r="I56" i="1"/>
  <c r="H56" i="1"/>
  <c r="G56" i="1"/>
  <c r="F56" i="1"/>
  <c r="E56" i="1"/>
  <c r="D56" i="1"/>
  <c r="C56" i="1"/>
  <c r="A56" i="1"/>
  <c r="I51" i="1"/>
  <c r="H51" i="1"/>
  <c r="G51" i="1"/>
  <c r="F51" i="1"/>
  <c r="E51" i="1"/>
  <c r="D51" i="1"/>
  <c r="C51" i="1"/>
  <c r="A51" i="1"/>
  <c r="I29" i="1"/>
  <c r="H29" i="1"/>
  <c r="G29" i="1"/>
  <c r="F29" i="1"/>
  <c r="E29" i="1"/>
  <c r="D29" i="1"/>
  <c r="C29" i="1"/>
  <c r="A29" i="1"/>
  <c r="I43" i="1"/>
  <c r="H43" i="1"/>
  <c r="G43" i="1"/>
  <c r="F43" i="1"/>
  <c r="E43" i="1"/>
  <c r="D43" i="1"/>
  <c r="C43" i="1"/>
  <c r="A43" i="1"/>
  <c r="I9" i="1"/>
  <c r="H9" i="1"/>
  <c r="G9" i="1"/>
  <c r="F9" i="1"/>
  <c r="E9" i="1"/>
  <c r="D9" i="1"/>
  <c r="C9" i="1"/>
  <c r="A9" i="1"/>
  <c r="I18" i="1"/>
  <c r="H18" i="1"/>
  <c r="G18" i="1"/>
  <c r="F18" i="1"/>
  <c r="E18" i="1"/>
  <c r="D18" i="1"/>
  <c r="C18" i="1"/>
  <c r="A18" i="1"/>
  <c r="I49" i="1"/>
  <c r="H49" i="1"/>
  <c r="G49" i="1"/>
  <c r="F49" i="1"/>
  <c r="E49" i="1"/>
  <c r="D49" i="1"/>
  <c r="C49" i="1"/>
  <c r="A49" i="1"/>
  <c r="I33" i="1"/>
  <c r="H33" i="1"/>
  <c r="G33" i="1"/>
  <c r="F33" i="1"/>
  <c r="E33" i="1"/>
  <c r="D33" i="1"/>
  <c r="C33" i="1"/>
  <c r="A33" i="1"/>
  <c r="I46" i="1"/>
  <c r="H46" i="1"/>
  <c r="G46" i="1"/>
  <c r="F46" i="1"/>
  <c r="E46" i="1"/>
  <c r="D46" i="1"/>
  <c r="C46" i="1"/>
  <c r="A46" i="1"/>
  <c r="I24" i="1"/>
  <c r="H24" i="1"/>
  <c r="G24" i="1"/>
  <c r="F24" i="1"/>
  <c r="E24" i="1"/>
  <c r="D24" i="1"/>
  <c r="C24" i="1"/>
  <c r="A24" i="1"/>
  <c r="I48" i="1"/>
  <c r="H48" i="1"/>
  <c r="G48" i="1"/>
  <c r="F48" i="1"/>
  <c r="E48" i="1"/>
  <c r="D48" i="1"/>
  <c r="C48" i="1"/>
  <c r="A48" i="1"/>
  <c r="I40" i="1"/>
  <c r="H40" i="1"/>
  <c r="G40" i="1"/>
  <c r="F40" i="1"/>
  <c r="E40" i="1"/>
  <c r="D40" i="1"/>
  <c r="C40" i="1"/>
  <c r="A40" i="1"/>
  <c r="I57" i="1"/>
  <c r="H57" i="1"/>
  <c r="G57" i="1"/>
  <c r="F57" i="1"/>
  <c r="E57" i="1"/>
  <c r="D57" i="1"/>
  <c r="C57" i="1"/>
  <c r="A57" i="1"/>
  <c r="I32" i="1"/>
  <c r="H32" i="1"/>
  <c r="G32" i="1"/>
  <c r="F32" i="1"/>
  <c r="E32" i="1"/>
  <c r="D32" i="1"/>
  <c r="C32" i="1"/>
  <c r="A32" i="1"/>
  <c r="I17" i="1"/>
  <c r="H17" i="1"/>
  <c r="G17" i="1"/>
  <c r="F17" i="1"/>
  <c r="E17" i="1"/>
  <c r="D17" i="1"/>
  <c r="C17" i="1"/>
  <c r="A17" i="1"/>
  <c r="I45" i="1"/>
  <c r="H45" i="1"/>
  <c r="G45" i="1"/>
  <c r="F45" i="1"/>
  <c r="E45" i="1"/>
  <c r="D45" i="1"/>
  <c r="C45" i="1"/>
  <c r="A45" i="1"/>
  <c r="I16" i="1"/>
  <c r="H16" i="1"/>
  <c r="G16" i="1"/>
  <c r="F16" i="1"/>
  <c r="E16" i="1"/>
  <c r="D16" i="1"/>
  <c r="C16" i="1"/>
  <c r="A16" i="1"/>
  <c r="I30" i="1"/>
  <c r="H30" i="1"/>
  <c r="G30" i="1"/>
  <c r="F30" i="1"/>
  <c r="E30" i="1"/>
  <c r="D30" i="1"/>
  <c r="C30" i="1"/>
  <c r="A30" i="1"/>
  <c r="I35" i="1"/>
  <c r="H35" i="1"/>
  <c r="G35" i="1"/>
  <c r="F35" i="1"/>
  <c r="E35" i="1"/>
  <c r="D35" i="1"/>
  <c r="C35" i="1"/>
  <c r="A35" i="1"/>
  <c r="I62" i="1"/>
  <c r="H62" i="1"/>
  <c r="G62" i="1"/>
  <c r="F62" i="1"/>
  <c r="E62" i="1"/>
  <c r="D62" i="1"/>
  <c r="C62" i="1"/>
  <c r="A62" i="1"/>
  <c r="I34" i="1"/>
  <c r="H34" i="1"/>
  <c r="G34" i="1"/>
  <c r="F34" i="1"/>
  <c r="E34" i="1"/>
  <c r="D34" i="1"/>
  <c r="C34" i="1"/>
  <c r="A34" i="1"/>
  <c r="I25" i="1"/>
  <c r="H25" i="1"/>
  <c r="G25" i="1"/>
  <c r="F25" i="1"/>
  <c r="E25" i="1"/>
  <c r="D25" i="1"/>
  <c r="C25" i="1"/>
  <c r="A25" i="1"/>
  <c r="I52" i="1"/>
  <c r="H52" i="1"/>
  <c r="G52" i="1"/>
  <c r="F52" i="1"/>
  <c r="E52" i="1"/>
  <c r="D52" i="1"/>
  <c r="C52" i="1"/>
  <c r="A52" i="1"/>
  <c r="I58" i="1"/>
  <c r="H58" i="1"/>
  <c r="G58" i="1"/>
  <c r="F58" i="1"/>
  <c r="E58" i="1"/>
  <c r="D58" i="1"/>
  <c r="C58" i="1"/>
  <c r="A58" i="1"/>
  <c r="I61" i="1"/>
  <c r="H61" i="1"/>
  <c r="G61" i="1"/>
  <c r="F61" i="1"/>
  <c r="E61" i="1"/>
  <c r="D61" i="1"/>
  <c r="C61" i="1"/>
  <c r="A61" i="1"/>
  <c r="I44" i="1"/>
  <c r="H44" i="1"/>
  <c r="G44" i="1"/>
  <c r="F44" i="1"/>
  <c r="E44" i="1"/>
  <c r="D44" i="1"/>
  <c r="C44" i="1"/>
  <c r="A44" i="1"/>
  <c r="I14" i="1"/>
  <c r="H14" i="1"/>
  <c r="G14" i="1"/>
  <c r="F14" i="1"/>
  <c r="E14" i="1"/>
  <c r="D14" i="1"/>
  <c r="C14" i="1"/>
  <c r="A14" i="1"/>
  <c r="I3" i="1"/>
  <c r="H3" i="1"/>
  <c r="G3" i="1"/>
  <c r="F3" i="1"/>
  <c r="E3" i="1"/>
  <c r="D3" i="1"/>
  <c r="C3" i="1"/>
  <c r="A3" i="1"/>
  <c r="I8" i="1"/>
  <c r="H8" i="1"/>
  <c r="G8" i="1"/>
  <c r="F8" i="1"/>
  <c r="E8" i="1"/>
  <c r="D8" i="1"/>
  <c r="C8" i="1"/>
  <c r="A8" i="1"/>
  <c r="I5" i="1"/>
  <c r="H5" i="1"/>
  <c r="G5" i="1"/>
  <c r="F5" i="1"/>
  <c r="E5" i="1"/>
  <c r="D5" i="1"/>
  <c r="C5" i="1"/>
  <c r="A5" i="1"/>
  <c r="I47" i="1"/>
  <c r="H47" i="1"/>
  <c r="G47" i="1"/>
  <c r="F47" i="1"/>
  <c r="E47" i="1"/>
  <c r="D47" i="1"/>
  <c r="C47" i="1"/>
  <c r="A47" i="1"/>
  <c r="I7" i="1"/>
  <c r="H7" i="1"/>
  <c r="G7" i="1"/>
  <c r="F7" i="1"/>
  <c r="E7" i="1"/>
  <c r="D7" i="1"/>
  <c r="C7" i="1"/>
  <c r="A7" i="1"/>
  <c r="I37" i="1"/>
  <c r="H37" i="1"/>
  <c r="G37" i="1"/>
  <c r="F37" i="1"/>
  <c r="E37" i="1"/>
  <c r="D37" i="1"/>
  <c r="C37" i="1"/>
  <c r="A37" i="1"/>
  <c r="I54" i="1"/>
  <c r="H54" i="1"/>
  <c r="G54" i="1"/>
  <c r="F54" i="1"/>
  <c r="E54" i="1"/>
  <c r="D54" i="1"/>
  <c r="C54" i="1"/>
  <c r="A54" i="1"/>
  <c r="I39" i="1"/>
  <c r="H39" i="1"/>
  <c r="G39" i="1"/>
  <c r="F39" i="1"/>
  <c r="E39" i="1"/>
  <c r="D39" i="1"/>
  <c r="C39" i="1"/>
  <c r="A39" i="1"/>
  <c r="I2" i="1"/>
  <c r="H2" i="1"/>
  <c r="G2" i="1"/>
  <c r="F2" i="1"/>
  <c r="E2" i="1"/>
  <c r="D2" i="1"/>
  <c r="C2" i="1"/>
  <c r="A2" i="1"/>
  <c r="I50" i="1"/>
  <c r="H50" i="1"/>
  <c r="G50" i="1"/>
  <c r="F50" i="1"/>
  <c r="E50" i="1"/>
  <c r="D50" i="1"/>
  <c r="C50" i="1"/>
  <c r="A50" i="1"/>
  <c r="I22" i="1"/>
  <c r="H22" i="1"/>
  <c r="G22" i="1"/>
  <c r="F22" i="1"/>
  <c r="E22" i="1"/>
  <c r="D22" i="1"/>
  <c r="C22" i="1"/>
  <c r="A22" i="1"/>
  <c r="I6" i="1"/>
  <c r="H6" i="1"/>
  <c r="G6" i="1"/>
  <c r="F6" i="1"/>
  <c r="E6" i="1"/>
  <c r="D6" i="1"/>
  <c r="C6" i="1"/>
  <c r="A6" i="1"/>
  <c r="I31" i="1"/>
  <c r="H31" i="1"/>
  <c r="G31" i="1"/>
  <c r="F31" i="1"/>
  <c r="E31" i="1"/>
  <c r="D31" i="1"/>
  <c r="C31" i="1"/>
  <c r="A31" i="1"/>
  <c r="I41" i="1"/>
  <c r="H41" i="1"/>
  <c r="G41" i="1"/>
  <c r="F41" i="1"/>
  <c r="E41" i="1"/>
  <c r="D41" i="1"/>
  <c r="C41" i="1"/>
  <c r="A41" i="1"/>
  <c r="I38" i="1"/>
  <c r="H38" i="1"/>
  <c r="G38" i="1"/>
  <c r="F38" i="1"/>
  <c r="E38" i="1"/>
  <c r="D38" i="1"/>
  <c r="C38" i="1"/>
  <c r="A38" i="1"/>
  <c r="Y12" i="1"/>
  <c r="I26" i="1"/>
  <c r="H26" i="1"/>
  <c r="G26" i="1"/>
  <c r="F26" i="1"/>
  <c r="E26" i="1"/>
  <c r="D26" i="1"/>
  <c r="C26" i="1"/>
  <c r="A26" i="1"/>
  <c r="Y11" i="1"/>
  <c r="I27" i="1"/>
  <c r="H27" i="1"/>
  <c r="G27" i="1"/>
  <c r="F27" i="1"/>
  <c r="E27" i="1"/>
  <c r="D27" i="1"/>
  <c r="C27" i="1"/>
  <c r="A27" i="1"/>
  <c r="Y10" i="1"/>
  <c r="I59" i="1"/>
  <c r="H59" i="1"/>
  <c r="G59" i="1"/>
  <c r="F59" i="1"/>
  <c r="E59" i="1"/>
  <c r="D59" i="1"/>
  <c r="C59" i="1"/>
  <c r="A59" i="1"/>
  <c r="Y9" i="1"/>
  <c r="I60" i="1"/>
  <c r="H60" i="1"/>
  <c r="G60" i="1"/>
  <c r="F60" i="1"/>
  <c r="E60" i="1"/>
  <c r="D60" i="1"/>
  <c r="C60" i="1"/>
  <c r="A60" i="1"/>
  <c r="Y8" i="1"/>
  <c r="I36" i="1"/>
  <c r="H36" i="1"/>
  <c r="G36" i="1"/>
  <c r="F36" i="1"/>
  <c r="E36" i="1"/>
  <c r="D36" i="1"/>
  <c r="C36" i="1"/>
  <c r="A36" i="1"/>
  <c r="Y7" i="1"/>
  <c r="I4" i="1"/>
  <c r="H4" i="1"/>
  <c r="G4" i="1"/>
  <c r="F4" i="1"/>
  <c r="E4" i="1"/>
  <c r="D4" i="1"/>
  <c r="C4" i="1"/>
  <c r="A4" i="1"/>
  <c r="AC6" i="1"/>
  <c r="Y6" i="1"/>
  <c r="I19" i="1"/>
  <c r="H19" i="1"/>
  <c r="G19" i="1"/>
  <c r="F19" i="1"/>
  <c r="E19" i="1"/>
  <c r="D19" i="1"/>
  <c r="C19" i="1"/>
  <c r="A19" i="1"/>
  <c r="AC5" i="1"/>
  <c r="Y5" i="1"/>
  <c r="I10" i="1"/>
  <c r="H10" i="1"/>
  <c r="G10" i="1"/>
  <c r="F10" i="1"/>
  <c r="E10" i="1"/>
  <c r="D10" i="1"/>
  <c r="C10" i="1"/>
  <c r="A10" i="1"/>
  <c r="AC4" i="1"/>
  <c r="Y4" i="1"/>
  <c r="I28" i="1"/>
  <c r="H28" i="1"/>
  <c r="G28" i="1"/>
  <c r="F28" i="1"/>
  <c r="E28" i="1"/>
  <c r="D28" i="1"/>
  <c r="C28" i="1"/>
  <c r="A28" i="1"/>
  <c r="Y3" i="1"/>
  <c r="I63" i="1"/>
  <c r="H63" i="1"/>
  <c r="G63" i="1"/>
  <c r="F63" i="1"/>
  <c r="E63" i="1"/>
  <c r="D63" i="1"/>
  <c r="C63" i="1"/>
  <c r="A63" i="1"/>
  <c r="I23" i="1"/>
  <c r="H23" i="1"/>
  <c r="G23" i="1"/>
  <c r="F23" i="1"/>
  <c r="E23" i="1"/>
  <c r="D23" i="1"/>
  <c r="C23" i="1"/>
  <c r="A23" i="1"/>
  <c r="Y13" i="1" l="1"/>
  <c r="AC7" i="1"/>
</calcChain>
</file>

<file path=xl/sharedStrings.xml><?xml version="1.0" encoding="utf-8"?>
<sst xmlns="http://schemas.openxmlformats.org/spreadsheetml/2006/main" count="177" uniqueCount="65">
  <si>
    <t>N°</t>
  </si>
  <si>
    <t>CLASSE</t>
  </si>
  <si>
    <t>NOM</t>
  </si>
  <si>
    <t>Prenom</t>
  </si>
  <si>
    <t>Régime</t>
  </si>
  <si>
    <t>N° CANDIDAT</t>
  </si>
  <si>
    <t>Sujet</t>
  </si>
  <si>
    <t>Parcours</t>
  </si>
  <si>
    <t>Modalité</t>
  </si>
  <si>
    <t>LVE</t>
  </si>
  <si>
    <t>Note/20</t>
  </si>
  <si>
    <t>Note/40</t>
  </si>
  <si>
    <t>Date</t>
  </si>
  <si>
    <t>Heure passage</t>
  </si>
  <si>
    <t>Jury</t>
  </si>
  <si>
    <t>Prof 1</t>
  </si>
  <si>
    <t>Prof 2</t>
  </si>
  <si>
    <t>Salle</t>
  </si>
  <si>
    <t>Emargement</t>
  </si>
  <si>
    <t>3G1</t>
  </si>
  <si>
    <t>09h10-09h35</t>
  </si>
  <si>
    <t>Jurys</t>
  </si>
  <si>
    <t>Mb 1</t>
  </si>
  <si>
    <t>Mb 2</t>
  </si>
  <si>
    <t>Salles</t>
  </si>
  <si>
    <t>Candidats</t>
  </si>
  <si>
    <t>Observations</t>
  </si>
  <si>
    <t>M.HEBERT</t>
  </si>
  <si>
    <t>Mme MARCHIONI</t>
  </si>
  <si>
    <t>anglais</t>
  </si>
  <si>
    <t>CLASSES</t>
  </si>
  <si>
    <t>Elèves</t>
  </si>
  <si>
    <t>ALL.</t>
  </si>
  <si>
    <t>08h45-09h10</t>
  </si>
  <si>
    <t>M.GASSE</t>
  </si>
  <si>
    <t>M. GREMONT</t>
  </si>
  <si>
    <t>3G 1</t>
  </si>
  <si>
    <t>10h00-10h25</t>
  </si>
  <si>
    <t>M.GODARD</t>
  </si>
  <si>
    <t>Mme LEMONNIER</t>
  </si>
  <si>
    <t>3G 2</t>
  </si>
  <si>
    <t>Mme MORICE</t>
  </si>
  <si>
    <t>Mme DELAMOTTE</t>
  </si>
  <si>
    <t>3G 3</t>
  </si>
  <si>
    <t>Mme LEFEBVRE</t>
  </si>
  <si>
    <t>M.LEFEBVRE</t>
  </si>
  <si>
    <t>espagnol</t>
  </si>
  <si>
    <t>09h35-10h00</t>
  </si>
  <si>
    <t>Mme O’BRIEN</t>
  </si>
  <si>
    <t>Mme TURQUETIL</t>
  </si>
  <si>
    <t>ANG.</t>
  </si>
  <si>
    <t>Mme DELAUNEY</t>
  </si>
  <si>
    <t>Mme TRANCHARD</t>
  </si>
  <si>
    <t>Mme GONTRAN</t>
  </si>
  <si>
    <t>M.LEGEAY</t>
  </si>
  <si>
    <t>11h55-12h20</t>
  </si>
  <si>
    <t>11h05-11h30</t>
  </si>
  <si>
    <t>TOTAL</t>
  </si>
  <si>
    <t>10h40-11h05</t>
  </si>
  <si>
    <t>Jocker :</t>
  </si>
  <si>
    <t>M.DUCLOS</t>
  </si>
  <si>
    <t>11h30-11h55</t>
  </si>
  <si>
    <t>11h30-12h05</t>
  </si>
  <si>
    <t>3G2</t>
  </si>
  <si>
    <t>3G3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</si>
</sst>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2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</font>
    <font>
      <i/>
      <sz val="12"/>
      <color rgb="FF000000"/>
      <name val="Calibri"/>
      <family val="2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b/>
      <i/>
      <sz val="11"/>
      <color rgb="FF000000"/>
      <name val="Calibri"/>
      <family val="2"/>
    </font>
    <font>
      <b/>
      <sz val="11"/>
      <color rgb="FF000000"/>
      <name val="Calibri"/>
      <family val="2"/>
    </font>
    <font>
      <i/>
      <sz val="10"/>
      <color rgb="FF000000"/>
      <name val="Calibri"/>
      <family val="2"/>
    </font>
    <font>
      <b/>
      <i/>
      <sz val="12"/>
      <color rgb="FF000000"/>
      <name val="Calibri"/>
      <family val="2"/>
    </font>
    <font>
      <sz val="12"/>
      <color theme="1"/>
      <name val="Calibri"/>
      <family val="2"/>
    </font>
    <font>
      <b/>
      <sz val="9"/>
      <color rgb="FF000000"/>
      <name val="Calibri"/>
      <family val="2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rgb="FF000000"/>
      <name val="Calibri"/>
      <family val="2"/>
    </font>
    <font>
      <b/>
      <i/>
      <sz val="11"/>
      <color theme="1"/>
      <name val="Calibri"/>
      <family val="2"/>
      <scheme val="minor"/>
    </font>
    <font>
      <sz val="9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hair">
        <color auto="1"/>
      </top>
      <bottom style="hair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n">
        <color auto="1"/>
      </left>
      <right style="thick">
        <color auto="1"/>
      </right>
      <top style="double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6" fillId="0" borderId="0"/>
  </cellStyleXfs>
  <cellXfs count="67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4" fillId="0" borderId="2" xfId="0" applyNumberFormat="1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/>
    </xf>
    <xf numFmtId="1" fontId="4" fillId="0" borderId="2" xfId="0" applyNumberFormat="1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7" fillId="0" borderId="4" xfId="1" applyFont="1" applyBorder="1" applyAlignment="1">
      <alignment vertical="center"/>
    </xf>
    <xf numFmtId="49" fontId="8" fillId="0" borderId="5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vertical="center" wrapText="1"/>
    </xf>
    <xf numFmtId="11" fontId="8" fillId="0" borderId="5" xfId="0" applyNumberFormat="1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1" fontId="8" fillId="0" borderId="5" xfId="0" applyNumberFormat="1" applyFont="1" applyBorder="1" applyAlignment="1">
      <alignment vertical="center" wrapText="1"/>
    </xf>
    <xf numFmtId="0" fontId="9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/>
    </xf>
    <xf numFmtId="14" fontId="8" fillId="0" borderId="5" xfId="0" applyNumberFormat="1" applyFont="1" applyBorder="1" applyAlignment="1">
      <alignment vertical="center"/>
    </xf>
    <xf numFmtId="0" fontId="11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0" fontId="4" fillId="0" borderId="6" xfId="0" applyFont="1" applyBorder="1" applyAlignment="1">
      <alignment horizontal="right" vertical="center"/>
    </xf>
    <xf numFmtId="0" fontId="13" fillId="0" borderId="7" xfId="1" applyFont="1" applyBorder="1" applyAlignment="1">
      <alignment horizontal="center" vertical="center"/>
    </xf>
    <xf numFmtId="0" fontId="14" fillId="0" borderId="7" xfId="1" applyFont="1" applyBorder="1" applyAlignment="1">
      <alignment horizontal="center" vertical="center"/>
    </xf>
    <xf numFmtId="0" fontId="15" fillId="0" borderId="7" xfId="1" applyFont="1" applyBorder="1" applyAlignment="1">
      <alignment horizontal="center" vertical="center"/>
    </xf>
    <xf numFmtId="0" fontId="16" fillId="0" borderId="4" xfId="1" applyFont="1" applyBorder="1" applyAlignment="1">
      <alignment vertical="center"/>
    </xf>
    <xf numFmtId="49" fontId="0" fillId="0" borderId="5" xfId="0" quotePrefix="1" applyNumberFormat="1" applyBorder="1" applyAlignment="1">
      <alignment horizontal="center" vertical="center"/>
    </xf>
    <xf numFmtId="0" fontId="17" fillId="0" borderId="5" xfId="1" applyFont="1" applyBorder="1" applyAlignment="1">
      <alignment horizontal="center" vertical="center" wrapText="1"/>
    </xf>
    <xf numFmtId="1" fontId="9" fillId="0" borderId="5" xfId="1" applyNumberFormat="1" applyFont="1" applyBorder="1" applyAlignment="1">
      <alignment horizontal="center" vertical="center" wrapText="1"/>
    </xf>
    <xf numFmtId="0" fontId="18" fillId="0" borderId="5" xfId="1" applyFont="1" applyBorder="1" applyAlignment="1">
      <alignment horizontal="center" vertical="center" wrapText="1"/>
    </xf>
    <xf numFmtId="0" fontId="6" fillId="2" borderId="8" xfId="1" applyFill="1" applyBorder="1" applyAlignment="1">
      <alignment horizontal="center" vertical="center"/>
    </xf>
    <xf numFmtId="0" fontId="9" fillId="0" borderId="5" xfId="1" applyFont="1" applyBorder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19" fillId="0" borderId="7" xfId="0" applyFont="1" applyBorder="1" applyAlignment="1">
      <alignment vertical="center" wrapText="1"/>
    </xf>
    <xf numFmtId="0" fontId="6" fillId="3" borderId="7" xfId="1" applyFill="1" applyBorder="1" applyAlignment="1">
      <alignment vertical="center"/>
    </xf>
    <xf numFmtId="0" fontId="6" fillId="0" borderId="7" xfId="1" applyBorder="1" applyAlignment="1">
      <alignment vertical="center"/>
    </xf>
    <xf numFmtId="0" fontId="7" fillId="0" borderId="7" xfId="1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19" fillId="0" borderId="10" xfId="0" applyFont="1" applyBorder="1" applyAlignment="1">
      <alignment vertical="center"/>
    </xf>
    <xf numFmtId="0" fontId="6" fillId="4" borderId="8" xfId="1" applyFill="1" applyBorder="1" applyAlignment="1">
      <alignment horizontal="center" vertical="center"/>
    </xf>
    <xf numFmtId="0" fontId="21" fillId="0" borderId="7" xfId="1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20" fillId="0" borderId="13" xfId="0" applyFont="1" applyBorder="1" applyAlignment="1">
      <alignment horizontal="center" vertical="center"/>
    </xf>
    <xf numFmtId="0" fontId="19" fillId="5" borderId="7" xfId="0" applyFont="1" applyFill="1" applyBorder="1" applyAlignment="1">
      <alignment vertical="center" wrapText="1"/>
    </xf>
    <xf numFmtId="0" fontId="1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13" fillId="5" borderId="7" xfId="1" applyFont="1" applyFill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6" fillId="0" borderId="0" xfId="1" applyAlignment="1">
      <alignment vertical="center"/>
    </xf>
    <xf numFmtId="0" fontId="14" fillId="0" borderId="16" xfId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64" fontId="1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5" xfId="1" applyFont="1" applyBorder="1" applyAlignment="1">
      <alignment vertical="center"/>
    </xf>
    <xf numFmtId="0" fontId="23" fillId="0" borderId="5" xfId="1" applyFont="1" applyBorder="1" applyAlignment="1">
      <alignment horizontal="center" vertical="center" wrapText="1"/>
    </xf>
    <xf numFmtId="49" fontId="0" fillId="0" borderId="0" xfId="0" applyNumberFormat="1"/>
    <xf numFmtId="1" fontId="0" fillId="0" borderId="0" xfId="0" applyNumberFormat="1"/>
    <xf numFmtId="14" fontId="0" fillId="0" borderId="0" xfId="0" applyNumberFormat="1" applyAlignment="1">
      <alignment vertical="center"/>
    </xf>
    <xf numFmtId="0" fontId="6" fillId="2" borderId="5" xfId="1" applyFill="1" applyBorder="1" applyAlignment="1">
      <alignment horizontal="center" vertical="center"/>
    </xf>
    <xf numFmtId="0" fontId="10" fillId="0" borderId="8" xfId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</cellXfs>
  <cellStyles count="2">
    <cellStyle name="Normal" xfId="0" builtinId="0"/>
    <cellStyle name="Normal 2 2" xfId="1" xr:uid="{00000000-0005-0000-0000-000001000000}"/>
  </cellStyles>
  <dxfs count="24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name val="Calibri"/>
      </font>
      <numFmt numFmtId="19" formatCode="dd/mm/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name val="Calibri"/>
      </font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strike val="0"/>
        <outline val="0"/>
        <shadow val="0"/>
        <u val="none"/>
        <vertAlign val="baseline"/>
        <sz val="12"/>
        <name val="Calibri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name val="Calibri"/>
      </font>
      <numFmt numFmtId="1" formatCode="0"/>
      <alignment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name val="Calibri"/>
      </font>
      <numFmt numFmtId="0" formatCode="General"/>
      <alignment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name val="Calibri"/>
      </font>
      <numFmt numFmtId="15" formatCode="0.00E+00"/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name val="Calibri"/>
      </font>
      <numFmt numFmtId="30" formatCode="@"/>
      <alignment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name val="Calibri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outline="0">
        <top style="thin">
          <color auto="1"/>
        </top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strike val="0"/>
        <outline val="0"/>
        <shadow val="0"/>
        <u val="none"/>
        <vertAlign val="baseline"/>
        <sz val="12"/>
        <name val="Calibri"/>
      </font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90963</xdr:colOff>
      <xdr:row>15</xdr:row>
      <xdr:rowOff>190499</xdr:rowOff>
    </xdr:from>
    <xdr:ext cx="3259455" cy="561975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19455288" y="4057649"/>
          <a:ext cx="3259455" cy="5619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endParaRPr lang="fr-FR" sz="1100" b="0" i="0" u="none" strike="noStrike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r>
            <a:rPr lang="fr-FR" sz="1100" b="0" i="0" u="none" strike="noStrike" baseline="0">
              <a:solidFill>
                <a:schemeClr val="tx1"/>
              </a:solidFill>
              <a:latin typeface="+mn-lt"/>
              <a:ea typeface="+mn-ea"/>
              <a:cs typeface="+mn-cs"/>
            </a:rPr>
            <a:t> Note de service n° 2016-063 du 06 avril 2016 </a:t>
          </a:r>
          <a:endParaRPr lang="fr-F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RUS\direction\D%20-%20ELEVES%20-%20PARENTS%20-%20ENSEIGNEMENTS\D300%20-%20EXAMENS%20&amp;%20DIPLOMES\D310%20-%20DNB%20&amp;%20CFG\Session%202024\DNB%202024\DNB%20Blanc%202024\Soutenance%20orale%202024\Planning%20Oral%20blanc%20DNB%20Projet%2015-05-20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RUS\direction\D%20-%20ELEVES%20-%20PARENTS%20-%20ENSEIGNEMENTS\D300%20-%20EXAMENS%20&amp;%20DIPLOMES\D310%20-%20DNB%20&amp;%20CFG\Session%202024\DNB%202024\DNB%20Blanc%202024\Soutenance%20orale%202024\Organisation%20Oral%20blanc%20DNB%20Projet%20202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NB%20Blanc%202017-2018\DNB%20BLANC%20ECRIT%202017-2018\Organisation%20DNB%20Blanc%20&#233;crit%20-%20du%2022%20au%2023%20mars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cédure"/>
      <sheetName val="Liste candidats 0760004s"/>
      <sheetName val="Elèves 3e"/>
      <sheetName val="Planning élèves"/>
      <sheetName val="Publipostage élèves"/>
      <sheetName val="Planning élèves (2)"/>
      <sheetName val="Planning Jurys"/>
      <sheetName val="Publipostage Jurys"/>
      <sheetName val="Chemises de salle"/>
      <sheetName val="Consignes"/>
      <sheetName val="HSE"/>
      <sheetName val="Listes déroulantes"/>
      <sheetName val="Feuil2"/>
      <sheetName val="Planning Oral blanc DNB Projet "/>
    </sheetNames>
    <sheetDataSet>
      <sheetData sheetId="0"/>
      <sheetData sheetId="1"/>
      <sheetData sheetId="2">
        <row r="2">
          <cell r="A2">
            <v>1</v>
          </cell>
          <cell r="D2" t="str">
            <v>Léane Marie-Thérèse Simone</v>
          </cell>
          <cell r="G2" t="str">
            <v>DP</v>
          </cell>
        </row>
        <row r="3">
          <cell r="A3">
            <v>2</v>
          </cell>
          <cell r="D3" t="str">
            <v>Violaine Alice Maddys</v>
          </cell>
          <cell r="G3" t="str">
            <v>DP</v>
          </cell>
        </row>
        <row r="4">
          <cell r="A4">
            <v>3</v>
          </cell>
          <cell r="D4" t="str">
            <v>Lola Lucy Anne-Cécile</v>
          </cell>
          <cell r="G4" t="str">
            <v>DP</v>
          </cell>
        </row>
        <row r="5">
          <cell r="A5">
            <v>4</v>
          </cell>
          <cell r="D5" t="str">
            <v>Clément Dominique Gilles</v>
          </cell>
          <cell r="G5" t="str">
            <v>DP</v>
          </cell>
        </row>
        <row r="6">
          <cell r="A6">
            <v>5</v>
          </cell>
          <cell r="D6" t="str">
            <v>Jules Louis</v>
          </cell>
          <cell r="G6" t="str">
            <v>DP</v>
          </cell>
        </row>
        <row r="7">
          <cell r="A7">
            <v>6</v>
          </cell>
          <cell r="D7" t="str">
            <v>Amaury</v>
          </cell>
          <cell r="G7" t="str">
            <v>DP</v>
          </cell>
        </row>
        <row r="8">
          <cell r="A8">
            <v>7</v>
          </cell>
          <cell r="D8" t="str">
            <v>Lylou Martine Clotilde</v>
          </cell>
          <cell r="G8" t="str">
            <v>DP</v>
          </cell>
        </row>
        <row r="9">
          <cell r="A9">
            <v>8</v>
          </cell>
          <cell r="D9" t="str">
            <v>Tom Matthieu Michel</v>
          </cell>
          <cell r="G9" t="str">
            <v>DP</v>
          </cell>
        </row>
        <row r="10">
          <cell r="A10">
            <v>9</v>
          </cell>
          <cell r="D10" t="str">
            <v>Timy Thierry Lucien</v>
          </cell>
          <cell r="G10" t="str">
            <v>EXTERNE</v>
          </cell>
        </row>
        <row r="11">
          <cell r="A11">
            <v>10</v>
          </cell>
          <cell r="D11" t="str">
            <v>Lilly-Rose Inès</v>
          </cell>
          <cell r="G11" t="str">
            <v>DP</v>
          </cell>
        </row>
        <row r="12">
          <cell r="A12">
            <v>11</v>
          </cell>
          <cell r="D12" t="str">
            <v>Lévy Roger Michel</v>
          </cell>
          <cell r="G12" t="str">
            <v>DP</v>
          </cell>
        </row>
        <row r="13">
          <cell r="A13">
            <v>12</v>
          </cell>
          <cell r="D13" t="str">
            <v>Maël François Robert</v>
          </cell>
          <cell r="G13" t="str">
            <v>DP</v>
          </cell>
        </row>
        <row r="14">
          <cell r="A14">
            <v>13</v>
          </cell>
          <cell r="D14" t="str">
            <v>Manon Brigitte Claudine</v>
          </cell>
          <cell r="G14" t="str">
            <v>DP</v>
          </cell>
        </row>
        <row r="15">
          <cell r="A15">
            <v>14</v>
          </cell>
          <cell r="D15" t="str">
            <v>Louane Fabiola Martine</v>
          </cell>
          <cell r="G15" t="str">
            <v>DP</v>
          </cell>
        </row>
        <row r="16">
          <cell r="A16">
            <v>15</v>
          </cell>
          <cell r="D16" t="str">
            <v>Brenda Sandra Julie</v>
          </cell>
          <cell r="G16" t="str">
            <v>DP</v>
          </cell>
        </row>
        <row r="17">
          <cell r="A17">
            <v>16</v>
          </cell>
          <cell r="D17" t="str">
            <v>Léana Précilia Noëlla</v>
          </cell>
          <cell r="G17" t="str">
            <v>DP</v>
          </cell>
        </row>
        <row r="18">
          <cell r="A18">
            <v>17</v>
          </cell>
          <cell r="D18" t="str">
            <v>Nolan Thierry William</v>
          </cell>
          <cell r="G18" t="str">
            <v>DP</v>
          </cell>
        </row>
        <row r="19">
          <cell r="A19">
            <v>18</v>
          </cell>
          <cell r="D19" t="str">
            <v>Agathe Clémentine Aline</v>
          </cell>
          <cell r="G19" t="str">
            <v>DP</v>
          </cell>
        </row>
        <row r="20">
          <cell r="A20">
            <v>19</v>
          </cell>
          <cell r="D20" t="str">
            <v>Maëlle</v>
          </cell>
          <cell r="G20" t="str">
            <v>DP</v>
          </cell>
        </row>
        <row r="21">
          <cell r="A21">
            <v>20</v>
          </cell>
          <cell r="D21" t="str">
            <v>Sarah</v>
          </cell>
          <cell r="G21" t="str">
            <v>DP</v>
          </cell>
        </row>
        <row r="22">
          <cell r="A22">
            <v>21</v>
          </cell>
          <cell r="D22" t="str">
            <v>Maël Fernand Gérard</v>
          </cell>
          <cell r="G22" t="str">
            <v>DP</v>
          </cell>
        </row>
        <row r="23">
          <cell r="A23">
            <v>22</v>
          </cell>
          <cell r="D23" t="str">
            <v>Brice Jacques Denis</v>
          </cell>
          <cell r="G23" t="str">
            <v>DP</v>
          </cell>
        </row>
        <row r="24">
          <cell r="A24">
            <v>23</v>
          </cell>
          <cell r="D24" t="str">
            <v>Nathan Xavier David</v>
          </cell>
          <cell r="G24" t="str">
            <v>DP</v>
          </cell>
        </row>
        <row r="25">
          <cell r="A25">
            <v>24</v>
          </cell>
          <cell r="D25" t="str">
            <v>Blanche Luisa Alice</v>
          </cell>
          <cell r="G25" t="str">
            <v>DP</v>
          </cell>
        </row>
        <row r="26">
          <cell r="A26">
            <v>25</v>
          </cell>
          <cell r="D26" t="str">
            <v>Candice Adèle Tiphaine</v>
          </cell>
          <cell r="G26" t="str">
            <v>DP</v>
          </cell>
        </row>
        <row r="27">
          <cell r="A27">
            <v>26</v>
          </cell>
          <cell r="D27" t="str">
            <v>Agathe Dominique Denise</v>
          </cell>
          <cell r="G27" t="str">
            <v>DP</v>
          </cell>
        </row>
        <row r="28">
          <cell r="A28">
            <v>27</v>
          </cell>
          <cell r="D28" t="str">
            <v>Isaure Nelly Monique Laurence</v>
          </cell>
          <cell r="G28" t="str">
            <v>DP</v>
          </cell>
        </row>
        <row r="29">
          <cell r="A29">
            <v>28</v>
          </cell>
          <cell r="D29" t="str">
            <v>Mathis Christopher Elouan</v>
          </cell>
          <cell r="G29" t="str">
            <v>DP</v>
          </cell>
        </row>
        <row r="30">
          <cell r="A30">
            <v>29</v>
          </cell>
          <cell r="D30" t="str">
            <v>Victoire Audeline Eugénie</v>
          </cell>
          <cell r="G30" t="str">
            <v>EXTERNE</v>
          </cell>
        </row>
        <row r="31">
          <cell r="A31">
            <v>30</v>
          </cell>
          <cell r="D31" t="str">
            <v>Tidiane Siby</v>
          </cell>
          <cell r="G31" t="str">
            <v>EXTERNE</v>
          </cell>
        </row>
        <row r="32">
          <cell r="A32">
            <v>31</v>
          </cell>
          <cell r="D32" t="str">
            <v>Robin Tom Etienne</v>
          </cell>
          <cell r="G32" t="str">
            <v>DP</v>
          </cell>
        </row>
        <row r="33">
          <cell r="A33">
            <v>32</v>
          </cell>
          <cell r="D33" t="str">
            <v>Léopold Emmanuel Jean</v>
          </cell>
          <cell r="G33" t="str">
            <v>DP</v>
          </cell>
        </row>
        <row r="34">
          <cell r="A34">
            <v>33</v>
          </cell>
          <cell r="D34" t="str">
            <v>Lucas Damien Boris</v>
          </cell>
          <cell r="G34" t="str">
            <v>DP</v>
          </cell>
        </row>
        <row r="35">
          <cell r="A35">
            <v>34</v>
          </cell>
          <cell r="D35" t="str">
            <v>Victor Adrien Thierry</v>
          </cell>
          <cell r="G35" t="str">
            <v>DP</v>
          </cell>
        </row>
        <row r="36">
          <cell r="A36">
            <v>35</v>
          </cell>
          <cell r="D36" t="str">
            <v>Lucie Laurence Sandrine</v>
          </cell>
          <cell r="G36" t="str">
            <v>DP</v>
          </cell>
        </row>
        <row r="37">
          <cell r="A37">
            <v>36</v>
          </cell>
          <cell r="D37" t="str">
            <v>Loris Dominique Martial</v>
          </cell>
          <cell r="G37" t="str">
            <v>EXTERNE</v>
          </cell>
        </row>
        <row r="38">
          <cell r="A38">
            <v>37</v>
          </cell>
          <cell r="D38" t="str">
            <v>Jade Jennifer Sophie</v>
          </cell>
          <cell r="G38" t="str">
            <v>DP</v>
          </cell>
        </row>
        <row r="39">
          <cell r="A39">
            <v>38</v>
          </cell>
          <cell r="D39" t="str">
            <v>Maxence Jordan Wesley</v>
          </cell>
          <cell r="G39" t="str">
            <v>DP</v>
          </cell>
        </row>
        <row r="40">
          <cell r="A40">
            <v>39</v>
          </cell>
          <cell r="D40" t="str">
            <v>Jade Sylviane Monique</v>
          </cell>
          <cell r="G40" t="str">
            <v>DP</v>
          </cell>
        </row>
        <row r="41">
          <cell r="A41">
            <v>40</v>
          </cell>
          <cell r="D41" t="str">
            <v>Lou-Anne</v>
          </cell>
          <cell r="G41" t="str">
            <v>DP</v>
          </cell>
        </row>
        <row r="42">
          <cell r="A42">
            <v>41</v>
          </cell>
          <cell r="D42" t="str">
            <v>Thomas Bruno Denis</v>
          </cell>
          <cell r="G42" t="str">
            <v>DP</v>
          </cell>
        </row>
        <row r="43">
          <cell r="A43">
            <v>42</v>
          </cell>
          <cell r="D43" t="str">
            <v>Maëlys Gaëlle Paulette</v>
          </cell>
          <cell r="G43" t="str">
            <v>DP</v>
          </cell>
        </row>
        <row r="44">
          <cell r="A44">
            <v>43</v>
          </cell>
          <cell r="D44" t="str">
            <v>Noé Christian Eric</v>
          </cell>
          <cell r="G44" t="str">
            <v>DP</v>
          </cell>
        </row>
        <row r="45">
          <cell r="A45">
            <v>44</v>
          </cell>
          <cell r="D45" t="str">
            <v>Léonie Lilou Aurélie</v>
          </cell>
          <cell r="G45" t="str">
            <v>DP</v>
          </cell>
        </row>
        <row r="46">
          <cell r="A46">
            <v>45</v>
          </cell>
          <cell r="D46" t="str">
            <v>Nathan Raymond Guy</v>
          </cell>
          <cell r="G46" t="str">
            <v>DP</v>
          </cell>
        </row>
        <row r="47">
          <cell r="A47">
            <v>46</v>
          </cell>
          <cell r="D47" t="str">
            <v>Lucas Alain Daniel</v>
          </cell>
          <cell r="G47" t="str">
            <v>DP</v>
          </cell>
        </row>
        <row r="48">
          <cell r="A48">
            <v>47</v>
          </cell>
          <cell r="D48" t="str">
            <v>Noémie Priscillia Sandrine</v>
          </cell>
          <cell r="G48" t="str">
            <v>DP</v>
          </cell>
        </row>
        <row r="49">
          <cell r="A49">
            <v>48</v>
          </cell>
          <cell r="D49" t="str">
            <v>Jeanne Louise Clémence</v>
          </cell>
          <cell r="G49" t="str">
            <v>DP</v>
          </cell>
        </row>
        <row r="50">
          <cell r="A50">
            <v>49</v>
          </cell>
          <cell r="D50" t="str">
            <v>Chloé</v>
          </cell>
          <cell r="G50" t="str">
            <v>DP</v>
          </cell>
        </row>
        <row r="51">
          <cell r="A51">
            <v>50</v>
          </cell>
          <cell r="D51" t="str">
            <v>Margot Corinne Martine</v>
          </cell>
          <cell r="G51" t="str">
            <v>DP</v>
          </cell>
        </row>
        <row r="52">
          <cell r="A52">
            <v>51</v>
          </cell>
          <cell r="D52" t="str">
            <v>Loriane Océane Raphaëlle</v>
          </cell>
          <cell r="G52" t="str">
            <v>DP</v>
          </cell>
        </row>
        <row r="53">
          <cell r="A53">
            <v>52</v>
          </cell>
          <cell r="D53" t="str">
            <v>Nolann Jocelyn Colas</v>
          </cell>
          <cell r="G53" t="str">
            <v>DP</v>
          </cell>
        </row>
        <row r="54">
          <cell r="A54">
            <v>53</v>
          </cell>
          <cell r="D54" t="str">
            <v>Thibault Maxime</v>
          </cell>
          <cell r="G54" t="str">
            <v>DP</v>
          </cell>
        </row>
        <row r="55">
          <cell r="A55">
            <v>54</v>
          </cell>
          <cell r="D55" t="str">
            <v>Laly Marie Alexia</v>
          </cell>
          <cell r="G55" t="str">
            <v>DP</v>
          </cell>
        </row>
        <row r="56">
          <cell r="A56">
            <v>55</v>
          </cell>
          <cell r="D56" t="str">
            <v>Roméo François Nicolas</v>
          </cell>
          <cell r="G56" t="str">
            <v>DP</v>
          </cell>
        </row>
        <row r="57">
          <cell r="A57">
            <v>56</v>
          </cell>
          <cell r="D57" t="str">
            <v>Juliette Andréa Marie</v>
          </cell>
          <cell r="G57" t="str">
            <v>DP</v>
          </cell>
        </row>
        <row r="58">
          <cell r="A58">
            <v>57</v>
          </cell>
          <cell r="D58" t="str">
            <v>Ethan André Pascal</v>
          </cell>
          <cell r="G58" t="str">
            <v>EXTERNE</v>
          </cell>
        </row>
        <row r="59">
          <cell r="A59">
            <v>58</v>
          </cell>
          <cell r="D59" t="str">
            <v>Théo Antoine Nicolas</v>
          </cell>
          <cell r="G59" t="str">
            <v>DP</v>
          </cell>
        </row>
        <row r="60">
          <cell r="A60">
            <v>59</v>
          </cell>
          <cell r="D60" t="str">
            <v>Manon Julie Véronique</v>
          </cell>
          <cell r="G60" t="str">
            <v>DP</v>
          </cell>
        </row>
        <row r="61">
          <cell r="A61">
            <v>60</v>
          </cell>
          <cell r="D61" t="str">
            <v>Guillaume Esteban Jules</v>
          </cell>
          <cell r="G61" t="str">
            <v>DP</v>
          </cell>
        </row>
        <row r="62">
          <cell r="A62">
            <v>61</v>
          </cell>
          <cell r="D62" t="str">
            <v>Jade</v>
          </cell>
        </row>
        <row r="63">
          <cell r="A63">
            <v>62</v>
          </cell>
          <cell r="D63" t="str">
            <v>Emma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 t="str">
            <v>PARCOURS</v>
          </cell>
          <cell r="G1" t="str">
            <v>Présentation</v>
          </cell>
          <cell r="J1" t="str">
            <v>Numérique</v>
          </cell>
          <cell r="K1" t="str">
            <v>Horaires</v>
          </cell>
        </row>
        <row r="2">
          <cell r="A2" t="str">
            <v>PEAC</v>
          </cell>
          <cell r="G2" t="str">
            <v>Individuelle</v>
          </cell>
          <cell r="K2" t="str">
            <v>08h45-09h10</v>
          </cell>
          <cell r="M2">
            <v>1</v>
          </cell>
          <cell r="P2" t="str">
            <v>09</v>
          </cell>
        </row>
        <row r="3">
          <cell r="A3" t="str">
            <v>AVENIR</v>
          </cell>
          <cell r="G3" t="str">
            <v>Équipe de 2</v>
          </cell>
          <cell r="K3" t="str">
            <v>09h10-09h35</v>
          </cell>
          <cell r="M3">
            <v>2</v>
          </cell>
          <cell r="P3">
            <v>12</v>
          </cell>
        </row>
        <row r="4">
          <cell r="A4" t="str">
            <v>CITOYEN</v>
          </cell>
          <cell r="G4" t="str">
            <v>Équipe de 3</v>
          </cell>
          <cell r="K4" t="str">
            <v>09h35-10h00</v>
          </cell>
          <cell r="M4">
            <v>3</v>
          </cell>
          <cell r="P4" t="str">
            <v>01</v>
          </cell>
        </row>
        <row r="5">
          <cell r="A5" t="str">
            <v>SANTÉ</v>
          </cell>
          <cell r="K5" t="str">
            <v>10h00-10h25</v>
          </cell>
          <cell r="M5">
            <v>4</v>
          </cell>
          <cell r="P5" t="str">
            <v>05</v>
          </cell>
        </row>
        <row r="6">
          <cell r="A6" t="str">
            <v>AUCUN</v>
          </cell>
          <cell r="K6" t="str">
            <v>10h40-11h05</v>
          </cell>
          <cell r="M6">
            <v>5</v>
          </cell>
          <cell r="P6" t="str">
            <v>08</v>
          </cell>
        </row>
        <row r="7">
          <cell r="K7" t="str">
            <v>11h05-11h30</v>
          </cell>
          <cell r="M7">
            <v>6</v>
          </cell>
          <cell r="P7" t="str">
            <v>06</v>
          </cell>
        </row>
        <row r="8">
          <cell r="K8" t="str">
            <v>11h30-11h55</v>
          </cell>
          <cell r="M8">
            <v>7</v>
          </cell>
          <cell r="P8" t="str">
            <v>07</v>
          </cell>
        </row>
        <row r="9">
          <cell r="K9" t="str">
            <v>11h55-12h20</v>
          </cell>
          <cell r="M9">
            <v>8</v>
          </cell>
          <cell r="P9">
            <v>10</v>
          </cell>
        </row>
        <row r="10">
          <cell r="K10" t="str">
            <v>10h35-10h50</v>
          </cell>
          <cell r="M10">
            <v>9</v>
          </cell>
          <cell r="P10">
            <v>11</v>
          </cell>
        </row>
        <row r="11">
          <cell r="K11" t="str">
            <v>10h55-11h10</v>
          </cell>
        </row>
        <row r="12">
          <cell r="K12" t="str">
            <v>11h15-11h30</v>
          </cell>
          <cell r="P12" t="str">
            <v>02</v>
          </cell>
        </row>
        <row r="13">
          <cell r="K13" t="str">
            <v>11h35-11h50</v>
          </cell>
          <cell r="P13" t="str">
            <v>04</v>
          </cell>
        </row>
        <row r="14">
          <cell r="K14" t="str">
            <v>12h00-12h15</v>
          </cell>
          <cell r="P14" t="str">
            <v>17</v>
          </cell>
        </row>
        <row r="15">
          <cell r="K15" t="str">
            <v>12h20-12h35</v>
          </cell>
          <cell r="P15">
            <v>13</v>
          </cell>
        </row>
        <row r="16">
          <cell r="P16">
            <v>14</v>
          </cell>
        </row>
        <row r="17">
          <cell r="K17" t="str">
            <v>08h45-09h20</v>
          </cell>
          <cell r="P17">
            <v>15</v>
          </cell>
        </row>
        <row r="18">
          <cell r="K18" t="str">
            <v>09h20-09h55</v>
          </cell>
          <cell r="P18">
            <v>18</v>
          </cell>
        </row>
        <row r="19">
          <cell r="K19" t="str">
            <v>09h35-10h10</v>
          </cell>
          <cell r="P19">
            <v>19</v>
          </cell>
        </row>
        <row r="20">
          <cell r="K20" t="str">
            <v>10h35-11h10</v>
          </cell>
        </row>
        <row r="22">
          <cell r="K22" t="str">
            <v>13h00-13h15</v>
          </cell>
        </row>
        <row r="23">
          <cell r="K23" t="str">
            <v>13h20-13h35</v>
          </cell>
        </row>
        <row r="24">
          <cell r="K24" t="str">
            <v>13h40-13h55</v>
          </cell>
        </row>
        <row r="25">
          <cell r="K25" t="str">
            <v>14h00-14h15</v>
          </cell>
        </row>
        <row r="26">
          <cell r="K26" t="str">
            <v>14h20-14h35</v>
          </cell>
        </row>
        <row r="27">
          <cell r="K27" t="str">
            <v>14h40-14h55</v>
          </cell>
        </row>
        <row r="28">
          <cell r="K28" t="str">
            <v>15h20-15h35</v>
          </cell>
        </row>
        <row r="29">
          <cell r="K29" t="str">
            <v>15h40-15h55</v>
          </cell>
        </row>
        <row r="30">
          <cell r="K30" t="str">
            <v>16h00-16h15</v>
          </cell>
        </row>
        <row r="31">
          <cell r="K31" t="str">
            <v>16h20-16h55</v>
          </cell>
        </row>
      </sheetData>
      <sheetData sheetId="12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cédure"/>
      <sheetName val="Listes_simples candidats cyclad"/>
      <sheetName val="Liste"/>
      <sheetName val="Elèves 3e"/>
      <sheetName val="Publipostage élèves"/>
      <sheetName val="Publipostage Jurys"/>
      <sheetName val="Chemises de salle"/>
      <sheetName val="Consignes"/>
      <sheetName val="HSE"/>
      <sheetName val="Listes déroulantes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G1" t="str">
            <v>Présentation</v>
          </cell>
        </row>
        <row r="2">
          <cell r="G2" t="str">
            <v>Individuelle</v>
          </cell>
        </row>
        <row r="3">
          <cell r="G3" t="str">
            <v>Équipe de 2</v>
          </cell>
        </row>
        <row r="4">
          <cell r="G4" t="str">
            <v>Équipe de 3</v>
          </cell>
        </row>
      </sheetData>
      <sheetData sheetId="1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èves"/>
      <sheetName val="Elèves TTemps"/>
      <sheetName val="Horaires Épreuves DNB Blanc"/>
      <sheetName val="ETUDE"/>
      <sheetName val="SALLE 07"/>
      <sheetName val="SALLE 09"/>
      <sheetName val="SALLE 10"/>
      <sheetName val="Changements de salles"/>
      <sheetName val="Surveillances"/>
      <sheetName val="HSE"/>
      <sheetName val="Surveillants"/>
      <sheetName val="Chemises de salle"/>
      <sheetName val="EPREUVES - NOTES DNB"/>
      <sheetName val="EPREUVES - NOTES CLASSE"/>
      <sheetName val="PUBLIPOST DN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B2" t="str">
            <v>M. CHANU</v>
          </cell>
        </row>
        <row r="3">
          <cell r="B3" t="str">
            <v>M. CHEVIET</v>
          </cell>
        </row>
        <row r="4">
          <cell r="B4" t="str">
            <v>M. DUMAINE</v>
          </cell>
        </row>
        <row r="5">
          <cell r="B5" t="str">
            <v>M. GASSE</v>
          </cell>
        </row>
        <row r="6">
          <cell r="B6" t="str">
            <v>M. GODARD</v>
          </cell>
        </row>
        <row r="7">
          <cell r="B7" t="str">
            <v>M. GRÉMONT</v>
          </cell>
        </row>
        <row r="8">
          <cell r="B8" t="str">
            <v>M. HÉBERT</v>
          </cell>
        </row>
        <row r="9">
          <cell r="B9" t="str">
            <v>M. ISAAC</v>
          </cell>
        </row>
        <row r="10">
          <cell r="B10" t="str">
            <v>M. LEFEBVRE</v>
          </cell>
        </row>
        <row r="11">
          <cell r="B11" t="str">
            <v>Mme BAILLEUL</v>
          </cell>
        </row>
        <row r="12">
          <cell r="B12" t="str">
            <v>Mme BELLEVALLÉE</v>
          </cell>
        </row>
        <row r="13">
          <cell r="B13" t="str">
            <v>Mme BERTHEAUME</v>
          </cell>
        </row>
        <row r="14">
          <cell r="B14" t="str">
            <v>Mme CAPRON</v>
          </cell>
        </row>
        <row r="15">
          <cell r="B15" t="str">
            <v>Mme CHAZALVIEL</v>
          </cell>
        </row>
        <row r="16">
          <cell r="B16" t="str">
            <v>Mme COUASNON</v>
          </cell>
        </row>
        <row r="17">
          <cell r="B17" t="str">
            <v>Mme DANGER</v>
          </cell>
        </row>
        <row r="18">
          <cell r="B18" t="str">
            <v>Mme DECOUDRE</v>
          </cell>
        </row>
        <row r="19">
          <cell r="B19" t="str">
            <v>Mme DELAMOTTE</v>
          </cell>
        </row>
        <row r="20">
          <cell r="B20" t="str">
            <v>Mme DELAUNEY</v>
          </cell>
        </row>
        <row r="21">
          <cell r="B21" t="str">
            <v>Mme HOULLET</v>
          </cell>
        </row>
        <row r="22">
          <cell r="B22" t="str">
            <v>Mme LEFEBVRE</v>
          </cell>
        </row>
        <row r="23">
          <cell r="B23" t="str">
            <v>Mme LEMONNIER</v>
          </cell>
        </row>
        <row r="24">
          <cell r="B24" t="str">
            <v>Mme LEVITRE</v>
          </cell>
        </row>
        <row r="25">
          <cell r="B25" t="str">
            <v>Mme MAILLET</v>
          </cell>
        </row>
        <row r="26">
          <cell r="B26" t="str">
            <v>Mme MARCHIONI</v>
          </cell>
        </row>
        <row r="27">
          <cell r="B27" t="str">
            <v>Mme O'BRIEN</v>
          </cell>
        </row>
        <row r="28">
          <cell r="B28" t="str">
            <v>Mme THARAUD</v>
          </cell>
        </row>
      </sheetData>
      <sheetData sheetId="11"/>
      <sheetData sheetId="12"/>
      <sheetData sheetId="13"/>
      <sheetData sheetId="1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736" displayName="Tableau1736" ref="A1:S63" totalsRowShown="0" headerRowDxfId="23" dataDxfId="21" headerRowBorderDxfId="22" tableBorderDxfId="20" totalsRowBorderDxfId="19">
  <autoFilter ref="A1:S63" xr:uid="{00000000-0009-0000-0100-000001000000}"/>
  <sortState xmlns:xlrd2="http://schemas.microsoft.com/office/spreadsheetml/2017/richdata2" ref="A2:S63">
    <sortCondition ref="D2:D63"/>
  </sortState>
  <tableColumns count="19">
    <tableColumn id="1" xr3:uid="{00000000-0010-0000-0000-000001000000}" name="N°" dataDxfId="18" dataCellStyle="Normal 2 2">
      <calculatedColumnFormula>'[1]Elèves 3e'!A3</calculatedColumnFormula>
    </tableColumn>
    <tableColumn id="2" xr3:uid="{00000000-0010-0000-0000-000002000000}" name="CLASSE" dataDxfId="17"/>
    <tableColumn id="3" xr3:uid="{00000000-0010-0000-0000-000003000000}" name="NOM" dataDxfId="16">
      <calculatedColumnFormula>[1]!Tableau4[[#This Row],[NOM]]</calculatedColumnFormula>
    </tableColumn>
    <tableColumn id="4" xr3:uid="{00000000-0010-0000-0000-000004000000}" name="Prenom" dataDxfId="15">
      <calculatedColumnFormula>'[1]Elèves 3e'!D2</calculatedColumnFormula>
    </tableColumn>
    <tableColumn id="5" xr3:uid="{00000000-0010-0000-0000-000005000000}" name="Régime" dataDxfId="14">
      <calculatedColumnFormula>'[1]Elèves 3e'!G2</calculatedColumnFormula>
    </tableColumn>
    <tableColumn id="6" xr3:uid="{00000000-0010-0000-0000-000006000000}" name="N° CANDIDAT" dataDxfId="13">
      <calculatedColumnFormula>[1]!Tableau4[[#This Row],[CANDIDAT]]</calculatedColumnFormula>
    </tableColumn>
    <tableColumn id="8" xr3:uid="{00000000-0010-0000-0000-000008000000}" name="Sujet" dataDxfId="12" dataCellStyle="Normal 2 2">
      <calculatedColumnFormula>[1]!Tableau4[[#This Row],[Sujet (Libellé)]]</calculatedColumnFormula>
    </tableColumn>
    <tableColumn id="9" xr3:uid="{00000000-0010-0000-0000-000009000000}" name="Parcours" dataDxfId="11" dataCellStyle="Normal 2 2">
      <calculatedColumnFormula>[1]!Tableau4[[#This Row],[PARCOURS]]</calculatedColumnFormula>
    </tableColumn>
    <tableColumn id="10" xr3:uid="{00000000-0010-0000-0000-00000A000000}" name="Modalité" dataDxfId="10" dataCellStyle="Normal 2 2">
      <calculatedColumnFormula>[1]!Tableau4[[#This Row],[Modalité]]</calculatedColumnFormula>
    </tableColumn>
    <tableColumn id="11" xr3:uid="{00000000-0010-0000-0000-00000B000000}" name="LVE" dataDxfId="9" dataCellStyle="Normal 2 2"/>
    <tableColumn id="15" xr3:uid="{00000000-0010-0000-0000-00000F000000}" name="Note/20" dataDxfId="8"/>
    <tableColumn id="16" xr3:uid="{00000000-0010-0000-0000-000010000000}" name="Note/40" dataDxfId="7"/>
    <tableColumn id="17" xr3:uid="{00000000-0010-0000-0000-000011000000}" name="Date" dataDxfId="6"/>
    <tableColumn id="18" xr3:uid="{00000000-0010-0000-0000-000012000000}" name="Heure passage" dataDxfId="5"/>
    <tableColumn id="12" xr3:uid="{00000000-0010-0000-0000-00000C000000}" name="Jury" dataDxfId="4"/>
    <tableColumn id="19" xr3:uid="{00000000-0010-0000-0000-000013000000}" name="Prof 1" dataDxfId="3"/>
    <tableColumn id="20" xr3:uid="{00000000-0010-0000-0000-000014000000}" name="Prof 2" dataDxfId="2"/>
    <tableColumn id="21" xr3:uid="{00000000-0010-0000-0000-000015000000}" name="Salle" dataDxfId="1"/>
    <tableColumn id="7" xr3:uid="{00000000-0010-0000-0000-000007000000}" name="Emargement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76"/>
  <sheetViews>
    <sheetView tabSelected="1" zoomScale="80" zoomScaleNormal="80" workbookViewId="0">
      <selection activeCell="D2" sqref="D2:S63"/>
    </sheetView>
  </sheetViews>
  <sheetFormatPr baseColWidth="10" defaultRowHeight="15" x14ac:dyDescent="0.25"/>
  <cols>
    <col min="3" max="3" width="24.5703125" style="60" customWidth="1"/>
    <col min="4" max="4" width="34.5703125" customWidth="1"/>
    <col min="6" max="6" width="15.28515625" style="61" bestFit="1" customWidth="1"/>
    <col min="7" max="7" width="54.140625" customWidth="1"/>
    <col min="9" max="9" width="29.5703125" customWidth="1"/>
    <col min="11" max="12" width="0" hidden="1" customWidth="1"/>
    <col min="13" max="13" width="13.7109375" customWidth="1"/>
    <col min="14" max="14" width="15.7109375" customWidth="1"/>
    <col min="16" max="17" width="0" hidden="1" customWidth="1"/>
    <col min="22" max="22" width="22.7109375" customWidth="1"/>
    <col min="23" max="23" width="20" customWidth="1"/>
  </cols>
  <sheetData>
    <row r="1" spans="1:30" ht="16.5" thickBot="1" x14ac:dyDescent="0.3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2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7" t="s">
        <v>13</v>
      </c>
      <c r="O1" s="7" t="s">
        <v>14</v>
      </c>
      <c r="P1" s="5" t="s">
        <v>15</v>
      </c>
      <c r="Q1" s="5" t="s">
        <v>16</v>
      </c>
      <c r="R1" s="8" t="s">
        <v>17</v>
      </c>
      <c r="S1" s="5" t="s">
        <v>18</v>
      </c>
      <c r="T1" s="9"/>
      <c r="U1" s="9"/>
      <c r="V1" s="9"/>
      <c r="W1" s="9"/>
      <c r="X1" s="9"/>
      <c r="Y1" s="9"/>
      <c r="Z1" s="9"/>
      <c r="AA1" s="9"/>
      <c r="AB1" s="9"/>
      <c r="AC1" s="9"/>
      <c r="AD1" s="9"/>
    </row>
    <row r="2" spans="1:30" ht="20.25" thickTop="1" thickBot="1" x14ac:dyDescent="0.3">
      <c r="A2" s="26">
        <f>'[1]Elèves 3e'!A19</f>
        <v>18</v>
      </c>
      <c r="B2" s="27" t="s">
        <v>19</v>
      </c>
      <c r="C2" s="12" t="e">
        <f>[1]!Tableau4[[#This Row],[NOM]]</f>
        <v>#REF!</v>
      </c>
      <c r="D2" s="13" t="str">
        <f>'[1]Elèves 3e'!D19</f>
        <v>Agathe Clémentine Aline</v>
      </c>
      <c r="E2" s="28" t="str">
        <f>'[1]Elèves 3e'!G18</f>
        <v>DP</v>
      </c>
      <c r="F2" s="29" t="e">
        <f>[1]!Tableau4[[#This Row],[CANDIDAT]]</f>
        <v>#REF!</v>
      </c>
      <c r="G2" s="16" t="e">
        <f>[1]!Tableau4[[#This Row],[Sujet (Libellé)]]</f>
        <v>#REF!</v>
      </c>
      <c r="H2" s="30" t="e">
        <f>[1]!Tableau4[[#This Row],[PARCOURS]]</f>
        <v>#REF!</v>
      </c>
      <c r="I2" s="30" t="e">
        <f>[1]!Tableau4[[#This Row],[Modalité]]</f>
        <v>#REF!</v>
      </c>
      <c r="J2" s="63"/>
      <c r="K2" s="32"/>
      <c r="L2" s="32"/>
      <c r="M2" s="18">
        <v>45427</v>
      </c>
      <c r="N2" s="19" t="s">
        <v>61</v>
      </c>
      <c r="O2" s="20">
        <v>4</v>
      </c>
      <c r="P2" s="21"/>
      <c r="Q2" s="21"/>
      <c r="R2" s="65">
        <v>11</v>
      </c>
      <c r="S2" s="22"/>
      <c r="T2" s="9"/>
      <c r="U2" s="23" t="s">
        <v>21</v>
      </c>
      <c r="V2" s="23" t="s">
        <v>22</v>
      </c>
      <c r="W2" s="23" t="s">
        <v>23</v>
      </c>
      <c r="X2" s="24" t="s">
        <v>24</v>
      </c>
      <c r="Y2" s="24" t="s">
        <v>25</v>
      </c>
      <c r="Z2" s="25" t="s">
        <v>26</v>
      </c>
      <c r="AA2" s="9"/>
      <c r="AB2" s="9"/>
      <c r="AC2" s="9"/>
      <c r="AD2" s="9"/>
    </row>
    <row r="3" spans="1:30" ht="20.25" thickTop="1" thickBot="1" x14ac:dyDescent="0.3">
      <c r="A3" s="26">
        <f>'[1]Elèves 3e'!A27</f>
        <v>26</v>
      </c>
      <c r="B3" s="56" t="s">
        <v>63</v>
      </c>
      <c r="C3" s="12" t="e">
        <f>[1]!Tableau4[[#This Row],[NOM]]</f>
        <v>#REF!</v>
      </c>
      <c r="D3" s="13" t="str">
        <f>'[1]Elèves 3e'!D27</f>
        <v>Agathe Dominique Denise</v>
      </c>
      <c r="E3" s="28" t="str">
        <f>'[1]Elèves 3e'!G26</f>
        <v>DP</v>
      </c>
      <c r="F3" s="29" t="e">
        <f>[1]!Tableau4[[#This Row],[CANDIDAT]]</f>
        <v>#REF!</v>
      </c>
      <c r="G3" s="16" t="e">
        <f>[1]!Tableau4[[#This Row],[Sujet (Libellé)]]</f>
        <v>#REF!</v>
      </c>
      <c r="H3" s="30" t="e">
        <f>[1]!Tableau4[[#This Row],[PARCOURS]]</f>
        <v>#REF!</v>
      </c>
      <c r="I3" s="30" t="e">
        <f>[1]!Tableau4[[#This Row],[Modalité]]</f>
        <v>#REF!</v>
      </c>
      <c r="J3" s="31"/>
      <c r="K3" s="32"/>
      <c r="L3" s="32"/>
      <c r="M3" s="18">
        <v>45427</v>
      </c>
      <c r="N3" s="19" t="s">
        <v>56</v>
      </c>
      <c r="O3" s="20">
        <v>4</v>
      </c>
      <c r="P3" s="21"/>
      <c r="Q3" s="21"/>
      <c r="R3" s="33">
        <v>11</v>
      </c>
      <c r="S3" s="22"/>
      <c r="T3" s="9"/>
      <c r="U3" s="23">
        <v>1</v>
      </c>
      <c r="V3" s="34" t="s">
        <v>27</v>
      </c>
      <c r="W3" s="35" t="s">
        <v>28</v>
      </c>
      <c r="X3" s="24">
        <v>9</v>
      </c>
      <c r="Y3" s="36">
        <f>COUNTIF(Tableau1736[Jury],"1")</f>
        <v>8</v>
      </c>
      <c r="Z3" s="37" t="s">
        <v>29</v>
      </c>
      <c r="AA3" s="9"/>
      <c r="AB3" s="38" t="s">
        <v>30</v>
      </c>
      <c r="AC3" s="39" t="s">
        <v>31</v>
      </c>
      <c r="AD3" s="9"/>
    </row>
    <row r="4" spans="1:30" ht="20.25" thickTop="1" thickBot="1" x14ac:dyDescent="0.3">
      <c r="A4" s="26">
        <f>'[1]Elèves 3e'!A7</f>
        <v>6</v>
      </c>
      <c r="B4" s="27" t="s">
        <v>19</v>
      </c>
      <c r="C4" s="12" t="e">
        <f>[1]!Tableau4[[#This Row],[NOM]]</f>
        <v>#REF!</v>
      </c>
      <c r="D4" s="13" t="str">
        <f>'[1]Elèves 3e'!D7</f>
        <v>Amaury</v>
      </c>
      <c r="E4" s="28" t="str">
        <f>'[1]Elèves 3e'!G6</f>
        <v>DP</v>
      </c>
      <c r="F4" s="29" t="e">
        <f>[1]!Tableau4[[#This Row],[CANDIDAT]]</f>
        <v>#REF!</v>
      </c>
      <c r="G4" s="16" t="e">
        <f>[1]!Tableau4[[#This Row],[Sujet (Libellé)]]</f>
        <v>#REF!</v>
      </c>
      <c r="H4" s="30" t="e">
        <f>[1]!Tableau4[[#This Row],[PARCOURS]]</f>
        <v>#REF!</v>
      </c>
      <c r="I4" s="30" t="e">
        <f>[1]!Tableau4[[#This Row],[Modalité]]</f>
        <v>#REF!</v>
      </c>
      <c r="J4" s="31"/>
      <c r="K4" s="32"/>
      <c r="L4" s="32"/>
      <c r="M4" s="18">
        <v>45427</v>
      </c>
      <c r="N4" s="19" t="s">
        <v>20</v>
      </c>
      <c r="O4" s="20">
        <v>8</v>
      </c>
      <c r="P4" s="21"/>
      <c r="Q4" s="21"/>
      <c r="R4" s="33">
        <v>6</v>
      </c>
      <c r="S4" s="22"/>
      <c r="T4" s="9"/>
      <c r="U4" s="23">
        <v>2</v>
      </c>
      <c r="V4" s="36" t="s">
        <v>34</v>
      </c>
      <c r="W4" s="36" t="s">
        <v>35</v>
      </c>
      <c r="X4" s="24">
        <v>10</v>
      </c>
      <c r="Y4" s="36">
        <f>COUNTIF(Tableau1736[Jury],"2")</f>
        <v>8</v>
      </c>
      <c r="Z4" s="41"/>
      <c r="AA4" s="9"/>
      <c r="AB4" s="42" t="s">
        <v>36</v>
      </c>
      <c r="AC4" s="43">
        <f>COUNTIF($B$2:$B$63,"3G1")</f>
        <v>23</v>
      </c>
      <c r="AD4" s="9"/>
    </row>
    <row r="5" spans="1:30" ht="20.25" thickTop="1" thickBot="1" x14ac:dyDescent="0.3">
      <c r="A5" s="26">
        <f>'[1]Elèves 3e'!A25</f>
        <v>24</v>
      </c>
      <c r="B5" s="56" t="s">
        <v>63</v>
      </c>
      <c r="C5" s="12" t="e">
        <f>[1]!Tableau4[[#This Row],[NOM]]</f>
        <v>#REF!</v>
      </c>
      <c r="D5" s="13" t="str">
        <f>'[1]Elèves 3e'!D25</f>
        <v>Blanche Luisa Alice</v>
      </c>
      <c r="E5" s="28" t="str">
        <f>'[1]Elèves 3e'!G24</f>
        <v>DP</v>
      </c>
      <c r="F5" s="29" t="e">
        <f>[1]!Tableau4[[#This Row],[CANDIDAT]]</f>
        <v>#REF!</v>
      </c>
      <c r="G5" s="16" t="e">
        <f>[1]!Tableau4[[#This Row],[Sujet (Libellé)]]</f>
        <v>#REF!</v>
      </c>
      <c r="H5" s="30" t="e">
        <f>[1]!Tableau4[[#This Row],[PARCOURS]]</f>
        <v>#REF!</v>
      </c>
      <c r="I5" s="30" t="e">
        <f>[1]!Tableau4[[#This Row],[Modalité]]</f>
        <v>#REF!</v>
      </c>
      <c r="J5" s="31"/>
      <c r="K5" s="32"/>
      <c r="L5" s="32"/>
      <c r="M5" s="18">
        <v>45427</v>
      </c>
      <c r="N5" s="19" t="s">
        <v>58</v>
      </c>
      <c r="O5" s="20">
        <v>3</v>
      </c>
      <c r="P5" s="21"/>
      <c r="Q5" s="21"/>
      <c r="R5" s="33">
        <v>1</v>
      </c>
      <c r="S5" s="22"/>
      <c r="T5" s="9"/>
      <c r="U5" s="23">
        <v>3</v>
      </c>
      <c r="V5" s="34" t="s">
        <v>38</v>
      </c>
      <c r="W5" s="34" t="s">
        <v>39</v>
      </c>
      <c r="X5" s="24">
        <v>1</v>
      </c>
      <c r="Y5" s="36">
        <f>COUNTIF(Tableau1736[Jury],"3")</f>
        <v>7</v>
      </c>
      <c r="Z5" s="41"/>
      <c r="AA5" s="9"/>
      <c r="AB5" s="44" t="s">
        <v>40</v>
      </c>
      <c r="AC5" s="43">
        <f>COUNTIF($B$2:$B$63,"3G2")</f>
        <v>19</v>
      </c>
      <c r="AD5" s="9"/>
    </row>
    <row r="6" spans="1:30" ht="20.25" thickTop="1" thickBot="1" x14ac:dyDescent="0.3">
      <c r="A6" s="26">
        <f>'[1]Elèves 3e'!A16</f>
        <v>15</v>
      </c>
      <c r="B6" s="27" t="s">
        <v>19</v>
      </c>
      <c r="C6" s="12" t="e">
        <f>[1]!Tableau4[[#This Row],[NOM]]</f>
        <v>#REF!</v>
      </c>
      <c r="D6" s="13" t="str">
        <f>'[1]Elèves 3e'!D16</f>
        <v>Brenda Sandra Julie</v>
      </c>
      <c r="E6" s="28" t="str">
        <f>'[1]Elèves 3e'!G15</f>
        <v>DP</v>
      </c>
      <c r="F6" s="29" t="e">
        <f>[1]!Tableau4[[#This Row],[CANDIDAT]]</f>
        <v>#REF!</v>
      </c>
      <c r="G6" s="16" t="e">
        <f>[1]!Tableau4[[#This Row],[Sujet (Libellé)]]</f>
        <v>#REF!</v>
      </c>
      <c r="H6" s="30" t="e">
        <f>[1]!Tableau4[[#This Row],[PARCOURS]]</f>
        <v>#REF!</v>
      </c>
      <c r="I6" s="30" t="e">
        <f>[1]!Tableau4[[#This Row],[Modalité]]</f>
        <v>#REF!</v>
      </c>
      <c r="J6" s="40"/>
      <c r="K6" s="32"/>
      <c r="L6" s="32"/>
      <c r="M6" s="18">
        <v>45427</v>
      </c>
      <c r="N6" s="19" t="s">
        <v>33</v>
      </c>
      <c r="O6" s="20">
        <v>3</v>
      </c>
      <c r="P6" s="21"/>
      <c r="Q6" s="21"/>
      <c r="R6" s="33">
        <v>1</v>
      </c>
      <c r="S6" s="22"/>
      <c r="T6" s="9"/>
      <c r="U6" s="23">
        <v>4</v>
      </c>
      <c r="V6" s="34" t="s">
        <v>41</v>
      </c>
      <c r="W6" s="34" t="s">
        <v>42</v>
      </c>
      <c r="X6" s="24">
        <v>11</v>
      </c>
      <c r="Y6" s="36">
        <f>COUNTIF(Tableau1736[Jury],"4")</f>
        <v>7</v>
      </c>
      <c r="Z6" s="41"/>
      <c r="AA6" s="9"/>
      <c r="AB6" s="44" t="s">
        <v>43</v>
      </c>
      <c r="AC6" s="43">
        <f>COUNTIF($B$2:$B$63,"3G3")</f>
        <v>20</v>
      </c>
      <c r="AD6" s="9"/>
    </row>
    <row r="7" spans="1:30" ht="20.25" thickTop="1" thickBot="1" x14ac:dyDescent="0.3">
      <c r="A7" s="26">
        <f>'[1]Elèves 3e'!A23</f>
        <v>22</v>
      </c>
      <c r="B7" s="27" t="s">
        <v>19</v>
      </c>
      <c r="C7" s="12" t="e">
        <f>[1]!Tableau4[[#This Row],[NOM]]</f>
        <v>#REF!</v>
      </c>
      <c r="D7" s="13" t="str">
        <f>'[1]Elèves 3e'!D23</f>
        <v>Brice Jacques Denis</v>
      </c>
      <c r="E7" s="28" t="str">
        <f>'[1]Elèves 3e'!G22</f>
        <v>DP</v>
      </c>
      <c r="F7" s="29" t="e">
        <f>[1]!Tableau4[[#This Row],[CANDIDAT]]</f>
        <v>#REF!</v>
      </c>
      <c r="G7" s="16" t="e">
        <f>[1]!Tableau4[[#This Row],[Sujet (Libellé)]]</f>
        <v>#REF!</v>
      </c>
      <c r="H7" s="30" t="e">
        <f>[1]!Tableau4[[#This Row],[PARCOURS]]</f>
        <v>#REF!</v>
      </c>
      <c r="I7" s="30" t="e">
        <f>[1]!Tableau4[[#This Row],[Modalité]]</f>
        <v>#REF!</v>
      </c>
      <c r="J7" s="31" t="s">
        <v>50</v>
      </c>
      <c r="K7" s="32"/>
      <c r="L7" s="32"/>
      <c r="M7" s="18">
        <v>45427</v>
      </c>
      <c r="N7" s="19" t="s">
        <v>33</v>
      </c>
      <c r="O7" s="20">
        <v>6</v>
      </c>
      <c r="P7" s="21"/>
      <c r="Q7" s="21"/>
      <c r="R7" s="33">
        <v>4</v>
      </c>
      <c r="S7" s="22"/>
      <c r="T7" s="9"/>
      <c r="U7" s="23">
        <v>5</v>
      </c>
      <c r="V7" s="45" t="s">
        <v>44</v>
      </c>
      <c r="W7" s="34" t="s">
        <v>45</v>
      </c>
      <c r="X7" s="24">
        <v>5</v>
      </c>
      <c r="Y7" s="36">
        <f>COUNTIF(Tableau1736[Jury],"5")</f>
        <v>7</v>
      </c>
      <c r="Z7" s="41" t="s">
        <v>46</v>
      </c>
      <c r="AA7" s="9"/>
      <c r="AB7" s="46"/>
      <c r="AC7" s="47">
        <f>SUM(AC4:AC6)</f>
        <v>62</v>
      </c>
      <c r="AD7" s="9"/>
    </row>
    <row r="8" spans="1:30" ht="20.25" thickTop="1" thickBot="1" x14ac:dyDescent="0.3">
      <c r="A8" s="26">
        <f>'[1]Elèves 3e'!A26</f>
        <v>25</v>
      </c>
      <c r="B8" s="56" t="s">
        <v>63</v>
      </c>
      <c r="C8" s="12" t="e">
        <f>[1]!Tableau4[[#This Row],[NOM]]</f>
        <v>#REF!</v>
      </c>
      <c r="D8" s="13" t="str">
        <f>'[1]Elèves 3e'!D26</f>
        <v>Candice Adèle Tiphaine</v>
      </c>
      <c r="E8" s="28" t="str">
        <f>'[1]Elèves 3e'!G25</f>
        <v>DP</v>
      </c>
      <c r="F8" s="29" t="e">
        <f>[1]!Tableau4[[#This Row],[CANDIDAT]]</f>
        <v>#REF!</v>
      </c>
      <c r="G8" s="16" t="e">
        <f>[1]!Tableau4[[#This Row],[Sujet (Libellé)]]</f>
        <v>#REF!</v>
      </c>
      <c r="H8" s="30" t="e">
        <f>[1]!Tableau4[[#This Row],[PARCOURS]]</f>
        <v>#REF!</v>
      </c>
      <c r="I8" s="30" t="e">
        <f>[1]!Tableau4[[#This Row],[Modalité]]</f>
        <v>#REF!</v>
      </c>
      <c r="J8" s="40"/>
      <c r="K8" s="32"/>
      <c r="L8" s="32"/>
      <c r="M8" s="18">
        <v>45427</v>
      </c>
      <c r="N8" s="19" t="s">
        <v>37</v>
      </c>
      <c r="O8" s="20">
        <v>3</v>
      </c>
      <c r="P8" s="21"/>
      <c r="Q8" s="21"/>
      <c r="R8" s="33">
        <v>1</v>
      </c>
      <c r="S8" s="22"/>
      <c r="T8" s="9"/>
      <c r="U8" s="23">
        <v>6</v>
      </c>
      <c r="V8" s="34" t="s">
        <v>48</v>
      </c>
      <c r="W8" s="34" t="s">
        <v>49</v>
      </c>
      <c r="X8" s="24">
        <v>4</v>
      </c>
      <c r="Y8" s="36">
        <f>COUNTIF(Tableau1736[Jury],"6")</f>
        <v>8</v>
      </c>
      <c r="Z8" s="37" t="s">
        <v>29</v>
      </c>
      <c r="AA8" s="9"/>
      <c r="AB8" s="9"/>
      <c r="AC8" s="9"/>
      <c r="AD8" s="9"/>
    </row>
    <row r="9" spans="1:30" ht="20.25" thickTop="1" thickBot="1" x14ac:dyDescent="0.3">
      <c r="A9" s="26">
        <f>'[1]Elèves 3e'!A48</f>
        <v>47</v>
      </c>
      <c r="B9" s="56" t="s">
        <v>64</v>
      </c>
      <c r="C9" s="12" t="e">
        <f>[1]!Tableau4[[#This Row],[NOM]]</f>
        <v>#REF!</v>
      </c>
      <c r="D9" s="13" t="str">
        <f>'[1]Elèves 3e'!D50</f>
        <v>Chloé</v>
      </c>
      <c r="E9" s="28" t="str">
        <f>'[1]Elèves 3e'!G47</f>
        <v>DP</v>
      </c>
      <c r="F9" s="29" t="e">
        <f>[1]!Tableau4[[#This Row],[CANDIDAT]]</f>
        <v>#REF!</v>
      </c>
      <c r="G9" s="16" t="e">
        <f>[1]!Tableau4[[#This Row],[Sujet (Libellé)]]</f>
        <v>#REF!</v>
      </c>
      <c r="H9" s="30" t="e">
        <f>[1]!Tableau4[[#This Row],[PARCOURS]]</f>
        <v>#REF!</v>
      </c>
      <c r="I9" s="30" t="e">
        <f>[1]!Tableau4[[#This Row],[Modalité]]</f>
        <v>#REF!</v>
      </c>
      <c r="J9" s="40"/>
      <c r="K9" s="32"/>
      <c r="L9" s="32"/>
      <c r="M9" s="18">
        <v>45427</v>
      </c>
      <c r="N9" s="19" t="s">
        <v>56</v>
      </c>
      <c r="O9" s="20">
        <v>1</v>
      </c>
      <c r="P9" s="21"/>
      <c r="Q9" s="21"/>
      <c r="R9" s="33">
        <v>9</v>
      </c>
      <c r="S9" s="22"/>
      <c r="T9" s="9"/>
      <c r="U9" s="49">
        <v>7</v>
      </c>
      <c r="V9" s="34" t="s">
        <v>51</v>
      </c>
      <c r="W9" s="36" t="s">
        <v>52</v>
      </c>
      <c r="X9" s="24">
        <v>2</v>
      </c>
      <c r="Y9" s="36">
        <f>COUNTIF(Tableau1736[Jury],"7")</f>
        <v>7</v>
      </c>
      <c r="Z9" s="41"/>
      <c r="AA9" s="9"/>
      <c r="AB9" s="9"/>
      <c r="AC9" s="9"/>
      <c r="AD9" s="9"/>
    </row>
    <row r="10" spans="1:30" ht="20.25" thickTop="1" thickBot="1" x14ac:dyDescent="0.3">
      <c r="A10" s="26">
        <f>'[1]Elèves 3e'!A5</f>
        <v>4</v>
      </c>
      <c r="B10" s="27" t="s">
        <v>19</v>
      </c>
      <c r="C10" s="12" t="e">
        <f>[1]!Tableau4[[#This Row],[NOM]]</f>
        <v>#REF!</v>
      </c>
      <c r="D10" s="13" t="str">
        <f>'[1]Elèves 3e'!D5</f>
        <v>Clément Dominique Gilles</v>
      </c>
      <c r="E10" s="28" t="str">
        <f>'[1]Elèves 3e'!G4</f>
        <v>DP</v>
      </c>
      <c r="F10" s="29" t="e">
        <f>[1]!Tableau4[[#This Row],[CANDIDAT]]</f>
        <v>#REF!</v>
      </c>
      <c r="G10" s="16" t="e">
        <f>[1]!Tableau4[[#This Row],[Sujet (Libellé)]]</f>
        <v>#REF!</v>
      </c>
      <c r="H10" s="30" t="e">
        <f>[1]!Tableau4[[#This Row],[PARCOURS]]</f>
        <v>#REF!</v>
      </c>
      <c r="I10" s="30" t="e">
        <f>[1]!Tableau4[[#This Row],[Modalité]]</f>
        <v>#REF!</v>
      </c>
      <c r="J10" s="31"/>
      <c r="K10" s="32"/>
      <c r="L10" s="32"/>
      <c r="M10" s="18">
        <v>45427</v>
      </c>
      <c r="N10" s="19" t="s">
        <v>37</v>
      </c>
      <c r="O10" s="20">
        <v>8</v>
      </c>
      <c r="P10" s="21"/>
      <c r="Q10" s="21"/>
      <c r="R10" s="33">
        <v>6</v>
      </c>
      <c r="S10" s="22"/>
      <c r="T10" s="9"/>
      <c r="U10" s="23">
        <v>8</v>
      </c>
      <c r="V10" s="45" t="s">
        <v>53</v>
      </c>
      <c r="W10" s="34" t="s">
        <v>54</v>
      </c>
      <c r="X10" s="24">
        <v>6</v>
      </c>
      <c r="Y10" s="36">
        <f>COUNTIF(Tableau1736[Jury],"8")</f>
        <v>8</v>
      </c>
      <c r="Z10" s="36"/>
      <c r="AA10" s="9"/>
      <c r="AB10" s="9"/>
      <c r="AC10" s="9"/>
      <c r="AD10" s="9"/>
    </row>
    <row r="11" spans="1:30" ht="20.25" thickTop="1" thickBot="1" x14ac:dyDescent="0.3">
      <c r="A11" s="26">
        <f>'[1]Elèves 3e'!A61</f>
        <v>60</v>
      </c>
      <c r="B11" s="56" t="s">
        <v>64</v>
      </c>
      <c r="C11" s="12" t="e">
        <f>[1]!Tableau4[[#This Row],[NOM]]</f>
        <v>#REF!</v>
      </c>
      <c r="D11" s="13" t="str">
        <f>'[1]Elèves 3e'!D63</f>
        <v>Emma</v>
      </c>
      <c r="E11" s="28" t="str">
        <f>'[1]Elèves 3e'!G60</f>
        <v>DP</v>
      </c>
      <c r="F11" s="29" t="e">
        <f>[1]!Tableau4[[#This Row],[CANDIDAT]]</f>
        <v>#REF!</v>
      </c>
      <c r="G11" s="16" t="e">
        <f>[1]!Tableau4[[#This Row],[Sujet (Libellé)]]</f>
        <v>#REF!</v>
      </c>
      <c r="H11" s="30" t="e">
        <f>[1]!Tableau4[[#This Row],[PARCOURS]]</f>
        <v>#REF!</v>
      </c>
      <c r="I11" s="30" t="e">
        <f>[1]!Tableau4[[#This Row],[Modalité]]</f>
        <v>#REF!</v>
      </c>
      <c r="J11" s="31"/>
      <c r="K11" s="32"/>
      <c r="L11" s="58"/>
      <c r="M11" s="18">
        <v>45427</v>
      </c>
      <c r="N11" s="19"/>
      <c r="O11" s="20"/>
      <c r="P11" s="21"/>
      <c r="Q11" s="21"/>
      <c r="R11" s="33"/>
      <c r="S11" s="22"/>
      <c r="T11" s="9"/>
      <c r="U11" s="23">
        <v>9</v>
      </c>
      <c r="W11" s="34"/>
      <c r="X11" s="24">
        <v>7</v>
      </c>
      <c r="Y11" s="36">
        <f>COUNTIF(Tableau1736[Jury],"9")</f>
        <v>0</v>
      </c>
      <c r="Z11" s="37"/>
      <c r="AA11" s="9"/>
      <c r="AB11" s="9"/>
      <c r="AC11" s="9"/>
      <c r="AD11" s="9"/>
    </row>
    <row r="12" spans="1:30" ht="20.25" thickTop="1" thickBot="1" x14ac:dyDescent="0.3">
      <c r="A12" s="26">
        <f>'[1]Elèves 3e'!A56</f>
        <v>55</v>
      </c>
      <c r="B12" s="56" t="s">
        <v>64</v>
      </c>
      <c r="C12" s="12" t="e">
        <f>[1]!Tableau4[[#This Row],[NOM]]</f>
        <v>#REF!</v>
      </c>
      <c r="D12" s="13" t="str">
        <f>'[1]Elèves 3e'!D58</f>
        <v>Ethan André Pascal</v>
      </c>
      <c r="E12" s="28" t="str">
        <f>'[1]Elèves 3e'!G55</f>
        <v>DP</v>
      </c>
      <c r="F12" s="29" t="e">
        <f>[1]!Tableau4[[#This Row],[CANDIDAT]]</f>
        <v>#REF!</v>
      </c>
      <c r="G12" s="16" t="e">
        <f>[1]!Tableau4[[#This Row],[Sujet (Libellé)]]</f>
        <v>#REF!</v>
      </c>
      <c r="H12" s="59" t="e">
        <f>[1]!Tableau4[[#This Row],[PARCOURS]]</f>
        <v>#REF!</v>
      </c>
      <c r="I12" s="59" t="e">
        <f>[1]!Tableau4[[#This Row],[Modalité]]</f>
        <v>#REF!</v>
      </c>
      <c r="J12" s="40"/>
      <c r="K12" s="32"/>
      <c r="L12" s="32"/>
      <c r="M12" s="18">
        <v>45427</v>
      </c>
      <c r="N12" s="19" t="s">
        <v>56</v>
      </c>
      <c r="O12" s="20">
        <v>6</v>
      </c>
      <c r="P12" s="21"/>
      <c r="Q12" s="21"/>
      <c r="R12" s="33">
        <v>4</v>
      </c>
      <c r="S12" s="22"/>
      <c r="T12" s="9"/>
      <c r="U12" s="24">
        <v>10</v>
      </c>
      <c r="V12" s="36"/>
      <c r="W12" s="50"/>
      <c r="X12" s="24">
        <v>2</v>
      </c>
      <c r="Y12" s="36">
        <f>COUNTIF(Tableau1736[Jury],"10")</f>
        <v>0</v>
      </c>
      <c r="Z12" s="24"/>
      <c r="AA12" s="9"/>
      <c r="AB12" s="9"/>
      <c r="AC12" s="9"/>
      <c r="AD12" s="9"/>
    </row>
    <row r="13" spans="1:30" ht="20.25" thickTop="1" thickBot="1" x14ac:dyDescent="0.3">
      <c r="A13" s="26">
        <f>'[1]Elèves 3e'!A59</f>
        <v>58</v>
      </c>
      <c r="B13" s="56" t="s">
        <v>64</v>
      </c>
      <c r="C13" s="12" t="e">
        <f>[1]!Tableau4[[#This Row],[NOM]]</f>
        <v>#REF!</v>
      </c>
      <c r="D13" s="13" t="str">
        <f>'[1]Elèves 3e'!D61</f>
        <v>Guillaume Esteban Jules</v>
      </c>
      <c r="E13" s="28" t="str">
        <f>'[1]Elèves 3e'!G58</f>
        <v>EXTERNE</v>
      </c>
      <c r="F13" s="29" t="e">
        <f>[1]!Tableau4[[#This Row],[CANDIDAT]]</f>
        <v>#REF!</v>
      </c>
      <c r="G13" s="16" t="e">
        <f>[1]!Tableau4[[#This Row],[Sujet (Libellé)]]</f>
        <v>#REF!</v>
      </c>
      <c r="H13" s="30" t="e">
        <f>[1]!Tableau4[[#This Row],[PARCOURS]]</f>
        <v>#REF!</v>
      </c>
      <c r="I13" s="30" t="e">
        <f>[1]!Tableau4[[#This Row],[Modalité]]</f>
        <v>#REF!</v>
      </c>
      <c r="J13" s="31"/>
      <c r="K13" s="32"/>
      <c r="L13" s="32"/>
      <c r="M13" s="18">
        <v>45427</v>
      </c>
      <c r="N13" s="19" t="s">
        <v>55</v>
      </c>
      <c r="O13" s="20">
        <v>2</v>
      </c>
      <c r="P13" s="21"/>
      <c r="Q13" s="21"/>
      <c r="R13" s="33">
        <v>10</v>
      </c>
      <c r="S13" s="22"/>
      <c r="T13" s="9"/>
      <c r="U13" s="51"/>
      <c r="V13" s="51"/>
      <c r="W13" s="9"/>
      <c r="X13" s="52" t="s">
        <v>57</v>
      </c>
      <c r="Y13" s="52">
        <f>SUM(Y3:Y12)</f>
        <v>60</v>
      </c>
      <c r="Z13" s="51"/>
      <c r="AA13" s="9"/>
      <c r="AB13" s="9"/>
      <c r="AC13" s="9"/>
      <c r="AD13" s="9"/>
    </row>
    <row r="14" spans="1:30" ht="19.5" thickBot="1" x14ac:dyDescent="0.3">
      <c r="A14" s="26">
        <f>'[1]Elèves 3e'!A28</f>
        <v>27</v>
      </c>
      <c r="B14" s="56" t="s">
        <v>63</v>
      </c>
      <c r="C14" s="12" t="e">
        <f>[1]!Tableau4[[#This Row],[NOM]]</f>
        <v>#REF!</v>
      </c>
      <c r="D14" s="13" t="str">
        <f>'[1]Elèves 3e'!D28</f>
        <v>Isaure Nelly Monique Laurence</v>
      </c>
      <c r="E14" s="28" t="str">
        <f>'[1]Elèves 3e'!G27</f>
        <v>DP</v>
      </c>
      <c r="F14" s="29" t="e">
        <f>[1]!Tableau4[[#This Row],[CANDIDAT]]</f>
        <v>#REF!</v>
      </c>
      <c r="G14" s="16" t="e">
        <f>[1]!Tableau4[[#This Row],[Sujet (Libellé)]]</f>
        <v>#REF!</v>
      </c>
      <c r="H14" s="30" t="e">
        <f>[1]!Tableau4[[#This Row],[PARCOURS]]</f>
        <v>#REF!</v>
      </c>
      <c r="I14" s="30" t="e">
        <f>[1]!Tableau4[[#This Row],[Modalité]]</f>
        <v>#REF!</v>
      </c>
      <c r="J14" s="40"/>
      <c r="K14" s="32"/>
      <c r="L14" s="32"/>
      <c r="M14" s="18">
        <v>45427</v>
      </c>
      <c r="N14" s="19" t="s">
        <v>33</v>
      </c>
      <c r="O14" s="20">
        <v>2</v>
      </c>
      <c r="P14" s="21"/>
      <c r="Q14" s="21"/>
      <c r="R14" s="33">
        <v>10</v>
      </c>
      <c r="S14" s="22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</row>
    <row r="15" spans="1:30" ht="25.5" customHeight="1" thickTop="1" thickBot="1" x14ac:dyDescent="0.3">
      <c r="A15" s="26">
        <f>'[1]Elèves 3e'!A60</f>
        <v>59</v>
      </c>
      <c r="B15" s="56" t="s">
        <v>64</v>
      </c>
      <c r="C15" s="12" t="e">
        <f>[1]!Tableau4[[#This Row],[NOM]]</f>
        <v>#REF!</v>
      </c>
      <c r="D15" s="13" t="str">
        <f>'[1]Elèves 3e'!D62</f>
        <v>Jade</v>
      </c>
      <c r="E15" s="28" t="str">
        <f>'[1]Elèves 3e'!G59</f>
        <v>DP</v>
      </c>
      <c r="F15" s="29" t="e">
        <f>[1]!Tableau4[[#This Row],[CANDIDAT]]</f>
        <v>#REF!</v>
      </c>
      <c r="G15" s="16" t="e">
        <f>[1]!Tableau4[[#This Row],[Sujet (Libellé)]]</f>
        <v>#REF!</v>
      </c>
      <c r="H15" s="30" t="e">
        <f>[1]!Tableau4[[#This Row],[PARCOURS]]</f>
        <v>#REF!</v>
      </c>
      <c r="I15" s="30" t="e">
        <f>[1]!Tableau4[[#This Row],[Modalité]]</f>
        <v>#REF!</v>
      </c>
      <c r="J15" s="40"/>
      <c r="K15" s="32"/>
      <c r="L15" s="58"/>
      <c r="M15" s="18">
        <v>45427</v>
      </c>
      <c r="N15" s="19"/>
      <c r="O15" s="20"/>
      <c r="P15" s="21"/>
      <c r="Q15" s="21"/>
      <c r="R15" s="33"/>
      <c r="S15" s="22"/>
      <c r="T15" s="9"/>
      <c r="U15" s="53" t="s">
        <v>59</v>
      </c>
      <c r="V15" s="50" t="s">
        <v>60</v>
      </c>
      <c r="W15" s="9"/>
      <c r="X15" s="9"/>
      <c r="Y15" s="9"/>
      <c r="Z15" s="9"/>
      <c r="AA15" s="9"/>
      <c r="AB15" s="9"/>
      <c r="AC15" s="9"/>
      <c r="AD15" s="9"/>
    </row>
    <row r="16" spans="1:30" ht="19.5" thickTop="1" x14ac:dyDescent="0.25">
      <c r="A16" s="26">
        <f>'[1]Elèves 3e'!A38</f>
        <v>37</v>
      </c>
      <c r="B16" s="56" t="s">
        <v>63</v>
      </c>
      <c r="C16" s="12" t="e">
        <f>[1]!Tableau4[[#This Row],[NOM]]</f>
        <v>#REF!</v>
      </c>
      <c r="D16" s="13" t="str">
        <f>'[1]Elèves 3e'!D38</f>
        <v>Jade Jennifer Sophie</v>
      </c>
      <c r="E16" s="28" t="str">
        <f>'[1]Elèves 3e'!G37</f>
        <v>EXTERNE</v>
      </c>
      <c r="F16" s="29" t="e">
        <f>[1]!Tableau4[[#This Row],[CANDIDAT]]</f>
        <v>#REF!</v>
      </c>
      <c r="G16" s="16" t="e">
        <f>[1]!Tableau4[[#This Row],[Sujet (Libellé)]]</f>
        <v>#REF!</v>
      </c>
      <c r="H16" s="30" t="e">
        <f>[1]!Tableau4[[#This Row],[PARCOURS]]</f>
        <v>#REF!</v>
      </c>
      <c r="I16" s="30" t="e">
        <f>[1]!Tableau4[[#This Row],[Modalité]]</f>
        <v>#REF!</v>
      </c>
      <c r="J16" s="40"/>
      <c r="K16" s="32"/>
      <c r="L16" s="32"/>
      <c r="M16" s="18">
        <v>45427</v>
      </c>
      <c r="N16" s="19" t="s">
        <v>61</v>
      </c>
      <c r="O16" s="20">
        <v>5</v>
      </c>
      <c r="P16" s="21"/>
      <c r="Q16" s="21"/>
      <c r="R16" s="33">
        <v>5</v>
      </c>
      <c r="S16" s="22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</row>
    <row r="17" spans="1:30" ht="18.75" x14ac:dyDescent="0.25">
      <c r="A17" s="26">
        <f>'[1]Elèves 3e'!A40</f>
        <v>39</v>
      </c>
      <c r="B17" s="56" t="s">
        <v>63</v>
      </c>
      <c r="C17" s="12" t="e">
        <f>[1]!Tableau4[[#This Row],[NOM]]</f>
        <v>#REF!</v>
      </c>
      <c r="D17" s="13" t="str">
        <f>'[1]Elèves 3e'!D40</f>
        <v>Jade Sylviane Monique</v>
      </c>
      <c r="E17" s="28" t="str">
        <f>'[1]Elèves 3e'!G39</f>
        <v>DP</v>
      </c>
      <c r="F17" s="29" t="e">
        <f>[1]!Tableau4[[#This Row],[CANDIDAT]]</f>
        <v>#REF!</v>
      </c>
      <c r="G17" s="16" t="e">
        <f>[1]!Tableau4[[#This Row],[Sujet (Libellé)]]</f>
        <v>#REF!</v>
      </c>
      <c r="H17" s="30" t="e">
        <f>[1]!Tableau4[[#This Row],[PARCOURS]]</f>
        <v>#REF!</v>
      </c>
      <c r="I17" s="30" t="e">
        <f>[1]!Tableau4[[#This Row],[Modalité]]</f>
        <v>#REF!</v>
      </c>
      <c r="J17" s="40"/>
      <c r="K17" s="32"/>
      <c r="L17" s="32"/>
      <c r="M17" s="18">
        <v>45427</v>
      </c>
      <c r="N17" s="19" t="s">
        <v>47</v>
      </c>
      <c r="O17" s="20">
        <v>3</v>
      </c>
      <c r="P17" s="21"/>
      <c r="Q17" s="21"/>
      <c r="R17" s="33">
        <v>1</v>
      </c>
      <c r="S17" s="22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</row>
    <row r="18" spans="1:30" ht="18.75" x14ac:dyDescent="0.25">
      <c r="A18" s="26">
        <f>'[1]Elèves 3e'!A47</f>
        <v>46</v>
      </c>
      <c r="B18" s="56" t="s">
        <v>64</v>
      </c>
      <c r="C18" s="12" t="e">
        <f>[1]!Tableau4[[#This Row],[NOM]]</f>
        <v>#REF!</v>
      </c>
      <c r="D18" s="13" t="str">
        <f>'[1]Elèves 3e'!D49</f>
        <v>Jeanne Louise Clémence</v>
      </c>
      <c r="E18" s="28" t="str">
        <f>'[1]Elèves 3e'!G46</f>
        <v>DP</v>
      </c>
      <c r="F18" s="29" t="e">
        <f>[1]!Tableau4[[#This Row],[CANDIDAT]]</f>
        <v>#REF!</v>
      </c>
      <c r="G18" s="16" t="e">
        <f>[1]!Tableau4[[#This Row],[Sujet (Libellé)]]</f>
        <v>#REF!</v>
      </c>
      <c r="H18" s="30" t="e">
        <f>[1]!Tableau4[[#This Row],[PARCOURS]]</f>
        <v>#REF!</v>
      </c>
      <c r="I18" s="30" t="e">
        <f>[1]!Tableau4[[#This Row],[Modalité]]</f>
        <v>#REF!</v>
      </c>
      <c r="J18" s="31"/>
      <c r="K18" s="32"/>
      <c r="L18" s="32"/>
      <c r="M18" s="18">
        <v>45427</v>
      </c>
      <c r="N18" s="19" t="s">
        <v>58</v>
      </c>
      <c r="O18" s="20">
        <v>1</v>
      </c>
      <c r="P18" s="21"/>
      <c r="Q18" s="21"/>
      <c r="R18" s="33">
        <v>9</v>
      </c>
      <c r="S18" s="22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</row>
    <row r="19" spans="1:30" ht="18.75" x14ac:dyDescent="0.25">
      <c r="A19" s="26">
        <f>'[1]Elèves 3e'!A6</f>
        <v>5</v>
      </c>
      <c r="B19" s="27" t="s">
        <v>19</v>
      </c>
      <c r="C19" s="12" t="e">
        <f>[1]!Tableau4[[#This Row],[NOM]]</f>
        <v>#REF!</v>
      </c>
      <c r="D19" s="13" t="str">
        <f>'[1]Elèves 3e'!D6</f>
        <v>Jules Louis</v>
      </c>
      <c r="E19" s="28" t="str">
        <f>'[1]Elèves 3e'!G5</f>
        <v>DP</v>
      </c>
      <c r="F19" s="29" t="e">
        <f>[1]!Tableau4[[#This Row],[CANDIDAT]]</f>
        <v>#REF!</v>
      </c>
      <c r="G19" s="16" t="e">
        <f>[1]!Tableau4[[#This Row],[Sujet (Libellé)]]</f>
        <v>#REF!</v>
      </c>
      <c r="H19" s="30" t="e">
        <f>[1]!Tableau4[[#This Row],[PARCOURS]]</f>
        <v>#REF!</v>
      </c>
      <c r="I19" s="30" t="e">
        <f>[1]!Tableau4[[#This Row],[Modalité]]</f>
        <v>#REF!</v>
      </c>
      <c r="J19" s="40"/>
      <c r="K19" s="32"/>
      <c r="L19" s="32"/>
      <c r="M19" s="18">
        <v>45427</v>
      </c>
      <c r="N19" s="19" t="s">
        <v>37</v>
      </c>
      <c r="O19" s="20">
        <v>5</v>
      </c>
      <c r="P19" s="21"/>
      <c r="Q19" s="21"/>
      <c r="R19" s="33">
        <v>5</v>
      </c>
      <c r="S19" s="22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</row>
    <row r="20" spans="1:30" ht="18.75" x14ac:dyDescent="0.25">
      <c r="A20" s="26">
        <f>'[1]Elèves 3e'!A55</f>
        <v>54</v>
      </c>
      <c r="B20" s="56" t="s">
        <v>64</v>
      </c>
      <c r="C20" s="12" t="e">
        <f>[1]!Tableau4[[#This Row],[NOM]]</f>
        <v>#REF!</v>
      </c>
      <c r="D20" s="13" t="str">
        <f>'[1]Elèves 3e'!D57</f>
        <v>Juliette Andréa Marie</v>
      </c>
      <c r="E20" s="28" t="str">
        <f>'[1]Elèves 3e'!G54</f>
        <v>DP</v>
      </c>
      <c r="F20" s="29" t="e">
        <f>[1]!Tableau4[[#This Row],[CANDIDAT]]</f>
        <v>#REF!</v>
      </c>
      <c r="G20" s="16" t="e">
        <f>[1]!Tableau4[[#This Row],[Sujet (Libellé)]]</f>
        <v>#REF!</v>
      </c>
      <c r="H20" s="30" t="e">
        <f>[1]!Tableau4[[#This Row],[PARCOURS]]</f>
        <v>#REF!</v>
      </c>
      <c r="I20" s="30" t="e">
        <f>[1]!Tableau4[[#This Row],[Modalité]]</f>
        <v>#REF!</v>
      </c>
      <c r="J20" s="31"/>
      <c r="K20" s="48"/>
      <c r="L20" s="17"/>
      <c r="M20" s="18">
        <v>45427</v>
      </c>
      <c r="N20" s="19" t="s">
        <v>20</v>
      </c>
      <c r="O20" s="20">
        <v>2</v>
      </c>
      <c r="P20" s="21"/>
      <c r="Q20" s="21"/>
      <c r="R20" s="33">
        <v>10</v>
      </c>
      <c r="S20" s="22"/>
      <c r="T20" s="9"/>
      <c r="U20" s="9"/>
      <c r="V20" s="9"/>
      <c r="W20" s="9"/>
      <c r="X20" s="9"/>
      <c r="Y20" s="9"/>
      <c r="Z20" s="9"/>
      <c r="AA20" s="9"/>
      <c r="AB20" s="53"/>
      <c r="AC20" s="9"/>
      <c r="AD20" s="54"/>
    </row>
    <row r="21" spans="1:30" ht="18.75" x14ac:dyDescent="0.25">
      <c r="A21" s="26">
        <f>'[1]Elèves 3e'!A53</f>
        <v>52</v>
      </c>
      <c r="B21" s="56" t="s">
        <v>64</v>
      </c>
      <c r="C21" s="12" t="e">
        <f>[1]!Tableau4[[#This Row],[NOM]]</f>
        <v>#REF!</v>
      </c>
      <c r="D21" s="13" t="str">
        <f>'[1]Elèves 3e'!D55</f>
        <v>Laly Marie Alexia</v>
      </c>
      <c r="E21" s="28" t="str">
        <f>'[1]Elèves 3e'!G52</f>
        <v>DP</v>
      </c>
      <c r="F21" s="29" t="e">
        <f>[1]!Tableau4[[#This Row],[CANDIDAT]]</f>
        <v>#REF!</v>
      </c>
      <c r="G21" s="16" t="e">
        <f>[1]!Tableau4[[#This Row],[Sujet (Libellé)]]</f>
        <v>#REF!</v>
      </c>
      <c r="H21" s="30" t="e">
        <f>[1]!Tableau4[[#This Row],[PARCOURS]]</f>
        <v>#REF!</v>
      </c>
      <c r="I21" s="30" t="e">
        <f>[1]!Tableau4[[#This Row],[Modalité]]</f>
        <v>#REF!</v>
      </c>
      <c r="J21" s="31"/>
      <c r="K21" s="32"/>
      <c r="L21" s="32"/>
      <c r="M21" s="18">
        <v>45427</v>
      </c>
      <c r="N21" s="19" t="s">
        <v>61</v>
      </c>
      <c r="O21" s="20">
        <v>1</v>
      </c>
      <c r="P21" s="21"/>
      <c r="Q21" s="21"/>
      <c r="R21" s="33">
        <v>9</v>
      </c>
      <c r="S21" s="22"/>
      <c r="T21" s="9"/>
      <c r="U21" s="55"/>
      <c r="V21" s="9"/>
      <c r="W21" s="9"/>
      <c r="X21" s="9"/>
      <c r="Y21" s="9"/>
      <c r="Z21" s="9"/>
      <c r="AA21" s="9"/>
      <c r="AB21" s="53"/>
      <c r="AC21" s="9"/>
      <c r="AD21" s="9"/>
    </row>
    <row r="22" spans="1:30" ht="18.75" x14ac:dyDescent="0.25">
      <c r="A22" s="26">
        <f>'[1]Elèves 3e'!A17</f>
        <v>16</v>
      </c>
      <c r="B22" s="27" t="s">
        <v>19</v>
      </c>
      <c r="C22" s="12" t="e">
        <f>[1]!Tableau4[[#This Row],[NOM]]</f>
        <v>#REF!</v>
      </c>
      <c r="D22" s="13" t="str">
        <f>'[1]Elèves 3e'!D17</f>
        <v>Léana Précilia Noëlla</v>
      </c>
      <c r="E22" s="28" t="str">
        <f>'[1]Elèves 3e'!G16</f>
        <v>DP</v>
      </c>
      <c r="F22" s="29" t="e">
        <f>[1]!Tableau4[[#This Row],[CANDIDAT]]</f>
        <v>#REF!</v>
      </c>
      <c r="G22" s="16" t="e">
        <f>[1]!Tableau4[[#This Row],[Sujet (Libellé)]]</f>
        <v>#REF!</v>
      </c>
      <c r="H22" s="30" t="e">
        <f>[1]!Tableau4[[#This Row],[PARCOURS]]</f>
        <v>#REF!</v>
      </c>
      <c r="I22" s="30" t="e">
        <f>[1]!Tableau4[[#This Row],[Modalité]]</f>
        <v>#REF!</v>
      </c>
      <c r="J22" s="31"/>
      <c r="K22" s="32"/>
      <c r="L22" s="32"/>
      <c r="M22" s="18">
        <v>45427</v>
      </c>
      <c r="N22" s="19" t="s">
        <v>20</v>
      </c>
      <c r="O22" s="20">
        <v>1</v>
      </c>
      <c r="P22" s="21"/>
      <c r="Q22" s="21"/>
      <c r="R22" s="65">
        <v>9</v>
      </c>
      <c r="S22" s="22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</row>
    <row r="23" spans="1:30" ht="18.75" x14ac:dyDescent="0.25">
      <c r="A23" s="10">
        <f>'[1]Elèves 3e'!A2</f>
        <v>1</v>
      </c>
      <c r="B23" s="11" t="s">
        <v>19</v>
      </c>
      <c r="C23" s="12" t="e">
        <f>[1]!Tableau4[[#This Row],[NOM]]</f>
        <v>#REF!</v>
      </c>
      <c r="D23" s="13" t="str">
        <f>'[1]Elèves 3e'!D2</f>
        <v>Léane Marie-Thérèse Simone</v>
      </c>
      <c r="E23" s="14" t="str">
        <f>'[1]Elèves 3e'!G2</f>
        <v>DP</v>
      </c>
      <c r="F23" s="15" t="e">
        <f>[1]!Tableau4[[#This Row],[CANDIDAT]]</f>
        <v>#REF!</v>
      </c>
      <c r="G23" s="16" t="e">
        <f>[1]!Tableau4[[#This Row],[Sujet (Libellé)]]</f>
        <v>#REF!</v>
      </c>
      <c r="H23" s="16" t="e">
        <f>[1]!Tableau4[[#This Row],[PARCOURS]]</f>
        <v>#REF!</v>
      </c>
      <c r="I23" s="16" t="e">
        <f>[1]!Tableau4[[#This Row],[Modalité]]</f>
        <v>#REF!</v>
      </c>
      <c r="J23" s="64"/>
      <c r="K23" s="17"/>
      <c r="L23" s="17"/>
      <c r="M23" s="18">
        <v>45427</v>
      </c>
      <c r="N23" s="19" t="s">
        <v>20</v>
      </c>
      <c r="O23" s="20">
        <v>7</v>
      </c>
      <c r="P23" s="21"/>
      <c r="Q23" s="21"/>
      <c r="R23" s="66">
        <v>2</v>
      </c>
      <c r="S23" s="22"/>
      <c r="T23" s="9"/>
      <c r="U23" s="9"/>
      <c r="V23" s="9"/>
      <c r="W23" s="53"/>
      <c r="X23" s="53"/>
      <c r="Y23" s="53"/>
      <c r="Z23" s="53"/>
      <c r="AA23" s="9"/>
      <c r="AB23" s="9"/>
      <c r="AC23" s="9"/>
      <c r="AD23" s="9"/>
    </row>
    <row r="24" spans="1:30" ht="18.75" x14ac:dyDescent="0.25">
      <c r="A24" s="26">
        <f>'[1]Elèves 3e'!A44</f>
        <v>43</v>
      </c>
      <c r="B24" s="56" t="s">
        <v>64</v>
      </c>
      <c r="C24" s="12" t="e">
        <f>[1]!Tableau4[[#This Row],[NOM]]</f>
        <v>#REF!</v>
      </c>
      <c r="D24" s="13" t="str">
        <f>'[1]Elèves 3e'!D45</f>
        <v>Léonie Lilou Aurélie</v>
      </c>
      <c r="E24" s="28" t="str">
        <f>'[1]Elèves 3e'!G43</f>
        <v>DP</v>
      </c>
      <c r="F24" s="29" t="e">
        <f>[1]!Tableau4[[#This Row],[CANDIDAT]]</f>
        <v>#REF!</v>
      </c>
      <c r="G24" s="16" t="e">
        <f>[1]!Tableau4[[#This Row],[Sujet (Libellé)]]</f>
        <v>#REF!</v>
      </c>
      <c r="H24" s="30" t="e">
        <f>[1]!Tableau4[[#This Row],[PARCOURS]]</f>
        <v>#REF!</v>
      </c>
      <c r="I24" s="30" t="e">
        <f>[1]!Tableau4[[#This Row],[Modalité]]</f>
        <v>#REF!</v>
      </c>
      <c r="J24" s="40"/>
      <c r="K24" s="32"/>
      <c r="L24" s="32"/>
      <c r="M24" s="18">
        <v>45427</v>
      </c>
      <c r="N24" s="19" t="s">
        <v>47</v>
      </c>
      <c r="O24" s="20">
        <v>2</v>
      </c>
      <c r="P24" s="21"/>
      <c r="Q24" s="21"/>
      <c r="R24" s="33">
        <v>10</v>
      </c>
      <c r="S24" s="22"/>
      <c r="T24" s="9"/>
      <c r="U24" s="55"/>
      <c r="V24" s="9"/>
      <c r="W24" s="9"/>
      <c r="X24" s="9"/>
      <c r="Y24" s="9"/>
      <c r="Z24" s="9"/>
      <c r="AA24" s="9"/>
      <c r="AB24" s="53"/>
      <c r="AC24" s="9"/>
      <c r="AD24" s="9"/>
    </row>
    <row r="25" spans="1:30" ht="18.75" x14ac:dyDescent="0.25">
      <c r="A25" s="26">
        <f>'[1]Elèves 3e'!A33</f>
        <v>32</v>
      </c>
      <c r="B25" s="56" t="s">
        <v>63</v>
      </c>
      <c r="C25" s="12" t="e">
        <f>[1]!Tableau4[[#This Row],[NOM]]</f>
        <v>#REF!</v>
      </c>
      <c r="D25" s="13" t="str">
        <f>'[1]Elèves 3e'!D33</f>
        <v>Léopold Emmanuel Jean</v>
      </c>
      <c r="E25" s="28" t="str">
        <f>'[1]Elèves 3e'!G32</f>
        <v>DP</v>
      </c>
      <c r="F25" s="29" t="e">
        <f>[1]!Tableau4[[#This Row],[CANDIDAT]]</f>
        <v>#REF!</v>
      </c>
      <c r="G25" s="16" t="e">
        <f>[1]!Tableau4[[#This Row],[Sujet (Libellé)]]</f>
        <v>#REF!</v>
      </c>
      <c r="H25" s="30" t="e">
        <f>[1]!Tableau4[[#This Row],[PARCOURS]]</f>
        <v>#REF!</v>
      </c>
      <c r="I25" s="30" t="e">
        <f>[1]!Tableau4[[#This Row],[Modalité]]</f>
        <v>#REF!</v>
      </c>
      <c r="J25" s="31"/>
      <c r="K25" s="32"/>
      <c r="L25" s="32"/>
      <c r="M25" s="18">
        <v>45427</v>
      </c>
      <c r="N25" s="19" t="s">
        <v>58</v>
      </c>
      <c r="O25" s="20">
        <v>7</v>
      </c>
      <c r="P25" s="21"/>
      <c r="Q25" s="21"/>
      <c r="R25" s="66">
        <v>2</v>
      </c>
      <c r="S25" s="22"/>
      <c r="T25" s="9"/>
      <c r="U25" s="55"/>
      <c r="V25" s="9"/>
      <c r="W25" s="9"/>
      <c r="X25" s="9"/>
      <c r="Y25" s="9"/>
      <c r="Z25" s="9"/>
      <c r="AA25" s="9"/>
      <c r="AB25" s="53"/>
      <c r="AC25" s="9"/>
      <c r="AD25" s="9"/>
    </row>
    <row r="26" spans="1:30" ht="18.75" x14ac:dyDescent="0.25">
      <c r="A26" s="26">
        <f>'[1]Elèves 3e'!A12</f>
        <v>11</v>
      </c>
      <c r="B26" s="27" t="s">
        <v>19</v>
      </c>
      <c r="C26" s="12" t="e">
        <f>[1]!Tableau4[[#This Row],[NOM]]</f>
        <v>#REF!</v>
      </c>
      <c r="D26" s="13" t="str">
        <f>'[1]Elèves 3e'!D12</f>
        <v>Lévy Roger Michel</v>
      </c>
      <c r="E26" s="28" t="str">
        <f>'[1]Elèves 3e'!G11</f>
        <v>DP</v>
      </c>
      <c r="F26" s="29" t="e">
        <f>[1]!Tableau4[[#This Row],[CANDIDAT]]</f>
        <v>#REF!</v>
      </c>
      <c r="G26" s="16" t="e">
        <f>[1]!Tableau4[[#This Row],[Sujet (Libellé)]]</f>
        <v>#REF!</v>
      </c>
      <c r="H26" s="30" t="e">
        <f>[1]!Tableau4[[#This Row],[PARCOURS]]</f>
        <v>#REF!</v>
      </c>
      <c r="I26" s="30" t="e">
        <f>[1]!Tableau4[[#This Row],[Modalité]]</f>
        <v>#REF!</v>
      </c>
      <c r="J26" s="40"/>
      <c r="K26" s="48"/>
      <c r="L26" s="17"/>
      <c r="M26" s="18">
        <v>45427</v>
      </c>
      <c r="N26" s="19" t="s">
        <v>56</v>
      </c>
      <c r="O26" s="20">
        <v>5</v>
      </c>
      <c r="P26" s="21"/>
      <c r="Q26" s="21"/>
      <c r="R26" s="33">
        <v>5</v>
      </c>
      <c r="S26" s="22"/>
      <c r="T26" s="9"/>
      <c r="U26" s="55"/>
      <c r="V26" s="9"/>
      <c r="W26" s="9"/>
      <c r="X26" s="9"/>
      <c r="Y26" s="9"/>
      <c r="Z26" s="9"/>
      <c r="AA26" s="9"/>
      <c r="AB26" s="53"/>
      <c r="AC26" s="9"/>
      <c r="AD26" s="9"/>
    </row>
    <row r="27" spans="1:30" ht="18.75" x14ac:dyDescent="0.25">
      <c r="A27" s="26">
        <f>'[1]Elèves 3e'!A11</f>
        <v>10</v>
      </c>
      <c r="B27" s="27" t="s">
        <v>19</v>
      </c>
      <c r="C27" s="12" t="e">
        <f>[1]!Tableau4[[#This Row],[NOM]]</f>
        <v>#REF!</v>
      </c>
      <c r="D27" s="13" t="str">
        <f>'[1]Elèves 3e'!D11</f>
        <v>Lilly-Rose Inès</v>
      </c>
      <c r="E27" s="28" t="str">
        <f>'[1]Elèves 3e'!G10</f>
        <v>EXTERNE</v>
      </c>
      <c r="F27" s="29" t="e">
        <f>[1]!Tableau4[[#This Row],[CANDIDAT]]</f>
        <v>#REF!</v>
      </c>
      <c r="G27" s="16" t="e">
        <f>[1]!Tableau4[[#This Row],[Sujet (Libellé)]]</f>
        <v>#REF!</v>
      </c>
      <c r="H27" s="30" t="e">
        <f>[1]!Tableau4[[#This Row],[PARCOURS]]</f>
        <v>#REF!</v>
      </c>
      <c r="I27" s="30" t="e">
        <f>[1]!Tableau4[[#This Row],[Modalité]]</f>
        <v>#REF!</v>
      </c>
      <c r="J27" s="31"/>
      <c r="K27" s="48"/>
      <c r="L27" s="17"/>
      <c r="M27" s="18">
        <v>45427</v>
      </c>
      <c r="N27" s="19" t="s">
        <v>55</v>
      </c>
      <c r="O27" s="20">
        <v>6</v>
      </c>
      <c r="P27" s="21"/>
      <c r="Q27" s="21"/>
      <c r="R27" s="33">
        <v>4</v>
      </c>
      <c r="S27" s="22"/>
      <c r="T27" s="9"/>
      <c r="U27" s="55"/>
      <c r="V27" s="9"/>
      <c r="W27" s="9"/>
      <c r="X27" s="9"/>
      <c r="Y27" s="9"/>
      <c r="Z27" s="9"/>
      <c r="AA27" s="9"/>
      <c r="AB27" s="53"/>
      <c r="AC27" s="9"/>
      <c r="AD27" s="9"/>
    </row>
    <row r="28" spans="1:30" ht="18.75" x14ac:dyDescent="0.25">
      <c r="A28" s="26">
        <f>'[1]Elèves 3e'!A4</f>
        <v>3</v>
      </c>
      <c r="B28" s="27" t="s">
        <v>19</v>
      </c>
      <c r="C28" s="12" t="e">
        <f>[1]!Tableau4[[#This Row],[NOM]]</f>
        <v>#REF!</v>
      </c>
      <c r="D28" s="13" t="str">
        <f>'[1]Elèves 3e'!D4</f>
        <v>Lola Lucy Anne-Cécile</v>
      </c>
      <c r="E28" s="28" t="str">
        <f>'[1]Elèves 3e'!G3</f>
        <v>DP</v>
      </c>
      <c r="F28" s="29" t="e">
        <f>[1]!Tableau4[[#This Row],[CANDIDAT]]</f>
        <v>#REF!</v>
      </c>
      <c r="G28" s="16" t="e">
        <f>[1]!Tableau4[[#This Row],[Sujet (Libellé)]]</f>
        <v>#REF!</v>
      </c>
      <c r="H28" s="30" t="e">
        <f>[1]!Tableau4[[#This Row],[PARCOURS]]</f>
        <v>#REF!</v>
      </c>
      <c r="I28" s="30" t="e">
        <f>[1]!Tableau4[[#This Row],[Modalité]]</f>
        <v>#REF!</v>
      </c>
      <c r="J28" s="40" t="s">
        <v>32</v>
      </c>
      <c r="K28" s="32"/>
      <c r="L28" s="32"/>
      <c r="M28" s="18">
        <v>45427</v>
      </c>
      <c r="N28" s="19" t="s">
        <v>33</v>
      </c>
      <c r="O28" s="20">
        <v>8</v>
      </c>
      <c r="P28" s="21"/>
      <c r="Q28" s="21"/>
      <c r="R28" s="33">
        <v>6</v>
      </c>
      <c r="S28" s="22"/>
      <c r="T28" s="9"/>
      <c r="U28" s="55"/>
      <c r="V28" s="9"/>
      <c r="W28" s="9"/>
      <c r="X28" s="9"/>
      <c r="Y28" s="9"/>
      <c r="Z28" s="9"/>
      <c r="AA28" s="9"/>
      <c r="AB28" s="53"/>
      <c r="AC28" s="9"/>
      <c r="AD28" s="9"/>
    </row>
    <row r="29" spans="1:30" ht="18.75" x14ac:dyDescent="0.25">
      <c r="A29" s="26">
        <f>'[1]Elèves 3e'!A50</f>
        <v>49</v>
      </c>
      <c r="B29" s="56" t="s">
        <v>64</v>
      </c>
      <c r="C29" s="12" t="e">
        <f>[1]!Tableau4[[#This Row],[NOM]]</f>
        <v>#REF!</v>
      </c>
      <c r="D29" s="13" t="str">
        <f>'[1]Elèves 3e'!D52</f>
        <v>Loriane Océane Raphaëlle</v>
      </c>
      <c r="E29" s="28" t="str">
        <f>'[1]Elèves 3e'!G49</f>
        <v>DP</v>
      </c>
      <c r="F29" s="29" t="e">
        <f>[1]!Tableau4[[#This Row],[CANDIDAT]]</f>
        <v>#REF!</v>
      </c>
      <c r="G29" s="16" t="e">
        <f>[1]!Tableau4[[#This Row],[Sujet (Libellé)]]</f>
        <v>#REF!</v>
      </c>
      <c r="H29" s="30" t="e">
        <f>[1]!Tableau4[[#This Row],[PARCOURS]]</f>
        <v>#REF!</v>
      </c>
      <c r="I29" s="30" t="e">
        <f>[1]!Tableau4[[#This Row],[Modalité]]</f>
        <v>#REF!</v>
      </c>
      <c r="J29" s="40"/>
      <c r="K29" s="32"/>
      <c r="L29" s="32"/>
      <c r="M29" s="18">
        <v>45427</v>
      </c>
      <c r="N29" s="19" t="s">
        <v>47</v>
      </c>
      <c r="O29" s="20">
        <v>1</v>
      </c>
      <c r="P29" s="21"/>
      <c r="Q29" s="21"/>
      <c r="R29" s="33">
        <v>9</v>
      </c>
      <c r="S29" s="22"/>
      <c r="T29" s="9"/>
      <c r="U29" s="55"/>
      <c r="V29" s="9"/>
      <c r="W29" s="9"/>
      <c r="X29" s="9"/>
      <c r="Y29" s="9"/>
      <c r="Z29" s="9"/>
      <c r="AA29" s="9"/>
      <c r="AB29" s="53"/>
      <c r="AC29" s="9"/>
      <c r="AD29" s="57"/>
    </row>
    <row r="30" spans="1:30" ht="18.75" x14ac:dyDescent="0.25">
      <c r="A30" s="26">
        <f>'[1]Elèves 3e'!A37</f>
        <v>36</v>
      </c>
      <c r="B30" s="56" t="s">
        <v>63</v>
      </c>
      <c r="C30" s="12" t="e">
        <f>[1]!Tableau4[[#This Row],[NOM]]</f>
        <v>#REF!</v>
      </c>
      <c r="D30" s="13" t="str">
        <f>'[1]Elèves 3e'!D37</f>
        <v>Loris Dominique Martial</v>
      </c>
      <c r="E30" s="28" t="str">
        <f>'[1]Elèves 3e'!G36</f>
        <v>DP</v>
      </c>
      <c r="F30" s="29" t="e">
        <f>[1]!Tableau4[[#This Row],[CANDIDAT]]</f>
        <v>#REF!</v>
      </c>
      <c r="G30" s="16" t="e">
        <f>[1]!Tableau4[[#This Row],[Sujet (Libellé)]]</f>
        <v>#REF!</v>
      </c>
      <c r="H30" s="30" t="e">
        <f>[1]!Tableau4[[#This Row],[PARCOURS]]</f>
        <v>#REF!</v>
      </c>
      <c r="I30" s="30" t="e">
        <f>[1]!Tableau4[[#This Row],[Modalité]]</f>
        <v>#REF!</v>
      </c>
      <c r="J30" s="31"/>
      <c r="K30" s="32"/>
      <c r="L30" s="32"/>
      <c r="M30" s="18">
        <v>45427</v>
      </c>
      <c r="N30" s="19" t="s">
        <v>37</v>
      </c>
      <c r="O30" s="20">
        <v>6</v>
      </c>
      <c r="P30" s="21"/>
      <c r="Q30" s="21"/>
      <c r="R30" s="65">
        <v>4</v>
      </c>
      <c r="S30" s="22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</row>
    <row r="31" spans="1:30" ht="18.75" x14ac:dyDescent="0.25">
      <c r="A31" s="26">
        <f>'[1]Elèves 3e'!A15</f>
        <v>14</v>
      </c>
      <c r="B31" s="27" t="s">
        <v>19</v>
      </c>
      <c r="C31" s="12" t="e">
        <f>[1]!Tableau4[[#This Row],[NOM]]</f>
        <v>#REF!</v>
      </c>
      <c r="D31" s="13" t="str">
        <f>'[1]Elèves 3e'!D15</f>
        <v>Louane Fabiola Martine</v>
      </c>
      <c r="E31" s="28" t="str">
        <f>'[1]Elèves 3e'!G14</f>
        <v>DP</v>
      </c>
      <c r="F31" s="29" t="e">
        <f>[1]!Tableau4[[#This Row],[CANDIDAT]]</f>
        <v>#REF!</v>
      </c>
      <c r="G31" s="16" t="e">
        <f>[1]!Tableau4[[#This Row],[Sujet (Libellé)]]</f>
        <v>#REF!</v>
      </c>
      <c r="H31" s="30" t="e">
        <f>[1]!Tableau4[[#This Row],[PARCOURS]]</f>
        <v>#REF!</v>
      </c>
      <c r="I31" s="30" t="e">
        <f>[1]!Tableau4[[#This Row],[Modalité]]</f>
        <v>#REF!</v>
      </c>
      <c r="J31" s="31"/>
      <c r="K31" s="48"/>
      <c r="L31" s="17"/>
      <c r="M31" s="18">
        <v>45427</v>
      </c>
      <c r="N31" s="19" t="s">
        <v>58</v>
      </c>
      <c r="O31" s="20">
        <v>5</v>
      </c>
      <c r="P31" s="21"/>
      <c r="Q31" s="21"/>
      <c r="R31" s="65">
        <v>5</v>
      </c>
      <c r="S31" s="22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</row>
    <row r="32" spans="1:30" ht="18.75" x14ac:dyDescent="0.25">
      <c r="A32" s="26">
        <f>'[1]Elèves 3e'!A41</f>
        <v>40</v>
      </c>
      <c r="B32" s="56" t="s">
        <v>63</v>
      </c>
      <c r="C32" s="12" t="e">
        <f>[1]!Tableau4[[#This Row],[NOM]]</f>
        <v>#REF!</v>
      </c>
      <c r="D32" s="13" t="str">
        <f>'[1]Elèves 3e'!D41</f>
        <v>Lou-Anne</v>
      </c>
      <c r="E32" s="28" t="str">
        <f>'[1]Elèves 3e'!G40</f>
        <v>DP</v>
      </c>
      <c r="F32" s="29" t="e">
        <f>[1]!Tableau4[[#This Row],[CANDIDAT]]</f>
        <v>#REF!</v>
      </c>
      <c r="G32" s="16" t="e">
        <f>[1]!Tableau4[[#This Row],[Sujet (Libellé)]]</f>
        <v>#REF!</v>
      </c>
      <c r="H32" s="30" t="e">
        <f>[1]!Tableau4[[#This Row],[PARCOURS]]</f>
        <v>#REF!</v>
      </c>
      <c r="I32" s="30" t="e">
        <f>[1]!Tableau4[[#This Row],[Modalité]]</f>
        <v>#REF!</v>
      </c>
      <c r="J32" s="31"/>
      <c r="K32" s="32"/>
      <c r="L32" s="32"/>
      <c r="M32" s="18">
        <v>45427</v>
      </c>
      <c r="N32" s="19" t="s">
        <v>37</v>
      </c>
      <c r="O32" s="20">
        <v>7</v>
      </c>
      <c r="P32" s="21"/>
      <c r="Q32" s="21"/>
      <c r="R32" s="66">
        <v>2</v>
      </c>
      <c r="S32" s="22"/>
      <c r="T32" s="9"/>
      <c r="U32" s="9"/>
      <c r="V32" s="9"/>
      <c r="W32" s="53"/>
      <c r="X32" s="53"/>
      <c r="Y32" s="53"/>
      <c r="Z32" s="53"/>
      <c r="AA32" s="9"/>
      <c r="AB32" s="9"/>
      <c r="AC32" s="9"/>
      <c r="AD32" s="9"/>
    </row>
    <row r="33" spans="1:30" ht="18.75" x14ac:dyDescent="0.25">
      <c r="A33" s="26">
        <f>'[1]Elèves 3e'!A46</f>
        <v>45</v>
      </c>
      <c r="B33" s="56" t="s">
        <v>64</v>
      </c>
      <c r="C33" s="12" t="e">
        <f>[1]!Tableau4[[#This Row],[NOM]]</f>
        <v>#REF!</v>
      </c>
      <c r="D33" s="13" t="str">
        <f>'[1]Elèves 3e'!D47</f>
        <v>Lucas Alain Daniel</v>
      </c>
      <c r="E33" s="28" t="str">
        <f>'[1]Elèves 3e'!G45</f>
        <v>DP</v>
      </c>
      <c r="F33" s="29" t="e">
        <f>[1]!Tableau4[[#This Row],[CANDIDAT]]</f>
        <v>#REF!</v>
      </c>
      <c r="G33" s="16" t="e">
        <f>[1]!Tableau4[[#This Row],[Sujet (Libellé)]]</f>
        <v>#REF!</v>
      </c>
      <c r="H33" s="30" t="e">
        <f>[1]!Tableau4[[#This Row],[PARCOURS]]</f>
        <v>#REF!</v>
      </c>
      <c r="I33" s="30" t="e">
        <f>[1]!Tableau4[[#This Row],[Modalité]]</f>
        <v>#REF!</v>
      </c>
      <c r="J33" s="40"/>
      <c r="K33" s="32"/>
      <c r="L33" s="32"/>
      <c r="M33" s="18">
        <v>45427</v>
      </c>
      <c r="N33" s="19" t="s">
        <v>47</v>
      </c>
      <c r="O33" s="20">
        <v>5</v>
      </c>
      <c r="P33" s="21"/>
      <c r="Q33" s="21"/>
      <c r="R33" s="65">
        <v>5</v>
      </c>
      <c r="S33" s="22"/>
      <c r="T33" s="9"/>
      <c r="U33" s="9"/>
      <c r="V33" s="9"/>
      <c r="W33" s="53"/>
      <c r="X33" s="53"/>
      <c r="Y33" s="53"/>
      <c r="Z33" s="53"/>
      <c r="AA33" s="9"/>
      <c r="AB33" s="9"/>
      <c r="AC33" s="9"/>
      <c r="AD33" s="9"/>
    </row>
    <row r="34" spans="1:30" ht="18.75" x14ac:dyDescent="0.25">
      <c r="A34" s="26">
        <f>'[1]Elèves 3e'!A34</f>
        <v>33</v>
      </c>
      <c r="B34" s="56" t="s">
        <v>63</v>
      </c>
      <c r="C34" s="12" t="e">
        <f>[1]!Tableau4[[#This Row],[NOM]]</f>
        <v>#REF!</v>
      </c>
      <c r="D34" s="13" t="str">
        <f>'[1]Elèves 3e'!D34</f>
        <v>Lucas Damien Boris</v>
      </c>
      <c r="E34" s="28" t="str">
        <f>'[1]Elèves 3e'!G33</f>
        <v>DP</v>
      </c>
      <c r="F34" s="29" t="e">
        <f>[1]!Tableau4[[#This Row],[CANDIDAT]]</f>
        <v>#REF!</v>
      </c>
      <c r="G34" s="16" t="e">
        <f>[1]!Tableau4[[#This Row],[Sujet (Libellé)]]</f>
        <v>#REF!</v>
      </c>
      <c r="H34" s="30" t="e">
        <f>[1]!Tableau4[[#This Row],[PARCOURS]]</f>
        <v>#REF!</v>
      </c>
      <c r="I34" s="30" t="e">
        <f>[1]!Tableau4[[#This Row],[Modalité]]</f>
        <v>#REF!</v>
      </c>
      <c r="J34" s="40"/>
      <c r="K34" s="32"/>
      <c r="L34" s="32"/>
      <c r="M34" s="18">
        <v>45427</v>
      </c>
      <c r="N34" s="19" t="s">
        <v>33</v>
      </c>
      <c r="O34" s="20">
        <v>4</v>
      </c>
      <c r="P34" s="21"/>
      <c r="Q34" s="21"/>
      <c r="R34" s="33">
        <v>11</v>
      </c>
      <c r="S34" s="22"/>
      <c r="T34" s="9"/>
      <c r="U34" s="9"/>
      <c r="V34" s="9"/>
      <c r="W34" s="9"/>
      <c r="X34" s="53"/>
      <c r="Y34" s="53"/>
      <c r="Z34" s="53"/>
      <c r="AA34" s="9"/>
      <c r="AB34" s="9"/>
      <c r="AC34" s="9"/>
      <c r="AD34" s="9"/>
    </row>
    <row r="35" spans="1:30" ht="18.75" x14ac:dyDescent="0.25">
      <c r="A35" s="26">
        <f>'[1]Elèves 3e'!A36</f>
        <v>35</v>
      </c>
      <c r="B35" s="56" t="s">
        <v>63</v>
      </c>
      <c r="C35" s="12" t="e">
        <f>[1]!Tableau4[[#This Row],[NOM]]</f>
        <v>#REF!</v>
      </c>
      <c r="D35" s="13" t="str">
        <f>'[1]Elèves 3e'!D36</f>
        <v>Lucie Laurence Sandrine</v>
      </c>
      <c r="E35" s="28" t="str">
        <f>'[1]Elèves 3e'!G35</f>
        <v>DP</v>
      </c>
      <c r="F35" s="29" t="e">
        <f>[1]!Tableau4[[#This Row],[CANDIDAT]]</f>
        <v>#REF!</v>
      </c>
      <c r="G35" s="16" t="e">
        <f>[1]!Tableau4[[#This Row],[Sujet (Libellé)]]</f>
        <v>#REF!</v>
      </c>
      <c r="H35" s="30" t="e">
        <f>[1]!Tableau4[[#This Row],[PARCOURS]]</f>
        <v>#REF!</v>
      </c>
      <c r="I35" s="30" t="e">
        <f>[1]!Tableau4[[#This Row],[Modalité]]</f>
        <v>#REF!</v>
      </c>
      <c r="J35" s="40"/>
      <c r="K35" s="32"/>
      <c r="L35" s="32"/>
      <c r="M35" s="18">
        <v>45427</v>
      </c>
      <c r="N35" s="19" t="s">
        <v>58</v>
      </c>
      <c r="O35" s="20">
        <v>4</v>
      </c>
      <c r="P35" s="21"/>
      <c r="Q35" s="21"/>
      <c r="R35" s="33">
        <v>11</v>
      </c>
      <c r="S35" s="22"/>
      <c r="T35" s="9"/>
      <c r="U35" s="9"/>
      <c r="V35" s="9"/>
      <c r="W35" s="9"/>
      <c r="X35" s="53"/>
      <c r="Y35" s="53"/>
      <c r="Z35" s="53"/>
      <c r="AA35" s="9"/>
      <c r="AB35" s="9"/>
      <c r="AC35" s="9"/>
      <c r="AD35" s="9"/>
    </row>
    <row r="36" spans="1:30" ht="18.75" x14ac:dyDescent="0.25">
      <c r="A36" s="26">
        <f>'[1]Elèves 3e'!A8</f>
        <v>7</v>
      </c>
      <c r="B36" s="27" t="s">
        <v>19</v>
      </c>
      <c r="C36" s="12" t="e">
        <f>[1]!Tableau4[[#This Row],[NOM]]</f>
        <v>#REF!</v>
      </c>
      <c r="D36" s="13" t="str">
        <f>'[1]Elèves 3e'!D8</f>
        <v>Lylou Martine Clotilde</v>
      </c>
      <c r="E36" s="28" t="str">
        <f>'[1]Elèves 3e'!G7</f>
        <v>DP</v>
      </c>
      <c r="F36" s="29" t="e">
        <f>[1]!Tableau4[[#This Row],[CANDIDAT]]</f>
        <v>#REF!</v>
      </c>
      <c r="G36" s="16" t="e">
        <f>[1]!Tableau4[[#This Row],[Sujet (Libellé)]]</f>
        <v>#REF!</v>
      </c>
      <c r="H36" s="30" t="e">
        <f>[1]!Tableau4[[#This Row],[PARCOURS]]</f>
        <v>#REF!</v>
      </c>
      <c r="I36" s="30" t="e">
        <f>[1]!Tableau4[[#This Row],[Modalité]]</f>
        <v>#REF!</v>
      </c>
      <c r="J36" s="40"/>
      <c r="K36" s="32"/>
      <c r="L36" s="32"/>
      <c r="M36" s="18">
        <v>45427</v>
      </c>
      <c r="N36" s="19" t="s">
        <v>47</v>
      </c>
      <c r="O36" s="20">
        <v>4</v>
      </c>
      <c r="P36" s="21"/>
      <c r="Q36" s="21"/>
      <c r="R36" s="33">
        <v>11</v>
      </c>
      <c r="S36" s="22"/>
      <c r="T36" s="9"/>
      <c r="U36" s="9"/>
      <c r="V36" s="9"/>
      <c r="W36" s="9"/>
      <c r="X36" s="53"/>
      <c r="Y36" s="53"/>
      <c r="Z36" s="53"/>
      <c r="AA36" s="9"/>
      <c r="AB36" s="9"/>
      <c r="AC36" s="9"/>
      <c r="AD36" s="9"/>
    </row>
    <row r="37" spans="1:30" ht="18.75" x14ac:dyDescent="0.25">
      <c r="A37" s="26">
        <f>'[1]Elèves 3e'!A22</f>
        <v>21</v>
      </c>
      <c r="B37" s="27" t="s">
        <v>19</v>
      </c>
      <c r="C37" s="12" t="e">
        <f>[1]!Tableau4[[#This Row],[NOM]]</f>
        <v>#REF!</v>
      </c>
      <c r="D37" s="13" t="str">
        <f>'[1]Elèves 3e'!D22</f>
        <v>Maël Fernand Gérard</v>
      </c>
      <c r="E37" s="28" t="str">
        <f>'[1]Elèves 3e'!G21</f>
        <v>DP</v>
      </c>
      <c r="F37" s="29" t="e">
        <f>[1]!Tableau4[[#This Row],[CANDIDAT]]</f>
        <v>#REF!</v>
      </c>
      <c r="G37" s="16" t="e">
        <f>[1]!Tableau4[[#This Row],[Sujet (Libellé)]]</f>
        <v>#REF!</v>
      </c>
      <c r="H37" s="30" t="e">
        <f>[1]!Tableau4[[#This Row],[PARCOURS]]</f>
        <v>#REF!</v>
      </c>
      <c r="I37" s="30" t="e">
        <f>[1]!Tableau4[[#This Row],[Modalité]]</f>
        <v>#REF!</v>
      </c>
      <c r="J37" s="40"/>
      <c r="K37" s="32"/>
      <c r="L37" s="32"/>
      <c r="M37" s="18">
        <v>45427</v>
      </c>
      <c r="N37" s="19" t="s">
        <v>33</v>
      </c>
      <c r="O37" s="20">
        <v>7</v>
      </c>
      <c r="P37" s="21"/>
      <c r="Q37" s="21"/>
      <c r="R37" s="66">
        <v>2</v>
      </c>
      <c r="S37" s="22"/>
      <c r="T37" s="9"/>
      <c r="U37" s="9"/>
      <c r="V37" s="9"/>
      <c r="W37" s="9"/>
      <c r="X37" s="53"/>
      <c r="Y37" s="53"/>
      <c r="Z37" s="53"/>
      <c r="AA37" s="9"/>
      <c r="AB37" s="9"/>
      <c r="AC37" s="9"/>
      <c r="AD37" s="9"/>
    </row>
    <row r="38" spans="1:30" ht="18.75" x14ac:dyDescent="0.25">
      <c r="A38" s="26">
        <f>'[1]Elèves 3e'!A13</f>
        <v>12</v>
      </c>
      <c r="B38" s="27" t="s">
        <v>19</v>
      </c>
      <c r="C38" s="12" t="e">
        <f>[1]!Tableau4[[#This Row],[NOM]]</f>
        <v>#REF!</v>
      </c>
      <c r="D38" s="13" t="str">
        <f>'[1]Elèves 3e'!D13</f>
        <v>Maël François Robert</v>
      </c>
      <c r="E38" s="28" t="str">
        <f>'[1]Elèves 3e'!G12</f>
        <v>DP</v>
      </c>
      <c r="F38" s="29" t="e">
        <f>[1]!Tableau4[[#This Row],[CANDIDAT]]</f>
        <v>#REF!</v>
      </c>
      <c r="G38" s="16" t="e">
        <f>[1]!Tableau4[[#This Row],[Sujet (Libellé)]]</f>
        <v>#REF!</v>
      </c>
      <c r="H38" s="30" t="e">
        <f>[1]!Tableau4[[#This Row],[PARCOURS]]</f>
        <v>#REF!</v>
      </c>
      <c r="I38" s="30" t="e">
        <f>[1]!Tableau4[[#This Row],[Modalité]]</f>
        <v>#REF!</v>
      </c>
      <c r="J38" s="31"/>
      <c r="K38" s="48"/>
      <c r="L38" s="17"/>
      <c r="M38" s="18">
        <v>45427</v>
      </c>
      <c r="N38" s="19" t="s">
        <v>56</v>
      </c>
      <c r="O38" s="20">
        <v>2</v>
      </c>
      <c r="P38" s="21"/>
      <c r="Q38" s="21"/>
      <c r="R38" s="33">
        <v>10</v>
      </c>
      <c r="S38" s="22"/>
      <c r="T38" s="9"/>
      <c r="U38" s="9"/>
      <c r="V38" s="9"/>
      <c r="W38" s="9"/>
      <c r="X38" s="53"/>
      <c r="Y38" s="53"/>
      <c r="Z38" s="53"/>
      <c r="AA38" s="9"/>
      <c r="AB38" s="9"/>
      <c r="AC38" s="9"/>
      <c r="AD38" s="9"/>
    </row>
    <row r="39" spans="1:30" ht="18.75" x14ac:dyDescent="0.25">
      <c r="A39" s="26">
        <f>'[1]Elèves 3e'!A20</f>
        <v>19</v>
      </c>
      <c r="B39" s="27" t="s">
        <v>19</v>
      </c>
      <c r="C39" s="12" t="e">
        <f>[1]!Tableau4[[#This Row],[NOM]]</f>
        <v>#REF!</v>
      </c>
      <c r="D39" s="13" t="str">
        <f>'[1]Elèves 3e'!D20</f>
        <v>Maëlle</v>
      </c>
      <c r="E39" s="28" t="str">
        <f>'[1]Elèves 3e'!G19</f>
        <v>DP</v>
      </c>
      <c r="F39" s="29" t="e">
        <f>[1]!Tableau4[[#This Row],[CANDIDAT]]</f>
        <v>#REF!</v>
      </c>
      <c r="G39" s="16" t="e">
        <f>[1]!Tableau4[[#This Row],[Sujet (Libellé)]]</f>
        <v>#REF!</v>
      </c>
      <c r="H39" s="30" t="e">
        <f>[1]!Tableau4[[#This Row],[PARCOURS]]</f>
        <v>#REF!</v>
      </c>
      <c r="I39" s="30" t="e">
        <f>[1]!Tableau4[[#This Row],[Modalité]]</f>
        <v>#REF!</v>
      </c>
      <c r="J39" s="40"/>
      <c r="K39" s="32"/>
      <c r="L39" s="32"/>
      <c r="M39" s="18">
        <v>45427</v>
      </c>
      <c r="N39" s="19" t="s">
        <v>62</v>
      </c>
      <c r="O39" s="20">
        <v>8</v>
      </c>
      <c r="P39" s="21"/>
      <c r="Q39" s="21"/>
      <c r="R39" s="33">
        <v>6</v>
      </c>
      <c r="S39" s="22"/>
      <c r="T39" s="9"/>
      <c r="U39" s="9"/>
      <c r="V39" s="9"/>
      <c r="W39" s="9"/>
      <c r="X39" s="53"/>
      <c r="Y39" s="53"/>
      <c r="Z39" s="53"/>
      <c r="AA39" s="9"/>
      <c r="AB39" s="9"/>
      <c r="AC39" s="9"/>
      <c r="AD39" s="9"/>
    </row>
    <row r="40" spans="1:30" ht="18.75" x14ac:dyDescent="0.25">
      <c r="A40" s="26">
        <f>'[1]Elèves 3e'!A43</f>
        <v>42</v>
      </c>
      <c r="B40" s="56" t="s">
        <v>63</v>
      </c>
      <c r="C40" s="12" t="e">
        <f>[1]!Tableau4[[#This Row],[NOM]]</f>
        <v>#REF!</v>
      </c>
      <c r="D40" s="13" t="str">
        <f>'[1]Elèves 3e'!D43</f>
        <v>Maëlys Gaëlle Paulette</v>
      </c>
      <c r="E40" s="28" t="str">
        <f>'[1]Elèves 3e'!G42</f>
        <v>DP</v>
      </c>
      <c r="F40" s="29" t="e">
        <f>[1]!Tableau4[[#This Row],[CANDIDAT]]</f>
        <v>#REF!</v>
      </c>
      <c r="G40" s="16" t="e">
        <f>[1]!Tableau4[[#This Row],[Sujet (Libellé)]]</f>
        <v>#REF!</v>
      </c>
      <c r="H40" s="30" t="e">
        <f>[1]!Tableau4[[#This Row],[PARCOURS]]</f>
        <v>#REF!</v>
      </c>
      <c r="I40" s="30" t="e">
        <f>[1]!Tableau4[[#This Row],[Modalité]]</f>
        <v>#REF!</v>
      </c>
      <c r="J40" s="31"/>
      <c r="K40" s="32"/>
      <c r="L40" s="32"/>
      <c r="M40" s="18">
        <v>45427</v>
      </c>
      <c r="N40" s="19" t="s">
        <v>33</v>
      </c>
      <c r="O40" s="20">
        <v>1</v>
      </c>
      <c r="P40" s="21"/>
      <c r="Q40" s="21"/>
      <c r="R40" s="33">
        <v>9</v>
      </c>
      <c r="S40" s="22"/>
      <c r="T40" s="9"/>
      <c r="U40" s="9"/>
      <c r="V40" s="9"/>
      <c r="W40" s="9"/>
      <c r="X40" s="53"/>
      <c r="Y40" s="53"/>
      <c r="Z40" s="53"/>
      <c r="AA40" s="9"/>
      <c r="AB40" s="9"/>
      <c r="AC40" s="9"/>
      <c r="AD40" s="9"/>
    </row>
    <row r="41" spans="1:30" ht="18.75" x14ac:dyDescent="0.25">
      <c r="A41" s="26">
        <f>'[1]Elèves 3e'!A14</f>
        <v>13</v>
      </c>
      <c r="B41" s="27" t="s">
        <v>19</v>
      </c>
      <c r="C41" s="12" t="e">
        <f>[1]!Tableau4[[#This Row],[NOM]]</f>
        <v>#REF!</v>
      </c>
      <c r="D41" s="13" t="str">
        <f>'[1]Elèves 3e'!D14</f>
        <v>Manon Brigitte Claudine</v>
      </c>
      <c r="E41" s="28" t="str">
        <f>'[1]Elèves 3e'!G13</f>
        <v>DP</v>
      </c>
      <c r="F41" s="29" t="e">
        <f>[1]!Tableau4[[#This Row],[CANDIDAT]]</f>
        <v>#REF!</v>
      </c>
      <c r="G41" s="16" t="e">
        <f>[1]!Tableau4[[#This Row],[Sujet (Libellé)]]</f>
        <v>#REF!</v>
      </c>
      <c r="H41" s="30" t="e">
        <f>[1]!Tableau4[[#This Row],[PARCOURS]]</f>
        <v>#REF!</v>
      </c>
      <c r="I41" s="30" t="e">
        <f>[1]!Tableau4[[#This Row],[Modalité]]</f>
        <v>#REF!</v>
      </c>
      <c r="J41" s="40"/>
      <c r="K41" s="48"/>
      <c r="L41" s="17"/>
      <c r="M41" s="18">
        <v>45427</v>
      </c>
      <c r="N41" s="19" t="s">
        <v>37</v>
      </c>
      <c r="O41" s="20">
        <v>4</v>
      </c>
      <c r="P41" s="21"/>
      <c r="Q41" s="21"/>
      <c r="R41" s="65">
        <v>11</v>
      </c>
      <c r="S41" s="22"/>
      <c r="T41" s="9"/>
      <c r="U41" s="9"/>
      <c r="V41" s="9"/>
      <c r="W41" s="9"/>
      <c r="X41" s="53"/>
      <c r="Y41" s="53"/>
      <c r="Z41" s="53"/>
      <c r="AA41" s="9"/>
      <c r="AB41" s="9"/>
      <c r="AC41" s="9"/>
      <c r="AD41" s="9"/>
    </row>
    <row r="42" spans="1:30" ht="18.75" x14ac:dyDescent="0.25">
      <c r="A42" s="26">
        <f>'[1]Elèves 3e'!A58</f>
        <v>57</v>
      </c>
      <c r="B42" s="56" t="s">
        <v>64</v>
      </c>
      <c r="C42" s="12" t="e">
        <f>[1]!Tableau4[[#This Row],[NOM]]</f>
        <v>#REF!</v>
      </c>
      <c r="D42" s="13" t="str">
        <f>'[1]Elèves 3e'!D60</f>
        <v>Manon Julie Véronique</v>
      </c>
      <c r="E42" s="28" t="str">
        <f>'[1]Elèves 3e'!G57</f>
        <v>DP</v>
      </c>
      <c r="F42" s="29" t="e">
        <f>[1]!Tableau4[[#This Row],[CANDIDAT]]</f>
        <v>#REF!</v>
      </c>
      <c r="G42" s="16" t="e">
        <f>[1]!Tableau4[[#This Row],[Sujet (Libellé)]]</f>
        <v>#REF!</v>
      </c>
      <c r="H42" s="30" t="e">
        <f>[1]!Tableau4[[#This Row],[PARCOURS]]</f>
        <v>#REF!</v>
      </c>
      <c r="I42" s="30" t="e">
        <f>[1]!Tableau4[[#This Row],[Modalité]]</f>
        <v>#REF!</v>
      </c>
      <c r="J42" s="40"/>
      <c r="K42" s="32"/>
      <c r="L42" s="32"/>
      <c r="M42" s="18">
        <v>45427</v>
      </c>
      <c r="N42" s="19" t="s">
        <v>61</v>
      </c>
      <c r="O42" s="20">
        <v>6</v>
      </c>
      <c r="P42" s="21"/>
      <c r="Q42" s="21"/>
      <c r="R42" s="33">
        <v>4</v>
      </c>
      <c r="S42" s="22"/>
      <c r="T42" s="9"/>
      <c r="U42" s="9"/>
      <c r="V42" s="9"/>
      <c r="W42" s="9"/>
      <c r="X42" s="53"/>
      <c r="Y42" s="53"/>
      <c r="Z42" s="53"/>
      <c r="AA42" s="9"/>
      <c r="AB42" s="9"/>
      <c r="AC42" s="9"/>
      <c r="AD42" s="9"/>
    </row>
    <row r="43" spans="1:30" ht="18.75" x14ac:dyDescent="0.25">
      <c r="A43" s="26">
        <f>'[1]Elèves 3e'!A49</f>
        <v>48</v>
      </c>
      <c r="B43" s="56" t="s">
        <v>64</v>
      </c>
      <c r="C43" s="12" t="e">
        <f>[1]!Tableau4[[#This Row],[NOM]]</f>
        <v>#REF!</v>
      </c>
      <c r="D43" s="13" t="str">
        <f>'[1]Elèves 3e'!D51</f>
        <v>Margot Corinne Martine</v>
      </c>
      <c r="E43" s="28" t="str">
        <f>'[1]Elèves 3e'!G48</f>
        <v>DP</v>
      </c>
      <c r="F43" s="29" t="e">
        <f>[1]!Tableau4[[#This Row],[CANDIDAT]]</f>
        <v>#REF!</v>
      </c>
      <c r="G43" s="16" t="e">
        <f>[1]!Tableau4[[#This Row],[Sujet (Libellé)]]</f>
        <v>#REF!</v>
      </c>
      <c r="H43" s="30" t="e">
        <f>[1]!Tableau4[[#This Row],[PARCOURS]]</f>
        <v>#REF!</v>
      </c>
      <c r="I43" s="30" t="e">
        <f>[1]!Tableau4[[#This Row],[Modalité]]</f>
        <v>#REF!</v>
      </c>
      <c r="J43" s="31"/>
      <c r="K43" s="32"/>
      <c r="L43" s="32"/>
      <c r="M43" s="18">
        <v>45427</v>
      </c>
      <c r="N43" s="19" t="s">
        <v>58</v>
      </c>
      <c r="O43" s="20">
        <v>6</v>
      </c>
      <c r="P43" s="21"/>
      <c r="Q43" s="21"/>
      <c r="R43" s="33">
        <v>4</v>
      </c>
      <c r="S43" s="22"/>
      <c r="T43" s="9"/>
      <c r="U43" s="9"/>
      <c r="V43" s="9"/>
      <c r="W43" s="9"/>
      <c r="X43" s="53"/>
      <c r="Y43" s="53"/>
      <c r="Z43" s="53"/>
      <c r="AA43" s="9"/>
      <c r="AB43" s="9"/>
      <c r="AC43" s="9"/>
      <c r="AD43" s="9"/>
    </row>
    <row r="44" spans="1:30" ht="18.75" x14ac:dyDescent="0.25">
      <c r="A44" s="26">
        <f>'[1]Elèves 3e'!A29</f>
        <v>28</v>
      </c>
      <c r="B44" s="56" t="s">
        <v>63</v>
      </c>
      <c r="C44" s="12" t="e">
        <f>[1]!Tableau4[[#This Row],[NOM]]</f>
        <v>#REF!</v>
      </c>
      <c r="D44" s="13" t="str">
        <f>'[1]Elèves 3e'!D29</f>
        <v>Mathis Christopher Elouan</v>
      </c>
      <c r="E44" s="28" t="str">
        <f>'[1]Elèves 3e'!G28</f>
        <v>DP</v>
      </c>
      <c r="F44" s="29" t="e">
        <f>[1]!Tableau4[[#This Row],[CANDIDAT]]</f>
        <v>#REF!</v>
      </c>
      <c r="G44" s="16" t="e">
        <f>[1]!Tableau4[[#This Row],[Sujet (Libellé)]]</f>
        <v>#REF!</v>
      </c>
      <c r="H44" s="30" t="e">
        <f>[1]!Tableau4[[#This Row],[PARCOURS]]</f>
        <v>#REF!</v>
      </c>
      <c r="I44" s="30" t="e">
        <f>[1]!Tableau4[[#This Row],[Modalité]]</f>
        <v>#REF!</v>
      </c>
      <c r="J44" s="31"/>
      <c r="K44" s="32"/>
      <c r="L44" s="32"/>
      <c r="M44" s="18">
        <v>45427</v>
      </c>
      <c r="N44" s="19" t="s">
        <v>47</v>
      </c>
      <c r="O44" s="20">
        <v>6</v>
      </c>
      <c r="P44" s="21"/>
      <c r="Q44" s="21"/>
      <c r="R44" s="33">
        <v>4</v>
      </c>
      <c r="S44" s="22"/>
      <c r="T44" s="9"/>
      <c r="U44" s="9"/>
      <c r="V44" s="9"/>
      <c r="W44" s="9"/>
      <c r="X44" s="53"/>
      <c r="Y44" s="53"/>
      <c r="Z44" s="53"/>
      <c r="AA44" s="9"/>
      <c r="AB44" s="9"/>
      <c r="AC44" s="9"/>
      <c r="AD44" s="9"/>
    </row>
    <row r="45" spans="1:30" ht="18.75" x14ac:dyDescent="0.25">
      <c r="A45" s="26">
        <f>'[1]Elèves 3e'!A39</f>
        <v>38</v>
      </c>
      <c r="B45" s="56" t="s">
        <v>63</v>
      </c>
      <c r="C45" s="12" t="e">
        <f>[1]!Tableau4[[#This Row],[NOM]]</f>
        <v>#REF!</v>
      </c>
      <c r="D45" s="13" t="str">
        <f>'[1]Elèves 3e'!D39</f>
        <v>Maxence Jordan Wesley</v>
      </c>
      <c r="E45" s="28" t="str">
        <f>'[1]Elèves 3e'!G38</f>
        <v>DP</v>
      </c>
      <c r="F45" s="29" t="e">
        <f>[1]!Tableau4[[#This Row],[CANDIDAT]]</f>
        <v>#REF!</v>
      </c>
      <c r="G45" s="16" t="e">
        <f>[1]!Tableau4[[#This Row],[Sujet (Libellé)]]</f>
        <v>#REF!</v>
      </c>
      <c r="H45" s="30" t="e">
        <f>[1]!Tableau4[[#This Row],[PARCOURS]]</f>
        <v>#REF!</v>
      </c>
      <c r="I45" s="30" t="e">
        <f>[1]!Tableau4[[#This Row],[Modalité]]</f>
        <v>#REF!</v>
      </c>
      <c r="J45" s="31"/>
      <c r="K45" s="32"/>
      <c r="L45" s="32"/>
      <c r="M45" s="18">
        <v>45427</v>
      </c>
      <c r="N45" s="19" t="s">
        <v>56</v>
      </c>
      <c r="O45" s="20">
        <v>8</v>
      </c>
      <c r="P45" s="21"/>
      <c r="Q45" s="21"/>
      <c r="R45" s="33">
        <v>6</v>
      </c>
      <c r="S45" s="22"/>
      <c r="T45" s="9"/>
      <c r="U45" s="9"/>
      <c r="V45" s="9"/>
      <c r="W45" s="9"/>
      <c r="X45" s="53"/>
      <c r="Y45" s="53"/>
      <c r="Z45" s="53"/>
      <c r="AA45" s="9"/>
      <c r="AB45" s="9"/>
      <c r="AC45" s="9"/>
      <c r="AD45" s="9"/>
    </row>
    <row r="46" spans="1:30" ht="18.75" x14ac:dyDescent="0.25">
      <c r="A46" s="26">
        <f>'[1]Elèves 3e'!A45</f>
        <v>44</v>
      </c>
      <c r="B46" s="56" t="s">
        <v>64</v>
      </c>
      <c r="C46" s="12" t="e">
        <f>[1]!Tableau4[[#This Row],[NOM]]</f>
        <v>#REF!</v>
      </c>
      <c r="D46" s="13" t="str">
        <f>'[1]Elèves 3e'!D46</f>
        <v>Nathan Raymond Guy</v>
      </c>
      <c r="E46" s="28" t="str">
        <f>'[1]Elèves 3e'!G44</f>
        <v>DP</v>
      </c>
      <c r="F46" s="29" t="e">
        <f>[1]!Tableau4[[#This Row],[CANDIDAT]]</f>
        <v>#REF!</v>
      </c>
      <c r="G46" s="16" t="e">
        <f>[1]!Tableau4[[#This Row],[Sujet (Libellé)]]</f>
        <v>#REF!</v>
      </c>
      <c r="H46" s="30" t="e">
        <f>[1]!Tableau4[[#This Row],[PARCOURS]]</f>
        <v>#REF!</v>
      </c>
      <c r="I46" s="30" t="e">
        <f>[1]!Tableau4[[#This Row],[Modalité]]</f>
        <v>#REF!</v>
      </c>
      <c r="J46" s="31"/>
      <c r="K46" s="32"/>
      <c r="L46" s="32"/>
      <c r="M46" s="18">
        <v>45427</v>
      </c>
      <c r="N46" s="19" t="s">
        <v>61</v>
      </c>
      <c r="O46" s="20">
        <v>3</v>
      </c>
      <c r="P46" s="21"/>
      <c r="Q46" s="21"/>
      <c r="R46" s="33">
        <v>1</v>
      </c>
      <c r="S46" s="22"/>
      <c r="T46" s="9"/>
      <c r="U46" s="9"/>
      <c r="V46" s="9"/>
      <c r="W46" s="9"/>
      <c r="X46" s="53"/>
      <c r="Y46" s="53"/>
      <c r="Z46" s="53"/>
      <c r="AA46" s="9"/>
      <c r="AB46" s="9"/>
      <c r="AC46" s="9"/>
      <c r="AD46" s="9"/>
    </row>
    <row r="47" spans="1:30" ht="18.75" x14ac:dyDescent="0.25">
      <c r="A47" s="26">
        <f>'[1]Elèves 3e'!A24</f>
        <v>23</v>
      </c>
      <c r="B47" s="27" t="s">
        <v>19</v>
      </c>
      <c r="C47" s="12" t="e">
        <f>[1]!Tableau4[[#This Row],[NOM]]</f>
        <v>#REF!</v>
      </c>
      <c r="D47" s="13" t="str">
        <f>'[1]Elèves 3e'!D24</f>
        <v>Nathan Xavier David</v>
      </c>
      <c r="E47" s="28" t="str">
        <f>'[1]Elèves 3e'!G23</f>
        <v>DP</v>
      </c>
      <c r="F47" s="29" t="e">
        <f>[1]!Tableau4[[#This Row],[CANDIDAT]]</f>
        <v>#REF!</v>
      </c>
      <c r="G47" s="16" t="e">
        <f>[1]!Tableau4[[#This Row],[Sujet (Libellé)]]</f>
        <v>#REF!</v>
      </c>
      <c r="H47" s="30" t="e">
        <f>[1]!Tableau4[[#This Row],[PARCOURS]]</f>
        <v>#REF!</v>
      </c>
      <c r="I47" s="30" t="e">
        <f>[1]!Tableau4[[#This Row],[Modalité]]</f>
        <v>#REF!</v>
      </c>
      <c r="J47" s="40"/>
      <c r="K47" s="32"/>
      <c r="L47" s="32"/>
      <c r="M47" s="18">
        <v>45427</v>
      </c>
      <c r="N47" s="19" t="s">
        <v>33</v>
      </c>
      <c r="O47" s="20">
        <v>5</v>
      </c>
      <c r="P47" s="21"/>
      <c r="Q47" s="21"/>
      <c r="R47" s="33">
        <v>5</v>
      </c>
      <c r="S47" s="22"/>
      <c r="T47" s="9"/>
      <c r="U47" s="9"/>
      <c r="V47" s="9"/>
      <c r="W47" s="53"/>
      <c r="X47" s="53"/>
      <c r="Y47" s="53"/>
      <c r="Z47" s="53"/>
      <c r="AA47" s="9"/>
      <c r="AB47" s="9"/>
      <c r="AC47" s="9"/>
      <c r="AD47" s="9"/>
    </row>
    <row r="48" spans="1:30" ht="18.75" x14ac:dyDescent="0.25">
      <c r="A48" s="26">
        <f>'[1]Elèves 3e'!A62</f>
        <v>61</v>
      </c>
      <c r="B48" s="56" t="s">
        <v>64</v>
      </c>
      <c r="C48" s="12" t="e">
        <f>[1]!Tableau4[[#This Row],[NOM]]</f>
        <v>#REF!</v>
      </c>
      <c r="D48" s="13" t="str">
        <f>'[1]Elèves 3e'!D44</f>
        <v>Noé Christian Eric</v>
      </c>
      <c r="E48" s="28" t="str">
        <f>'[1]Elèves 3e'!G61</f>
        <v>DP</v>
      </c>
      <c r="F48" s="29" t="e">
        <f>[1]!Tableau4[[#This Row],[CANDIDAT]]</f>
        <v>#REF!</v>
      </c>
      <c r="G48" s="16" t="e">
        <f>[1]!Tableau4[[#This Row],[Sujet (Libellé)]]</f>
        <v>#REF!</v>
      </c>
      <c r="H48" s="30" t="e">
        <f>[1]!Tableau4[[#This Row],[PARCOURS]]</f>
        <v>#REF!</v>
      </c>
      <c r="I48" s="30" t="e">
        <f>[1]!Tableau4[[#This Row],[Modalité]]</f>
        <v>#REF!</v>
      </c>
      <c r="J48" s="40"/>
      <c r="K48" s="32"/>
      <c r="L48" s="58"/>
      <c r="M48" s="18">
        <v>45427</v>
      </c>
      <c r="N48" s="19" t="s">
        <v>61</v>
      </c>
      <c r="O48" s="20">
        <v>2</v>
      </c>
      <c r="P48" s="21"/>
      <c r="Q48" s="21"/>
      <c r="R48" s="33">
        <v>10</v>
      </c>
      <c r="S48" s="22"/>
      <c r="T48" s="9"/>
      <c r="U48" s="9"/>
      <c r="V48" s="9"/>
      <c r="W48" s="53"/>
      <c r="X48" s="53"/>
      <c r="Y48" s="53"/>
      <c r="Z48" s="53"/>
      <c r="AA48" s="9"/>
      <c r="AB48" s="9"/>
      <c r="AC48" s="9"/>
      <c r="AD48" s="9"/>
    </row>
    <row r="49" spans="1:30" ht="18.75" x14ac:dyDescent="0.25">
      <c r="A49" s="26">
        <f>'[1]Elèves 3e'!A63</f>
        <v>62</v>
      </c>
      <c r="B49" s="56" t="s">
        <v>64</v>
      </c>
      <c r="C49" s="12" t="e">
        <f>[1]!Tableau4[[#This Row],[NOM]]</f>
        <v>#REF!</v>
      </c>
      <c r="D49" s="13" t="str">
        <f>'[1]Elèves 3e'!D48</f>
        <v>Noémie Priscillia Sandrine</v>
      </c>
      <c r="E49" s="28">
        <f>'[1]Elèves 3e'!G62</f>
        <v>0</v>
      </c>
      <c r="F49" s="29" t="e">
        <f>[1]!Tableau4[[#This Row],[CANDIDAT]]</f>
        <v>#REF!</v>
      </c>
      <c r="G49" s="16" t="e">
        <f>[1]!Tableau4[[#This Row],[Sujet (Libellé)]]</f>
        <v>#REF!</v>
      </c>
      <c r="H49" s="30" t="e">
        <f>[1]!Tableau4[[#This Row],[PARCOURS]]</f>
        <v>#REF!</v>
      </c>
      <c r="I49" s="30" t="e">
        <f>[1]!Tableau4[[#This Row],[Modalité]]</f>
        <v>#REF!</v>
      </c>
      <c r="J49" s="31"/>
      <c r="K49" s="32"/>
      <c r="L49" s="58"/>
      <c r="M49" s="18">
        <v>45427</v>
      </c>
      <c r="N49" s="19" t="s">
        <v>56</v>
      </c>
      <c r="O49" s="20">
        <v>3</v>
      </c>
      <c r="P49" s="21"/>
      <c r="Q49" s="21"/>
      <c r="R49" s="33">
        <v>1</v>
      </c>
      <c r="S49" s="22"/>
      <c r="T49" s="9"/>
      <c r="U49" s="9"/>
      <c r="V49" s="9"/>
      <c r="W49" s="53"/>
      <c r="X49" s="53"/>
      <c r="Y49" s="53"/>
      <c r="Z49" s="53"/>
      <c r="AA49" s="9"/>
      <c r="AB49" s="9"/>
      <c r="AC49" s="9"/>
      <c r="AD49" s="9"/>
    </row>
    <row r="50" spans="1:30" ht="18.75" x14ac:dyDescent="0.25">
      <c r="A50" s="26">
        <f>'[1]Elèves 3e'!A18</f>
        <v>17</v>
      </c>
      <c r="B50" s="27" t="s">
        <v>19</v>
      </c>
      <c r="C50" s="12" t="e">
        <f>[1]!Tableau4[[#This Row],[NOM]]</f>
        <v>#REF!</v>
      </c>
      <c r="D50" s="13" t="str">
        <f>'[1]Elèves 3e'!D18</f>
        <v>Nolan Thierry William</v>
      </c>
      <c r="E50" s="28" t="str">
        <f>'[1]Elèves 3e'!G17</f>
        <v>DP</v>
      </c>
      <c r="F50" s="29" t="e">
        <f>[1]!Tableau4[[#This Row],[CANDIDAT]]</f>
        <v>#REF!</v>
      </c>
      <c r="G50" s="16" t="e">
        <f>[1]!Tableau4[[#This Row],[Sujet (Libellé)]]</f>
        <v>#REF!</v>
      </c>
      <c r="H50" s="30" t="e">
        <f>[1]!Tableau4[[#This Row],[PARCOURS]]</f>
        <v>#REF!</v>
      </c>
      <c r="I50" s="30" t="e">
        <f>[1]!Tableau4[[#This Row],[Modalité]]</f>
        <v>#REF!</v>
      </c>
      <c r="J50" s="40"/>
      <c r="K50" s="32"/>
      <c r="L50" s="32"/>
      <c r="M50" s="18">
        <v>45427</v>
      </c>
      <c r="N50" s="19" t="s">
        <v>20</v>
      </c>
      <c r="O50" s="20">
        <v>5</v>
      </c>
      <c r="P50" s="21"/>
      <c r="Q50" s="21"/>
      <c r="R50" s="33">
        <v>5</v>
      </c>
      <c r="S50" s="22"/>
      <c r="T50" s="9"/>
      <c r="U50" s="9"/>
      <c r="V50" s="9"/>
      <c r="W50" s="9"/>
      <c r="X50" s="53"/>
      <c r="Y50" s="53"/>
      <c r="Z50" s="53"/>
      <c r="AA50" s="9"/>
      <c r="AB50" s="9"/>
      <c r="AC50" s="9"/>
      <c r="AD50" s="9"/>
    </row>
    <row r="51" spans="1:30" ht="18.75" x14ac:dyDescent="0.25">
      <c r="A51" s="26">
        <f>'[1]Elèves 3e'!A51</f>
        <v>50</v>
      </c>
      <c r="B51" s="56" t="s">
        <v>64</v>
      </c>
      <c r="C51" s="12" t="e">
        <f>[1]!Tableau4[[#This Row],[NOM]]</f>
        <v>#REF!</v>
      </c>
      <c r="D51" s="13" t="str">
        <f>'[1]Elèves 3e'!D53</f>
        <v>Nolann Jocelyn Colas</v>
      </c>
      <c r="E51" s="28" t="str">
        <f>'[1]Elèves 3e'!G50</f>
        <v>DP</v>
      </c>
      <c r="F51" s="29" t="e">
        <f>[1]!Tableau4[[#This Row],[CANDIDAT]]</f>
        <v>#REF!</v>
      </c>
      <c r="G51" s="16" t="e">
        <f>[1]!Tableau4[[#This Row],[Sujet (Libellé)]]</f>
        <v>#REF!</v>
      </c>
      <c r="H51" s="30" t="e">
        <f>[1]!Tableau4[[#This Row],[PARCOURS]]</f>
        <v>#REF!</v>
      </c>
      <c r="I51" s="30" t="e">
        <f>[1]!Tableau4[[#This Row],[Modalité]]</f>
        <v>#REF!</v>
      </c>
      <c r="J51" s="31"/>
      <c r="K51" s="32"/>
      <c r="L51" s="32"/>
      <c r="M51" s="18">
        <v>45427</v>
      </c>
      <c r="N51" s="19" t="s">
        <v>56</v>
      </c>
      <c r="O51" s="20">
        <v>7</v>
      </c>
      <c r="P51" s="21"/>
      <c r="Q51" s="21"/>
      <c r="R51" s="66">
        <v>2</v>
      </c>
      <c r="S51" s="22"/>
      <c r="T51" s="9"/>
      <c r="U51" s="9"/>
      <c r="V51" s="9"/>
      <c r="W51" s="9"/>
      <c r="X51" s="53"/>
      <c r="Y51" s="53"/>
      <c r="Z51" s="53"/>
      <c r="AA51" s="9"/>
      <c r="AB51" s="9"/>
      <c r="AC51" s="9"/>
      <c r="AD51" s="9"/>
    </row>
    <row r="52" spans="1:30" ht="18.75" x14ac:dyDescent="0.25">
      <c r="A52" s="26">
        <f>'[1]Elèves 3e'!A32</f>
        <v>31</v>
      </c>
      <c r="B52" s="56" t="s">
        <v>63</v>
      </c>
      <c r="C52" s="12" t="e">
        <f>[1]!Tableau4[[#This Row],[NOM]]</f>
        <v>#REF!</v>
      </c>
      <c r="D52" s="13" t="str">
        <f>'[1]Elèves 3e'!D32</f>
        <v>Robin Tom Etienne</v>
      </c>
      <c r="E52" s="28" t="str">
        <f>'[1]Elèves 3e'!G31</f>
        <v>EXTERNE</v>
      </c>
      <c r="F52" s="29" t="e">
        <f>[1]!Tableau4[[#This Row],[CANDIDAT]]</f>
        <v>#REF!</v>
      </c>
      <c r="G52" s="16" t="e">
        <f>[1]!Tableau4[[#This Row],[Sujet (Libellé)]]</f>
        <v>#REF!</v>
      </c>
      <c r="H52" s="30" t="e">
        <f>[1]!Tableau4[[#This Row],[PARCOURS]]</f>
        <v>#REF!</v>
      </c>
      <c r="I52" s="30" t="e">
        <f>[1]!Tableau4[[#This Row],[Modalité]]</f>
        <v>#REF!</v>
      </c>
      <c r="J52" s="40"/>
      <c r="K52" s="32"/>
      <c r="L52" s="32"/>
      <c r="M52" s="18">
        <v>45427</v>
      </c>
      <c r="N52" s="19" t="s">
        <v>58</v>
      </c>
      <c r="O52" s="20">
        <v>8</v>
      </c>
      <c r="P52" s="21"/>
      <c r="Q52" s="21"/>
      <c r="R52" s="33">
        <v>6</v>
      </c>
      <c r="S52" s="22"/>
      <c r="T52" s="9"/>
      <c r="U52" s="9"/>
      <c r="V52" s="9"/>
      <c r="W52" s="9"/>
      <c r="X52" s="53"/>
      <c r="Y52" s="53"/>
      <c r="Z52" s="53"/>
      <c r="AA52" s="9"/>
      <c r="AB52" s="9"/>
      <c r="AC52" s="9"/>
      <c r="AD52" s="9"/>
    </row>
    <row r="53" spans="1:30" ht="31.5" x14ac:dyDescent="0.25">
      <c r="A53" s="26">
        <f>'[1]Elèves 3e'!A54</f>
        <v>53</v>
      </c>
      <c r="B53" s="56" t="s">
        <v>64</v>
      </c>
      <c r="C53" s="12" t="e">
        <f>[1]!Tableau4[[#This Row],[NOM]]</f>
        <v>#REF!</v>
      </c>
      <c r="D53" s="13" t="str">
        <f>'[1]Elèves 3e'!D56</f>
        <v>Roméo François Nicolas</v>
      </c>
      <c r="E53" s="28" t="str">
        <f>'[1]Elèves 3e'!G53</f>
        <v>DP</v>
      </c>
      <c r="F53" s="29" t="e">
        <f>[1]!Tableau4[[#This Row],[CANDIDAT]]</f>
        <v>#REF!</v>
      </c>
      <c r="G53" s="16" t="e">
        <f>[1]!Tableau4[[#This Row],[Sujet (Libellé)]]</f>
        <v>#REF!</v>
      </c>
      <c r="H53" s="30" t="e">
        <f>[1]!Tableau4[[#This Row],[PARCOURS]]</f>
        <v>#REF!</v>
      </c>
      <c r="I53" s="30" t="e">
        <f>[1]!Tableau4[[#This Row],[Modalité]]</f>
        <v>#REF!</v>
      </c>
      <c r="J53" s="40"/>
      <c r="K53" s="32"/>
      <c r="L53" s="32"/>
      <c r="M53" s="18">
        <v>45427</v>
      </c>
      <c r="N53" s="19" t="s">
        <v>55</v>
      </c>
      <c r="O53" s="20">
        <v>1</v>
      </c>
      <c r="P53" s="21"/>
      <c r="Q53" s="21"/>
      <c r="R53" s="65">
        <v>9</v>
      </c>
      <c r="S53" s="22"/>
      <c r="T53" s="9"/>
      <c r="U53" s="9"/>
      <c r="V53" s="9"/>
      <c r="W53" s="9"/>
      <c r="X53" s="53"/>
      <c r="Y53" s="53"/>
      <c r="Z53" s="53"/>
      <c r="AA53" s="9"/>
      <c r="AB53" s="9"/>
      <c r="AC53" s="9"/>
      <c r="AD53" s="9"/>
    </row>
    <row r="54" spans="1:30" ht="18.75" x14ac:dyDescent="0.25">
      <c r="A54" s="26">
        <f>'[1]Elèves 3e'!A21</f>
        <v>20</v>
      </c>
      <c r="B54" s="27" t="s">
        <v>19</v>
      </c>
      <c r="C54" s="12" t="e">
        <f>[1]!Tableau4[[#This Row],[NOM]]</f>
        <v>#REF!</v>
      </c>
      <c r="D54" s="13" t="str">
        <f>'[1]Elèves 3e'!D21</f>
        <v>Sarah</v>
      </c>
      <c r="E54" s="28" t="str">
        <f>'[1]Elèves 3e'!G20</f>
        <v>DP</v>
      </c>
      <c r="F54" s="29" t="e">
        <f>[1]!Tableau4[[#This Row],[CANDIDAT]]</f>
        <v>#REF!</v>
      </c>
      <c r="G54" s="16" t="e">
        <f>[1]!Tableau4[[#This Row],[Sujet (Libellé)]]</f>
        <v>#REF!</v>
      </c>
      <c r="H54" s="30" t="e">
        <f>[1]!Tableau4[[#This Row],[PARCOURS]]</f>
        <v>#REF!</v>
      </c>
      <c r="I54" s="30" t="e">
        <f>[1]!Tableau4[[#This Row],[Modalité]]</f>
        <v>#REF!</v>
      </c>
      <c r="J54" s="31"/>
      <c r="K54" s="32"/>
      <c r="L54" s="32"/>
      <c r="M54" s="18">
        <v>45427</v>
      </c>
      <c r="N54" s="19" t="s">
        <v>62</v>
      </c>
      <c r="O54" s="20">
        <v>8</v>
      </c>
      <c r="P54" s="21"/>
      <c r="Q54" s="21"/>
      <c r="R54" s="33">
        <v>6</v>
      </c>
      <c r="S54" s="22"/>
      <c r="T54" s="9"/>
      <c r="U54" s="9"/>
      <c r="V54" s="9"/>
      <c r="W54" s="9"/>
      <c r="X54" s="53"/>
      <c r="Y54" s="53"/>
      <c r="Z54" s="53"/>
      <c r="AA54" s="9"/>
      <c r="AB54" s="9"/>
      <c r="AC54" s="9"/>
      <c r="AD54" s="9"/>
    </row>
    <row r="55" spans="1:30" ht="18.75" x14ac:dyDescent="0.25">
      <c r="A55" s="26">
        <f>'[1]Elèves 3e'!A57</f>
        <v>56</v>
      </c>
      <c r="B55" s="56" t="s">
        <v>64</v>
      </c>
      <c r="C55" s="12" t="e">
        <f>[1]!Tableau4[[#This Row],[NOM]]</f>
        <v>#REF!</v>
      </c>
      <c r="D55" s="13" t="str">
        <f>'[1]Elèves 3e'!D59</f>
        <v>Théo Antoine Nicolas</v>
      </c>
      <c r="E55" s="28" t="str">
        <f>'[1]Elèves 3e'!G56</f>
        <v>DP</v>
      </c>
      <c r="F55" s="29" t="e">
        <f>[1]!Tableau4[[#This Row],[CANDIDAT]]</f>
        <v>#REF!</v>
      </c>
      <c r="G55" s="16" t="e">
        <f>[1]!Tableau4[[#This Row],[Sujet (Libellé)]]</f>
        <v>#REF!</v>
      </c>
      <c r="H55" s="30" t="e">
        <f>[1]!Tableau4[[#This Row],[PARCOURS]]</f>
        <v>#REF!</v>
      </c>
      <c r="I55" s="30" t="e">
        <f>[1]!Tableau4[[#This Row],[Modalité]]</f>
        <v>#REF!</v>
      </c>
      <c r="J55" s="31"/>
      <c r="K55" s="32"/>
      <c r="L55" s="32"/>
      <c r="M55" s="18">
        <v>45427</v>
      </c>
      <c r="N55" s="19" t="s">
        <v>20</v>
      </c>
      <c r="O55" s="20">
        <v>3</v>
      </c>
      <c r="P55" s="21"/>
      <c r="Q55" s="21"/>
      <c r="R55" s="33">
        <v>1</v>
      </c>
      <c r="S55" s="22"/>
      <c r="T55" s="9"/>
      <c r="U55" s="9"/>
      <c r="V55" s="9"/>
      <c r="W55" s="9"/>
      <c r="X55" s="53"/>
      <c r="Y55" s="53"/>
      <c r="Z55" s="53"/>
      <c r="AA55" s="9"/>
      <c r="AB55" s="9"/>
      <c r="AC55" s="9"/>
      <c r="AD55" s="9"/>
    </row>
    <row r="56" spans="1:30" ht="18.75" x14ac:dyDescent="0.25">
      <c r="A56" s="26">
        <f>'[1]Elèves 3e'!A52</f>
        <v>51</v>
      </c>
      <c r="B56" s="56" t="s">
        <v>64</v>
      </c>
      <c r="C56" s="12" t="e">
        <f>[1]!Tableau4[[#This Row],[NOM]]</f>
        <v>#REF!</v>
      </c>
      <c r="D56" s="13" t="str">
        <f>'[1]Elèves 3e'!D54</f>
        <v>Thibault Maxime</v>
      </c>
      <c r="E56" s="28" t="str">
        <f>'[1]Elèves 3e'!G51</f>
        <v>DP</v>
      </c>
      <c r="F56" s="29" t="e">
        <f>[1]!Tableau4[[#This Row],[CANDIDAT]]</f>
        <v>#REF!</v>
      </c>
      <c r="G56" s="16" t="e">
        <f>[1]!Tableau4[[#This Row],[Sujet (Libellé)]]</f>
        <v>#REF!</v>
      </c>
      <c r="H56" s="30" t="e">
        <f>[1]!Tableau4[[#This Row],[PARCOURS]]</f>
        <v>#REF!</v>
      </c>
      <c r="I56" s="30" t="e">
        <f>[1]!Tableau4[[#This Row],[Modalité]]</f>
        <v>#REF!</v>
      </c>
      <c r="J56" s="40"/>
      <c r="K56" s="48"/>
      <c r="L56" s="17"/>
      <c r="M56" s="18">
        <v>45427</v>
      </c>
      <c r="N56" s="19" t="s">
        <v>58</v>
      </c>
      <c r="O56" s="20">
        <v>2</v>
      </c>
      <c r="P56" s="21"/>
      <c r="Q56" s="21"/>
      <c r="R56" s="33">
        <v>10</v>
      </c>
      <c r="S56" s="22"/>
      <c r="T56" s="9"/>
      <c r="U56" s="9"/>
      <c r="V56" s="9"/>
      <c r="W56" s="9"/>
      <c r="X56" s="53"/>
      <c r="Y56" s="53"/>
      <c r="Z56" s="53"/>
      <c r="AA56" s="9"/>
      <c r="AB56" s="9"/>
      <c r="AC56" s="9"/>
      <c r="AD56" s="9"/>
    </row>
    <row r="57" spans="1:30" ht="18.75" x14ac:dyDescent="0.25">
      <c r="A57" s="26">
        <f>'[1]Elèves 3e'!A42</f>
        <v>41</v>
      </c>
      <c r="B57" s="56" t="s">
        <v>63</v>
      </c>
      <c r="C57" s="12" t="e">
        <f>[1]!Tableau4[[#This Row],[NOM]]</f>
        <v>#REF!</v>
      </c>
      <c r="D57" s="13" t="str">
        <f>'[1]Elèves 3e'!D42</f>
        <v>Thomas Bruno Denis</v>
      </c>
      <c r="E57" s="28" t="str">
        <f>'[1]Elèves 3e'!G41</f>
        <v>DP</v>
      </c>
      <c r="F57" s="29" t="e">
        <f>[1]!Tableau4[[#This Row],[CANDIDAT]]</f>
        <v>#REF!</v>
      </c>
      <c r="G57" s="16" t="e">
        <f>[1]!Tableau4[[#This Row],[Sujet (Libellé)]]</f>
        <v>#REF!</v>
      </c>
      <c r="H57" s="30" t="e">
        <f>[1]!Tableau4[[#This Row],[PARCOURS]]</f>
        <v>#REF!</v>
      </c>
      <c r="I57" s="30" t="e">
        <f>[1]!Tableau4[[#This Row],[Modalité]]</f>
        <v>#REF!</v>
      </c>
      <c r="J57" s="40"/>
      <c r="K57" s="32"/>
      <c r="L57" s="32"/>
      <c r="M57" s="18">
        <v>45427</v>
      </c>
      <c r="N57" s="19" t="s">
        <v>20</v>
      </c>
      <c r="O57" s="20">
        <v>6</v>
      </c>
      <c r="P57" s="21"/>
      <c r="Q57" s="21"/>
      <c r="R57" s="33">
        <v>4</v>
      </c>
      <c r="S57" s="22"/>
      <c r="T57" s="9"/>
      <c r="U57" s="9"/>
      <c r="V57" s="9"/>
      <c r="W57" s="9"/>
      <c r="X57" s="53"/>
      <c r="Y57" s="53"/>
      <c r="Z57" s="53"/>
      <c r="AA57" s="9"/>
      <c r="AB57" s="9"/>
      <c r="AC57" s="9"/>
      <c r="AD57" s="9"/>
    </row>
    <row r="58" spans="1:30" ht="18.75" x14ac:dyDescent="0.25">
      <c r="A58" s="26">
        <f>'[1]Elèves 3e'!A31</f>
        <v>30</v>
      </c>
      <c r="B58" s="56" t="s">
        <v>63</v>
      </c>
      <c r="C58" s="12" t="e">
        <f>[1]!Tableau4[[#This Row],[NOM]]</f>
        <v>#REF!</v>
      </c>
      <c r="D58" s="13" t="str">
        <f>'[1]Elèves 3e'!D31</f>
        <v>Tidiane Siby</v>
      </c>
      <c r="E58" s="28" t="str">
        <f>'[1]Elèves 3e'!G30</f>
        <v>EXTERNE</v>
      </c>
      <c r="F58" s="29" t="e">
        <f>[1]!Tableau4[[#This Row],[CANDIDAT]]</f>
        <v>#REF!</v>
      </c>
      <c r="G58" s="16" t="e">
        <f>[1]!Tableau4[[#This Row],[Sujet (Libellé)]]</f>
        <v>#REF!</v>
      </c>
      <c r="H58" s="30" t="e">
        <f>[1]!Tableau4[[#This Row],[PARCOURS]]</f>
        <v>#REF!</v>
      </c>
      <c r="I58" s="30" t="e">
        <f>[1]!Tableau4[[#This Row],[Modalité]]</f>
        <v>#REF!</v>
      </c>
      <c r="J58" s="31"/>
      <c r="K58" s="32"/>
      <c r="L58" s="32"/>
      <c r="M58" s="18">
        <v>45427</v>
      </c>
      <c r="N58" s="19" t="s">
        <v>61</v>
      </c>
      <c r="O58" s="20">
        <v>7</v>
      </c>
      <c r="P58" s="21"/>
      <c r="Q58" s="21"/>
      <c r="R58" s="66">
        <v>2</v>
      </c>
      <c r="S58" s="22"/>
      <c r="T58" s="9"/>
      <c r="U58" s="9"/>
      <c r="V58" s="9"/>
      <c r="W58" s="9"/>
      <c r="X58" s="53"/>
      <c r="Y58" s="53"/>
      <c r="Z58" s="53"/>
      <c r="AA58" s="9"/>
      <c r="AB58" s="9"/>
      <c r="AC58" s="9"/>
      <c r="AD58" s="9"/>
    </row>
    <row r="59" spans="1:30" ht="18.75" x14ac:dyDescent="0.25">
      <c r="A59" s="26">
        <f>'[1]Elèves 3e'!A10</f>
        <v>9</v>
      </c>
      <c r="B59" s="27" t="s">
        <v>19</v>
      </c>
      <c r="C59" s="12" t="e">
        <f>[1]!Tableau4[[#This Row],[NOM]]</f>
        <v>#REF!</v>
      </c>
      <c r="D59" s="13" t="str">
        <f>'[1]Elèves 3e'!D10</f>
        <v>Timy Thierry Lucien</v>
      </c>
      <c r="E59" s="28" t="str">
        <f>'[1]Elèves 3e'!G9</f>
        <v>DP</v>
      </c>
      <c r="F59" s="29" t="e">
        <f>[1]!Tableau4[[#This Row],[CANDIDAT]]</f>
        <v>#REF!</v>
      </c>
      <c r="G59" s="16" t="e">
        <f>[1]!Tableau4[[#This Row],[Sujet (Libellé)]]</f>
        <v>#REF!</v>
      </c>
      <c r="H59" s="30" t="e">
        <f>[1]!Tableau4[[#This Row],[PARCOURS]]</f>
        <v>#REF!</v>
      </c>
      <c r="I59" s="30" t="e">
        <f>[1]!Tableau4[[#This Row],[Modalité]]</f>
        <v>#REF!</v>
      </c>
      <c r="J59" s="40"/>
      <c r="K59" s="48"/>
      <c r="L59" s="17"/>
      <c r="M59" s="18">
        <v>45427</v>
      </c>
      <c r="N59" s="19" t="s">
        <v>37</v>
      </c>
      <c r="O59" s="20">
        <v>2</v>
      </c>
      <c r="P59" s="21"/>
      <c r="Q59" s="21"/>
      <c r="R59" s="33">
        <v>10</v>
      </c>
      <c r="S59" s="22"/>
      <c r="T59" s="9"/>
      <c r="U59" s="9"/>
      <c r="V59" s="9"/>
      <c r="W59" s="9"/>
      <c r="X59" s="53"/>
      <c r="Y59" s="53"/>
      <c r="Z59" s="53"/>
      <c r="AA59" s="9"/>
      <c r="AB59" s="9"/>
      <c r="AC59" s="9"/>
      <c r="AD59" s="9"/>
    </row>
    <row r="60" spans="1:30" ht="18.75" x14ac:dyDescent="0.25">
      <c r="A60" s="26">
        <f>'[1]Elèves 3e'!A9</f>
        <v>8</v>
      </c>
      <c r="B60" s="27" t="s">
        <v>19</v>
      </c>
      <c r="C60" s="12" t="e">
        <f>[1]!Tableau4[[#This Row],[NOM]]</f>
        <v>#REF!</v>
      </c>
      <c r="D60" s="13" t="str">
        <f>'[1]Elèves 3e'!D9</f>
        <v>Tom Matthieu Michel</v>
      </c>
      <c r="E60" s="28" t="str">
        <f>'[1]Elèves 3e'!G8</f>
        <v>DP</v>
      </c>
      <c r="F60" s="29" t="e">
        <f>[1]!Tableau4[[#This Row],[CANDIDAT]]</f>
        <v>#REF!</v>
      </c>
      <c r="G60" s="16" t="e">
        <f>[1]!Tableau4[[#This Row],[Sujet (Libellé)]]</f>
        <v>#REF!</v>
      </c>
      <c r="H60" s="30" t="e">
        <f>[1]!Tableau4[[#This Row],[PARCOURS]]</f>
        <v>#REF!</v>
      </c>
      <c r="I60" s="30" t="e">
        <f>[1]!Tableau4[[#This Row],[Modalité]]</f>
        <v>#REF!</v>
      </c>
      <c r="J60" s="31" t="s">
        <v>50</v>
      </c>
      <c r="K60" s="48"/>
      <c r="L60" s="17"/>
      <c r="M60" s="18">
        <v>45427</v>
      </c>
      <c r="N60" s="19" t="s">
        <v>37</v>
      </c>
      <c r="O60" s="20">
        <v>1</v>
      </c>
      <c r="P60" s="21"/>
      <c r="Q60" s="21"/>
      <c r="R60" s="33">
        <v>9</v>
      </c>
      <c r="S60" s="22"/>
      <c r="T60" s="9"/>
      <c r="U60" s="9"/>
      <c r="V60" s="9"/>
      <c r="W60" s="9"/>
      <c r="X60" s="53"/>
      <c r="Y60" s="53"/>
      <c r="Z60" s="53"/>
      <c r="AA60" s="9"/>
      <c r="AB60" s="9"/>
      <c r="AC60" s="9"/>
      <c r="AD60" s="9"/>
    </row>
    <row r="61" spans="1:30" ht="18.75" x14ac:dyDescent="0.25">
      <c r="A61" s="26">
        <f>'[1]Elèves 3e'!A30</f>
        <v>29</v>
      </c>
      <c r="B61" s="56" t="s">
        <v>63</v>
      </c>
      <c r="C61" s="12" t="e">
        <f>[1]!Tableau4[[#This Row],[NOM]]</f>
        <v>#REF!</v>
      </c>
      <c r="D61" s="13" t="str">
        <f>'[1]Elèves 3e'!D30</f>
        <v>Victoire Audeline Eugénie</v>
      </c>
      <c r="E61" s="28" t="str">
        <f>'[1]Elèves 3e'!G29</f>
        <v>DP</v>
      </c>
      <c r="F61" s="29" t="e">
        <f>[1]!Tableau4[[#This Row],[CANDIDAT]]</f>
        <v>#REF!</v>
      </c>
      <c r="G61" s="16" t="e">
        <f>[1]!Tableau4[[#This Row],[Sujet (Libellé)]]</f>
        <v>#REF!</v>
      </c>
      <c r="H61" s="30" t="e">
        <f>[1]!Tableau4[[#This Row],[PARCOURS]]</f>
        <v>#REF!</v>
      </c>
      <c r="I61" s="30" t="e">
        <f>[1]!Tableau4[[#This Row],[Modalité]]</f>
        <v>#REF!</v>
      </c>
      <c r="J61" s="40"/>
      <c r="K61" s="32"/>
      <c r="L61" s="32"/>
      <c r="M61" s="18">
        <v>45427</v>
      </c>
      <c r="N61" s="19" t="s">
        <v>47</v>
      </c>
      <c r="O61" s="20">
        <v>7</v>
      </c>
      <c r="P61" s="21"/>
      <c r="Q61" s="21"/>
      <c r="R61" s="66">
        <v>2</v>
      </c>
      <c r="S61" s="22"/>
      <c r="T61" s="9"/>
      <c r="U61" s="9"/>
      <c r="V61" s="9"/>
      <c r="W61" s="9"/>
      <c r="X61" s="53"/>
      <c r="Y61" s="53"/>
      <c r="Z61" s="53"/>
      <c r="AA61" s="9"/>
      <c r="AB61" s="9"/>
      <c r="AC61" s="9"/>
      <c r="AD61" s="9"/>
    </row>
    <row r="62" spans="1:30" ht="18.75" x14ac:dyDescent="0.25">
      <c r="A62" s="26">
        <f>'[1]Elèves 3e'!A35</f>
        <v>34</v>
      </c>
      <c r="B62" s="56" t="s">
        <v>63</v>
      </c>
      <c r="C62" s="12" t="e">
        <f>[1]!Tableau4[[#This Row],[NOM]]</f>
        <v>#REF!</v>
      </c>
      <c r="D62" s="13" t="str">
        <f>'[1]Elèves 3e'!D35</f>
        <v>Victor Adrien Thierry</v>
      </c>
      <c r="E62" s="28" t="str">
        <f>'[1]Elèves 3e'!G34</f>
        <v>DP</v>
      </c>
      <c r="F62" s="29" t="e">
        <f>[1]!Tableau4[[#This Row],[CANDIDAT]]</f>
        <v>#REF!</v>
      </c>
      <c r="G62" s="16" t="e">
        <f>[1]!Tableau4[[#This Row],[Sujet (Libellé)]]</f>
        <v>#REF!</v>
      </c>
      <c r="H62" s="30" t="e">
        <f>[1]!Tableau4[[#This Row],[PARCOURS]]</f>
        <v>#REF!</v>
      </c>
      <c r="I62" s="30" t="e">
        <f>[1]!Tableau4[[#This Row],[Modalité]]</f>
        <v>#REF!</v>
      </c>
      <c r="J62" s="31"/>
      <c r="K62" s="32"/>
      <c r="L62" s="32"/>
      <c r="M62" s="18">
        <v>45427</v>
      </c>
      <c r="N62" s="19" t="s">
        <v>47</v>
      </c>
      <c r="O62" s="20">
        <v>8</v>
      </c>
      <c r="P62" s="21"/>
      <c r="Q62" s="21"/>
      <c r="R62" s="33">
        <v>6</v>
      </c>
      <c r="S62" s="22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</row>
    <row r="63" spans="1:30" ht="18.75" x14ac:dyDescent="0.25">
      <c r="A63" s="26">
        <f>'[1]Elèves 3e'!A3</f>
        <v>2</v>
      </c>
      <c r="B63" s="27" t="s">
        <v>19</v>
      </c>
      <c r="C63" s="12" t="e">
        <f>[1]!Tableau4[[#This Row],[NOM]]</f>
        <v>#REF!</v>
      </c>
      <c r="D63" s="13" t="str">
        <f>'[1]Elèves 3e'!D3</f>
        <v>Violaine Alice Maddys</v>
      </c>
      <c r="E63" s="28" t="str">
        <f>'[1]Elèves 3e'!G2</f>
        <v>DP</v>
      </c>
      <c r="F63" s="29" t="e">
        <f>[1]!Tableau4[[#This Row],[CANDIDAT]]</f>
        <v>#REF!</v>
      </c>
      <c r="G63" s="16" t="e">
        <f>[1]!Tableau4[[#This Row],[Sujet (Libellé)]]</f>
        <v>#REF!</v>
      </c>
      <c r="H63" s="30" t="e">
        <f>[1]!Tableau4[[#This Row],[PARCOURS]]</f>
        <v>#REF!</v>
      </c>
      <c r="I63" s="30" t="e">
        <f>[1]!Tableau4[[#This Row],[Modalité]]</f>
        <v>#REF!</v>
      </c>
      <c r="J63" s="31"/>
      <c r="K63" s="32"/>
      <c r="L63" s="32"/>
      <c r="M63" s="18">
        <v>45427</v>
      </c>
      <c r="N63" s="19" t="s">
        <v>20</v>
      </c>
      <c r="O63" s="20">
        <v>4</v>
      </c>
      <c r="P63" s="21"/>
      <c r="Q63" s="21"/>
      <c r="R63" s="33">
        <v>11</v>
      </c>
      <c r="S63" s="22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</row>
    <row r="64" spans="1:30" x14ac:dyDescent="0.25">
      <c r="T64" s="62"/>
      <c r="U64" s="9"/>
      <c r="V64" s="9"/>
      <c r="W64" s="9"/>
      <c r="X64" s="53"/>
      <c r="Y64" s="53"/>
      <c r="Z64" s="53"/>
      <c r="AA64" s="9"/>
      <c r="AB64" s="9"/>
      <c r="AC64" s="9"/>
      <c r="AD64" s="9"/>
    </row>
    <row r="65" spans="20:30" x14ac:dyDescent="0.25">
      <c r="T65" s="62"/>
      <c r="U65" s="9"/>
      <c r="V65" s="9"/>
      <c r="W65" s="9"/>
      <c r="X65" s="53"/>
      <c r="Y65" s="53"/>
      <c r="Z65" s="53"/>
      <c r="AA65" s="9"/>
      <c r="AB65" s="9"/>
      <c r="AC65" s="9"/>
      <c r="AD65" s="9"/>
    </row>
    <row r="66" spans="20:30" x14ac:dyDescent="0.25">
      <c r="T66" s="62"/>
      <c r="U66" s="9"/>
      <c r="V66" s="9"/>
      <c r="W66" s="9"/>
      <c r="X66" s="9"/>
      <c r="Y66" s="9"/>
      <c r="Z66" s="9"/>
      <c r="AA66" s="9"/>
      <c r="AB66" s="9"/>
      <c r="AC66" s="9"/>
      <c r="AD66" s="9"/>
    </row>
    <row r="67" spans="20:30" x14ac:dyDescent="0.25">
      <c r="T67" s="62"/>
      <c r="U67" s="9"/>
      <c r="V67" s="9"/>
      <c r="W67" s="9"/>
      <c r="X67" s="9"/>
      <c r="Y67" s="9"/>
      <c r="Z67" s="9"/>
      <c r="AA67" s="9"/>
      <c r="AB67" s="9"/>
      <c r="AC67" s="9"/>
      <c r="AD67" s="9"/>
    </row>
    <row r="68" spans="20:30" x14ac:dyDescent="0.25"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</row>
    <row r="69" spans="20:30" x14ac:dyDescent="0.25"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</row>
    <row r="70" spans="20:30" x14ac:dyDescent="0.25"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</row>
    <row r="71" spans="20:30" x14ac:dyDescent="0.25"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</row>
    <row r="72" spans="20:30" x14ac:dyDescent="0.25"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</row>
    <row r="73" spans="20:30" x14ac:dyDescent="0.25"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</row>
    <row r="74" spans="20:30" x14ac:dyDescent="0.25"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</row>
    <row r="75" spans="20:30" x14ac:dyDescent="0.25"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</row>
    <row r="76" spans="20:30" x14ac:dyDescent="0.25"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</row>
  </sheetData>
  <dataValidations count="5">
    <dataValidation type="list" allowBlank="1" showInputMessage="1" showErrorMessage="1" sqref="H3:H59" xr:uid="{00000000-0002-0000-0000-000000000000}">
      <formula1>PARCOURS</formula1>
    </dataValidation>
    <dataValidation type="list" allowBlank="1" showInputMessage="1" showErrorMessage="1" sqref="I2:I63" xr:uid="{00000000-0002-0000-0000-000001000000}">
      <formula1>Présentation</formula1>
    </dataValidation>
    <dataValidation type="list" allowBlank="1" showInputMessage="1" showErrorMessage="1" sqref="AD20 O2:O63 N2:N19 N22:N63" xr:uid="{00000000-0002-0000-0000-000002000000}">
      <formula1>horaires</formula1>
    </dataValidation>
    <dataValidation type="list" allowBlank="1" showInputMessage="1" showErrorMessage="1" sqref="E25:E37 E40:E50 H60:H63 E3:E23" xr:uid="{00000000-0002-0000-0000-000003000000}">
      <formula1>Jury</formula1>
    </dataValidation>
    <dataValidation type="list" allowBlank="1" showInputMessage="1" showErrorMessage="1" sqref="S39:S46" xr:uid="{00000000-0002-0000-0000-000004000000}">
      <formula1>Salles</formula1>
    </dataValidation>
  </dataValidations>
  <pageMargins left="0.70866141732283472" right="0.70866141732283472" top="0.74803149606299213" bottom="0.74803149606299213" header="0.31496062992125984" footer="0.31496062992125984"/>
  <pageSetup paperSize="9" scale="31" fitToHeight="0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promptTitle="LV2" xr:uid="{00000000-0002-0000-0000-000005000000}">
          <x14:formula1>
            <xm:f>'\\HORUS\direction\D - ELEVES - PARENTS - ENSEIGNEMENTS\D300 - EXAMENS &amp; DIPLOMES\D310 - DNB &amp; CFG\Session 2024\DNB 2024\DNB Blanc 2024\Soutenance orale 2024\[Organisation Oral blanc DNB Projet 2024.xlsx]Listes déroulantes'!#REF!</xm:f>
          </x14:formula1>
          <xm:sqref>J33:J63 J14:J31 J3:J12</xm:sqref>
        </x14:dataValidation>
        <x14:dataValidation type="list" showInputMessage="1" showErrorMessage="1" promptTitle="Numérique" xr:uid="{00000000-0002-0000-0000-000006000000}">
          <x14:formula1>
            <xm:f>'\\HORUS\direction\D - ELEVES - PARENTS - ENSEIGNEMENTS\D300 - EXAMENS &amp; DIPLOMES\D310 - DNB &amp; CFG\Session 2024\DNB 2024\DNB Blanc 2024\Soutenance orale 2024\[Planning Oral blanc DNB Projet 15-05-2024.xlsx]Listes déroulantes'!#REF!</xm:f>
          </x14:formula1>
          <xm:sqref>K40:L50 K25:L37 K6:L23 K3:L4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Planning élèves (2)</vt:lpstr>
      <vt:lpstr>'Planning élèves (2)'!Impression_des_titres</vt:lpstr>
      <vt:lpstr>'Planning élèves (2)'!Zone_d_impression</vt:lpstr>
    </vt:vector>
  </TitlesOfParts>
  <Company>CG76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VANIER</dc:creator>
  <cp:lastModifiedBy>JCB40</cp:lastModifiedBy>
  <dcterms:created xsi:type="dcterms:W3CDTF">2024-05-06T09:46:10Z</dcterms:created>
  <dcterms:modified xsi:type="dcterms:W3CDTF">2024-05-06T11:33:50Z</dcterms:modified>
</cp:coreProperties>
</file>