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2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drawings/drawing5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drawings/drawing6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90C9F788-A6CB-4963-95F5-2E538B81D510}" xr6:coauthVersionLast="47" xr6:coauthVersionMax="47" xr10:uidLastSave="{00000000-0000-0000-0000-000000000000}"/>
  <bookViews>
    <workbookView xWindow="-120" yWindow="-120" windowWidth="19440" windowHeight="15000" xr2:uid="{CAD3185F-F36A-4A2F-A667-B2573E60AF6B}"/>
  </bookViews>
  <sheets>
    <sheet name="Tirage_poules" sheetId="1" r:id="rId1"/>
    <sheet name="A LIRE Explications" sheetId="13" r:id="rId2"/>
    <sheet name="Finale" sheetId="14" r:id="rId3"/>
    <sheet name="Poule 1" sheetId="2" state="hidden" r:id="rId4"/>
    <sheet name="Poule 2" sheetId="3" state="hidden" r:id="rId5"/>
    <sheet name="Classement" sheetId="12" state="hidden" r:id="rId6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8" i="1" l="1"/>
  <c r="B7" i="3" s="1"/>
  <c r="O9" i="1"/>
  <c r="B8" i="3" s="1"/>
  <c r="O10" i="1"/>
  <c r="B9" i="3" s="1"/>
  <c r="O7" i="1"/>
  <c r="B6" i="3" s="1"/>
  <c r="O4" i="1"/>
  <c r="B3" i="3" s="1"/>
  <c r="O5" i="1"/>
  <c r="B4" i="3" s="1"/>
  <c r="O6" i="1"/>
  <c r="B5" i="3" s="1"/>
  <c r="O3" i="1"/>
  <c r="B2" i="3" s="1"/>
  <c r="M8" i="1"/>
  <c r="B7" i="2" s="1"/>
  <c r="M9" i="1"/>
  <c r="B8" i="2" s="1"/>
  <c r="M10" i="1"/>
  <c r="B9" i="2" s="1"/>
  <c r="M7" i="1"/>
  <c r="B6" i="2" s="1"/>
  <c r="M4" i="1"/>
  <c r="B3" i="2" s="1"/>
  <c r="G3" i="2" s="1"/>
  <c r="M5" i="1"/>
  <c r="B4" i="2" s="1"/>
  <c r="G4" i="2" s="1"/>
  <c r="M6" i="1"/>
  <c r="B5" i="2" s="1"/>
  <c r="M3" i="1"/>
  <c r="B2" i="2" s="1"/>
  <c r="G6" i="2" s="1"/>
  <c r="S31" i="3"/>
  <c r="E19" i="12" s="1"/>
  <c r="N31" i="3"/>
  <c r="E21" i="12" s="1"/>
  <c r="O31" i="3"/>
  <c r="E20" i="12" s="1"/>
  <c r="R31" i="3"/>
  <c r="E23" i="12" s="1"/>
  <c r="Q31" i="3"/>
  <c r="E24" i="12" s="1"/>
  <c r="P31" i="3"/>
  <c r="E25" i="12" s="1"/>
  <c r="M31" i="3"/>
  <c r="E22" i="12" s="1"/>
  <c r="L31" i="3"/>
  <c r="E26" i="12" s="1"/>
  <c r="Q29" i="3"/>
  <c r="P29" i="3"/>
  <c r="R28" i="3"/>
  <c r="O28" i="3"/>
  <c r="S27" i="3"/>
  <c r="N27" i="3"/>
  <c r="M26" i="3"/>
  <c r="L26" i="3"/>
  <c r="R25" i="3"/>
  <c r="Q25" i="3"/>
  <c r="S24" i="3"/>
  <c r="P24" i="3"/>
  <c r="O23" i="3"/>
  <c r="M23" i="3"/>
  <c r="N22" i="3"/>
  <c r="L22" i="3"/>
  <c r="S21" i="3"/>
  <c r="R21" i="3"/>
  <c r="Q20" i="3"/>
  <c r="M20" i="3"/>
  <c r="P19" i="3"/>
  <c r="N19" i="3"/>
  <c r="O18" i="3"/>
  <c r="L18" i="3"/>
  <c r="S17" i="3"/>
  <c r="M17" i="3"/>
  <c r="R16" i="3"/>
  <c r="N16" i="3"/>
  <c r="Q15" i="3"/>
  <c r="O15" i="3"/>
  <c r="P14" i="3"/>
  <c r="L14" i="3"/>
  <c r="N13" i="3"/>
  <c r="M13" i="3"/>
  <c r="S12" i="3"/>
  <c r="O12" i="3"/>
  <c r="R11" i="3"/>
  <c r="P11" i="3"/>
  <c r="Q10" i="3"/>
  <c r="L10" i="3"/>
  <c r="O9" i="3"/>
  <c r="N9" i="3"/>
  <c r="P8" i="3"/>
  <c r="O8" i="3"/>
  <c r="M8" i="3"/>
  <c r="S7" i="3"/>
  <c r="Q7" i="3"/>
  <c r="R6" i="3"/>
  <c r="L6" i="3"/>
  <c r="P5" i="3"/>
  <c r="O5" i="3"/>
  <c r="Q4" i="3"/>
  <c r="N4" i="3"/>
  <c r="R3" i="3"/>
  <c r="M3" i="3"/>
  <c r="S2" i="3"/>
  <c r="L2" i="3"/>
  <c r="M31" i="2"/>
  <c r="E7" i="12" s="1"/>
  <c r="O8" i="2"/>
  <c r="S27" i="2"/>
  <c r="S24" i="2"/>
  <c r="S21" i="2"/>
  <c r="S17" i="2"/>
  <c r="S12" i="2"/>
  <c r="S7" i="2"/>
  <c r="R21" i="2"/>
  <c r="R28" i="2"/>
  <c r="R25" i="2"/>
  <c r="R16" i="2"/>
  <c r="R11" i="2"/>
  <c r="R6" i="2"/>
  <c r="Q25" i="2"/>
  <c r="Q7" i="2"/>
  <c r="Q29" i="2"/>
  <c r="Q20" i="2"/>
  <c r="Q15" i="2"/>
  <c r="Q10" i="2"/>
  <c r="P29" i="2"/>
  <c r="P24" i="2"/>
  <c r="P11" i="2"/>
  <c r="P5" i="2"/>
  <c r="P19" i="2"/>
  <c r="P14" i="2"/>
  <c r="P8" i="2"/>
  <c r="L31" i="2"/>
  <c r="E4" i="12" s="1"/>
  <c r="O23" i="2"/>
  <c r="O18" i="2"/>
  <c r="O9" i="2"/>
  <c r="O28" i="2"/>
  <c r="O15" i="2"/>
  <c r="O12" i="2"/>
  <c r="N27" i="2"/>
  <c r="N22" i="2"/>
  <c r="N13" i="2"/>
  <c r="N19" i="2"/>
  <c r="N16" i="2"/>
  <c r="N9" i="2"/>
  <c r="M26" i="2"/>
  <c r="M23" i="2"/>
  <c r="M3" i="2"/>
  <c r="M20" i="2"/>
  <c r="M17" i="2"/>
  <c r="M13" i="2"/>
  <c r="M8" i="2"/>
  <c r="L14" i="2"/>
  <c r="L26" i="2"/>
  <c r="L22" i="2"/>
  <c r="L18" i="2"/>
  <c r="L10" i="2"/>
  <c r="O5" i="2"/>
  <c r="Q4" i="2"/>
  <c r="N4" i="2"/>
  <c r="R3" i="2"/>
  <c r="S2" i="2"/>
  <c r="L2" i="2"/>
  <c r="L6" i="2"/>
  <c r="S31" i="2"/>
  <c r="E11" i="12" s="1"/>
  <c r="R31" i="2"/>
  <c r="E8" i="12" s="1"/>
  <c r="Q31" i="2"/>
  <c r="E5" i="12" s="1"/>
  <c r="P31" i="2"/>
  <c r="E6" i="12" s="1"/>
  <c r="O31" i="2"/>
  <c r="E9" i="12" s="1"/>
  <c r="N31" i="2"/>
  <c r="E10" i="12" s="1"/>
  <c r="L30" i="3" l="1"/>
  <c r="D26" i="12" s="1"/>
  <c r="F26" i="12" s="1"/>
  <c r="C26" i="12"/>
  <c r="G26" i="3"/>
  <c r="G22" i="3"/>
  <c r="G11" i="3"/>
  <c r="G24" i="3"/>
  <c r="M1" i="3"/>
  <c r="C22" i="12"/>
  <c r="G20" i="3"/>
  <c r="G23" i="3"/>
  <c r="C9" i="12"/>
  <c r="G5" i="2"/>
  <c r="S1" i="3"/>
  <c r="I27" i="3"/>
  <c r="I24" i="3"/>
  <c r="I21" i="3"/>
  <c r="I12" i="3"/>
  <c r="I18" i="3"/>
  <c r="G28" i="3"/>
  <c r="I9" i="3"/>
  <c r="G15" i="3"/>
  <c r="G5" i="3"/>
  <c r="C20" i="12"/>
  <c r="I23" i="3"/>
  <c r="O1" i="3"/>
  <c r="I16" i="3"/>
  <c r="I11" i="3"/>
  <c r="I6" i="3"/>
  <c r="C23" i="12"/>
  <c r="I3" i="3"/>
  <c r="R1" i="3"/>
  <c r="I25" i="3"/>
  <c r="I28" i="3"/>
  <c r="G21" i="3"/>
  <c r="N1" i="3"/>
  <c r="G27" i="3"/>
  <c r="G4" i="3"/>
  <c r="I13" i="3"/>
  <c r="C21" i="12"/>
  <c r="H20" i="12" s="1"/>
  <c r="B3" i="14" s="1"/>
  <c r="G19" i="3"/>
  <c r="G9" i="3"/>
  <c r="I22" i="3"/>
  <c r="G16" i="3"/>
  <c r="I15" i="3"/>
  <c r="I10" i="3"/>
  <c r="G25" i="3"/>
  <c r="G2" i="3"/>
  <c r="G6" i="3"/>
  <c r="G10" i="3"/>
  <c r="G14" i="3"/>
  <c r="G18" i="3"/>
  <c r="G29" i="3"/>
  <c r="C24" i="12"/>
  <c r="Q1" i="3"/>
  <c r="G3" i="3"/>
  <c r="G7" i="3"/>
  <c r="G8" i="3"/>
  <c r="G17" i="3"/>
  <c r="I20" i="3"/>
  <c r="I26" i="3"/>
  <c r="I29" i="3"/>
  <c r="P1" i="3"/>
  <c r="I2" i="3"/>
  <c r="I4" i="3"/>
  <c r="I5" i="3"/>
  <c r="I7" i="3"/>
  <c r="I8" i="3"/>
  <c r="G12" i="3"/>
  <c r="G13" i="3"/>
  <c r="I17" i="3"/>
  <c r="C19" i="12"/>
  <c r="L1" i="3"/>
  <c r="I19" i="3"/>
  <c r="C25" i="12"/>
  <c r="I14" i="3"/>
  <c r="M30" i="3"/>
  <c r="D22" i="12" s="1"/>
  <c r="F22" i="12" s="1"/>
  <c r="N30" i="3"/>
  <c r="D21" i="12" s="1"/>
  <c r="F21" i="12" s="1"/>
  <c r="O30" i="3"/>
  <c r="D20" i="12" s="1"/>
  <c r="F20" i="12" s="1"/>
  <c r="S30" i="3"/>
  <c r="D19" i="12" s="1"/>
  <c r="F19" i="12" s="1"/>
  <c r="R30" i="3"/>
  <c r="D23" i="12" s="1"/>
  <c r="F23" i="12" s="1"/>
  <c r="Q30" i="3"/>
  <c r="D24" i="12" s="1"/>
  <c r="F24" i="12" s="1"/>
  <c r="P30" i="3"/>
  <c r="D25" i="12" s="1"/>
  <c r="F25" i="12" s="1"/>
  <c r="I7" i="2"/>
  <c r="I23" i="2"/>
  <c r="I3" i="2"/>
  <c r="I15" i="2"/>
  <c r="I19" i="2"/>
  <c r="C4" i="12"/>
  <c r="C6" i="12"/>
  <c r="Q30" i="2"/>
  <c r="D5" i="12" s="1"/>
  <c r="P30" i="2"/>
  <c r="D6" i="12" s="1"/>
  <c r="S30" i="2"/>
  <c r="R30" i="2"/>
  <c r="M30" i="2"/>
  <c r="N30" i="2"/>
  <c r="O30" i="2"/>
  <c r="D9" i="12" s="1"/>
  <c r="L30" i="2"/>
  <c r="G2" i="2"/>
  <c r="G26" i="2"/>
  <c r="G22" i="2"/>
  <c r="G18" i="2"/>
  <c r="G14" i="2"/>
  <c r="G10" i="2"/>
  <c r="I14" i="2"/>
  <c r="G29" i="2"/>
  <c r="I5" i="2"/>
  <c r="G24" i="2"/>
  <c r="I8" i="2"/>
  <c r="G11" i="2"/>
  <c r="G7" i="2"/>
  <c r="H21" i="12" l="1"/>
  <c r="B11" i="14" s="1"/>
  <c r="H19" i="12"/>
  <c r="B5" i="14" s="1"/>
  <c r="H22" i="12"/>
  <c r="B9" i="14" s="1"/>
  <c r="H25" i="12"/>
  <c r="B23" i="14" s="1"/>
  <c r="H24" i="12"/>
  <c r="B15" i="14" s="1"/>
  <c r="H23" i="12"/>
  <c r="B18" i="14" s="1"/>
  <c r="H26" i="12"/>
  <c r="B21" i="14" s="1"/>
  <c r="G22" i="12"/>
  <c r="G25" i="12"/>
  <c r="G20" i="12"/>
  <c r="G19" i="12"/>
  <c r="G24" i="12"/>
  <c r="G26" i="12"/>
  <c r="G21" i="12"/>
  <c r="G23" i="12"/>
  <c r="D7" i="12"/>
  <c r="F7" i="12" s="1"/>
  <c r="D11" i="12"/>
  <c r="F11" i="12" s="1"/>
  <c r="D10" i="12"/>
  <c r="F10" i="12" s="1"/>
  <c r="F5" i="12"/>
  <c r="D4" i="12"/>
  <c r="F4" i="12" s="1"/>
  <c r="D8" i="12"/>
  <c r="F8" i="12" s="1"/>
  <c r="F6" i="12"/>
  <c r="F9" i="12"/>
  <c r="G15" i="2"/>
  <c r="G28" i="2"/>
  <c r="I25" i="2"/>
  <c r="G12" i="2"/>
  <c r="I9" i="2"/>
  <c r="I18" i="2"/>
  <c r="I22" i="2"/>
  <c r="I10" i="2"/>
  <c r="I29" i="2"/>
  <c r="G25" i="2"/>
  <c r="I20" i="2"/>
  <c r="I4" i="2"/>
  <c r="I13" i="2"/>
  <c r="I11" i="2"/>
  <c r="G23" i="2"/>
  <c r="G8" i="2"/>
  <c r="I6" i="2"/>
  <c r="G17" i="2"/>
  <c r="I26" i="2"/>
  <c r="G20" i="2"/>
  <c r="C7" i="12"/>
  <c r="G13" i="2"/>
  <c r="I16" i="2"/>
  <c r="G21" i="2"/>
  <c r="C8" i="12"/>
  <c r="I28" i="2"/>
  <c r="C5" i="12"/>
  <c r="I17" i="2"/>
  <c r="C11" i="12"/>
  <c r="I27" i="2"/>
  <c r="G9" i="2"/>
  <c r="I2" i="2"/>
  <c r="C10" i="12"/>
  <c r="H6" i="12" s="1"/>
  <c r="B8" i="14" s="1"/>
  <c r="G19" i="2"/>
  <c r="I24" i="2"/>
  <c r="I12" i="2"/>
  <c r="G16" i="2"/>
  <c r="I21" i="2"/>
  <c r="G27" i="2"/>
  <c r="H5" i="12" l="1"/>
  <c r="B6" i="14" s="1"/>
  <c r="H10" i="12"/>
  <c r="B20" i="14" s="1"/>
  <c r="H8" i="12"/>
  <c r="B14" i="14" s="1"/>
  <c r="H7" i="12"/>
  <c r="B12" i="14" s="1"/>
  <c r="H9" i="12"/>
  <c r="B17" i="14" s="1"/>
  <c r="H11" i="12"/>
  <c r="B24" i="14" s="1"/>
  <c r="H4" i="12"/>
  <c r="B2" i="14" s="1"/>
  <c r="G6" i="12"/>
  <c r="G4" i="12"/>
  <c r="G10" i="12"/>
  <c r="G7" i="12"/>
  <c r="G11" i="12"/>
  <c r="G8" i="12"/>
  <c r="G5" i="12"/>
  <c r="G9" i="12"/>
</calcChain>
</file>

<file path=xl/sharedStrings.xml><?xml version="1.0" encoding="utf-8"?>
<sst xmlns="http://schemas.openxmlformats.org/spreadsheetml/2006/main" count="155" uniqueCount="72">
  <si>
    <t>Poule1</t>
  </si>
  <si>
    <t>Poule2</t>
  </si>
  <si>
    <t>N°</t>
  </si>
  <si>
    <t>Poule 1</t>
  </si>
  <si>
    <t>Contre</t>
  </si>
  <si>
    <t>Tirage</t>
  </si>
  <si>
    <t>&gt;&gt;&gt;&gt;</t>
  </si>
  <si>
    <t>Total Points</t>
  </si>
  <si>
    <t>Poule 2</t>
  </si>
  <si>
    <t>Classement</t>
  </si>
  <si>
    <t xml:space="preserve">Noms </t>
  </si>
  <si>
    <t xml:space="preserve">Sur la feuille Tirage_poules </t>
  </si>
  <si>
    <t>Ensuite cliquer sur le bouton Tirage et tous les tirages sont effectués</t>
  </si>
  <si>
    <t>Les différents boutons donnent accés directement  a la feuille voulue</t>
  </si>
  <si>
    <t>Attention les boutons effacer sont à utiliser que si vous etes sur de vouloir tout supprimer</t>
  </si>
  <si>
    <t xml:space="preserve">Sur les feuilles de Poule </t>
  </si>
  <si>
    <t>Le calcul se fait automatiquement</t>
  </si>
  <si>
    <t xml:space="preserve">Sur la feuille Classement </t>
  </si>
  <si>
    <t xml:space="preserve">Les résultats s'inscrivent au fur et a mesure </t>
  </si>
  <si>
    <t>Pour avoir le classement ,vous cliquez sur le bouton "Classement"</t>
  </si>
  <si>
    <t>Sur toutes les feuilles vous avez un bouton "Retour tirage" qui vous renvoie sur la feuille Tirage_poules</t>
  </si>
  <si>
    <t>MATCH 1</t>
  </si>
  <si>
    <t>MATCH 2</t>
  </si>
  <si>
    <t>MATCH 3</t>
  </si>
  <si>
    <t>MATCH 4</t>
  </si>
  <si>
    <t>MATCH 5</t>
  </si>
  <si>
    <t>MATCH 6</t>
  </si>
  <si>
    <t>MATCH 7</t>
  </si>
  <si>
    <t xml:space="preserve">PSG </t>
  </si>
  <si>
    <t>RCLENS</t>
  </si>
  <si>
    <t>OM</t>
  </si>
  <si>
    <t>RENNES</t>
  </si>
  <si>
    <t>LILLE</t>
  </si>
  <si>
    <t>MONACO</t>
  </si>
  <si>
    <t>LYON</t>
  </si>
  <si>
    <t>CLERMONT</t>
  </si>
  <si>
    <t>EQUIPE 1</t>
  </si>
  <si>
    <t>EQUIPE 2</t>
  </si>
  <si>
    <t>BUTS</t>
  </si>
  <si>
    <t>PSG</t>
  </si>
  <si>
    <t>Diff Buts</t>
  </si>
  <si>
    <t>Matchs  gagnés</t>
  </si>
  <si>
    <t>Diff de buts</t>
  </si>
  <si>
    <t>TOULOUSE</t>
  </si>
  <si>
    <t>BREST</t>
  </si>
  <si>
    <t>STRASBOURG</t>
  </si>
  <si>
    <t>NANTES</t>
  </si>
  <si>
    <t>NICE</t>
  </si>
  <si>
    <t>LORIENT</t>
  </si>
  <si>
    <t>REIMS</t>
  </si>
  <si>
    <t>MONTPELLIER</t>
  </si>
  <si>
    <t>NOMS équipes licenciées</t>
  </si>
  <si>
    <t>NOMS équipes non licenciées</t>
  </si>
  <si>
    <t>1° poule 1</t>
  </si>
  <si>
    <t>2° poule 2</t>
  </si>
  <si>
    <t>1° poule 2</t>
  </si>
  <si>
    <t>2° poule 1</t>
  </si>
  <si>
    <t>3° poule 1</t>
  </si>
  <si>
    <t>4° poule 2</t>
  </si>
  <si>
    <t>3° poule 2</t>
  </si>
  <si>
    <t>4° poule 1</t>
  </si>
  <si>
    <t>5° poule 1</t>
  </si>
  <si>
    <t>6° poule 2</t>
  </si>
  <si>
    <t>6° poule 1</t>
  </si>
  <si>
    <t>5° poule 2</t>
  </si>
  <si>
    <t>8° poule 2</t>
  </si>
  <si>
    <t>7° poule 1</t>
  </si>
  <si>
    <t>7° poule 2</t>
  </si>
  <si>
    <t>8° poule 1</t>
  </si>
  <si>
    <t>Buts</t>
  </si>
  <si>
    <t>Tir au but</t>
  </si>
  <si>
    <t>Remplir les cellules colonne "Noms"avec les noms des équipes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</si>
</sst>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 Light"/>
      <family val="2"/>
      <scheme val="major"/>
    </font>
    <font>
      <b/>
      <sz val="1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FF00"/>
        <bgColor indexed="64"/>
      </patternFill>
    </fill>
  </fills>
  <borders count="34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/>
      <diagonal/>
    </border>
    <border>
      <left/>
      <right/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medium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medium">
        <color auto="1"/>
      </top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medium">
        <color auto="1"/>
      </top>
      <bottom style="medium">
        <color auto="1"/>
      </bottom>
      <diagonal/>
    </border>
    <border>
      <left/>
      <right style="double">
        <color rgb="FFFF0000"/>
      </right>
      <top/>
      <bottom/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/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/>
      <bottom style="thin">
        <color auto="1"/>
      </bottom>
      <diagonal/>
    </border>
    <border>
      <left style="double">
        <color rgb="FFFF0000"/>
      </left>
      <right style="double">
        <color rgb="FFFF0000"/>
      </right>
      <top/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/>
      <diagonal/>
    </border>
    <border>
      <left style="double">
        <color rgb="FFFF0000"/>
      </left>
      <right style="double">
        <color rgb="FFFF0000"/>
      </right>
      <top style="medium">
        <color auto="1"/>
      </top>
      <bottom/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174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0" xfId="0" applyAlignment="1">
      <alignment horizontal="center"/>
    </xf>
    <xf numFmtId="0" fontId="3" fillId="2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0" fillId="0" borderId="9" xfId="0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10" borderId="7" xfId="0" applyFill="1" applyBorder="1" applyAlignment="1">
      <alignment horizontal="center" vertical="center"/>
    </xf>
    <xf numFmtId="0" fontId="0" fillId="0" borderId="0" xfId="0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0" fontId="5" fillId="0" borderId="7" xfId="0" applyFont="1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0" fillId="0" borderId="3" xfId="0" applyBorder="1" applyProtection="1"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0" fontId="0" fillId="0" borderId="18" xfId="0" applyBorder="1" applyAlignment="1">
      <alignment horizontal="left" vertical="center"/>
    </xf>
    <xf numFmtId="0" fontId="0" fillId="11" borderId="9" xfId="0" applyFill="1" applyBorder="1"/>
    <xf numFmtId="0" fontId="0" fillId="11" borderId="15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 vertical="center"/>
    </xf>
    <xf numFmtId="0" fontId="0" fillId="11" borderId="10" xfId="0" applyFill="1" applyBorder="1" applyAlignment="1">
      <alignment horizontal="center"/>
    </xf>
    <xf numFmtId="0" fontId="0" fillId="3" borderId="10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/>
    </xf>
    <xf numFmtId="0" fontId="0" fillId="3" borderId="9" xfId="0" applyFill="1" applyBorder="1"/>
    <xf numFmtId="0" fontId="0" fillId="3" borderId="15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/>
    </xf>
    <xf numFmtId="0" fontId="0" fillId="5" borderId="9" xfId="0" applyFill="1" applyBorder="1"/>
    <xf numFmtId="0" fontId="0" fillId="5" borderId="15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9" xfId="0" applyFill="1" applyBorder="1"/>
    <xf numFmtId="0" fontId="0" fillId="2" borderId="15" xfId="0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/>
    </xf>
    <xf numFmtId="0" fontId="7" fillId="7" borderId="9" xfId="0" applyFont="1" applyFill="1" applyBorder="1"/>
    <xf numFmtId="0" fontId="7" fillId="7" borderId="15" xfId="0" applyFont="1" applyFill="1" applyBorder="1" applyAlignment="1">
      <alignment horizontal="center" vertical="center"/>
    </xf>
    <xf numFmtId="0" fontId="7" fillId="12" borderId="10" xfId="0" applyFont="1" applyFill="1" applyBorder="1" applyAlignment="1">
      <alignment horizontal="center" vertical="center"/>
    </xf>
    <xf numFmtId="0" fontId="7" fillId="12" borderId="11" xfId="0" applyFont="1" applyFill="1" applyBorder="1" applyAlignment="1">
      <alignment horizontal="center" vertical="center"/>
    </xf>
    <xf numFmtId="0" fontId="7" fillId="12" borderId="10" xfId="0" applyFont="1" applyFill="1" applyBorder="1" applyAlignment="1">
      <alignment horizontal="center"/>
    </xf>
    <xf numFmtId="0" fontId="7" fillId="12" borderId="9" xfId="0" applyFont="1" applyFill="1" applyBorder="1"/>
    <xf numFmtId="0" fontId="7" fillId="12" borderId="15" xfId="0" applyFont="1" applyFill="1" applyBorder="1" applyAlignment="1">
      <alignment horizontal="center" vertical="center"/>
    </xf>
    <xf numFmtId="0" fontId="7" fillId="12" borderId="11" xfId="0" applyFont="1" applyFill="1" applyBorder="1" applyAlignment="1">
      <alignment horizontal="center"/>
    </xf>
    <xf numFmtId="0" fontId="7" fillId="12" borderId="12" xfId="0" applyFont="1" applyFill="1" applyBorder="1"/>
    <xf numFmtId="0" fontId="7" fillId="12" borderId="12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/>
    </xf>
    <xf numFmtId="0" fontId="7" fillId="6" borderId="9" xfId="0" applyFont="1" applyFill="1" applyBorder="1"/>
    <xf numFmtId="0" fontId="7" fillId="6" borderId="15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/>
    </xf>
    <xf numFmtId="0" fontId="0" fillId="3" borderId="21" xfId="0" applyFill="1" applyBorder="1"/>
    <xf numFmtId="0" fontId="0" fillId="3" borderId="22" xfId="0" applyFill="1" applyBorder="1" applyAlignment="1">
      <alignment horizontal="center" vertical="center"/>
    </xf>
    <xf numFmtId="0" fontId="0" fillId="11" borderId="23" xfId="0" applyFill="1" applyBorder="1" applyAlignment="1">
      <alignment horizontal="center" vertical="center"/>
    </xf>
    <xf numFmtId="0" fontId="0" fillId="11" borderId="23" xfId="0" applyFill="1" applyBorder="1" applyAlignment="1">
      <alignment horizontal="center"/>
    </xf>
    <xf numFmtId="0" fontId="0" fillId="11" borderId="23" xfId="0" applyFill="1" applyBorder="1"/>
    <xf numFmtId="0" fontId="0" fillId="11" borderId="8" xfId="0" applyFill="1" applyBorder="1" applyAlignment="1">
      <alignment horizontal="center" vertical="center"/>
    </xf>
    <xf numFmtId="0" fontId="0" fillId="11" borderId="11" xfId="0" applyFill="1" applyBorder="1" applyAlignment="1">
      <alignment horizontal="center" vertical="center"/>
    </xf>
    <xf numFmtId="0" fontId="0" fillId="11" borderId="11" xfId="0" applyFill="1" applyBorder="1" applyAlignment="1">
      <alignment horizontal="center"/>
    </xf>
    <xf numFmtId="0" fontId="0" fillId="11" borderId="12" xfId="0" applyFill="1" applyBorder="1"/>
    <xf numFmtId="0" fontId="0" fillId="11" borderId="12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/>
    </xf>
    <xf numFmtId="0" fontId="0" fillId="3" borderId="25" xfId="0" applyFill="1" applyBorder="1"/>
    <xf numFmtId="0" fontId="0" fillId="3" borderId="25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21" xfId="0" applyFill="1" applyBorder="1"/>
    <xf numFmtId="0" fontId="0" fillId="2" borderId="22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/>
    </xf>
    <xf numFmtId="0" fontId="0" fillId="5" borderId="23" xfId="0" applyFill="1" applyBorder="1"/>
    <xf numFmtId="0" fontId="0" fillId="5" borderId="8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/>
    <xf numFmtId="0" fontId="0" fillId="5" borderId="12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/>
    </xf>
    <xf numFmtId="0" fontId="0" fillId="2" borderId="25" xfId="0" applyFill="1" applyBorder="1"/>
    <xf numFmtId="0" fontId="0" fillId="2" borderId="25" xfId="0" applyFill="1" applyBorder="1" applyAlignment="1">
      <alignment horizontal="center" vertical="center"/>
    </xf>
    <xf numFmtId="0" fontId="7" fillId="7" borderId="21" xfId="0" applyFont="1" applyFill="1" applyBorder="1" applyAlignment="1">
      <alignment horizontal="center" vertical="center"/>
    </xf>
    <xf numFmtId="0" fontId="7" fillId="7" borderId="21" xfId="0" applyFont="1" applyFill="1" applyBorder="1" applyAlignment="1">
      <alignment horizontal="center"/>
    </xf>
    <xf numFmtId="0" fontId="7" fillId="7" borderId="21" xfId="0" applyFont="1" applyFill="1" applyBorder="1"/>
    <xf numFmtId="0" fontId="7" fillId="7" borderId="22" xfId="0" applyFont="1" applyFill="1" applyBorder="1" applyAlignment="1">
      <alignment horizontal="center" vertical="center"/>
    </xf>
    <xf numFmtId="0" fontId="7" fillId="6" borderId="23" xfId="0" applyFont="1" applyFill="1" applyBorder="1" applyAlignment="1">
      <alignment horizontal="center" vertical="center"/>
    </xf>
    <xf numFmtId="0" fontId="7" fillId="6" borderId="23" xfId="0" applyFont="1" applyFill="1" applyBorder="1" applyAlignment="1">
      <alignment horizontal="center"/>
    </xf>
    <xf numFmtId="0" fontId="7" fillId="6" borderId="23" xfId="0" applyFont="1" applyFill="1" applyBorder="1"/>
    <xf numFmtId="0" fontId="7" fillId="6" borderId="8" xfId="0" applyFont="1" applyFill="1" applyBorder="1" applyAlignment="1">
      <alignment horizontal="center" vertical="center"/>
    </xf>
    <xf numFmtId="0" fontId="7" fillId="6" borderId="11" xfId="0" applyFont="1" applyFill="1" applyBorder="1" applyAlignment="1">
      <alignment horizontal="center" vertical="center"/>
    </xf>
    <xf numFmtId="0" fontId="7" fillId="6" borderId="11" xfId="0" applyFont="1" applyFill="1" applyBorder="1" applyAlignment="1">
      <alignment horizontal="center"/>
    </xf>
    <xf numFmtId="0" fontId="7" fillId="6" borderId="12" xfId="0" applyFont="1" applyFill="1" applyBorder="1"/>
    <xf numFmtId="0" fontId="7" fillId="6" borderId="12" xfId="0" applyFont="1" applyFill="1" applyBorder="1" applyAlignment="1">
      <alignment horizontal="center" vertical="center"/>
    </xf>
    <xf numFmtId="0" fontId="7" fillId="7" borderId="24" xfId="0" applyFont="1" applyFill="1" applyBorder="1" applyAlignment="1">
      <alignment horizontal="center" vertical="center"/>
    </xf>
    <xf numFmtId="0" fontId="7" fillId="7" borderId="24" xfId="0" applyFont="1" applyFill="1" applyBorder="1" applyAlignment="1">
      <alignment horizontal="center"/>
    </xf>
    <xf numFmtId="0" fontId="7" fillId="7" borderId="25" xfId="0" applyFont="1" applyFill="1" applyBorder="1"/>
    <xf numFmtId="0" fontId="7" fillId="7" borderId="25" xfId="0" applyFont="1" applyFill="1" applyBorder="1" applyAlignment="1">
      <alignment horizontal="center" vertical="center"/>
    </xf>
    <xf numFmtId="0" fontId="7" fillId="12" borderId="23" xfId="0" applyFont="1" applyFill="1" applyBorder="1" applyAlignment="1">
      <alignment horizontal="center" vertical="center"/>
    </xf>
    <xf numFmtId="0" fontId="7" fillId="12" borderId="23" xfId="0" applyFont="1" applyFill="1" applyBorder="1" applyAlignment="1">
      <alignment horizontal="center"/>
    </xf>
    <xf numFmtId="0" fontId="7" fillId="12" borderId="23" xfId="0" applyFont="1" applyFill="1" applyBorder="1"/>
    <xf numFmtId="0" fontId="7" fillId="12" borderId="8" xfId="0" applyFont="1" applyFill="1" applyBorder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 wrapText="1"/>
    </xf>
    <xf numFmtId="0" fontId="0" fillId="0" borderId="16" xfId="0" applyBorder="1" applyAlignment="1" applyProtection="1">
      <alignment horizontal="center" vertical="center" wrapText="1"/>
      <protection hidden="1"/>
    </xf>
    <xf numFmtId="0" fontId="0" fillId="0" borderId="16" xfId="0" applyBorder="1" applyAlignment="1" applyProtection="1">
      <alignment horizontal="center"/>
      <protection hidden="1"/>
    </xf>
    <xf numFmtId="0" fontId="12" fillId="2" borderId="8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0" fillId="14" borderId="18" xfId="0" applyFill="1" applyBorder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14" borderId="16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0" fillId="2" borderId="19" xfId="0" applyFill="1" applyBorder="1" applyAlignment="1">
      <alignment horizontal="center" vertical="center" wrapText="1"/>
    </xf>
    <xf numFmtId="0" fontId="5" fillId="2" borderId="19" xfId="0" applyFont="1" applyFill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8" fillId="11" borderId="19" xfId="0" applyFont="1" applyFill="1" applyBorder="1" applyAlignment="1">
      <alignment horizontal="center" vertical="center"/>
    </xf>
    <xf numFmtId="0" fontId="8" fillId="11" borderId="4" xfId="0" applyFont="1" applyFill="1" applyBorder="1" applyAlignment="1">
      <alignment horizontal="center" vertical="center"/>
    </xf>
    <xf numFmtId="0" fontId="8" fillId="11" borderId="20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5" borderId="19" xfId="0" applyFont="1" applyFill="1" applyBorder="1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0" fontId="8" fillId="5" borderId="20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9" fillId="6" borderId="19" xfId="0" applyFont="1" applyFill="1" applyBorder="1" applyAlignment="1">
      <alignment horizontal="center" vertical="center"/>
    </xf>
    <xf numFmtId="0" fontId="9" fillId="6" borderId="4" xfId="0" applyFont="1" applyFill="1" applyBorder="1" applyAlignment="1">
      <alignment horizontal="center" vertical="center"/>
    </xf>
    <xf numFmtId="0" fontId="9" fillId="6" borderId="20" xfId="0" applyFont="1" applyFill="1" applyBorder="1" applyAlignment="1">
      <alignment horizontal="center" vertical="center"/>
    </xf>
    <xf numFmtId="0" fontId="9" fillId="7" borderId="4" xfId="0" applyFont="1" applyFill="1" applyBorder="1" applyAlignment="1">
      <alignment horizontal="center" vertical="center"/>
    </xf>
    <xf numFmtId="0" fontId="9" fillId="12" borderId="19" xfId="0" applyFont="1" applyFill="1" applyBorder="1" applyAlignment="1">
      <alignment horizontal="center" vertical="center"/>
    </xf>
    <xf numFmtId="0" fontId="9" fillId="12" borderId="4" xfId="0" applyFont="1" applyFill="1" applyBorder="1" applyAlignment="1">
      <alignment horizontal="center" vertical="center"/>
    </xf>
    <xf numFmtId="0" fontId="9" fillId="12" borderId="20" xfId="0" applyFont="1" applyFill="1" applyBorder="1" applyAlignment="1">
      <alignment horizontal="center" vertical="center"/>
    </xf>
    <xf numFmtId="0" fontId="13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2" fillId="15" borderId="0" xfId="0" applyFont="1" applyFill="1" applyAlignment="1">
      <alignment horizontal="center"/>
    </xf>
    <xf numFmtId="0" fontId="0" fillId="15" borderId="2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5" borderId="26" xfId="0" applyFill="1" applyBorder="1" applyAlignment="1">
      <alignment horizontal="center" vertical="center"/>
    </xf>
    <xf numFmtId="0" fontId="13" fillId="15" borderId="0" xfId="0" applyFont="1" applyFill="1" applyAlignment="1">
      <alignment horizontal="center" vertical="center" wrapText="1"/>
    </xf>
    <xf numFmtId="0" fontId="3" fillId="15" borderId="5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28" xfId="0" applyBorder="1"/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/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00FF0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7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.emf"/><Relationship Id="rId2" Type="http://schemas.openxmlformats.org/officeDocument/2006/relationships/image" Target="../media/image12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85725</xdr:colOff>
          <xdr:row>0</xdr:row>
          <xdr:rowOff>104775</xdr:rowOff>
        </xdr:from>
        <xdr:to>
          <xdr:col>12</xdr:col>
          <xdr:colOff>1981200</xdr:colOff>
          <xdr:row>0</xdr:row>
          <xdr:rowOff>790575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1304925</xdr:colOff>
          <xdr:row>13</xdr:row>
          <xdr:rowOff>9525</xdr:rowOff>
        </xdr:from>
        <xdr:to>
          <xdr:col>7</xdr:col>
          <xdr:colOff>390525</xdr:colOff>
          <xdr:row>15</xdr:row>
          <xdr:rowOff>142875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1228725</xdr:colOff>
          <xdr:row>13</xdr:row>
          <xdr:rowOff>19050</xdr:rowOff>
        </xdr:from>
        <xdr:to>
          <xdr:col>12</xdr:col>
          <xdr:colOff>714375</xdr:colOff>
          <xdr:row>15</xdr:row>
          <xdr:rowOff>152400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1543050</xdr:colOff>
          <xdr:row>13</xdr:row>
          <xdr:rowOff>9525</xdr:rowOff>
        </xdr:from>
        <xdr:to>
          <xdr:col>14</xdr:col>
          <xdr:colOff>942975</xdr:colOff>
          <xdr:row>15</xdr:row>
          <xdr:rowOff>142875</xdr:rowOff>
        </xdr:to>
        <xdr:sp macro="" textlink="">
          <xdr:nvSpPr>
            <xdr:cNvPr id="1037" name="CommandButton10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19</xdr:row>
          <xdr:rowOff>38100</xdr:rowOff>
        </xdr:from>
        <xdr:to>
          <xdr:col>7</xdr:col>
          <xdr:colOff>1219200</xdr:colOff>
          <xdr:row>21</xdr:row>
          <xdr:rowOff>171450</xdr:rowOff>
        </xdr:to>
        <xdr:sp macro="" textlink="">
          <xdr:nvSpPr>
            <xdr:cNvPr id="1038" name="CommandButton11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19</xdr:row>
          <xdr:rowOff>28575</xdr:rowOff>
        </xdr:from>
        <xdr:to>
          <xdr:col>13</xdr:col>
          <xdr:colOff>28575</xdr:colOff>
          <xdr:row>21</xdr:row>
          <xdr:rowOff>161925</xdr:rowOff>
        </xdr:to>
        <xdr:sp macro="" textlink="">
          <xdr:nvSpPr>
            <xdr:cNvPr id="1039" name="CommandButton12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</xdr:colOff>
          <xdr:row>0</xdr:row>
          <xdr:rowOff>95250</xdr:rowOff>
        </xdr:from>
        <xdr:to>
          <xdr:col>14</xdr:col>
          <xdr:colOff>1924050</xdr:colOff>
          <xdr:row>0</xdr:row>
          <xdr:rowOff>781050</xdr:rowOff>
        </xdr:to>
        <xdr:sp macro="" textlink="">
          <xdr:nvSpPr>
            <xdr:cNvPr id="1040" name="CommandButton4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638175</xdr:colOff>
          <xdr:row>22</xdr:row>
          <xdr:rowOff>47625</xdr:rowOff>
        </xdr:from>
        <xdr:to>
          <xdr:col>10</xdr:col>
          <xdr:colOff>685800</xdr:colOff>
          <xdr:row>24</xdr:row>
          <xdr:rowOff>104775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1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142875</xdr:colOff>
      <xdr:row>3</xdr:row>
      <xdr:rowOff>47625</xdr:rowOff>
    </xdr:from>
    <xdr:to>
      <xdr:col>12</xdr:col>
      <xdr:colOff>390525</xdr:colOff>
      <xdr:row>11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CEBDF87-AB7D-F635-6100-E47530803DDE}"/>
            </a:ext>
          </a:extLst>
        </xdr:cNvPr>
        <xdr:cNvSpPr txBox="1"/>
      </xdr:nvSpPr>
      <xdr:spPr>
        <a:xfrm>
          <a:off x="5619750" y="742950"/>
          <a:ext cx="4057650" cy="2085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Sur cette feuille il faudrait un peu d'explications:</a:t>
          </a:r>
        </a:p>
        <a:p>
          <a:endParaRPr lang="fr-FR" sz="1100"/>
        </a:p>
        <a:p>
          <a:r>
            <a:rPr lang="fr-FR" sz="1100"/>
            <a:t>2 poules de 8 et tu demandes a faire un classement final </a:t>
          </a:r>
        </a:p>
        <a:p>
          <a:r>
            <a:rPr lang="fr-FR" sz="1100"/>
            <a:t>avec simplement les 5 premières équipes de  chaque poule.</a:t>
          </a:r>
        </a:p>
        <a:p>
          <a:endParaRPr lang="fr-FR" sz="1100"/>
        </a:p>
        <a:p>
          <a:r>
            <a:rPr lang="fr-FR" sz="1100"/>
            <a:t>les 3 autres équipes tu en fais quoi ?</a:t>
          </a:r>
        </a:p>
        <a:p>
          <a:endParaRPr lang="fr-FR" sz="1100"/>
        </a:p>
        <a:p>
          <a:endParaRPr lang="fr-FR" sz="1100"/>
        </a:p>
        <a:p>
          <a:r>
            <a:rPr lang="fr-FR" sz="1600">
              <a:solidFill>
                <a:srgbClr val="FF0000"/>
              </a:solidFill>
            </a:rPr>
            <a:t>ATTENTION CETTE FEUILLE N'EST PAS Protégée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12</xdr:row>
          <xdr:rowOff>114300</xdr:rowOff>
        </xdr:from>
        <xdr:to>
          <xdr:col>1</xdr:col>
          <xdr:colOff>1476375</xdr:colOff>
          <xdr:row>14</xdr:row>
          <xdr:rowOff>190500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12</xdr:row>
          <xdr:rowOff>123825</xdr:rowOff>
        </xdr:from>
        <xdr:to>
          <xdr:col>1</xdr:col>
          <xdr:colOff>1485900</xdr:colOff>
          <xdr:row>15</xdr:row>
          <xdr:rowOff>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3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152400</xdr:colOff>
          <xdr:row>0</xdr:row>
          <xdr:rowOff>38100</xdr:rowOff>
        </xdr:from>
        <xdr:to>
          <xdr:col>6</xdr:col>
          <xdr:colOff>438150</xdr:colOff>
          <xdr:row>1</xdr:row>
          <xdr:rowOff>381000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4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</xdr:row>
          <xdr:rowOff>180975</xdr:rowOff>
        </xdr:from>
        <xdr:to>
          <xdr:col>0</xdr:col>
          <xdr:colOff>1809750</xdr:colOff>
          <xdr:row>4</xdr:row>
          <xdr:rowOff>95250</xdr:rowOff>
        </xdr:to>
        <xdr:sp macro="" textlink="">
          <xdr:nvSpPr>
            <xdr:cNvPr id="11266" name="CommandButton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4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152400</xdr:colOff>
          <xdr:row>13</xdr:row>
          <xdr:rowOff>38100</xdr:rowOff>
        </xdr:from>
        <xdr:to>
          <xdr:col>6</xdr:col>
          <xdr:colOff>438150</xdr:colOff>
          <xdr:row>16</xdr:row>
          <xdr:rowOff>0</xdr:rowOff>
        </xdr:to>
        <xdr:sp macro="" textlink="">
          <xdr:nvSpPr>
            <xdr:cNvPr id="11267" name="CommandButton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4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Relationship Id="rId4" Type="http://schemas.openxmlformats.org/officeDocument/2006/relationships/image" Target="../media/image10.emf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3.xml"/><Relationship Id="rId3" Type="http://schemas.openxmlformats.org/officeDocument/2006/relationships/vmlDrawing" Target="../drawings/vmlDrawing5.vml"/><Relationship Id="rId7" Type="http://schemas.openxmlformats.org/officeDocument/2006/relationships/image" Target="../media/image12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2.xml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Relationship Id="rId9" Type="http://schemas.openxmlformats.org/officeDocument/2006/relationships/image" Target="../media/image1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0040EB-160F-4FEB-BB88-5D344EEA4633}">
  <sheetPr codeName="Feuil1"/>
  <dimension ref="A1:P43"/>
  <sheetViews>
    <sheetView showGridLines="0" showRowColHeaders="0" tabSelected="1" workbookViewId="0">
      <selection activeCell="U6" sqref="U6"/>
    </sheetView>
  </sheetViews>
  <sheetFormatPr baseColWidth="10" defaultColWidth="6.7109375" defaultRowHeight="15" x14ac:dyDescent="0.25"/>
  <cols>
    <col min="1" max="1" width="6.7109375" style="5"/>
    <col min="2" max="2" width="30.7109375" customWidth="1"/>
    <col min="3" max="3" width="0.7109375" style="1" hidden="1" customWidth="1"/>
    <col min="4" max="4" width="3.7109375" style="1" hidden="1" customWidth="1"/>
    <col min="5" max="5" width="1" style="1" customWidth="1"/>
    <col min="6" max="6" width="3.7109375" style="1" hidden="1" customWidth="1"/>
    <col min="7" max="7" width="5.85546875" style="1" customWidth="1"/>
    <col min="8" max="8" width="30.7109375" style="1" customWidth="1"/>
    <col min="9" max="9" width="0.85546875" style="1" customWidth="1"/>
    <col min="10" max="10" width="3.7109375" style="1" hidden="1" customWidth="1"/>
    <col min="11" max="11" width="0.85546875" style="1" hidden="1" customWidth="1"/>
    <col min="12" max="12" width="3.7109375" style="1" hidden="1" customWidth="1"/>
    <col min="13" max="13" width="30.7109375" style="1" customWidth="1"/>
    <col min="14" max="14" width="2.140625" style="1" customWidth="1"/>
    <col min="15" max="15" width="30.7109375" style="1" customWidth="1"/>
    <col min="16" max="16" width="2.140625" style="1" customWidth="1"/>
  </cols>
  <sheetData>
    <row r="1" spans="1:16" ht="79.5" customHeight="1" thickBot="1" x14ac:dyDescent="0.35">
      <c r="A1" s="156" t="s">
        <v>2</v>
      </c>
      <c r="B1" s="155" t="s">
        <v>51</v>
      </c>
      <c r="C1" s="129"/>
      <c r="D1" s="129"/>
      <c r="G1" s="160" t="s">
        <v>2</v>
      </c>
      <c r="H1" s="164" t="s">
        <v>52</v>
      </c>
      <c r="P1" s="166"/>
    </row>
    <row r="2" spans="1:16" ht="22.5" thickTop="1" thickBot="1" x14ac:dyDescent="0.3">
      <c r="A2" s="157">
        <v>1</v>
      </c>
      <c r="B2" s="3" t="s">
        <v>28</v>
      </c>
      <c r="C2" s="126"/>
      <c r="D2" s="127">
        <v>6</v>
      </c>
      <c r="E2" s="131"/>
      <c r="F2" s="130">
        <v>1</v>
      </c>
      <c r="G2" s="161">
        <v>1</v>
      </c>
      <c r="H2" s="121" t="s">
        <v>47</v>
      </c>
      <c r="I2" s="7"/>
      <c r="J2" s="133">
        <v>4</v>
      </c>
      <c r="K2" s="133"/>
      <c r="L2" s="126">
        <v>1</v>
      </c>
      <c r="M2" s="6" t="s">
        <v>0</v>
      </c>
      <c r="N2" s="2"/>
      <c r="O2" s="165" t="s">
        <v>1</v>
      </c>
      <c r="P2" s="27"/>
    </row>
    <row r="3" spans="1:16" ht="16.5" thickTop="1" thickBot="1" x14ac:dyDescent="0.3">
      <c r="A3" s="158">
        <v>2</v>
      </c>
      <c r="B3" s="3" t="s">
        <v>29</v>
      </c>
      <c r="C3" s="126"/>
      <c r="D3" s="127">
        <v>5</v>
      </c>
      <c r="E3" s="131"/>
      <c r="F3" s="130">
        <v>4</v>
      </c>
      <c r="G3" s="162">
        <v>2</v>
      </c>
      <c r="H3" s="3" t="s">
        <v>48</v>
      </c>
      <c r="I3" s="7"/>
      <c r="J3" s="127">
        <v>3</v>
      </c>
      <c r="K3" s="127"/>
      <c r="L3" s="126">
        <v>5</v>
      </c>
      <c r="M3" s="3" t="str">
        <f>IFERROR(VLOOKUP(D2,$A$2:$B$10,2,0),"")</f>
        <v>MONACO</v>
      </c>
      <c r="N3" s="4"/>
      <c r="O3" s="3" t="str">
        <f>IFERROR(VLOOKUP(J2,$G$2:$H$10,2,0),"")</f>
        <v>MONTPELLIER</v>
      </c>
      <c r="P3" s="27"/>
    </row>
    <row r="4" spans="1:16" ht="16.5" thickTop="1" thickBot="1" x14ac:dyDescent="0.3">
      <c r="A4" s="158">
        <v>3</v>
      </c>
      <c r="B4" s="3" t="s">
        <v>30</v>
      </c>
      <c r="C4" s="126"/>
      <c r="D4" s="127">
        <v>3</v>
      </c>
      <c r="E4" s="131"/>
      <c r="F4" s="130">
        <v>8</v>
      </c>
      <c r="G4" s="162">
        <v>3</v>
      </c>
      <c r="H4" s="3" t="s">
        <v>49</v>
      </c>
      <c r="I4" s="7"/>
      <c r="J4" s="127">
        <v>8</v>
      </c>
      <c r="K4" s="127"/>
      <c r="L4" s="126">
        <v>7</v>
      </c>
      <c r="M4" s="3" t="str">
        <f>IFERROR(VLOOKUP(D3,$A$2:$B$10,2,0),"")</f>
        <v>LILLE</v>
      </c>
      <c r="N4" s="4"/>
      <c r="O4" s="3" t="str">
        <f t="shared" ref="O4:O6" si="0">IFERROR(VLOOKUP(J3,$G$2:$H$10,2,0),"")</f>
        <v>REIMS</v>
      </c>
      <c r="P4" s="27"/>
    </row>
    <row r="5" spans="1:16" ht="16.5" thickTop="1" thickBot="1" x14ac:dyDescent="0.3">
      <c r="A5" s="158">
        <v>4</v>
      </c>
      <c r="B5" s="3" t="s">
        <v>31</v>
      </c>
      <c r="C5" s="126"/>
      <c r="D5" s="127">
        <v>7</v>
      </c>
      <c r="E5" s="131"/>
      <c r="F5" s="130">
        <v>2</v>
      </c>
      <c r="G5" s="162">
        <v>4</v>
      </c>
      <c r="H5" s="3" t="s">
        <v>50</v>
      </c>
      <c r="I5" s="7"/>
      <c r="J5" s="127">
        <v>6</v>
      </c>
      <c r="K5" s="127"/>
      <c r="L5" s="126">
        <v>2</v>
      </c>
      <c r="M5" s="3" t="str">
        <f>IFERROR(VLOOKUP(D4,$A$2:$B$10,2,0),"")</f>
        <v>OM</v>
      </c>
      <c r="N5" s="4"/>
      <c r="O5" s="3" t="str">
        <f t="shared" si="0"/>
        <v>NANTES</v>
      </c>
      <c r="P5" s="27"/>
    </row>
    <row r="6" spans="1:16" ht="16.5" thickTop="1" thickBot="1" x14ac:dyDescent="0.3">
      <c r="A6" s="158">
        <v>5</v>
      </c>
      <c r="B6" s="3" t="s">
        <v>32</v>
      </c>
      <c r="C6" s="128"/>
      <c r="F6" s="131"/>
      <c r="G6" s="162">
        <v>5</v>
      </c>
      <c r="H6" s="3" t="s">
        <v>43</v>
      </c>
      <c r="I6" s="7"/>
      <c r="M6" s="3" t="str">
        <f>IFERROR(VLOOKUP(D5,$A$2:$B$10,2,0),"")</f>
        <v>LYON</v>
      </c>
      <c r="N6" s="4"/>
      <c r="O6" s="3" t="str">
        <f t="shared" si="0"/>
        <v>BREST</v>
      </c>
      <c r="P6"/>
    </row>
    <row r="7" spans="1:16" ht="16.5" thickTop="1" thickBot="1" x14ac:dyDescent="0.3">
      <c r="A7" s="158">
        <v>6</v>
      </c>
      <c r="B7" s="3" t="s">
        <v>33</v>
      </c>
      <c r="C7" s="128"/>
      <c r="F7" s="131"/>
      <c r="G7" s="162">
        <v>6</v>
      </c>
      <c r="H7" s="3" t="s">
        <v>44</v>
      </c>
      <c r="I7" s="7"/>
      <c r="M7" s="3" t="str">
        <f>IFERROR(VLOOKUP(F2,$A$2:$B$10,2,0),"")</f>
        <v xml:space="preserve">PSG </v>
      </c>
      <c r="N7"/>
      <c r="O7" s="3" t="str">
        <f>IFERROR(VLOOKUP(L2,$G$2:$H$10,2,0),"")</f>
        <v>NICE</v>
      </c>
      <c r="P7"/>
    </row>
    <row r="8" spans="1:16" ht="16.5" thickTop="1" thickBot="1" x14ac:dyDescent="0.3">
      <c r="A8" s="158">
        <v>7</v>
      </c>
      <c r="B8" s="3" t="s">
        <v>34</v>
      </c>
      <c r="C8" s="128"/>
      <c r="F8" s="131"/>
      <c r="G8" s="162">
        <v>7</v>
      </c>
      <c r="H8" s="3" t="s">
        <v>45</v>
      </c>
      <c r="I8" s="7"/>
      <c r="M8" s="3" t="str">
        <f>IFERROR(VLOOKUP(F3,$A$2:$B$10,2,0),"")</f>
        <v>RENNES</v>
      </c>
      <c r="N8"/>
      <c r="O8" s="3" t="str">
        <f t="shared" ref="O8:O10" si="1">IFERROR(VLOOKUP(L3,$G$2:$H$10,2,0),"")</f>
        <v>TOULOUSE</v>
      </c>
      <c r="P8"/>
    </row>
    <row r="9" spans="1:16" ht="16.5" thickTop="1" thickBot="1" x14ac:dyDescent="0.3">
      <c r="A9" s="159">
        <v>8</v>
      </c>
      <c r="B9" s="122" t="s">
        <v>35</v>
      </c>
      <c r="C9" s="128"/>
      <c r="F9" s="131"/>
      <c r="G9" s="163">
        <v>8</v>
      </c>
      <c r="H9" s="121" t="s">
        <v>46</v>
      </c>
      <c r="I9" s="7"/>
      <c r="M9" s="3" t="str">
        <f>IFERROR(VLOOKUP(F4,$A$2:$B$10,2,0),"")</f>
        <v>CLERMONT</v>
      </c>
      <c r="N9"/>
      <c r="O9" s="3" t="str">
        <f t="shared" si="1"/>
        <v>STRASBOURG</v>
      </c>
      <c r="P9"/>
    </row>
    <row r="10" spans="1:16" ht="16.5" thickTop="1" thickBot="1" x14ac:dyDescent="0.3">
      <c r="A10" s="123"/>
      <c r="B10" s="124"/>
      <c r="H10" s="125"/>
      <c r="M10" s="121" t="str">
        <f>IFERROR(VLOOKUP(F5,$A$2:$B$10,2,0),"")</f>
        <v>RCLENS</v>
      </c>
      <c r="N10"/>
      <c r="O10" s="121" t="str">
        <f t="shared" si="1"/>
        <v>LORIENT</v>
      </c>
      <c r="P10"/>
    </row>
    <row r="11" spans="1:16" ht="15.75" thickTop="1" x14ac:dyDescent="0.25">
      <c r="A11"/>
      <c r="J11"/>
      <c r="M11"/>
      <c r="N11"/>
      <c r="O11"/>
      <c r="P11"/>
    </row>
    <row r="12" spans="1:16" x14ac:dyDescent="0.25">
      <c r="A12"/>
      <c r="O12"/>
      <c r="P12"/>
    </row>
    <row r="13" spans="1:16" x14ac:dyDescent="0.25">
      <c r="A13"/>
      <c r="M13"/>
      <c r="N13"/>
      <c r="O13"/>
      <c r="P13"/>
    </row>
    <row r="14" spans="1:16" x14ac:dyDescent="0.25">
      <c r="A14"/>
      <c r="M14"/>
      <c r="N14"/>
      <c r="O14"/>
      <c r="P14"/>
    </row>
    <row r="15" spans="1:16" x14ac:dyDescent="0.25">
      <c r="A15"/>
      <c r="M15"/>
      <c r="N15"/>
      <c r="O15"/>
      <c r="P15"/>
    </row>
    <row r="16" spans="1:16" x14ac:dyDescent="0.25">
      <c r="A16"/>
      <c r="M16"/>
      <c r="N16"/>
      <c r="O16"/>
      <c r="P16"/>
    </row>
    <row r="17" spans="1:16" x14ac:dyDescent="0.25">
      <c r="A17"/>
      <c r="M17"/>
      <c r="N17"/>
      <c r="O17"/>
      <c r="P17"/>
    </row>
    <row r="18" spans="1:16" x14ac:dyDescent="0.25">
      <c r="A18"/>
      <c r="B18" s="1"/>
    </row>
    <row r="19" spans="1:16" x14ac:dyDescent="0.25">
      <c r="A19"/>
      <c r="B19" s="1"/>
    </row>
    <row r="20" spans="1:16" x14ac:dyDescent="0.25">
      <c r="A20"/>
      <c r="B20" s="1"/>
    </row>
    <row r="21" spans="1:16" x14ac:dyDescent="0.25">
      <c r="A21"/>
      <c r="B21" s="1"/>
    </row>
    <row r="22" spans="1:16" x14ac:dyDescent="0.25">
      <c r="A22"/>
      <c r="B22" s="1"/>
    </row>
    <row r="23" spans="1:16" x14ac:dyDescent="0.25">
      <c r="A23"/>
      <c r="B23" s="1"/>
    </row>
    <row r="24" spans="1:16" x14ac:dyDescent="0.25">
      <c r="A24"/>
      <c r="B24" s="1"/>
    </row>
    <row r="25" spans="1:16" x14ac:dyDescent="0.25">
      <c r="A25"/>
      <c r="B25" s="1"/>
    </row>
    <row r="26" spans="1:16" x14ac:dyDescent="0.25">
      <c r="A26"/>
      <c r="B26" s="1"/>
    </row>
    <row r="27" spans="1:16" x14ac:dyDescent="0.25">
      <c r="A27"/>
      <c r="B27" s="1"/>
    </row>
    <row r="28" spans="1:16" x14ac:dyDescent="0.25">
      <c r="A28"/>
      <c r="B28" s="1"/>
    </row>
    <row r="29" spans="1:16" x14ac:dyDescent="0.25">
      <c r="A29"/>
      <c r="B29" s="1"/>
    </row>
    <row r="30" spans="1:16" x14ac:dyDescent="0.25">
      <c r="A30"/>
      <c r="B30" s="1"/>
    </row>
    <row r="31" spans="1:16" x14ac:dyDescent="0.25">
      <c r="A31"/>
      <c r="B31" s="1"/>
    </row>
    <row r="32" spans="1:16" x14ac:dyDescent="0.25">
      <c r="A32"/>
      <c r="B32" s="1"/>
    </row>
    <row r="33" spans="1:4" x14ac:dyDescent="0.25">
      <c r="A33"/>
      <c r="B33" s="1"/>
    </row>
    <row r="34" spans="1:4" x14ac:dyDescent="0.25">
      <c r="A34"/>
      <c r="B34" s="1"/>
    </row>
    <row r="35" spans="1:4" x14ac:dyDescent="0.25">
      <c r="A35"/>
      <c r="B35" s="1"/>
    </row>
    <row r="36" spans="1:4" x14ac:dyDescent="0.25">
      <c r="A36"/>
      <c r="B36" s="1"/>
    </row>
    <row r="37" spans="1:4" x14ac:dyDescent="0.25">
      <c r="A37"/>
      <c r="B37" s="1"/>
    </row>
    <row r="38" spans="1:4" x14ac:dyDescent="0.25">
      <c r="A38"/>
      <c r="B38" s="1"/>
    </row>
    <row r="39" spans="1:4" x14ac:dyDescent="0.25">
      <c r="A39"/>
      <c r="B39" s="1"/>
    </row>
    <row r="40" spans="1:4" x14ac:dyDescent="0.25">
      <c r="A40"/>
      <c r="B40" s="1"/>
    </row>
    <row r="41" spans="1:4" x14ac:dyDescent="0.25">
      <c r="A41"/>
      <c r="B41" s="1"/>
    </row>
    <row r="42" spans="1:4" x14ac:dyDescent="0.25">
      <c r="A42"/>
      <c r="B42" s="1"/>
    </row>
    <row r="43" spans="1:4" x14ac:dyDescent="0.25">
      <c r="A43" s="8"/>
      <c r="B43" s="9"/>
      <c r="C43" s="132"/>
      <c r="D43" s="132"/>
    </row>
  </sheetData>
  <sheetProtection algorithmName="SHA-512" hashValue="PtbECHQ/oU02KJ4hzvTT8qmVL4Nl5408FcUhUCEK1Yq5yd9DYNXwuxwzNJacyGtW1rfEkZNSQEZzIQSi21UlTg==" saltValue="CuHEtFtCdmWUc9uSAp7DGA==" spinCount="100000" sheet="1" objects="1" scenarios="1"/>
  <protectedRanges>
    <protectedRange sqref="H2:H9" name="Plage3"/>
    <protectedRange sqref="B2:B9" name="Plage2"/>
    <protectedRange sqref="A2:A10 E2:G9" name="Plage1"/>
  </protectedRanges>
  <sortState xmlns:xlrd2="http://schemas.microsoft.com/office/spreadsheetml/2017/richdata2" ref="B3:B42">
    <sortCondition ref="B2:B42"/>
  </sortState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0" r:id="rId4" name="CommandButton4">
          <controlPr defaultSize="0" autoLine="0" r:id="rId5">
            <anchor moveWithCells="1">
              <from>
                <xdr:col>14</xdr:col>
                <xdr:colOff>28575</xdr:colOff>
                <xdr:row>0</xdr:row>
                <xdr:rowOff>95250</xdr:rowOff>
              </from>
              <to>
                <xdr:col>14</xdr:col>
                <xdr:colOff>1924050</xdr:colOff>
                <xdr:row>0</xdr:row>
                <xdr:rowOff>781050</xdr:rowOff>
              </to>
            </anchor>
          </controlPr>
        </control>
      </mc:Choice>
      <mc:Fallback>
        <control shapeId="1040" r:id="rId4" name="CommandButton4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12</xdr:col>
                <xdr:colOff>85725</xdr:colOff>
                <xdr:row>0</xdr:row>
                <xdr:rowOff>104775</xdr:rowOff>
              </from>
              <to>
                <xdr:col>12</xdr:col>
                <xdr:colOff>1981200</xdr:colOff>
                <xdr:row>0</xdr:row>
                <xdr:rowOff>790575</xdr:rowOff>
              </to>
            </anchor>
          </controlPr>
        </control>
      </mc:Choice>
      <mc:Fallback>
        <control shapeId="1025" r:id="rId6" name="CommandButton1"/>
      </mc:Fallback>
    </mc:AlternateContent>
    <mc:AlternateContent xmlns:mc="http://schemas.openxmlformats.org/markup-compatibility/2006">
      <mc:Choice Requires="x14">
        <control shapeId="1026" r:id="rId8" name="CommandButton2">
          <controlPr defaultSize="0" autoLine="0" r:id="rId9">
            <anchor moveWithCells="1">
              <from>
                <xdr:col>1</xdr:col>
                <xdr:colOff>1304925</xdr:colOff>
                <xdr:row>13</xdr:row>
                <xdr:rowOff>9525</xdr:rowOff>
              </from>
              <to>
                <xdr:col>7</xdr:col>
                <xdr:colOff>390525</xdr:colOff>
                <xdr:row>15</xdr:row>
                <xdr:rowOff>142875</xdr:rowOff>
              </to>
            </anchor>
          </controlPr>
        </control>
      </mc:Choice>
      <mc:Fallback>
        <control shapeId="1026" r:id="rId8" name="CommandButton2"/>
      </mc:Fallback>
    </mc:AlternateContent>
    <mc:AlternateContent xmlns:mc="http://schemas.openxmlformats.org/markup-compatibility/2006">
      <mc:Choice Requires="x14">
        <control shapeId="1027" r:id="rId10" name="CommandButton3">
          <controlPr defaultSize="0" autoLine="0" r:id="rId11">
            <anchor moveWithCells="1">
              <from>
                <xdr:col>7</xdr:col>
                <xdr:colOff>1228725</xdr:colOff>
                <xdr:row>13</xdr:row>
                <xdr:rowOff>19050</xdr:rowOff>
              </from>
              <to>
                <xdr:col>12</xdr:col>
                <xdr:colOff>714375</xdr:colOff>
                <xdr:row>15</xdr:row>
                <xdr:rowOff>152400</xdr:rowOff>
              </to>
            </anchor>
          </controlPr>
        </control>
      </mc:Choice>
      <mc:Fallback>
        <control shapeId="1027" r:id="rId10" name="CommandButton3"/>
      </mc:Fallback>
    </mc:AlternateContent>
    <mc:AlternateContent xmlns:mc="http://schemas.openxmlformats.org/markup-compatibility/2006">
      <mc:Choice Requires="x14">
        <control shapeId="1037" r:id="rId12" name="CommandButton10">
          <controlPr defaultSize="0" autoLine="0" r:id="rId13">
            <anchor moveWithCells="1">
              <from>
                <xdr:col>12</xdr:col>
                <xdr:colOff>1543050</xdr:colOff>
                <xdr:row>13</xdr:row>
                <xdr:rowOff>9525</xdr:rowOff>
              </from>
              <to>
                <xdr:col>14</xdr:col>
                <xdr:colOff>942975</xdr:colOff>
                <xdr:row>15</xdr:row>
                <xdr:rowOff>142875</xdr:rowOff>
              </to>
            </anchor>
          </controlPr>
        </control>
      </mc:Choice>
      <mc:Fallback>
        <control shapeId="1037" r:id="rId12" name="CommandButton10"/>
      </mc:Fallback>
    </mc:AlternateContent>
    <mc:AlternateContent xmlns:mc="http://schemas.openxmlformats.org/markup-compatibility/2006">
      <mc:Choice Requires="x14">
        <control shapeId="1038" r:id="rId14" name="CommandButton11">
          <controlPr defaultSize="0" autoLine="0" r:id="rId15">
            <anchor moveWithCells="1">
              <from>
                <xdr:col>6</xdr:col>
                <xdr:colOff>19050</xdr:colOff>
                <xdr:row>19</xdr:row>
                <xdr:rowOff>38100</xdr:rowOff>
              </from>
              <to>
                <xdr:col>7</xdr:col>
                <xdr:colOff>1219200</xdr:colOff>
                <xdr:row>21</xdr:row>
                <xdr:rowOff>171450</xdr:rowOff>
              </to>
            </anchor>
          </controlPr>
        </control>
      </mc:Choice>
      <mc:Fallback>
        <control shapeId="1038" r:id="rId14" name="CommandButton11"/>
      </mc:Fallback>
    </mc:AlternateContent>
    <mc:AlternateContent xmlns:mc="http://schemas.openxmlformats.org/markup-compatibility/2006">
      <mc:Choice Requires="x14">
        <control shapeId="1039" r:id="rId16" name="CommandButton12">
          <controlPr defaultSize="0" autoLine="0" r:id="rId17">
            <anchor moveWithCells="1">
              <from>
                <xdr:col>12</xdr:col>
                <xdr:colOff>19050</xdr:colOff>
                <xdr:row>19</xdr:row>
                <xdr:rowOff>28575</xdr:rowOff>
              </from>
              <to>
                <xdr:col>13</xdr:col>
                <xdr:colOff>28575</xdr:colOff>
                <xdr:row>21</xdr:row>
                <xdr:rowOff>161925</xdr:rowOff>
              </to>
            </anchor>
          </controlPr>
        </control>
      </mc:Choice>
      <mc:Fallback>
        <control shapeId="1039" r:id="rId16" name="CommandButton1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C1DB7-7E8C-4B11-9E6C-E2A637C2E033}">
  <sheetPr codeName="Feuil2"/>
  <dimension ref="A2:K22"/>
  <sheetViews>
    <sheetView showGridLines="0" showRowColHeaders="0" workbookViewId="0">
      <selection activeCell="I10" sqref="I10"/>
    </sheetView>
  </sheetViews>
  <sheetFormatPr baseColWidth="10" defaultRowHeight="15" x14ac:dyDescent="0.25"/>
  <sheetData>
    <row r="2" spans="1:11" ht="18.75" x14ac:dyDescent="0.25">
      <c r="A2" s="134" t="s">
        <v>11</v>
      </c>
      <c r="B2" s="134"/>
      <c r="C2" s="134"/>
    </row>
    <row r="3" spans="1:11" x14ac:dyDescent="0.25">
      <c r="A3" t="s">
        <v>71</v>
      </c>
    </row>
    <row r="4" spans="1:11" x14ac:dyDescent="0.25">
      <c r="A4" t="s">
        <v>12</v>
      </c>
    </row>
    <row r="5" spans="1:11" x14ac:dyDescent="0.25">
      <c r="A5" t="s">
        <v>13</v>
      </c>
    </row>
    <row r="6" spans="1:11" x14ac:dyDescent="0.25">
      <c r="A6" t="s">
        <v>14</v>
      </c>
    </row>
    <row r="8" spans="1:11" ht="18.75" x14ac:dyDescent="0.25">
      <c r="A8" s="134" t="s">
        <v>15</v>
      </c>
      <c r="B8" s="134"/>
      <c r="C8" s="134"/>
    </row>
    <row r="10" spans="1:11" x14ac:dyDescent="0.25">
      <c r="A10" t="s">
        <v>16</v>
      </c>
    </row>
    <row r="12" spans="1:11" ht="18.75" x14ac:dyDescent="0.25">
      <c r="A12" s="134" t="s">
        <v>17</v>
      </c>
      <c r="B12" s="134"/>
      <c r="C12" s="134"/>
    </row>
    <row r="13" spans="1:11" x14ac:dyDescent="0.25">
      <c r="A13" t="s">
        <v>18</v>
      </c>
    </row>
    <row r="14" spans="1:11" x14ac:dyDescent="0.25">
      <c r="A14" t="s">
        <v>19</v>
      </c>
    </row>
    <row r="16" spans="1:11" ht="18.75" x14ac:dyDescent="0.25">
      <c r="A16" s="134" t="s">
        <v>20</v>
      </c>
      <c r="B16" s="134"/>
      <c r="C16" s="134"/>
      <c r="D16" s="134"/>
      <c r="E16" s="134"/>
      <c r="F16" s="134"/>
      <c r="G16" s="134"/>
      <c r="H16" s="134"/>
      <c r="I16" s="134"/>
      <c r="J16" s="134"/>
      <c r="K16" s="134"/>
    </row>
    <row r="19" spans="1:9" x14ac:dyDescent="0.25">
      <c r="A19" s="173"/>
      <c r="B19" s="173"/>
      <c r="C19" s="173"/>
      <c r="D19" s="173"/>
      <c r="E19" s="173"/>
      <c r="F19" s="173"/>
      <c r="G19" s="173"/>
      <c r="H19" s="173"/>
      <c r="I19" s="173"/>
    </row>
    <row r="20" spans="1:9" x14ac:dyDescent="0.25">
      <c r="A20" s="173"/>
      <c r="B20" s="173"/>
      <c r="C20" s="173"/>
      <c r="D20" s="173"/>
      <c r="E20" s="173"/>
      <c r="F20" s="173"/>
      <c r="G20" s="173"/>
      <c r="H20" s="173"/>
      <c r="I20" s="173"/>
    </row>
    <row r="21" spans="1:9" x14ac:dyDescent="0.25">
      <c r="A21" s="173"/>
      <c r="B21" s="173"/>
      <c r="C21" s="173"/>
      <c r="D21" s="173"/>
      <c r="E21" s="173"/>
      <c r="F21" s="173"/>
      <c r="G21" s="173"/>
      <c r="H21" s="173"/>
      <c r="I21" s="173"/>
    </row>
    <row r="22" spans="1:9" x14ac:dyDescent="0.25">
      <c r="A22" s="173"/>
      <c r="B22" s="173"/>
      <c r="C22" s="173"/>
      <c r="D22" s="173"/>
      <c r="E22" s="173"/>
      <c r="F22" s="173"/>
      <c r="G22" s="173"/>
      <c r="H22" s="173"/>
      <c r="I22" s="173"/>
    </row>
  </sheetData>
  <sheetProtection algorithmName="SHA-512" hashValue="SBt2lASTibVEFr5ehjO0jGxP0uaiyQ5yIiGM1wmcCbV26HIqJLwszqzEiPYu/h/Q++lUjSDMLQAh/QC21Jkbhw==" saltValue="mSavWf/KJFdS1Dcne6FEsg==" spinCount="100000" sheet="1" objects="1" scenarios="1"/>
  <mergeCells count="4">
    <mergeCell ref="A8:C8"/>
    <mergeCell ref="A2:C2"/>
    <mergeCell ref="A12:C12"/>
    <mergeCell ref="A16:K1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CommandButton1">
          <controlPr defaultSize="0" autoLine="0" r:id="rId5">
            <anchor moveWithCells="1">
              <from>
                <xdr:col>8</xdr:col>
                <xdr:colOff>638175</xdr:colOff>
                <xdr:row>22</xdr:row>
                <xdr:rowOff>47625</xdr:rowOff>
              </from>
              <to>
                <xdr:col>10</xdr:col>
                <xdr:colOff>685800</xdr:colOff>
                <xdr:row>24</xdr:row>
                <xdr:rowOff>104775</xdr:rowOff>
              </to>
            </anchor>
          </controlPr>
        </control>
      </mc:Choice>
      <mc:Fallback>
        <control shapeId="13313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E9A0D9-1606-475E-BC35-FE99102BBF3E}">
  <sheetPr codeName="Feuil5"/>
  <dimension ref="A1:D25"/>
  <sheetViews>
    <sheetView workbookViewId="0">
      <selection activeCell="H19" sqref="H19"/>
    </sheetView>
  </sheetViews>
  <sheetFormatPr baseColWidth="10" defaultRowHeight="15" x14ac:dyDescent="0.25"/>
  <cols>
    <col min="2" max="2" width="19" customWidth="1"/>
    <col min="3" max="4" width="8.7109375" style="1" customWidth="1"/>
  </cols>
  <sheetData>
    <row r="1" spans="1:4" ht="15.75" thickBot="1" x14ac:dyDescent="0.3">
      <c r="C1" s="1" t="s">
        <v>69</v>
      </c>
      <c r="D1" s="1" t="s">
        <v>70</v>
      </c>
    </row>
    <row r="2" spans="1:4" ht="20.100000000000001" customHeight="1" thickTop="1" x14ac:dyDescent="0.25">
      <c r="A2" t="s">
        <v>53</v>
      </c>
      <c r="B2" s="167" t="str">
        <f>Classement!H4</f>
        <v>MONACO</v>
      </c>
      <c r="C2" s="168"/>
      <c r="D2" s="169"/>
    </row>
    <row r="3" spans="1:4" ht="20.100000000000001" customHeight="1" thickBot="1" x14ac:dyDescent="0.3">
      <c r="A3" t="s">
        <v>54</v>
      </c>
      <c r="B3" s="170" t="str">
        <f>Classement!H20</f>
        <v>BREST</v>
      </c>
      <c r="C3" s="171"/>
      <c r="D3" s="172"/>
    </row>
    <row r="4" spans="1:4" ht="20.100000000000001" customHeight="1" thickTop="1" thickBot="1" x14ac:dyDescent="0.3"/>
    <row r="5" spans="1:4" ht="20.100000000000001" customHeight="1" thickTop="1" x14ac:dyDescent="0.25">
      <c r="A5" t="s">
        <v>55</v>
      </c>
      <c r="B5" s="167" t="str">
        <f>Classement!H19</f>
        <v>LORIENT</v>
      </c>
      <c r="C5" s="168"/>
      <c r="D5" s="169"/>
    </row>
    <row r="6" spans="1:4" ht="20.100000000000001" customHeight="1" thickBot="1" x14ac:dyDescent="0.3">
      <c r="A6" t="s">
        <v>56</v>
      </c>
      <c r="B6" s="170" t="str">
        <f>Classement!H5</f>
        <v>RENNES</v>
      </c>
      <c r="C6" s="171"/>
      <c r="D6" s="172"/>
    </row>
    <row r="7" spans="1:4" ht="20.100000000000001" customHeight="1" thickTop="1" thickBot="1" x14ac:dyDescent="0.3"/>
    <row r="8" spans="1:4" ht="20.100000000000001" customHeight="1" thickTop="1" x14ac:dyDescent="0.25">
      <c r="A8" t="s">
        <v>57</v>
      </c>
      <c r="B8" s="167" t="str">
        <f>Classement!H6</f>
        <v xml:space="preserve">PSG </v>
      </c>
      <c r="C8" s="168"/>
      <c r="D8" s="169"/>
    </row>
    <row r="9" spans="1:4" ht="20.100000000000001" customHeight="1" thickBot="1" x14ac:dyDescent="0.3">
      <c r="A9" t="s">
        <v>58</v>
      </c>
      <c r="B9" s="170" t="str">
        <f>Classement!H22</f>
        <v>REIMS</v>
      </c>
      <c r="C9" s="171"/>
      <c r="D9" s="172"/>
    </row>
    <row r="10" spans="1:4" ht="20.100000000000001" customHeight="1" thickTop="1" thickBot="1" x14ac:dyDescent="0.3"/>
    <row r="11" spans="1:4" ht="20.100000000000001" customHeight="1" thickTop="1" x14ac:dyDescent="0.25">
      <c r="A11" t="s">
        <v>59</v>
      </c>
      <c r="B11" s="167" t="str">
        <f>Classement!H21</f>
        <v>NANTES</v>
      </c>
      <c r="C11" s="168"/>
      <c r="D11" s="169"/>
    </row>
    <row r="12" spans="1:4" ht="20.100000000000001" customHeight="1" thickBot="1" x14ac:dyDescent="0.3">
      <c r="A12" t="s">
        <v>60</v>
      </c>
      <c r="B12" s="170" t="str">
        <f>Classement!H7</f>
        <v>LILLE</v>
      </c>
      <c r="C12" s="171"/>
      <c r="D12" s="172"/>
    </row>
    <row r="13" spans="1:4" ht="20.100000000000001" customHeight="1" thickTop="1" thickBot="1" x14ac:dyDescent="0.3"/>
    <row r="14" spans="1:4" ht="20.100000000000001" customHeight="1" thickTop="1" x14ac:dyDescent="0.25">
      <c r="A14" t="s">
        <v>61</v>
      </c>
      <c r="B14" s="167" t="str">
        <f>Classement!H8</f>
        <v>CLERMONT</v>
      </c>
      <c r="C14" s="168"/>
      <c r="D14" s="169"/>
    </row>
    <row r="15" spans="1:4" ht="20.100000000000001" customHeight="1" thickBot="1" x14ac:dyDescent="0.3">
      <c r="A15" t="s">
        <v>62</v>
      </c>
      <c r="B15" s="170" t="str">
        <f>Classement!H24</f>
        <v>TOULOUSE</v>
      </c>
      <c r="C15" s="171"/>
      <c r="D15" s="172"/>
    </row>
    <row r="16" spans="1:4" ht="20.100000000000001" customHeight="1" thickTop="1" thickBot="1" x14ac:dyDescent="0.3"/>
    <row r="17" spans="1:4" ht="20.100000000000001" customHeight="1" thickTop="1" x14ac:dyDescent="0.25">
      <c r="A17" t="s">
        <v>63</v>
      </c>
      <c r="B17" s="167" t="str">
        <f>Classement!H9</f>
        <v>LYON</v>
      </c>
      <c r="C17" s="168"/>
      <c r="D17" s="169"/>
    </row>
    <row r="18" spans="1:4" ht="20.100000000000001" customHeight="1" thickBot="1" x14ac:dyDescent="0.3">
      <c r="A18" t="s">
        <v>64</v>
      </c>
      <c r="B18" s="170" t="str">
        <f>Classement!H23</f>
        <v>STRASBOURG</v>
      </c>
      <c r="C18" s="171"/>
      <c r="D18" s="172"/>
    </row>
    <row r="19" spans="1:4" ht="20.100000000000001" customHeight="1" thickTop="1" thickBot="1" x14ac:dyDescent="0.3"/>
    <row r="20" spans="1:4" ht="20.100000000000001" customHeight="1" thickTop="1" x14ac:dyDescent="0.25">
      <c r="A20" t="s">
        <v>66</v>
      </c>
      <c r="B20" s="167" t="str">
        <f>Classement!H10</f>
        <v>OM</v>
      </c>
      <c r="C20" s="168"/>
      <c r="D20" s="169"/>
    </row>
    <row r="21" spans="1:4" ht="20.100000000000001" customHeight="1" thickBot="1" x14ac:dyDescent="0.3">
      <c r="A21" t="s">
        <v>65</v>
      </c>
      <c r="B21" s="170" t="str">
        <f>Classement!H26</f>
        <v>MONTPELLIER</v>
      </c>
      <c r="C21" s="171"/>
      <c r="D21" s="172"/>
    </row>
    <row r="22" spans="1:4" ht="20.100000000000001" customHeight="1" thickTop="1" thickBot="1" x14ac:dyDescent="0.3"/>
    <row r="23" spans="1:4" ht="20.100000000000001" customHeight="1" thickTop="1" x14ac:dyDescent="0.25">
      <c r="A23" t="s">
        <v>67</v>
      </c>
      <c r="B23" s="167" t="str">
        <f>Classement!H25</f>
        <v>NICE</v>
      </c>
      <c r="C23" s="168"/>
      <c r="D23" s="169"/>
    </row>
    <row r="24" spans="1:4" ht="20.100000000000001" customHeight="1" thickBot="1" x14ac:dyDescent="0.3">
      <c r="A24" t="s">
        <v>68</v>
      </c>
      <c r="B24" s="170" t="str">
        <f>Classement!H11</f>
        <v>RCLENS</v>
      </c>
      <c r="C24" s="171"/>
      <c r="D24" s="172"/>
    </row>
    <row r="25" spans="1:4" ht="15.75" thickTop="1" x14ac:dyDescent="0.25"/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3E882-BF00-44B8-A797-F273A6822CF7}">
  <sheetPr codeName="Feuil3"/>
  <dimension ref="A1:S32"/>
  <sheetViews>
    <sheetView showGridLines="0" showRowColHeaders="0" workbookViewId="0">
      <selection activeCell="I34" sqref="I34"/>
    </sheetView>
  </sheetViews>
  <sheetFormatPr baseColWidth="10" defaultRowHeight="15" x14ac:dyDescent="0.25"/>
  <cols>
    <col min="1" max="1" width="3.7109375" customWidth="1"/>
    <col min="2" max="2" width="22.5703125" customWidth="1"/>
    <col min="3" max="3" width="2" customWidth="1"/>
    <col min="4" max="4" width="17.28515625" customWidth="1"/>
    <col min="5" max="6" width="4.7109375" style="5" customWidth="1"/>
    <col min="7" max="7" width="25.7109375" customWidth="1"/>
    <col min="8" max="8" width="5.28515625" customWidth="1"/>
    <col min="9" max="9" width="25.7109375" customWidth="1"/>
    <col min="10" max="11" width="4.7109375" style="1" customWidth="1"/>
    <col min="12" max="19" width="6.7109375" style="1" customWidth="1"/>
  </cols>
  <sheetData>
    <row r="1" spans="1:19" s="16" customFormat="1" ht="24.75" customHeight="1" thickTop="1" thickBot="1" x14ac:dyDescent="0.3">
      <c r="B1" s="17" t="s">
        <v>3</v>
      </c>
      <c r="C1" s="18"/>
      <c r="D1" s="18"/>
      <c r="E1" s="138" t="s">
        <v>5</v>
      </c>
      <c r="F1" s="138"/>
      <c r="G1" s="60" t="s">
        <v>36</v>
      </c>
      <c r="H1" s="61" t="s">
        <v>4</v>
      </c>
      <c r="I1" s="60" t="s">
        <v>37</v>
      </c>
      <c r="J1" s="137" t="s">
        <v>38</v>
      </c>
      <c r="K1" s="137"/>
      <c r="L1" s="117" t="s">
        <v>39</v>
      </c>
      <c r="M1" s="117" t="s">
        <v>29</v>
      </c>
      <c r="N1" s="117" t="s">
        <v>30</v>
      </c>
      <c r="O1" s="117" t="s">
        <v>31</v>
      </c>
      <c r="P1" s="117" t="s">
        <v>32</v>
      </c>
      <c r="Q1" s="117" t="s">
        <v>33</v>
      </c>
      <c r="R1" s="117" t="s">
        <v>34</v>
      </c>
      <c r="S1" s="117" t="s">
        <v>35</v>
      </c>
    </row>
    <row r="2" spans="1:19" ht="15.95" customHeight="1" thickTop="1" thickBot="1" x14ac:dyDescent="0.3">
      <c r="A2">
        <v>1</v>
      </c>
      <c r="B2" s="3" t="str">
        <f>Tirage_poules!M3</f>
        <v>MONACO</v>
      </c>
      <c r="C2" s="7"/>
      <c r="D2" s="140" t="s">
        <v>21</v>
      </c>
      <c r="E2" s="66">
        <v>1</v>
      </c>
      <c r="F2" s="67">
        <v>8</v>
      </c>
      <c r="G2" s="68" t="str">
        <f>IFERROR(VLOOKUP(E2,$A$2:$B$9,2,0),"")</f>
        <v>MONACO</v>
      </c>
      <c r="H2" s="68" t="s">
        <v>6</v>
      </c>
      <c r="I2" s="68" t="str">
        <f>IFERROR(VLOOKUP(F2,$A$2:$B$9,2,0),"")</f>
        <v>RCLENS</v>
      </c>
      <c r="J2" s="69"/>
      <c r="K2" s="69"/>
      <c r="L2" s="10" t="str">
        <f>IF($J2="","",IF($J2&lt;$K2,0,IF($J2=$K2,1,IF($J2&gt;$K2,3))))</f>
        <v/>
      </c>
      <c r="M2" s="114"/>
      <c r="N2" s="11"/>
      <c r="O2" s="11"/>
      <c r="P2" s="11"/>
      <c r="Q2" s="11"/>
      <c r="R2" s="11"/>
      <c r="S2" s="10" t="str">
        <f>IF($J2="","",IF($J2&gt;$K2,0,IF($J2=$K2,1,IF($J2&lt;$K2,3))))</f>
        <v/>
      </c>
    </row>
    <row r="3" spans="1:19" ht="15.95" customHeight="1" thickTop="1" thickBot="1" x14ac:dyDescent="0.3">
      <c r="A3">
        <v>2</v>
      </c>
      <c r="B3" s="3" t="str">
        <f>Tirage_poules!M4</f>
        <v>LILLE</v>
      </c>
      <c r="C3" s="7"/>
      <c r="D3" s="141"/>
      <c r="E3" s="30">
        <v>2</v>
      </c>
      <c r="F3" s="31">
        <v>7</v>
      </c>
      <c r="G3" s="28" t="str">
        <f t="shared" ref="G3:G5" si="0">IFERROR(VLOOKUP(E3,$A$2:$B$9,2,0),"")</f>
        <v>LILLE</v>
      </c>
      <c r="H3" s="28" t="s">
        <v>6</v>
      </c>
      <c r="I3" s="28" t="str">
        <f t="shared" ref="I3:I29" si="1">IFERROR(VLOOKUP(F3,$A$2:$B$9,2,0),"")</f>
        <v>CLERMONT</v>
      </c>
      <c r="J3" s="29"/>
      <c r="K3" s="29"/>
      <c r="L3" s="115"/>
      <c r="M3" s="10" t="str">
        <f>IF($J3="","",IF($J3&lt;$K3,0,IF($J3=$K3,1,IF($J3&gt;$K3,3))))</f>
        <v/>
      </c>
      <c r="N3" s="12"/>
      <c r="O3" s="12"/>
      <c r="P3" s="12"/>
      <c r="Q3" s="12"/>
      <c r="R3" s="10" t="str">
        <f>IF($J3="","",IF($J3&gt;$K3,0,IF($J3=$K3,1,IF($J3&lt;$K3,3))))</f>
        <v/>
      </c>
      <c r="S3" s="12"/>
    </row>
    <row r="4" spans="1:19" ht="15.95" customHeight="1" thickTop="1" thickBot="1" x14ac:dyDescent="0.3">
      <c r="A4">
        <v>3</v>
      </c>
      <c r="B4" s="3" t="str">
        <f>Tirage_poules!M5</f>
        <v>OM</v>
      </c>
      <c r="C4" s="7"/>
      <c r="D4" s="141"/>
      <c r="E4" s="30">
        <v>3</v>
      </c>
      <c r="F4" s="31">
        <v>6</v>
      </c>
      <c r="G4" s="28" t="str">
        <f t="shared" si="0"/>
        <v>OM</v>
      </c>
      <c r="H4" s="28" t="s">
        <v>6</v>
      </c>
      <c r="I4" s="28" t="str">
        <f t="shared" si="1"/>
        <v>RENNES</v>
      </c>
      <c r="J4" s="29"/>
      <c r="K4" s="29"/>
      <c r="L4" s="115"/>
      <c r="M4" s="12"/>
      <c r="N4" s="10" t="str">
        <f t="shared" ref="L4:O6" si="2">IF($J4="","",IF($J4&lt;$K4,0,IF($J4=$K4,1,IF($J4&gt;$K4,3))))</f>
        <v/>
      </c>
      <c r="O4" s="12"/>
      <c r="P4" s="12"/>
      <c r="Q4" s="10" t="str">
        <f>IF($J4="","",IF($J4&gt;$K4,0,IF($J4=$K4,1,IF($J4&lt;$K4,3))))</f>
        <v/>
      </c>
      <c r="R4" s="12"/>
      <c r="S4" s="12"/>
    </row>
    <row r="5" spans="1:19" ht="15.95" customHeight="1" thickTop="1" thickBot="1" x14ac:dyDescent="0.3">
      <c r="A5">
        <v>4</v>
      </c>
      <c r="B5" s="3" t="str">
        <f>Tirage_poules!M6</f>
        <v>LYON</v>
      </c>
      <c r="C5" s="7"/>
      <c r="D5" s="142"/>
      <c r="E5" s="70">
        <v>4</v>
      </c>
      <c r="F5" s="71">
        <v>5</v>
      </c>
      <c r="G5" s="72" t="str">
        <f t="shared" si="0"/>
        <v>LYON</v>
      </c>
      <c r="H5" s="72" t="s">
        <v>6</v>
      </c>
      <c r="I5" s="72" t="str">
        <f t="shared" si="1"/>
        <v xml:space="preserve">PSG </v>
      </c>
      <c r="J5" s="73"/>
      <c r="K5" s="73"/>
      <c r="L5" s="115"/>
      <c r="M5" s="12"/>
      <c r="N5" s="12"/>
      <c r="O5" s="10" t="str">
        <f t="shared" si="2"/>
        <v/>
      </c>
      <c r="P5" s="10" t="str">
        <f>IF($J5="","",IF($J5&gt;$K5,0,IF($J5=$K5,1,IF($J5&lt;$K5,3))))</f>
        <v/>
      </c>
      <c r="Q5" s="12"/>
      <c r="R5" s="12"/>
      <c r="S5" s="12"/>
    </row>
    <row r="6" spans="1:19" ht="15.95" customHeight="1" thickTop="1" thickBot="1" x14ac:dyDescent="0.3">
      <c r="A6">
        <v>5</v>
      </c>
      <c r="B6" s="3" t="str">
        <f>Tirage_poules!M7</f>
        <v xml:space="preserve">PSG </v>
      </c>
      <c r="C6" s="7"/>
      <c r="D6" s="143" t="s">
        <v>22</v>
      </c>
      <c r="E6" s="62">
        <v>1</v>
      </c>
      <c r="F6" s="63">
        <v>7</v>
      </c>
      <c r="G6" s="64" t="str">
        <f t="shared" ref="G6:G29" si="3">IFERROR(VLOOKUP(E6,$A$2:$B$9,2,0),"")</f>
        <v>MONACO</v>
      </c>
      <c r="H6" s="64" t="s">
        <v>6</v>
      </c>
      <c r="I6" s="64" t="str">
        <f t="shared" si="1"/>
        <v>CLERMONT</v>
      </c>
      <c r="J6" s="65"/>
      <c r="K6" s="65"/>
      <c r="L6" s="13" t="str">
        <f t="shared" si="2"/>
        <v/>
      </c>
      <c r="M6" s="12"/>
      <c r="N6" s="12"/>
      <c r="O6" s="12"/>
      <c r="P6" s="12"/>
      <c r="Q6" s="12"/>
      <c r="R6" s="10" t="str">
        <f>IF($J6="","",IF($J6&gt;$K6,0,IF($J6=$K6,1,IF($J6&lt;$K6,3))))</f>
        <v/>
      </c>
      <c r="S6" s="12"/>
    </row>
    <row r="7" spans="1:19" ht="15.95" customHeight="1" thickTop="1" thickBot="1" x14ac:dyDescent="0.3">
      <c r="A7">
        <v>6</v>
      </c>
      <c r="B7" s="3" t="str">
        <f>Tirage_poules!M8</f>
        <v>RENNES</v>
      </c>
      <c r="C7" s="7"/>
      <c r="D7" s="143"/>
      <c r="E7" s="32">
        <v>6</v>
      </c>
      <c r="F7" s="33">
        <v>8</v>
      </c>
      <c r="G7" s="34" t="str">
        <f t="shared" si="3"/>
        <v>RENNES</v>
      </c>
      <c r="H7" s="34" t="s">
        <v>6</v>
      </c>
      <c r="I7" s="34" t="str">
        <f t="shared" si="1"/>
        <v>RCLENS</v>
      </c>
      <c r="J7" s="35"/>
      <c r="K7" s="35"/>
      <c r="L7" s="115"/>
      <c r="M7" s="12"/>
      <c r="N7" s="12"/>
      <c r="O7" s="12"/>
      <c r="P7" s="12"/>
      <c r="Q7" s="10" t="str">
        <f>IF($J7="","",IF($J7&lt;$K7,0,IF($J7=$K7,1,IF($J7&gt;$K7,3))))</f>
        <v/>
      </c>
      <c r="R7" s="12"/>
      <c r="S7" s="10" t="str">
        <f>IF($J7="","",IF($J7&gt;$K7,0,IF($J7=$K7,1,IF($J7&lt;$K7,3))))</f>
        <v/>
      </c>
    </row>
    <row r="8" spans="1:19" ht="15.95" customHeight="1" thickTop="1" thickBot="1" x14ac:dyDescent="0.3">
      <c r="A8">
        <v>7</v>
      </c>
      <c r="B8" s="3" t="str">
        <f>Tirage_poules!M9</f>
        <v>CLERMONT</v>
      </c>
      <c r="C8" s="7"/>
      <c r="D8" s="143"/>
      <c r="E8" s="32">
        <v>2</v>
      </c>
      <c r="F8" s="33">
        <v>5</v>
      </c>
      <c r="G8" s="34" t="str">
        <f t="shared" si="3"/>
        <v>LILLE</v>
      </c>
      <c r="H8" s="34" t="s">
        <v>6</v>
      </c>
      <c r="I8" s="34" t="str">
        <f t="shared" si="1"/>
        <v xml:space="preserve">PSG </v>
      </c>
      <c r="J8" s="35"/>
      <c r="K8" s="35"/>
      <c r="L8" s="115"/>
      <c r="M8" s="10" t="str">
        <f>IF($J8="","",IF($J8&lt;$K8,0,IF($J8=$K8,1,IF($J8&gt;$K8,3))))</f>
        <v/>
      </c>
      <c r="N8" s="12"/>
      <c r="O8" s="10" t="str">
        <f>IF($J8="","",IF($J8&gt;$K8,0,IF($J8=$K8,1,IF($J8&lt;$K8,3))))</f>
        <v/>
      </c>
      <c r="P8" s="10" t="str">
        <f>IF($J8="","",IF($J8&gt;$K8,0,IF($J8=$K8,1,IF($J8&lt;$K8,3))))</f>
        <v/>
      </c>
      <c r="Q8" s="12"/>
      <c r="R8" s="12"/>
      <c r="S8" s="12"/>
    </row>
    <row r="9" spans="1:19" ht="15.95" customHeight="1" thickTop="1" thickBot="1" x14ac:dyDescent="0.3">
      <c r="A9">
        <v>8</v>
      </c>
      <c r="B9" s="3" t="str">
        <f>Tirage_poules!M10</f>
        <v>RCLENS</v>
      </c>
      <c r="C9" s="7"/>
      <c r="D9" s="143"/>
      <c r="E9" s="74">
        <v>3</v>
      </c>
      <c r="F9" s="75">
        <v>4</v>
      </c>
      <c r="G9" s="76" t="str">
        <f t="shared" si="3"/>
        <v>OM</v>
      </c>
      <c r="H9" s="76" t="s">
        <v>6</v>
      </c>
      <c r="I9" s="76" t="str">
        <f t="shared" si="1"/>
        <v>LYON</v>
      </c>
      <c r="J9" s="77"/>
      <c r="K9" s="77"/>
      <c r="L9" s="115"/>
      <c r="M9" s="12"/>
      <c r="N9" s="10" t="str">
        <f t="shared" ref="N9" si="4">IF($J9="","",IF($J9&lt;$K9,0,IF($J9=$K9,1,IF($J9&gt;$K9,3))))</f>
        <v/>
      </c>
      <c r="O9" s="10" t="str">
        <f>IF($J9="","",IF($J9&gt;$K9,0,IF($J9=$K9,1,IF($J9&lt;$K9,3))))</f>
        <v/>
      </c>
      <c r="P9" s="12"/>
      <c r="Q9" s="12"/>
      <c r="R9" s="12"/>
      <c r="S9" s="12"/>
    </row>
    <row r="10" spans="1:19" ht="15.95" customHeight="1" thickTop="1" thickBot="1" x14ac:dyDescent="0.3">
      <c r="D10" s="144" t="s">
        <v>23</v>
      </c>
      <c r="E10" s="82">
        <v>1</v>
      </c>
      <c r="F10" s="83">
        <v>6</v>
      </c>
      <c r="G10" s="84" t="str">
        <f t="shared" si="3"/>
        <v>MONACO</v>
      </c>
      <c r="H10" s="84" t="s">
        <v>6</v>
      </c>
      <c r="I10" s="84" t="str">
        <f t="shared" si="1"/>
        <v>RENNES</v>
      </c>
      <c r="J10" s="85"/>
      <c r="K10" s="85"/>
      <c r="L10" s="13" t="str">
        <f t="shared" ref="L10" si="5">IF($J10="","",IF($J10&lt;$K10,0,IF($J10=$K10,1,IF($J10&gt;$K10,3))))</f>
        <v/>
      </c>
      <c r="M10" s="12"/>
      <c r="N10" s="12"/>
      <c r="O10" s="12"/>
      <c r="P10" s="12"/>
      <c r="Q10" s="10" t="str">
        <f>IF($J10="","",IF($J10&gt;$K10,0,IF($J10=$K10,1,IF($J10&lt;$K10,3))))</f>
        <v/>
      </c>
      <c r="R10" s="12"/>
      <c r="S10" s="12"/>
    </row>
    <row r="11" spans="1:19" ht="15.95" customHeight="1" thickBot="1" x14ac:dyDescent="0.3">
      <c r="D11" s="145"/>
      <c r="E11" s="36">
        <v>5</v>
      </c>
      <c r="F11" s="37">
        <v>7</v>
      </c>
      <c r="G11" s="38" t="str">
        <f t="shared" si="3"/>
        <v xml:space="preserve">PSG </v>
      </c>
      <c r="H11" s="38" t="s">
        <v>6</v>
      </c>
      <c r="I11" s="38" t="str">
        <f t="shared" si="1"/>
        <v>CLERMONT</v>
      </c>
      <c r="J11" s="39"/>
      <c r="K11" s="39"/>
      <c r="L11" s="115"/>
      <c r="M11" s="12"/>
      <c r="N11" s="12"/>
      <c r="O11" s="12"/>
      <c r="P11" s="10" t="str">
        <f>IF($J11="","",IF($J11&lt;$K11,0,IF($J11=$K11,1,IF($J11&gt;$K11,3))))</f>
        <v/>
      </c>
      <c r="Q11" s="12"/>
      <c r="R11" s="10" t="str">
        <f>IF($J11="","",IF($J11&gt;$K11,0,IF($J11=$K11,1,IF($J11&lt;$K11,3))))</f>
        <v/>
      </c>
      <c r="S11" s="12"/>
    </row>
    <row r="12" spans="1:19" ht="15.95" customHeight="1" thickBot="1" x14ac:dyDescent="0.3">
      <c r="B12" s="19"/>
      <c r="C12" s="19"/>
      <c r="D12" s="145"/>
      <c r="E12" s="36">
        <v>4</v>
      </c>
      <c r="F12" s="37">
        <v>8</v>
      </c>
      <c r="G12" s="38" t="str">
        <f t="shared" si="3"/>
        <v>LYON</v>
      </c>
      <c r="H12" s="38" t="s">
        <v>6</v>
      </c>
      <c r="I12" s="38" t="str">
        <f t="shared" si="1"/>
        <v>RCLENS</v>
      </c>
      <c r="J12" s="39"/>
      <c r="K12" s="39"/>
      <c r="L12" s="115"/>
      <c r="M12" s="12"/>
      <c r="N12" s="12"/>
      <c r="O12" s="10" t="str">
        <f t="shared" ref="O12" si="6">IF($J12="","",IF($J12&lt;$K12,0,IF($J12=$K12,1,IF($J12&gt;$K12,3))))</f>
        <v/>
      </c>
      <c r="P12" s="12"/>
      <c r="Q12" s="12"/>
      <c r="R12" s="12"/>
      <c r="S12" s="10" t="str">
        <f>IF($J12="","",IF($J12&gt;$K12,0,IF($J12=$K12,1,IF($J12&lt;$K12,3))))</f>
        <v/>
      </c>
    </row>
    <row r="13" spans="1:19" ht="15.95" customHeight="1" thickBot="1" x14ac:dyDescent="0.3">
      <c r="B13" s="19"/>
      <c r="C13" s="19"/>
      <c r="D13" s="146"/>
      <c r="E13" s="86">
        <v>2</v>
      </c>
      <c r="F13" s="87">
        <v>3</v>
      </c>
      <c r="G13" s="88" t="str">
        <f t="shared" si="3"/>
        <v>LILLE</v>
      </c>
      <c r="H13" s="88" t="s">
        <v>6</v>
      </c>
      <c r="I13" s="88" t="str">
        <f t="shared" si="1"/>
        <v>OM</v>
      </c>
      <c r="J13" s="89"/>
      <c r="K13" s="89"/>
      <c r="L13" s="115"/>
      <c r="M13" s="10" t="str">
        <f>IF($J13="","",IF($J13&lt;$K13,0,IF($J13=$K13,1,IF($J13&gt;$K13,3))))</f>
        <v/>
      </c>
      <c r="N13" s="10" t="str">
        <f>IF($J13="","",IF($J13&gt;$K13,0,IF($J13=$K13,1,IF($J13&lt;$K13,3))))</f>
        <v/>
      </c>
      <c r="O13" s="12"/>
      <c r="P13" s="12"/>
      <c r="Q13" s="12"/>
      <c r="R13" s="12"/>
      <c r="S13" s="12"/>
    </row>
    <row r="14" spans="1:19" ht="15.95" customHeight="1" thickTop="1" thickBot="1" x14ac:dyDescent="0.3">
      <c r="B14" s="19"/>
      <c r="C14" s="19"/>
      <c r="D14" s="147" t="s">
        <v>24</v>
      </c>
      <c r="E14" s="78">
        <v>1</v>
      </c>
      <c r="F14" s="79">
        <v>5</v>
      </c>
      <c r="G14" s="80" t="str">
        <f t="shared" si="3"/>
        <v>MONACO</v>
      </c>
      <c r="H14" s="80" t="s">
        <v>6</v>
      </c>
      <c r="I14" s="80" t="str">
        <f t="shared" si="1"/>
        <v xml:space="preserve">PSG </v>
      </c>
      <c r="J14" s="81"/>
      <c r="K14" s="81"/>
      <c r="L14" s="13" t="str">
        <f t="shared" ref="L14" si="7">IF($J14="","",IF($J14&lt;$K14,0,IF($J14=$K14,1,IF($J14&gt;$K14,3))))</f>
        <v/>
      </c>
      <c r="M14" s="14"/>
      <c r="N14" s="14"/>
      <c r="O14" s="14"/>
      <c r="P14" s="10" t="str">
        <f>IF($J14="","",IF($J14&gt;$K14,0,IF($J14=$K14,1,IF($J14&lt;$K14,3))))</f>
        <v/>
      </c>
      <c r="Q14" s="14"/>
      <c r="R14" s="14"/>
      <c r="S14" s="14"/>
    </row>
    <row r="15" spans="1:19" ht="15.95" customHeight="1" thickBot="1" x14ac:dyDescent="0.3">
      <c r="B15" s="19"/>
      <c r="C15" s="19"/>
      <c r="D15" s="147"/>
      <c r="E15" s="40">
        <v>4</v>
      </c>
      <c r="F15" s="41">
        <v>6</v>
      </c>
      <c r="G15" s="42" t="str">
        <f t="shared" si="3"/>
        <v>LYON</v>
      </c>
      <c r="H15" s="42" t="s">
        <v>6</v>
      </c>
      <c r="I15" s="42" t="str">
        <f t="shared" si="1"/>
        <v>RENNES</v>
      </c>
      <c r="J15" s="43"/>
      <c r="K15" s="43"/>
      <c r="L15" s="115"/>
      <c r="M15" s="14"/>
      <c r="N15" s="14"/>
      <c r="O15" s="10" t="str">
        <f t="shared" ref="O15" si="8">IF($J15="","",IF($J15&lt;$K15,0,IF($J15=$K15,1,IF($J15&gt;$K15,3))))</f>
        <v/>
      </c>
      <c r="P15" s="14"/>
      <c r="Q15" s="10" t="str">
        <f>IF($J15="","",IF($J15&gt;$K15,0,IF($J15=$K15,1,IF($J15&lt;$K15,3))))</f>
        <v/>
      </c>
      <c r="R15" s="14"/>
      <c r="S15" s="14"/>
    </row>
    <row r="16" spans="1:19" ht="15.95" customHeight="1" thickBot="1" x14ac:dyDescent="0.3">
      <c r="B16" s="19"/>
      <c r="C16" s="19"/>
      <c r="D16" s="147"/>
      <c r="E16" s="40">
        <v>3</v>
      </c>
      <c r="F16" s="41">
        <v>7</v>
      </c>
      <c r="G16" s="42" t="str">
        <f t="shared" si="3"/>
        <v>OM</v>
      </c>
      <c r="H16" s="42" t="s">
        <v>6</v>
      </c>
      <c r="I16" s="42" t="str">
        <f t="shared" si="1"/>
        <v>CLERMONT</v>
      </c>
      <c r="J16" s="43"/>
      <c r="K16" s="43"/>
      <c r="L16" s="115"/>
      <c r="M16" s="14"/>
      <c r="N16" s="10" t="str">
        <f t="shared" ref="N16" si="9">IF($J16="","",IF($J16&lt;$K16,0,IF($J16=$K16,1,IF($J16&gt;$K16,3))))</f>
        <v/>
      </c>
      <c r="O16" s="14"/>
      <c r="P16" s="14"/>
      <c r="Q16" s="14"/>
      <c r="R16" s="10" t="str">
        <f>IF($J16="","",IF($J16&gt;$K16,0,IF($J16=$K16,1,IF($J16&lt;$K16,3))))</f>
        <v/>
      </c>
      <c r="S16" s="14"/>
    </row>
    <row r="17" spans="2:19" ht="15.95" customHeight="1" thickBot="1" x14ac:dyDescent="0.3">
      <c r="B17" s="19"/>
      <c r="C17" s="19"/>
      <c r="D17" s="147"/>
      <c r="E17" s="90">
        <v>2</v>
      </c>
      <c r="F17" s="91">
        <v>8</v>
      </c>
      <c r="G17" s="92" t="str">
        <f t="shared" si="3"/>
        <v>LILLE</v>
      </c>
      <c r="H17" s="92" t="s">
        <v>6</v>
      </c>
      <c r="I17" s="92" t="str">
        <f t="shared" si="1"/>
        <v>RCLENS</v>
      </c>
      <c r="J17" s="93"/>
      <c r="K17" s="93"/>
      <c r="L17" s="115"/>
      <c r="M17" s="10" t="str">
        <f>IF($J17="","",IF($J17&lt;$K17,0,IF($J17=$K17,1,IF($J17&gt;$K17,3))))</f>
        <v/>
      </c>
      <c r="N17" s="14"/>
      <c r="O17" s="14"/>
      <c r="P17" s="14"/>
      <c r="Q17" s="14"/>
      <c r="R17" s="14"/>
      <c r="S17" s="10" t="str">
        <f>IF($J17="","",IF($J17&gt;$K17,0,IF($J17=$K17,1,IF($J17&lt;$K17,3))))</f>
        <v/>
      </c>
    </row>
    <row r="18" spans="2:19" ht="15.95" customHeight="1" thickTop="1" thickBot="1" x14ac:dyDescent="0.3">
      <c r="B18" s="19"/>
      <c r="C18" s="19"/>
      <c r="D18" s="148" t="s">
        <v>25</v>
      </c>
      <c r="E18" s="98">
        <v>1</v>
      </c>
      <c r="F18" s="99">
        <v>4</v>
      </c>
      <c r="G18" s="100" t="str">
        <f t="shared" si="3"/>
        <v>MONACO</v>
      </c>
      <c r="H18" s="100" t="s">
        <v>6</v>
      </c>
      <c r="I18" s="100" t="str">
        <f t="shared" si="1"/>
        <v>LYON</v>
      </c>
      <c r="J18" s="101"/>
      <c r="K18" s="101"/>
      <c r="L18" s="13" t="str">
        <f t="shared" ref="L18" si="10">IF($J18="","",IF($J18&lt;$K18,0,IF($J18=$K18,1,IF($J18&gt;$K18,3))))</f>
        <v/>
      </c>
      <c r="M18" s="14"/>
      <c r="N18" s="14"/>
      <c r="O18" s="10" t="str">
        <f>IF($J18="","",IF($J18&gt;$K18,0,IF($J18=$K18,1,IF($J18&lt;$K18,3))))</f>
        <v/>
      </c>
      <c r="P18" s="14"/>
      <c r="Q18" s="14"/>
      <c r="R18" s="14"/>
      <c r="S18" s="14"/>
    </row>
    <row r="19" spans="2:19" ht="15.95" customHeight="1" thickBot="1" x14ac:dyDescent="0.3">
      <c r="B19" s="19"/>
      <c r="C19" s="19"/>
      <c r="D19" s="149"/>
      <c r="E19" s="56">
        <v>3</v>
      </c>
      <c r="F19" s="57">
        <v>5</v>
      </c>
      <c r="G19" s="58" t="str">
        <f t="shared" si="3"/>
        <v>OM</v>
      </c>
      <c r="H19" s="58" t="s">
        <v>6</v>
      </c>
      <c r="I19" s="58" t="str">
        <f t="shared" si="1"/>
        <v xml:space="preserve">PSG </v>
      </c>
      <c r="J19" s="59"/>
      <c r="K19" s="59"/>
      <c r="L19" s="115"/>
      <c r="M19" s="14"/>
      <c r="N19" s="10" t="str">
        <f t="shared" ref="N19" si="11">IF($J19="","",IF($J19&lt;$K19,0,IF($J19=$K19,1,IF($J19&gt;$K19,3))))</f>
        <v/>
      </c>
      <c r="O19" s="14"/>
      <c r="P19" s="10" t="str">
        <f>IF($J19="","",IF($J19&gt;$K19,0,IF($J19=$K19,1,IF($J19&lt;$K19,3))))</f>
        <v/>
      </c>
      <c r="Q19" s="14"/>
      <c r="R19" s="14"/>
      <c r="S19" s="14"/>
    </row>
    <row r="20" spans="2:19" ht="15.95" customHeight="1" thickBot="1" x14ac:dyDescent="0.3">
      <c r="D20" s="149"/>
      <c r="E20" s="56">
        <v>2</v>
      </c>
      <c r="F20" s="57">
        <v>6</v>
      </c>
      <c r="G20" s="58" t="str">
        <f t="shared" si="3"/>
        <v>LILLE</v>
      </c>
      <c r="H20" s="58" t="s">
        <v>6</v>
      </c>
      <c r="I20" s="58" t="str">
        <f t="shared" si="1"/>
        <v>RENNES</v>
      </c>
      <c r="J20" s="59"/>
      <c r="K20" s="59"/>
      <c r="L20" s="115"/>
      <c r="M20" s="10" t="str">
        <f>IF($J20="","",IF($J20&lt;$K20,0,IF($J20=$K20,1,IF($J20&gt;$K20,3))))</f>
        <v/>
      </c>
      <c r="N20" s="14"/>
      <c r="O20" s="14"/>
      <c r="P20" s="14"/>
      <c r="Q20" s="10" t="str">
        <f>IF($J20="","",IF($J20&gt;$K20,0,IF($J20=$K20,1,IF($J20&lt;$K20,3))))</f>
        <v/>
      </c>
      <c r="R20" s="14"/>
      <c r="S20" s="14"/>
    </row>
    <row r="21" spans="2:19" ht="15.95" customHeight="1" thickBot="1" x14ac:dyDescent="0.3">
      <c r="D21" s="150"/>
      <c r="E21" s="102">
        <v>7</v>
      </c>
      <c r="F21" s="103">
        <v>8</v>
      </c>
      <c r="G21" s="104" t="str">
        <f t="shared" si="3"/>
        <v>CLERMONT</v>
      </c>
      <c r="H21" s="104" t="s">
        <v>6</v>
      </c>
      <c r="I21" s="104" t="str">
        <f t="shared" si="1"/>
        <v>RCLENS</v>
      </c>
      <c r="J21" s="105"/>
      <c r="K21" s="105"/>
      <c r="L21" s="115"/>
      <c r="M21" s="14"/>
      <c r="N21" s="14"/>
      <c r="O21" s="14"/>
      <c r="P21" s="14"/>
      <c r="Q21" s="14"/>
      <c r="R21" s="10" t="str">
        <f>IF($J21="","",IF($J21&lt;$K21,0,IF($J21=$K21,1,IF($J21&gt;$K21,3))))</f>
        <v/>
      </c>
      <c r="S21" s="10" t="str">
        <f>IF($J21="","",IF($J21&gt;$K21,0,IF($J21=$K21,1,IF($J21&lt;$K21,3))))</f>
        <v/>
      </c>
    </row>
    <row r="22" spans="2:19" ht="15.95" customHeight="1" thickTop="1" thickBot="1" x14ac:dyDescent="0.3">
      <c r="D22" s="151" t="s">
        <v>26</v>
      </c>
      <c r="E22" s="94">
        <v>1</v>
      </c>
      <c r="F22" s="95">
        <v>3</v>
      </c>
      <c r="G22" s="96" t="str">
        <f t="shared" si="3"/>
        <v>MONACO</v>
      </c>
      <c r="H22" s="96" t="s">
        <v>6</v>
      </c>
      <c r="I22" s="96" t="str">
        <f t="shared" si="1"/>
        <v>OM</v>
      </c>
      <c r="J22" s="97"/>
      <c r="K22" s="97"/>
      <c r="L22" s="13" t="str">
        <f t="shared" ref="L22" si="12">IF($J22="","",IF($J22&lt;$K22,0,IF($J22=$K22,1,IF($J22&gt;$K22,3))))</f>
        <v/>
      </c>
      <c r="M22" s="14"/>
      <c r="N22" s="10" t="str">
        <f>IF($J22="","",IF($J22&gt;$K22,0,IF($J22=$K22,1,IF($J22&lt;$K22,3))))</f>
        <v/>
      </c>
      <c r="O22" s="14"/>
      <c r="P22" s="14"/>
      <c r="Q22" s="14"/>
      <c r="R22" s="14"/>
      <c r="S22" s="14"/>
    </row>
    <row r="23" spans="2:19" ht="15.95" customHeight="1" thickBot="1" x14ac:dyDescent="0.3">
      <c r="D23" s="151"/>
      <c r="E23" s="44">
        <v>2</v>
      </c>
      <c r="F23" s="45">
        <v>4</v>
      </c>
      <c r="G23" s="46" t="str">
        <f t="shared" si="3"/>
        <v>LILLE</v>
      </c>
      <c r="H23" s="46" t="s">
        <v>6</v>
      </c>
      <c r="I23" s="46" t="str">
        <f t="shared" si="1"/>
        <v>LYON</v>
      </c>
      <c r="J23" s="47"/>
      <c r="K23" s="47"/>
      <c r="L23" s="115"/>
      <c r="M23" s="10" t="str">
        <f>IF($J23="","",IF($J23&lt;$K23,0,IF($J23=$K23,1,IF($J23&gt;$K23,3))))</f>
        <v/>
      </c>
      <c r="N23" s="14"/>
      <c r="O23" s="10" t="str">
        <f>IF($J23="","",IF($J23&gt;$K23,0,IF($J23=$K23,1,IF($J23&lt;$K23,3))))</f>
        <v/>
      </c>
      <c r="P23" s="14"/>
      <c r="Q23" s="14"/>
      <c r="R23" s="14"/>
      <c r="S23" s="14"/>
    </row>
    <row r="24" spans="2:19" ht="15.95" customHeight="1" thickBot="1" x14ac:dyDescent="0.3">
      <c r="D24" s="151"/>
      <c r="E24" s="44">
        <v>5</v>
      </c>
      <c r="F24" s="45">
        <v>8</v>
      </c>
      <c r="G24" s="46" t="str">
        <f t="shared" si="3"/>
        <v xml:space="preserve">PSG </v>
      </c>
      <c r="H24" s="46" t="s">
        <v>6</v>
      </c>
      <c r="I24" s="46" t="str">
        <f t="shared" si="1"/>
        <v>RCLENS</v>
      </c>
      <c r="J24" s="47"/>
      <c r="K24" s="47"/>
      <c r="L24" s="115"/>
      <c r="M24" s="14"/>
      <c r="N24" s="14"/>
      <c r="O24" s="14"/>
      <c r="P24" s="10" t="str">
        <f>IF($J24="","",IF($J24&lt;$K24,0,IF($J24=$K24,1,IF($J24&gt;$K24,3))))</f>
        <v/>
      </c>
      <c r="Q24" s="14"/>
      <c r="R24" s="14"/>
      <c r="S24" s="10" t="str">
        <f>IF($J24="","",IF($J24&gt;$K24,0,IF($J24=$K24,1,IF($J24&lt;$K24,3))))</f>
        <v/>
      </c>
    </row>
    <row r="25" spans="2:19" ht="15.95" customHeight="1" thickBot="1" x14ac:dyDescent="0.3">
      <c r="D25" s="151"/>
      <c r="E25" s="106">
        <v>6</v>
      </c>
      <c r="F25" s="107">
        <v>7</v>
      </c>
      <c r="G25" s="108" t="str">
        <f t="shared" si="3"/>
        <v>RENNES</v>
      </c>
      <c r="H25" s="108" t="s">
        <v>6</v>
      </c>
      <c r="I25" s="108" t="str">
        <f t="shared" si="1"/>
        <v>CLERMONT</v>
      </c>
      <c r="J25" s="109"/>
      <c r="K25" s="109"/>
      <c r="L25" s="115"/>
      <c r="M25" s="14"/>
      <c r="N25" s="14"/>
      <c r="O25" s="14"/>
      <c r="P25" s="14"/>
      <c r="Q25" s="10" t="str">
        <f>IF($J25="","",IF($J25&lt;$K25,0,IF($J25=$K25,1,IF($J25&gt;$K25,3))))</f>
        <v/>
      </c>
      <c r="R25" s="10" t="str">
        <f>IF($J25="","",IF($J25&gt;$K25,0,IF($J25=$K25,1,IF($J25&lt;$K25,3))))</f>
        <v/>
      </c>
      <c r="S25" s="14"/>
    </row>
    <row r="26" spans="2:19" ht="15.95" customHeight="1" thickTop="1" thickBot="1" x14ac:dyDescent="0.3">
      <c r="D26" s="152" t="s">
        <v>27</v>
      </c>
      <c r="E26" s="110">
        <v>1</v>
      </c>
      <c r="F26" s="111">
        <v>2</v>
      </c>
      <c r="G26" s="112" t="str">
        <f t="shared" si="3"/>
        <v>MONACO</v>
      </c>
      <c r="H26" s="112" t="s">
        <v>6</v>
      </c>
      <c r="I26" s="112" t="str">
        <f t="shared" si="1"/>
        <v>LILLE</v>
      </c>
      <c r="J26" s="113"/>
      <c r="K26" s="113"/>
      <c r="L26" s="13" t="str">
        <f t="shared" ref="L26" si="13">IF($J26="","",IF($J26&lt;$K26,0,IF($J26=$K26,1,IF($J26&gt;$K26,3))))</f>
        <v/>
      </c>
      <c r="M26" s="10" t="str">
        <f>IF($J26="","",IF($J26&gt;$K26,0,IF($J26=$K26,1,IF($J26&lt;$K26,3))))</f>
        <v/>
      </c>
      <c r="N26" s="14"/>
      <c r="O26" s="14"/>
      <c r="P26" s="14"/>
      <c r="Q26" s="14"/>
      <c r="R26" s="14"/>
      <c r="S26" s="14"/>
    </row>
    <row r="27" spans="2:19" ht="15.95" customHeight="1" thickBot="1" x14ac:dyDescent="0.3">
      <c r="D27" s="153"/>
      <c r="E27" s="48">
        <v>3</v>
      </c>
      <c r="F27" s="50">
        <v>8</v>
      </c>
      <c r="G27" s="51" t="str">
        <f t="shared" si="3"/>
        <v>OM</v>
      </c>
      <c r="H27" s="51" t="s">
        <v>6</v>
      </c>
      <c r="I27" s="51" t="str">
        <f t="shared" si="1"/>
        <v>RCLENS</v>
      </c>
      <c r="J27" s="52"/>
      <c r="K27" s="52"/>
      <c r="L27" s="115"/>
      <c r="M27" s="14"/>
      <c r="N27" s="10" t="str">
        <f>IF($J27="","",IF($J27&lt;$K27,0,IF($J27=$K27,1,IF($J27&gt;$K27,3))))</f>
        <v/>
      </c>
      <c r="O27" s="14"/>
      <c r="P27" s="14"/>
      <c r="Q27" s="14"/>
      <c r="R27" s="14"/>
      <c r="S27" s="10" t="str">
        <f>IF($J27="","",IF($J27&gt;$K27,0,IF($J27=$K27,1,IF($J27&lt;$K27,3))))</f>
        <v/>
      </c>
    </row>
    <row r="28" spans="2:19" ht="15.95" customHeight="1" thickBot="1" x14ac:dyDescent="0.3">
      <c r="D28" s="153"/>
      <c r="E28" s="48">
        <v>4</v>
      </c>
      <c r="F28" s="50">
        <v>7</v>
      </c>
      <c r="G28" s="51" t="str">
        <f t="shared" si="3"/>
        <v>LYON</v>
      </c>
      <c r="H28" s="51" t="s">
        <v>6</v>
      </c>
      <c r="I28" s="51" t="str">
        <f t="shared" si="1"/>
        <v>CLERMONT</v>
      </c>
      <c r="J28" s="52"/>
      <c r="K28" s="52"/>
      <c r="L28" s="115"/>
      <c r="M28" s="14"/>
      <c r="N28" s="14"/>
      <c r="O28" s="10" t="str">
        <f t="shared" ref="O28" si="14">IF($J28="","",IF($J28&lt;$K28,0,IF($J28=$K28,1,IF($J28&gt;$K28,3))))</f>
        <v/>
      </c>
      <c r="P28" s="14"/>
      <c r="Q28" s="14"/>
      <c r="R28" s="10" t="str">
        <f>IF($J28="","",IF($J28&gt;$K28,0,IF($J28=$K28,1,IF($J28&lt;$K28,3))))</f>
        <v/>
      </c>
      <c r="S28" s="14"/>
    </row>
    <row r="29" spans="2:19" ht="15.95" customHeight="1" thickBot="1" x14ac:dyDescent="0.3">
      <c r="D29" s="154"/>
      <c r="E29" s="49">
        <v>5</v>
      </c>
      <c r="F29" s="53">
        <v>6</v>
      </c>
      <c r="G29" s="54" t="str">
        <f t="shared" si="3"/>
        <v xml:space="preserve">PSG </v>
      </c>
      <c r="H29" s="54" t="s">
        <v>6</v>
      </c>
      <c r="I29" s="54" t="str">
        <f t="shared" si="1"/>
        <v>RENNES</v>
      </c>
      <c r="J29" s="55"/>
      <c r="K29" s="55"/>
      <c r="L29" s="116"/>
      <c r="M29" s="15"/>
      <c r="N29" s="15"/>
      <c r="O29" s="15"/>
      <c r="P29" s="10" t="str">
        <f>IF($J29="","",IF($J29&lt;$K29,0,IF($J29=$K29,1,IF($J29&gt;$K29,3))))</f>
        <v/>
      </c>
      <c r="Q29" s="10" t="str">
        <f>IF($J29="","",IF($J29&gt;$K29,0,IF($J29=$K29,1,IF($J29&lt;$K29,3))))</f>
        <v/>
      </c>
      <c r="R29" s="15"/>
      <c r="S29" s="15"/>
    </row>
    <row r="30" spans="2:19" ht="15.95" customHeight="1" thickTop="1" thickBot="1" x14ac:dyDescent="0.3">
      <c r="J30" s="135" t="s">
        <v>7</v>
      </c>
      <c r="K30" s="139"/>
      <c r="L30" s="20">
        <f>SUM(L2:L29)</f>
        <v>0</v>
      </c>
      <c r="M30" s="20">
        <f t="shared" ref="M30:S30" si="15">SUM(M2:M29)</f>
        <v>0</v>
      </c>
      <c r="N30" s="20">
        <f t="shared" si="15"/>
        <v>0</v>
      </c>
      <c r="O30" s="20">
        <f t="shared" si="15"/>
        <v>0</v>
      </c>
      <c r="P30" s="20">
        <f t="shared" si="15"/>
        <v>0</v>
      </c>
      <c r="Q30" s="20">
        <f t="shared" si="15"/>
        <v>0</v>
      </c>
      <c r="R30" s="20">
        <f t="shared" si="15"/>
        <v>0</v>
      </c>
      <c r="S30" s="20">
        <f t="shared" si="15"/>
        <v>0</v>
      </c>
    </row>
    <row r="31" spans="2:19" ht="16.5" thickTop="1" thickBot="1" x14ac:dyDescent="0.3">
      <c r="J31" s="135" t="s">
        <v>40</v>
      </c>
      <c r="K31" s="136"/>
      <c r="L31" s="20">
        <f>(J2+J6+J10+J14+J18+J22+J26)-(K2+K6+K10+K14+K18+K22+K26)</f>
        <v>0</v>
      </c>
      <c r="M31" s="20">
        <f>(J3+J8+J13+J17+J20+J23+K26)-(K3+K8+K13+K17+K20+K23+J26)</f>
        <v>0</v>
      </c>
      <c r="N31" s="20">
        <f>(J4+J9+K13+J16+J19+K22+J27)-(K4+K9+J13+K16+K19+J22+K27)</f>
        <v>0</v>
      </c>
      <c r="O31" s="20">
        <f>(J5+K9+J12+J15+K18+J23+J28)-(K5+J9+K12+K15+J18+K23+K28)</f>
        <v>0</v>
      </c>
      <c r="P31" s="20">
        <f>(K5+K8+J11+K14+K19+J24+J29)-(J5+J8+K11+J14+J19+K24+K29)</f>
        <v>0</v>
      </c>
      <c r="Q31" s="20">
        <f>(K4+J7+K10+K15+K20+J25+K29)-(J4+K7+J10+J15+J20+K25+J29)</f>
        <v>0</v>
      </c>
      <c r="R31" s="20">
        <f>(K6+K11+K16+J21+K25+K28+K3)-(J3+J6+J11+J16+K21+J25+J28)</f>
        <v>0</v>
      </c>
      <c r="S31" s="20">
        <f>(K2+K7+K12+K17+K21+K24+K27)-(J2+J7+J12+J17+J21+J24+J27)</f>
        <v>0</v>
      </c>
    </row>
    <row r="32" spans="2:19" ht="15.75" thickTop="1" x14ac:dyDescent="0.25"/>
  </sheetData>
  <sheetProtection algorithmName="SHA-512" hashValue="uVndm+uNmDTum21AChd3SqmHs7ofOnYKhgmX6nkvC/OBOJ1sECsGcQXNBjvEvST7iq2qYLl15LvcWL5bmFDBAQ==" saltValue="ZvICHQ6cXEAQMBB5nJt2Tg==" spinCount="100000" sheet="1" objects="1" scenarios="1"/>
  <protectedRanges>
    <protectedRange sqref="J2:K29" name="Plage1"/>
  </protectedRanges>
  <mergeCells count="11">
    <mergeCell ref="J31:K31"/>
    <mergeCell ref="J1:K1"/>
    <mergeCell ref="E1:F1"/>
    <mergeCell ref="J30:K30"/>
    <mergeCell ref="D2:D5"/>
    <mergeCell ref="D6:D9"/>
    <mergeCell ref="D10:D13"/>
    <mergeCell ref="D14:D17"/>
    <mergeCell ref="D18:D21"/>
    <mergeCell ref="D22:D25"/>
    <mergeCell ref="D26:D29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1</xdr:col>
                <xdr:colOff>19050</xdr:colOff>
                <xdr:row>12</xdr:row>
                <xdr:rowOff>114300</xdr:rowOff>
              </from>
              <to>
                <xdr:col>1</xdr:col>
                <xdr:colOff>1476375</xdr:colOff>
                <xdr:row>14</xdr:row>
                <xdr:rowOff>190500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33805-B837-421A-972E-139E59D5F06A}">
  <sheetPr codeName="Feuil4"/>
  <dimension ref="A1:S32"/>
  <sheetViews>
    <sheetView showGridLines="0" showRowColHeaders="0" workbookViewId="0">
      <selection activeCell="I32" sqref="I31:I32"/>
    </sheetView>
  </sheetViews>
  <sheetFormatPr baseColWidth="10" defaultRowHeight="15" x14ac:dyDescent="0.25"/>
  <cols>
    <col min="1" max="1" width="3.7109375" customWidth="1"/>
    <col min="2" max="2" width="22.5703125" customWidth="1"/>
    <col min="3" max="3" width="2" customWidth="1"/>
    <col min="4" max="4" width="17.28515625" customWidth="1"/>
    <col min="5" max="6" width="4.7109375" style="5" customWidth="1"/>
    <col min="7" max="7" width="25.7109375" customWidth="1"/>
    <col min="8" max="8" width="5.28515625" customWidth="1"/>
    <col min="9" max="9" width="25.7109375" customWidth="1"/>
    <col min="10" max="11" width="4.7109375" style="1" customWidth="1"/>
    <col min="12" max="19" width="6.7109375" style="1" customWidth="1"/>
  </cols>
  <sheetData>
    <row r="1" spans="1:19" s="16" customFormat="1" ht="24.75" customHeight="1" thickTop="1" thickBot="1" x14ac:dyDescent="0.3">
      <c r="B1" s="17" t="s">
        <v>8</v>
      </c>
      <c r="C1" s="18"/>
      <c r="D1" s="18"/>
      <c r="E1" s="138" t="s">
        <v>5</v>
      </c>
      <c r="F1" s="138"/>
      <c r="G1" s="60" t="s">
        <v>36</v>
      </c>
      <c r="H1" s="61" t="s">
        <v>4</v>
      </c>
      <c r="I1" s="60" t="s">
        <v>37</v>
      </c>
      <c r="J1" s="137" t="s">
        <v>38</v>
      </c>
      <c r="K1" s="137"/>
      <c r="L1" s="120" t="str">
        <f>B2</f>
        <v>MONTPELLIER</v>
      </c>
      <c r="M1" s="120" t="str">
        <f>B3</f>
        <v>REIMS</v>
      </c>
      <c r="N1" s="120" t="str">
        <f>B4</f>
        <v>NANTES</v>
      </c>
      <c r="O1" s="120" t="str">
        <f>B5</f>
        <v>BREST</v>
      </c>
      <c r="P1" s="120" t="str">
        <f>B6</f>
        <v>NICE</v>
      </c>
      <c r="Q1" s="120" t="str">
        <f>B7</f>
        <v>TOULOUSE</v>
      </c>
      <c r="R1" s="120" t="str">
        <f>B8</f>
        <v>STRASBOURG</v>
      </c>
      <c r="S1" s="120" t="str">
        <f>B9</f>
        <v>LORIENT</v>
      </c>
    </row>
    <row r="2" spans="1:19" ht="15.95" customHeight="1" thickTop="1" thickBot="1" x14ac:dyDescent="0.3">
      <c r="A2">
        <v>1</v>
      </c>
      <c r="B2" s="3" t="str">
        <f>Tirage_poules!O3</f>
        <v>MONTPELLIER</v>
      </c>
      <c r="C2" s="7"/>
      <c r="D2" s="140" t="s">
        <v>21</v>
      </c>
      <c r="E2" s="66">
        <v>1</v>
      </c>
      <c r="F2" s="67">
        <v>8</v>
      </c>
      <c r="G2" s="68" t="str">
        <f>IFERROR(VLOOKUP(E2,$A$2:$B$9,2,0),"")</f>
        <v>MONTPELLIER</v>
      </c>
      <c r="H2" s="68" t="s">
        <v>6</v>
      </c>
      <c r="I2" s="68" t="str">
        <f>IFERROR(VLOOKUP(F2,$A$2:$B$9,2,0),"")</f>
        <v>LORIENT</v>
      </c>
      <c r="J2" s="69"/>
      <c r="K2" s="69"/>
      <c r="L2" s="10" t="str">
        <f>IF($J2="","",IF($J2&lt;$K2,0,IF($J2=$K2,1,IF($J2&gt;$K2,3))))</f>
        <v/>
      </c>
      <c r="M2" s="114"/>
      <c r="N2" s="11"/>
      <c r="O2" s="11"/>
      <c r="P2" s="11"/>
      <c r="Q2" s="11"/>
      <c r="R2" s="11"/>
      <c r="S2" s="10" t="str">
        <f>IF($J2="","",IF($J2&gt;$K2,0,IF($J2=$K2,1,IF($J2&lt;$K2,3))))</f>
        <v/>
      </c>
    </row>
    <row r="3" spans="1:19" ht="15.95" customHeight="1" thickTop="1" thickBot="1" x14ac:dyDescent="0.3">
      <c r="A3">
        <v>2</v>
      </c>
      <c r="B3" s="3" t="str">
        <f>Tirage_poules!O4</f>
        <v>REIMS</v>
      </c>
      <c r="C3" s="7"/>
      <c r="D3" s="141"/>
      <c r="E3" s="30">
        <v>2</v>
      </c>
      <c r="F3" s="31">
        <v>7</v>
      </c>
      <c r="G3" s="28" t="str">
        <f t="shared" ref="G3:G29" si="0">IFERROR(VLOOKUP(E3,$A$2:$B$9,2,0),"")</f>
        <v>REIMS</v>
      </c>
      <c r="H3" s="28" t="s">
        <v>6</v>
      </c>
      <c r="I3" s="28" t="str">
        <f t="shared" ref="I3:I29" si="1">IFERROR(VLOOKUP(F3,$A$2:$B$9,2,0),"")</f>
        <v>STRASBOURG</v>
      </c>
      <c r="J3" s="29"/>
      <c r="K3" s="29"/>
      <c r="L3" s="115"/>
      <c r="M3" s="10" t="str">
        <f>IF($J3="","",IF($J3&lt;$K3,0,IF($J3=$K3,1,IF($J3&gt;$K3,3))))</f>
        <v/>
      </c>
      <c r="N3" s="12"/>
      <c r="O3" s="12"/>
      <c r="P3" s="12"/>
      <c r="Q3" s="12"/>
      <c r="R3" s="10" t="str">
        <f>IF($J3="","",IF($J3&gt;$K3,0,IF($J3=$K3,1,IF($J3&lt;$K3,3))))</f>
        <v/>
      </c>
      <c r="S3" s="12"/>
    </row>
    <row r="4" spans="1:19" ht="15.95" customHeight="1" thickTop="1" thickBot="1" x14ac:dyDescent="0.3">
      <c r="A4">
        <v>3</v>
      </c>
      <c r="B4" s="3" t="str">
        <f>Tirage_poules!O5</f>
        <v>NANTES</v>
      </c>
      <c r="C4" s="7"/>
      <c r="D4" s="141"/>
      <c r="E4" s="30">
        <v>3</v>
      </c>
      <c r="F4" s="31">
        <v>6</v>
      </c>
      <c r="G4" s="28" t="str">
        <f t="shared" si="0"/>
        <v>NANTES</v>
      </c>
      <c r="H4" s="28" t="s">
        <v>6</v>
      </c>
      <c r="I4" s="28" t="str">
        <f t="shared" si="1"/>
        <v>TOULOUSE</v>
      </c>
      <c r="J4" s="29"/>
      <c r="K4" s="29"/>
      <c r="L4" s="115"/>
      <c r="M4" s="12"/>
      <c r="N4" s="10" t="str">
        <f>IF($J4="","",IF($J4&lt;$K4,0,IF($J4=$K4,1,IF($J4&gt;$K4,3))))</f>
        <v/>
      </c>
      <c r="O4" s="12"/>
      <c r="P4" s="12"/>
      <c r="Q4" s="10" t="str">
        <f>IF($J4="","",IF($J4&gt;$K4,0,IF($J4=$K4,1,IF($J4&lt;$K4,3))))</f>
        <v/>
      </c>
      <c r="R4" s="12"/>
      <c r="S4" s="12"/>
    </row>
    <row r="5" spans="1:19" ht="15.95" customHeight="1" thickTop="1" thickBot="1" x14ac:dyDescent="0.3">
      <c r="A5">
        <v>4</v>
      </c>
      <c r="B5" s="3" t="str">
        <f>Tirage_poules!O6</f>
        <v>BREST</v>
      </c>
      <c r="C5" s="7"/>
      <c r="D5" s="142"/>
      <c r="E5" s="70">
        <v>4</v>
      </c>
      <c r="F5" s="71">
        <v>5</v>
      </c>
      <c r="G5" s="72" t="str">
        <f t="shared" si="0"/>
        <v>BREST</v>
      </c>
      <c r="H5" s="72" t="s">
        <v>6</v>
      </c>
      <c r="I5" s="72" t="str">
        <f t="shared" si="1"/>
        <v>NICE</v>
      </c>
      <c r="J5" s="73"/>
      <c r="K5" s="73"/>
      <c r="L5" s="115"/>
      <c r="M5" s="12"/>
      <c r="N5" s="12"/>
      <c r="O5" s="10" t="str">
        <f t="shared" ref="L5:O6" si="2">IF($J5="","",IF($J5&lt;$K5,0,IF($J5=$K5,1,IF($J5&gt;$K5,3))))</f>
        <v/>
      </c>
      <c r="P5" s="10" t="str">
        <f>IF($J5="","",IF($J5&gt;$K5,0,IF($J5=$K5,1,IF($J5&lt;$K5,3))))</f>
        <v/>
      </c>
      <c r="Q5" s="12"/>
      <c r="R5" s="12"/>
      <c r="S5" s="12"/>
    </row>
    <row r="6" spans="1:19" ht="15.95" customHeight="1" thickTop="1" thickBot="1" x14ac:dyDescent="0.3">
      <c r="A6">
        <v>5</v>
      </c>
      <c r="B6" s="3" t="str">
        <f>Tirage_poules!O7</f>
        <v>NICE</v>
      </c>
      <c r="C6" s="7"/>
      <c r="D6" s="143" t="s">
        <v>22</v>
      </c>
      <c r="E6" s="62">
        <v>1</v>
      </c>
      <c r="F6" s="63">
        <v>7</v>
      </c>
      <c r="G6" s="64" t="str">
        <f t="shared" si="0"/>
        <v>MONTPELLIER</v>
      </c>
      <c r="H6" s="64" t="s">
        <v>6</v>
      </c>
      <c r="I6" s="64" t="str">
        <f t="shared" si="1"/>
        <v>STRASBOURG</v>
      </c>
      <c r="J6" s="65"/>
      <c r="K6" s="65"/>
      <c r="L6" s="13" t="str">
        <f t="shared" si="2"/>
        <v/>
      </c>
      <c r="M6" s="12"/>
      <c r="N6" s="12"/>
      <c r="O6" s="12"/>
      <c r="P6" s="12"/>
      <c r="Q6" s="12"/>
      <c r="R6" s="10" t="str">
        <f>IF($J6="","",IF($J6&gt;$K6,0,IF($J6=$K6,1,IF($J6&lt;$K6,3))))</f>
        <v/>
      </c>
      <c r="S6" s="12"/>
    </row>
    <row r="7" spans="1:19" ht="15.95" customHeight="1" thickTop="1" thickBot="1" x14ac:dyDescent="0.3">
      <c r="A7">
        <v>6</v>
      </c>
      <c r="B7" s="3" t="str">
        <f>Tirage_poules!O8</f>
        <v>TOULOUSE</v>
      </c>
      <c r="C7" s="7"/>
      <c r="D7" s="143"/>
      <c r="E7" s="32">
        <v>6</v>
      </c>
      <c r="F7" s="33">
        <v>8</v>
      </c>
      <c r="G7" s="34" t="str">
        <f t="shared" si="0"/>
        <v>TOULOUSE</v>
      </c>
      <c r="H7" s="34" t="s">
        <v>6</v>
      </c>
      <c r="I7" s="34" t="str">
        <f t="shared" si="1"/>
        <v>LORIENT</v>
      </c>
      <c r="J7" s="35"/>
      <c r="K7" s="35"/>
      <c r="L7" s="115"/>
      <c r="M7" s="12"/>
      <c r="N7" s="12"/>
      <c r="O7" s="12"/>
      <c r="P7" s="12"/>
      <c r="Q7" s="10" t="str">
        <f>IF($J7="","",IF($J7&lt;$K7,0,IF($J7=$K7,1,IF($J7&gt;$K7,3))))</f>
        <v/>
      </c>
      <c r="R7" s="12"/>
      <c r="S7" s="10" t="str">
        <f>IF($J7="","",IF($J7&gt;$K7,0,IF($J7=$K7,1,IF($J7&lt;$K7,3))))</f>
        <v/>
      </c>
    </row>
    <row r="8" spans="1:19" ht="15.95" customHeight="1" thickTop="1" thickBot="1" x14ac:dyDescent="0.3">
      <c r="A8">
        <v>7</v>
      </c>
      <c r="B8" s="3" t="str">
        <f>Tirage_poules!O9</f>
        <v>STRASBOURG</v>
      </c>
      <c r="C8" s="7"/>
      <c r="D8" s="143"/>
      <c r="E8" s="32">
        <v>2</v>
      </c>
      <c r="F8" s="33">
        <v>5</v>
      </c>
      <c r="G8" s="34" t="str">
        <f t="shared" si="0"/>
        <v>REIMS</v>
      </c>
      <c r="H8" s="34" t="s">
        <v>6</v>
      </c>
      <c r="I8" s="34" t="str">
        <f t="shared" si="1"/>
        <v>NICE</v>
      </c>
      <c r="J8" s="35"/>
      <c r="K8" s="35"/>
      <c r="L8" s="115"/>
      <c r="M8" s="10" t="str">
        <f>IF($J8="","",IF($J8&lt;$K8,0,IF($J8=$K8,1,IF($J8&gt;$K8,3))))</f>
        <v/>
      </c>
      <c r="N8" s="12"/>
      <c r="O8" s="10" t="str">
        <f>IF($J8="","",IF($J8&gt;$K8,0,IF($J8=$K8,1,IF($J8&lt;$K8,3))))</f>
        <v/>
      </c>
      <c r="P8" s="10" t="str">
        <f>IF($J8="","",IF($J8&gt;$K8,0,IF($J8=$K8,1,IF($J8&lt;$K8,3))))</f>
        <v/>
      </c>
      <c r="Q8" s="12"/>
      <c r="R8" s="12"/>
      <c r="S8" s="12"/>
    </row>
    <row r="9" spans="1:19" ht="15.95" customHeight="1" thickTop="1" thickBot="1" x14ac:dyDescent="0.3">
      <c r="A9">
        <v>8</v>
      </c>
      <c r="B9" s="3" t="str">
        <f>Tirage_poules!O10</f>
        <v>LORIENT</v>
      </c>
      <c r="C9" s="7"/>
      <c r="D9" s="143"/>
      <c r="E9" s="74">
        <v>3</v>
      </c>
      <c r="F9" s="75">
        <v>4</v>
      </c>
      <c r="G9" s="76" t="str">
        <f t="shared" si="0"/>
        <v>NANTES</v>
      </c>
      <c r="H9" s="76" t="s">
        <v>6</v>
      </c>
      <c r="I9" s="76" t="str">
        <f t="shared" si="1"/>
        <v>BREST</v>
      </c>
      <c r="J9" s="77"/>
      <c r="K9" s="77"/>
      <c r="L9" s="115"/>
      <c r="M9" s="12"/>
      <c r="N9" s="10" t="str">
        <f t="shared" ref="N9" si="3">IF($J9="","",IF($J9&lt;$K9,0,IF($J9=$K9,1,IF($J9&gt;$K9,3))))</f>
        <v/>
      </c>
      <c r="O9" s="10" t="str">
        <f>IF($J9="","",IF($J9&gt;$K9,0,IF($J9=$K9,1,IF($J9&lt;$K9,3))))</f>
        <v/>
      </c>
      <c r="P9" s="12"/>
      <c r="Q9" s="12"/>
      <c r="R9" s="12"/>
      <c r="S9" s="12"/>
    </row>
    <row r="10" spans="1:19" ht="15.95" customHeight="1" thickTop="1" thickBot="1" x14ac:dyDescent="0.3">
      <c r="D10" s="144" t="s">
        <v>23</v>
      </c>
      <c r="E10" s="82">
        <v>1</v>
      </c>
      <c r="F10" s="83">
        <v>6</v>
      </c>
      <c r="G10" s="84" t="str">
        <f t="shared" si="0"/>
        <v>MONTPELLIER</v>
      </c>
      <c r="H10" s="84" t="s">
        <v>6</v>
      </c>
      <c r="I10" s="84" t="str">
        <f t="shared" si="1"/>
        <v>TOULOUSE</v>
      </c>
      <c r="J10" s="85"/>
      <c r="K10" s="85"/>
      <c r="L10" s="13" t="str">
        <f>IF($J10="","",IF($J10&lt;$K10,0,IF($J10=$K10,1,IF($J10&gt;$K10,3))))</f>
        <v/>
      </c>
      <c r="M10" s="12"/>
      <c r="N10" s="12"/>
      <c r="O10" s="12"/>
      <c r="P10" s="12"/>
      <c r="Q10" s="10" t="str">
        <f>IF($J10="","",IF($J10&gt;$K10,0,IF($J10=$K10,1,IF($J10&lt;$K10,3))))</f>
        <v/>
      </c>
      <c r="R10" s="12"/>
      <c r="S10" s="12"/>
    </row>
    <row r="11" spans="1:19" ht="15.95" customHeight="1" thickBot="1" x14ac:dyDescent="0.3">
      <c r="D11" s="145"/>
      <c r="E11" s="36">
        <v>5</v>
      </c>
      <c r="F11" s="37">
        <v>7</v>
      </c>
      <c r="G11" s="38" t="str">
        <f t="shared" si="0"/>
        <v>NICE</v>
      </c>
      <c r="H11" s="38" t="s">
        <v>6</v>
      </c>
      <c r="I11" s="38" t="str">
        <f t="shared" si="1"/>
        <v>STRASBOURG</v>
      </c>
      <c r="J11" s="39"/>
      <c r="K11" s="39"/>
      <c r="L11" s="115"/>
      <c r="M11" s="12"/>
      <c r="N11" s="12"/>
      <c r="O11" s="12"/>
      <c r="P11" s="10" t="str">
        <f>IF($J11="","",IF($J11&lt;$K11,0,IF($J11=$K11,1,IF($J11&gt;$K11,3))))</f>
        <v/>
      </c>
      <c r="Q11" s="12"/>
      <c r="R11" s="10" t="str">
        <f>IF($J11="","",IF($J11&gt;$K11,0,IF($J11=$K11,1,IF($J11&lt;$K11,3))))</f>
        <v/>
      </c>
      <c r="S11" s="12"/>
    </row>
    <row r="12" spans="1:19" ht="15.95" customHeight="1" thickBot="1" x14ac:dyDescent="0.3">
      <c r="B12" s="19"/>
      <c r="C12" s="19"/>
      <c r="D12" s="145"/>
      <c r="E12" s="36">
        <v>4</v>
      </c>
      <c r="F12" s="37">
        <v>8</v>
      </c>
      <c r="G12" s="38" t="str">
        <f t="shared" si="0"/>
        <v>BREST</v>
      </c>
      <c r="H12" s="38" t="s">
        <v>6</v>
      </c>
      <c r="I12" s="38" t="str">
        <f t="shared" si="1"/>
        <v>LORIENT</v>
      </c>
      <c r="J12" s="39"/>
      <c r="K12" s="39"/>
      <c r="L12" s="115"/>
      <c r="M12" s="12"/>
      <c r="N12" s="12"/>
      <c r="O12" s="10" t="str">
        <f t="shared" ref="O12" si="4">IF($J12="","",IF($J12&lt;$K12,0,IF($J12=$K12,1,IF($J12&gt;$K12,3))))</f>
        <v/>
      </c>
      <c r="P12" s="12"/>
      <c r="Q12" s="12"/>
      <c r="R12" s="12"/>
      <c r="S12" s="10" t="str">
        <f>IF($J12="","",IF($J12&gt;$K12,0,IF($J12=$K12,1,IF($J12&lt;$K12,3))))</f>
        <v/>
      </c>
    </row>
    <row r="13" spans="1:19" ht="15.95" customHeight="1" thickBot="1" x14ac:dyDescent="0.3">
      <c r="B13" s="19"/>
      <c r="C13" s="19"/>
      <c r="D13" s="146"/>
      <c r="E13" s="86">
        <v>2</v>
      </c>
      <c r="F13" s="87">
        <v>3</v>
      </c>
      <c r="G13" s="88" t="str">
        <f t="shared" si="0"/>
        <v>REIMS</v>
      </c>
      <c r="H13" s="88" t="s">
        <v>6</v>
      </c>
      <c r="I13" s="88" t="str">
        <f t="shared" si="1"/>
        <v>NANTES</v>
      </c>
      <c r="J13" s="89"/>
      <c r="K13" s="89"/>
      <c r="L13" s="115"/>
      <c r="M13" s="10" t="str">
        <f>IF($J13="","",IF($J13&lt;$K13,0,IF($J13=$K13,1,IF($J13&gt;$K13,3))))</f>
        <v/>
      </c>
      <c r="N13" s="10" t="str">
        <f>IF($J13="","",IF($J13&gt;$K13,0,IF($J13=$K13,1,IF($J13&lt;$K13,3))))</f>
        <v/>
      </c>
      <c r="O13" s="12"/>
      <c r="P13" s="12"/>
      <c r="Q13" s="12"/>
      <c r="R13" s="12"/>
      <c r="S13" s="12"/>
    </row>
    <row r="14" spans="1:19" ht="15.95" customHeight="1" thickTop="1" thickBot="1" x14ac:dyDescent="0.3">
      <c r="B14" s="19"/>
      <c r="C14" s="19"/>
      <c r="D14" s="147" t="s">
        <v>24</v>
      </c>
      <c r="E14" s="78">
        <v>1</v>
      </c>
      <c r="F14" s="79">
        <v>5</v>
      </c>
      <c r="G14" s="80" t="str">
        <f t="shared" si="0"/>
        <v>MONTPELLIER</v>
      </c>
      <c r="H14" s="80" t="s">
        <v>6</v>
      </c>
      <c r="I14" s="80" t="str">
        <f t="shared" si="1"/>
        <v>NICE</v>
      </c>
      <c r="J14" s="81"/>
      <c r="K14" s="81"/>
      <c r="L14" s="13" t="str">
        <f t="shared" ref="L14" si="5">IF($J14="","",IF($J14&lt;$K14,0,IF($J14=$K14,1,IF($J14&gt;$K14,3))))</f>
        <v/>
      </c>
      <c r="M14" s="14"/>
      <c r="N14" s="14"/>
      <c r="O14" s="14"/>
      <c r="P14" s="10" t="str">
        <f>IF($J14="","",IF($J14&gt;$K14,0,IF($J14=$K14,1,IF($J14&lt;$K14,3))))</f>
        <v/>
      </c>
      <c r="Q14" s="14"/>
      <c r="R14" s="14"/>
      <c r="S14" s="14"/>
    </row>
    <row r="15" spans="1:19" ht="15.95" customHeight="1" thickBot="1" x14ac:dyDescent="0.3">
      <c r="B15" s="19"/>
      <c r="C15" s="19"/>
      <c r="D15" s="147"/>
      <c r="E15" s="40">
        <v>4</v>
      </c>
      <c r="F15" s="41">
        <v>6</v>
      </c>
      <c r="G15" s="42" t="str">
        <f t="shared" si="0"/>
        <v>BREST</v>
      </c>
      <c r="H15" s="42" t="s">
        <v>6</v>
      </c>
      <c r="I15" s="42" t="str">
        <f t="shared" si="1"/>
        <v>TOULOUSE</v>
      </c>
      <c r="J15" s="43"/>
      <c r="K15" s="43"/>
      <c r="L15" s="115"/>
      <c r="M15" s="14"/>
      <c r="N15" s="14"/>
      <c r="O15" s="10" t="str">
        <f t="shared" ref="O15" si="6">IF($J15="","",IF($J15&lt;$K15,0,IF($J15=$K15,1,IF($J15&gt;$K15,3))))</f>
        <v/>
      </c>
      <c r="P15" s="14"/>
      <c r="Q15" s="10" t="str">
        <f>IF($J15="","",IF($J15&gt;$K15,0,IF($J15=$K15,1,IF($J15&lt;$K15,3))))</f>
        <v/>
      </c>
      <c r="R15" s="14"/>
      <c r="S15" s="14"/>
    </row>
    <row r="16" spans="1:19" ht="15.95" customHeight="1" thickBot="1" x14ac:dyDescent="0.3">
      <c r="B16" s="19"/>
      <c r="C16" s="19"/>
      <c r="D16" s="147"/>
      <c r="E16" s="40">
        <v>3</v>
      </c>
      <c r="F16" s="41">
        <v>7</v>
      </c>
      <c r="G16" s="42" t="str">
        <f t="shared" si="0"/>
        <v>NANTES</v>
      </c>
      <c r="H16" s="42" t="s">
        <v>6</v>
      </c>
      <c r="I16" s="42" t="str">
        <f t="shared" si="1"/>
        <v>STRASBOURG</v>
      </c>
      <c r="J16" s="43"/>
      <c r="K16" s="43"/>
      <c r="L16" s="115"/>
      <c r="M16" s="14"/>
      <c r="N16" s="10" t="str">
        <f t="shared" ref="N16" si="7">IF($J16="","",IF($J16&lt;$K16,0,IF($J16=$K16,1,IF($J16&gt;$K16,3))))</f>
        <v/>
      </c>
      <c r="O16" s="14"/>
      <c r="P16" s="14"/>
      <c r="Q16" s="14"/>
      <c r="R16" s="10" t="str">
        <f>IF($J16="","",IF($J16&gt;$K16,0,IF($J16=$K16,1,IF($J16&lt;$K16,3))))</f>
        <v/>
      </c>
      <c r="S16" s="14"/>
    </row>
    <row r="17" spans="2:19" ht="15.95" customHeight="1" thickBot="1" x14ac:dyDescent="0.3">
      <c r="B17" s="19"/>
      <c r="C17" s="19"/>
      <c r="D17" s="147"/>
      <c r="E17" s="90">
        <v>2</v>
      </c>
      <c r="F17" s="91">
        <v>8</v>
      </c>
      <c r="G17" s="92" t="str">
        <f t="shared" si="0"/>
        <v>REIMS</v>
      </c>
      <c r="H17" s="92" t="s">
        <v>6</v>
      </c>
      <c r="I17" s="92" t="str">
        <f t="shared" si="1"/>
        <v>LORIENT</v>
      </c>
      <c r="J17" s="93"/>
      <c r="K17" s="93"/>
      <c r="L17" s="115"/>
      <c r="M17" s="10" t="str">
        <f>IF($J17="","",IF($J17&lt;$K17,0,IF($J17=$K17,1,IF($J17&gt;$K17,3))))</f>
        <v/>
      </c>
      <c r="N17" s="14"/>
      <c r="O17" s="14"/>
      <c r="P17" s="14"/>
      <c r="Q17" s="14"/>
      <c r="R17" s="14"/>
      <c r="S17" s="10" t="str">
        <f>IF($J17="","",IF($J17&gt;$K17,0,IF($J17=$K17,1,IF($J17&lt;$K17,3))))</f>
        <v/>
      </c>
    </row>
    <row r="18" spans="2:19" ht="15.95" customHeight="1" thickTop="1" thickBot="1" x14ac:dyDescent="0.3">
      <c r="B18" s="19"/>
      <c r="C18" s="19"/>
      <c r="D18" s="148" t="s">
        <v>25</v>
      </c>
      <c r="E18" s="98">
        <v>1</v>
      </c>
      <c r="F18" s="99">
        <v>4</v>
      </c>
      <c r="G18" s="100" t="str">
        <f t="shared" si="0"/>
        <v>MONTPELLIER</v>
      </c>
      <c r="H18" s="100" t="s">
        <v>6</v>
      </c>
      <c r="I18" s="100" t="str">
        <f t="shared" si="1"/>
        <v>BREST</v>
      </c>
      <c r="J18" s="101"/>
      <c r="K18" s="101"/>
      <c r="L18" s="13" t="str">
        <f t="shared" ref="L18" si="8">IF($J18="","",IF($J18&lt;$K18,0,IF($J18=$K18,1,IF($J18&gt;$K18,3))))</f>
        <v/>
      </c>
      <c r="M18" s="14"/>
      <c r="N18" s="14"/>
      <c r="O18" s="10" t="str">
        <f>IF($J18="","",IF($J18&gt;$K18,0,IF($J18=$K18,1,IF($J18&lt;$K18,3))))</f>
        <v/>
      </c>
      <c r="P18" s="14"/>
      <c r="Q18" s="14"/>
      <c r="R18" s="14"/>
      <c r="S18" s="14"/>
    </row>
    <row r="19" spans="2:19" ht="15.95" customHeight="1" thickBot="1" x14ac:dyDescent="0.3">
      <c r="B19" s="19"/>
      <c r="C19" s="19"/>
      <c r="D19" s="149"/>
      <c r="E19" s="56">
        <v>3</v>
      </c>
      <c r="F19" s="57">
        <v>5</v>
      </c>
      <c r="G19" s="58" t="str">
        <f t="shared" si="0"/>
        <v>NANTES</v>
      </c>
      <c r="H19" s="58" t="s">
        <v>6</v>
      </c>
      <c r="I19" s="58" t="str">
        <f t="shared" si="1"/>
        <v>NICE</v>
      </c>
      <c r="J19" s="59"/>
      <c r="K19" s="59"/>
      <c r="L19" s="115"/>
      <c r="M19" s="14"/>
      <c r="N19" s="10" t="str">
        <f t="shared" ref="N19" si="9">IF($J19="","",IF($J19&lt;$K19,0,IF($J19=$K19,1,IF($J19&gt;$K19,3))))</f>
        <v/>
      </c>
      <c r="O19" s="14"/>
      <c r="P19" s="10" t="str">
        <f>IF($J19="","",IF($J19&gt;$K19,0,IF($J19=$K19,1,IF($J19&lt;$K19,3))))</f>
        <v/>
      </c>
      <c r="Q19" s="14"/>
      <c r="R19" s="14"/>
      <c r="S19" s="14"/>
    </row>
    <row r="20" spans="2:19" ht="15.95" customHeight="1" thickBot="1" x14ac:dyDescent="0.3">
      <c r="D20" s="149"/>
      <c r="E20" s="56">
        <v>2</v>
      </c>
      <c r="F20" s="57">
        <v>6</v>
      </c>
      <c r="G20" s="58" t="str">
        <f t="shared" si="0"/>
        <v>REIMS</v>
      </c>
      <c r="H20" s="58" t="s">
        <v>6</v>
      </c>
      <c r="I20" s="58" t="str">
        <f t="shared" si="1"/>
        <v>TOULOUSE</v>
      </c>
      <c r="J20" s="59"/>
      <c r="K20" s="59"/>
      <c r="L20" s="115"/>
      <c r="M20" s="10" t="str">
        <f>IF($J20="","",IF($J20&lt;$K20,0,IF($J20=$K20,1,IF($J20&gt;$K20,3))))</f>
        <v/>
      </c>
      <c r="N20" s="14"/>
      <c r="O20" s="14"/>
      <c r="P20" s="14"/>
      <c r="Q20" s="10" t="str">
        <f>IF($J20="","",IF($J20&gt;$K20,0,IF($J20=$K20,1,IF($J20&lt;$K20,3))))</f>
        <v/>
      </c>
      <c r="R20" s="14"/>
      <c r="S20" s="14"/>
    </row>
    <row r="21" spans="2:19" ht="15.95" customHeight="1" thickBot="1" x14ac:dyDescent="0.3">
      <c r="D21" s="150"/>
      <c r="E21" s="102">
        <v>7</v>
      </c>
      <c r="F21" s="103">
        <v>8</v>
      </c>
      <c r="G21" s="104" t="str">
        <f t="shared" si="0"/>
        <v>STRASBOURG</v>
      </c>
      <c r="H21" s="104" t="s">
        <v>6</v>
      </c>
      <c r="I21" s="104" t="str">
        <f t="shared" si="1"/>
        <v>LORIENT</v>
      </c>
      <c r="J21" s="105"/>
      <c r="K21" s="105"/>
      <c r="L21" s="115"/>
      <c r="M21" s="14"/>
      <c r="N21" s="14"/>
      <c r="O21" s="14"/>
      <c r="P21" s="14"/>
      <c r="Q21" s="14"/>
      <c r="R21" s="10" t="str">
        <f>IF($J21="","",IF($J21&lt;$K21,0,IF($J21=$K21,1,IF($J21&gt;$K21,3))))</f>
        <v/>
      </c>
      <c r="S21" s="10" t="str">
        <f>IF($J21="","",IF($J21&gt;$K21,0,IF($J21=$K21,1,IF($J21&lt;$K21,3))))</f>
        <v/>
      </c>
    </row>
    <row r="22" spans="2:19" ht="15.95" customHeight="1" thickTop="1" thickBot="1" x14ac:dyDescent="0.3">
      <c r="D22" s="151" t="s">
        <v>26</v>
      </c>
      <c r="E22" s="94">
        <v>1</v>
      </c>
      <c r="F22" s="95">
        <v>3</v>
      </c>
      <c r="G22" s="96" t="str">
        <f t="shared" si="0"/>
        <v>MONTPELLIER</v>
      </c>
      <c r="H22" s="96" t="s">
        <v>6</v>
      </c>
      <c r="I22" s="96" t="str">
        <f t="shared" si="1"/>
        <v>NANTES</v>
      </c>
      <c r="J22" s="97"/>
      <c r="K22" s="97"/>
      <c r="L22" s="13" t="str">
        <f t="shared" ref="L22" si="10">IF($J22="","",IF($J22&lt;$K22,0,IF($J22=$K22,1,IF($J22&gt;$K22,3))))</f>
        <v/>
      </c>
      <c r="M22" s="14"/>
      <c r="N22" s="10" t="str">
        <f>IF($J22="","",IF($J22&gt;$K22,0,IF($J22=$K22,1,IF($J22&lt;$K22,3))))</f>
        <v/>
      </c>
      <c r="O22" s="14"/>
      <c r="P22" s="14"/>
      <c r="Q22" s="14"/>
      <c r="R22" s="14"/>
      <c r="S22" s="14"/>
    </row>
    <row r="23" spans="2:19" ht="15.95" customHeight="1" thickBot="1" x14ac:dyDescent="0.3">
      <c r="D23" s="151"/>
      <c r="E23" s="44">
        <v>2</v>
      </c>
      <c r="F23" s="45">
        <v>4</v>
      </c>
      <c r="G23" s="46" t="str">
        <f t="shared" si="0"/>
        <v>REIMS</v>
      </c>
      <c r="H23" s="46" t="s">
        <v>6</v>
      </c>
      <c r="I23" s="46" t="str">
        <f t="shared" si="1"/>
        <v>BREST</v>
      </c>
      <c r="J23" s="47"/>
      <c r="K23" s="47"/>
      <c r="L23" s="115"/>
      <c r="M23" s="10" t="str">
        <f>IF($J23="","",IF($J23&lt;$K23,0,IF($J23=$K23,1,IF($J23&gt;$K23,3))))</f>
        <v/>
      </c>
      <c r="N23" s="14"/>
      <c r="O23" s="10" t="str">
        <f>IF($J23="","",IF($J23&gt;$K23,0,IF($J23=$K23,1,IF($J23&lt;$K23,3))))</f>
        <v/>
      </c>
      <c r="P23" s="14"/>
      <c r="Q23" s="14"/>
      <c r="R23" s="14"/>
      <c r="S23" s="14"/>
    </row>
    <row r="24" spans="2:19" ht="15.95" customHeight="1" thickBot="1" x14ac:dyDescent="0.3">
      <c r="D24" s="151"/>
      <c r="E24" s="44">
        <v>5</v>
      </c>
      <c r="F24" s="45">
        <v>8</v>
      </c>
      <c r="G24" s="46" t="str">
        <f t="shared" si="0"/>
        <v>NICE</v>
      </c>
      <c r="H24" s="46" t="s">
        <v>6</v>
      </c>
      <c r="I24" s="46" t="str">
        <f t="shared" si="1"/>
        <v>LORIENT</v>
      </c>
      <c r="J24" s="47"/>
      <c r="K24" s="47"/>
      <c r="L24" s="115"/>
      <c r="M24" s="14"/>
      <c r="N24" s="14"/>
      <c r="O24" s="14"/>
      <c r="P24" s="10" t="str">
        <f>IF($J24="","",IF($J24&lt;$K24,0,IF($J24=$K24,1,IF($J24&gt;$K24,3))))</f>
        <v/>
      </c>
      <c r="Q24" s="14"/>
      <c r="R24" s="14"/>
      <c r="S24" s="10" t="str">
        <f>IF($J24="","",IF($J24&gt;$K24,0,IF($J24=$K24,1,IF($J24&lt;$K24,3))))</f>
        <v/>
      </c>
    </row>
    <row r="25" spans="2:19" ht="15.95" customHeight="1" thickBot="1" x14ac:dyDescent="0.3">
      <c r="D25" s="151"/>
      <c r="E25" s="106">
        <v>6</v>
      </c>
      <c r="F25" s="107">
        <v>7</v>
      </c>
      <c r="G25" s="108" t="str">
        <f t="shared" si="0"/>
        <v>TOULOUSE</v>
      </c>
      <c r="H25" s="108" t="s">
        <v>6</v>
      </c>
      <c r="I25" s="108" t="str">
        <f t="shared" si="1"/>
        <v>STRASBOURG</v>
      </c>
      <c r="J25" s="109"/>
      <c r="K25" s="109"/>
      <c r="L25" s="115"/>
      <c r="M25" s="14"/>
      <c r="N25" s="14"/>
      <c r="O25" s="14"/>
      <c r="P25" s="14"/>
      <c r="Q25" s="10" t="str">
        <f>IF($J25="","",IF($J25&lt;$K25,0,IF($J25=$K25,1,IF($J25&gt;$K25,3))))</f>
        <v/>
      </c>
      <c r="R25" s="10" t="str">
        <f>IF($J25="","",IF($J25&gt;$K25,0,IF($J25=$K25,1,IF($J25&lt;$K25,3))))</f>
        <v/>
      </c>
      <c r="S25" s="14"/>
    </row>
    <row r="26" spans="2:19" ht="15.95" customHeight="1" thickTop="1" thickBot="1" x14ac:dyDescent="0.3">
      <c r="D26" s="152" t="s">
        <v>27</v>
      </c>
      <c r="E26" s="110">
        <v>1</v>
      </c>
      <c r="F26" s="111">
        <v>2</v>
      </c>
      <c r="G26" s="112" t="str">
        <f t="shared" si="0"/>
        <v>MONTPELLIER</v>
      </c>
      <c r="H26" s="112" t="s">
        <v>6</v>
      </c>
      <c r="I26" s="112" t="str">
        <f t="shared" si="1"/>
        <v>REIMS</v>
      </c>
      <c r="J26" s="113"/>
      <c r="K26" s="113"/>
      <c r="L26" s="13" t="str">
        <f t="shared" ref="L26" si="11">IF($J26="","",IF($J26&lt;$K26,0,IF($J26=$K26,1,IF($J26&gt;$K26,3))))</f>
        <v/>
      </c>
      <c r="M26" s="10" t="str">
        <f>IF($J26="","",IF($J26&gt;$K26,0,IF($J26=$K26,1,IF($J26&lt;$K26,3))))</f>
        <v/>
      </c>
      <c r="N26" s="14"/>
      <c r="O26" s="14"/>
      <c r="P26" s="14"/>
      <c r="Q26" s="14"/>
      <c r="R26" s="14"/>
      <c r="S26" s="14"/>
    </row>
    <row r="27" spans="2:19" ht="15.95" customHeight="1" thickBot="1" x14ac:dyDescent="0.3">
      <c r="D27" s="153"/>
      <c r="E27" s="48">
        <v>3</v>
      </c>
      <c r="F27" s="50">
        <v>8</v>
      </c>
      <c r="G27" s="51" t="str">
        <f t="shared" si="0"/>
        <v>NANTES</v>
      </c>
      <c r="H27" s="51" t="s">
        <v>6</v>
      </c>
      <c r="I27" s="51" t="str">
        <f t="shared" si="1"/>
        <v>LORIENT</v>
      </c>
      <c r="J27" s="52"/>
      <c r="K27" s="52"/>
      <c r="L27" s="115"/>
      <c r="M27" s="14"/>
      <c r="N27" s="10" t="str">
        <f>IF($J27="","",IF($J27&lt;$K27,0,IF($J27=$K27,1,IF($J27&gt;$K27,3))))</f>
        <v/>
      </c>
      <c r="O27" s="14"/>
      <c r="P27" s="14"/>
      <c r="Q27" s="14"/>
      <c r="R27" s="14"/>
      <c r="S27" s="10" t="str">
        <f>IF($J27="","",IF($J27&gt;$K27,0,IF($J27=$K27,1,IF($J27&lt;$K27,3))))</f>
        <v/>
      </c>
    </row>
    <row r="28" spans="2:19" ht="15.95" customHeight="1" thickBot="1" x14ac:dyDescent="0.3">
      <c r="D28" s="153"/>
      <c r="E28" s="48">
        <v>4</v>
      </c>
      <c r="F28" s="50">
        <v>7</v>
      </c>
      <c r="G28" s="51" t="str">
        <f t="shared" si="0"/>
        <v>BREST</v>
      </c>
      <c r="H28" s="51" t="s">
        <v>6</v>
      </c>
      <c r="I28" s="51" t="str">
        <f t="shared" si="1"/>
        <v>STRASBOURG</v>
      </c>
      <c r="J28" s="52"/>
      <c r="K28" s="52"/>
      <c r="L28" s="115"/>
      <c r="M28" s="14"/>
      <c r="N28" s="14"/>
      <c r="O28" s="10" t="str">
        <f t="shared" ref="O28" si="12">IF($J28="","",IF($J28&lt;$K28,0,IF($J28=$K28,1,IF($J28&gt;$K28,3))))</f>
        <v/>
      </c>
      <c r="P28" s="14"/>
      <c r="Q28" s="14"/>
      <c r="R28" s="10" t="str">
        <f>IF($J28="","",IF($J28&gt;$K28,0,IF($J28=$K28,1,IF($J28&lt;$K28,3))))</f>
        <v/>
      </c>
      <c r="S28" s="14"/>
    </row>
    <row r="29" spans="2:19" ht="15.95" customHeight="1" thickBot="1" x14ac:dyDescent="0.3">
      <c r="D29" s="154"/>
      <c r="E29" s="49">
        <v>5</v>
      </c>
      <c r="F29" s="53">
        <v>6</v>
      </c>
      <c r="G29" s="54" t="str">
        <f t="shared" si="0"/>
        <v>NICE</v>
      </c>
      <c r="H29" s="54" t="s">
        <v>6</v>
      </c>
      <c r="I29" s="54" t="str">
        <f t="shared" si="1"/>
        <v>TOULOUSE</v>
      </c>
      <c r="J29" s="55"/>
      <c r="K29" s="55"/>
      <c r="L29" s="116"/>
      <c r="M29" s="15"/>
      <c r="N29" s="15"/>
      <c r="O29" s="15"/>
      <c r="P29" s="10" t="str">
        <f>IF($J29="","",IF($J29&lt;$K29,0,IF($J29=$K29,1,IF($J29&gt;$K29,3))))</f>
        <v/>
      </c>
      <c r="Q29" s="10" t="str">
        <f>IF($J29="","",IF($J29&gt;$K29,0,IF($J29=$K29,1,IF($J29&lt;$K29,3))))</f>
        <v/>
      </c>
      <c r="R29" s="15"/>
      <c r="S29" s="15"/>
    </row>
    <row r="30" spans="2:19" ht="15.95" customHeight="1" thickTop="1" thickBot="1" x14ac:dyDescent="0.3">
      <c r="J30" s="135" t="s">
        <v>7</v>
      </c>
      <c r="K30" s="139"/>
      <c r="L30" s="20">
        <f>SUM(L2:L29)</f>
        <v>0</v>
      </c>
      <c r="M30" s="20">
        <f t="shared" ref="M30:S30" si="13">SUM(M2:M29)</f>
        <v>0</v>
      </c>
      <c r="N30" s="20">
        <f t="shared" si="13"/>
        <v>0</v>
      </c>
      <c r="O30" s="20">
        <f t="shared" si="13"/>
        <v>0</v>
      </c>
      <c r="P30" s="20">
        <f t="shared" si="13"/>
        <v>0</v>
      </c>
      <c r="Q30" s="20">
        <f t="shared" si="13"/>
        <v>0</v>
      </c>
      <c r="R30" s="20">
        <f t="shared" si="13"/>
        <v>0</v>
      </c>
      <c r="S30" s="20">
        <f t="shared" si="13"/>
        <v>0</v>
      </c>
    </row>
    <row r="31" spans="2:19" ht="16.5" thickTop="1" thickBot="1" x14ac:dyDescent="0.3">
      <c r="J31" s="135" t="s">
        <v>40</v>
      </c>
      <c r="K31" s="136"/>
      <c r="L31" s="20">
        <f>(J2+J6+J10+J14+J18+J22+J26)-(K2+K6+K10+K14+K18+K22+K26)</f>
        <v>0</v>
      </c>
      <c r="M31" s="20">
        <f>(J3+J8+J13+J17+J20+J23+K26)-(K3+K8+K13+K17+K20+K23+J26)</f>
        <v>0</v>
      </c>
      <c r="N31" s="20">
        <f>(J4+J9+K13+J16+J19+K22+J27)-(K4+K9+J13+K16+K19+J22+K27)</f>
        <v>0</v>
      </c>
      <c r="O31" s="20">
        <f>(J5+K9+J12+J15+K18+K23+J28)-(K5+J9+K12+K15+J18+J23+K28)</f>
        <v>0</v>
      </c>
      <c r="P31" s="20">
        <f>(K5+K8+J11+K14+K19+J24+J29)-(J5+J8+K11+J14+J19+K24+K29)</f>
        <v>0</v>
      </c>
      <c r="Q31" s="20">
        <f>(K4+J7+K10+K15+K20+J25+K29)-(J4+K7+J10+J15+J20+K25+J29)</f>
        <v>0</v>
      </c>
      <c r="R31" s="20">
        <f>(K6+K11+K16+J21+K25+K28+K3)-(J3+J6+J11+J16+K21+J25+J28)</f>
        <v>0</v>
      </c>
      <c r="S31" s="20">
        <f>(K2+K7+K12+K17+K21+K24+K27)-(J2+J7+J12+J17+J21+J24+J27)</f>
        <v>0</v>
      </c>
    </row>
    <row r="32" spans="2:19" ht="15.75" thickTop="1" x14ac:dyDescent="0.25"/>
  </sheetData>
  <sheetProtection algorithmName="SHA-512" hashValue="ivCp5BnRy/3ieace0NLOzUf3flIJLK7JVuhxOMM3Lzxki3ZDcULBQtsOi16GNybgbwrg/KPTVZTZC+1UV4S1Cg==" saltValue="vlG1V5YydFQ7GwE32Rp2LQ==" spinCount="100000" sheet="1" objects="1" scenarios="1"/>
  <protectedRanges>
    <protectedRange sqref="J2:K29" name="Plage1_2"/>
  </protectedRanges>
  <mergeCells count="11">
    <mergeCell ref="E1:F1"/>
    <mergeCell ref="J1:K1"/>
    <mergeCell ref="J30:K30"/>
    <mergeCell ref="J31:K31"/>
    <mergeCell ref="D2:D5"/>
    <mergeCell ref="D6:D9"/>
    <mergeCell ref="D10:D13"/>
    <mergeCell ref="D14:D17"/>
    <mergeCell ref="D18:D21"/>
    <mergeCell ref="D22:D25"/>
    <mergeCell ref="D26:D29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4" r:id="rId3" name="CommandButton1">
          <controlPr defaultSize="0" autoLine="0" r:id="rId4">
            <anchor moveWithCells="1">
              <from>
                <xdr:col>1</xdr:col>
                <xdr:colOff>28575</xdr:colOff>
                <xdr:row>12</xdr:row>
                <xdr:rowOff>123825</xdr:rowOff>
              </from>
              <to>
                <xdr:col>1</xdr:col>
                <xdr:colOff>1485900</xdr:colOff>
                <xdr:row>15</xdr:row>
                <xdr:rowOff>0</xdr:rowOff>
              </to>
            </anchor>
          </controlPr>
        </control>
      </mc:Choice>
      <mc:Fallback>
        <control shapeId="3074" r:id="rId3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5B3C46-597E-48B7-BED2-9796AE5099E8}">
  <sheetPr codeName="Feuil11"/>
  <dimension ref="B2:H26"/>
  <sheetViews>
    <sheetView showGridLines="0" zoomScale="98" zoomScaleNormal="98" workbookViewId="0">
      <selection activeCell="F19" sqref="C19:F26"/>
    </sheetView>
  </sheetViews>
  <sheetFormatPr baseColWidth="10" defaultRowHeight="15" x14ac:dyDescent="0.25"/>
  <cols>
    <col min="1" max="1" width="31" style="21" customWidth="1"/>
    <col min="2" max="2" width="11.42578125" style="21"/>
    <col min="3" max="3" width="30.7109375" style="21" customWidth="1"/>
    <col min="4" max="4" width="17.140625" style="22" customWidth="1"/>
    <col min="5" max="5" width="15.85546875" style="22" customWidth="1"/>
    <col min="6" max="6" width="0.85546875" style="22" customWidth="1"/>
    <col min="7" max="7" width="11.42578125" style="22"/>
    <col min="8" max="8" width="30.7109375" style="21" customWidth="1"/>
    <col min="9" max="16384" width="11.42578125" style="21"/>
  </cols>
  <sheetData>
    <row r="2" spans="2:8" ht="40.5" customHeight="1" thickBot="1" x14ac:dyDescent="0.3"/>
    <row r="3" spans="2:8" ht="20.25" thickTop="1" thickBot="1" x14ac:dyDescent="0.3">
      <c r="B3" s="118"/>
      <c r="C3" s="23" t="s">
        <v>10</v>
      </c>
      <c r="D3" s="24" t="s">
        <v>41</v>
      </c>
      <c r="E3" s="24" t="s">
        <v>42</v>
      </c>
      <c r="F3" s="24"/>
      <c r="G3" s="24" t="s">
        <v>9</v>
      </c>
      <c r="H3" s="23" t="s">
        <v>10</v>
      </c>
    </row>
    <row r="4" spans="2:8" ht="15.75" thickTop="1" x14ac:dyDescent="0.25">
      <c r="B4" s="119"/>
      <c r="C4" s="25" t="str">
        <f>'Poule 1'!B2</f>
        <v>MONACO</v>
      </c>
      <c r="D4" s="26">
        <f>'Poule 1'!L$30</f>
        <v>0</v>
      </c>
      <c r="E4" s="26">
        <f>'Poule 1'!L$31</f>
        <v>0</v>
      </c>
      <c r="F4" s="26">
        <f>SUM(D4*10000+E4*100)</f>
        <v>0</v>
      </c>
      <c r="G4" s="26">
        <f t="shared" ref="G4:G11" si="0">RANK(F4,$F$4:$F$11,0)</f>
        <v>1</v>
      </c>
      <c r="H4" s="25" t="str">
        <f t="shared" ref="H4:H11" si="1">IF(C4="","",C4)</f>
        <v>MONACO</v>
      </c>
    </row>
    <row r="5" spans="2:8" x14ac:dyDescent="0.25">
      <c r="B5" s="119"/>
      <c r="C5" s="25" t="str">
        <f>'Poule 1'!B7</f>
        <v>RENNES</v>
      </c>
      <c r="D5" s="26">
        <f>'Poule 1'!Q$30</f>
        <v>0</v>
      </c>
      <c r="E5" s="26">
        <f>'Poule 1'!Q$31</f>
        <v>0</v>
      </c>
      <c r="F5" s="26">
        <f>SUM(D5*10000+E5*100)</f>
        <v>0</v>
      </c>
      <c r="G5" s="26">
        <f t="shared" si="0"/>
        <v>1</v>
      </c>
      <c r="H5" s="25" t="str">
        <f t="shared" si="1"/>
        <v>RENNES</v>
      </c>
    </row>
    <row r="6" spans="2:8" x14ac:dyDescent="0.25">
      <c r="B6" s="119"/>
      <c r="C6" s="25" t="str">
        <f>'Poule 1'!B6</f>
        <v xml:space="preserve">PSG </v>
      </c>
      <c r="D6" s="26">
        <f>'Poule 1'!P$30</f>
        <v>0</v>
      </c>
      <c r="E6" s="26">
        <f>'Poule 1'!P$31</f>
        <v>0</v>
      </c>
      <c r="F6" s="26">
        <f>SUM(D6*10000+E6*100)</f>
        <v>0</v>
      </c>
      <c r="G6" s="26">
        <f t="shared" si="0"/>
        <v>1</v>
      </c>
      <c r="H6" s="25" t="str">
        <f t="shared" si="1"/>
        <v xml:space="preserve">PSG </v>
      </c>
    </row>
    <row r="7" spans="2:8" x14ac:dyDescent="0.25">
      <c r="B7" s="119"/>
      <c r="C7" s="25" t="str">
        <f>'Poule 1'!B3</f>
        <v>LILLE</v>
      </c>
      <c r="D7" s="26">
        <f>'Poule 1'!M$30</f>
        <v>0</v>
      </c>
      <c r="E7" s="26">
        <f>'Poule 1'!M$31</f>
        <v>0</v>
      </c>
      <c r="F7" s="26">
        <f>SUM(D7*10000+E7*100)</f>
        <v>0</v>
      </c>
      <c r="G7" s="26">
        <f t="shared" si="0"/>
        <v>1</v>
      </c>
      <c r="H7" s="25" t="str">
        <f t="shared" si="1"/>
        <v>LILLE</v>
      </c>
    </row>
    <row r="8" spans="2:8" x14ac:dyDescent="0.25">
      <c r="B8" s="119"/>
      <c r="C8" s="25" t="str">
        <f>'Poule 1'!B8</f>
        <v>CLERMONT</v>
      </c>
      <c r="D8" s="26">
        <f>'Poule 1'!R$30</f>
        <v>0</v>
      </c>
      <c r="E8" s="26">
        <f>'Poule 1'!R$31</f>
        <v>0</v>
      </c>
      <c r="F8" s="26">
        <f>SUM(D8*10000+E8*100)</f>
        <v>0</v>
      </c>
      <c r="G8" s="26">
        <f t="shared" si="0"/>
        <v>1</v>
      </c>
      <c r="H8" s="25" t="str">
        <f t="shared" si="1"/>
        <v>CLERMONT</v>
      </c>
    </row>
    <row r="9" spans="2:8" x14ac:dyDescent="0.25">
      <c r="B9" s="119"/>
      <c r="C9" s="25" t="str">
        <f>'Poule 1'!B5</f>
        <v>LYON</v>
      </c>
      <c r="D9" s="26">
        <f>'Poule 1'!O$30</f>
        <v>0</v>
      </c>
      <c r="E9" s="26">
        <f>'Poule 1'!O$31</f>
        <v>0</v>
      </c>
      <c r="F9" s="26">
        <f>SUM(D9*10000+E9*100)</f>
        <v>0</v>
      </c>
      <c r="G9" s="26">
        <f t="shared" si="0"/>
        <v>1</v>
      </c>
      <c r="H9" s="25" t="str">
        <f t="shared" si="1"/>
        <v>LYON</v>
      </c>
    </row>
    <row r="10" spans="2:8" x14ac:dyDescent="0.25">
      <c r="B10" s="119"/>
      <c r="C10" s="25" t="str">
        <f>'Poule 1'!B4</f>
        <v>OM</v>
      </c>
      <c r="D10" s="26">
        <f>'Poule 1'!N$30</f>
        <v>0</v>
      </c>
      <c r="E10" s="26">
        <f>'Poule 1'!N$31</f>
        <v>0</v>
      </c>
      <c r="F10" s="26">
        <f>SUM(D10*10000+E10*100)</f>
        <v>0</v>
      </c>
      <c r="G10" s="26">
        <f t="shared" si="0"/>
        <v>1</v>
      </c>
      <c r="H10" s="25" t="str">
        <f t="shared" si="1"/>
        <v>OM</v>
      </c>
    </row>
    <row r="11" spans="2:8" x14ac:dyDescent="0.25">
      <c r="B11" s="119"/>
      <c r="C11" s="25" t="str">
        <f>'Poule 1'!B9</f>
        <v>RCLENS</v>
      </c>
      <c r="D11" s="26">
        <f>'Poule 1'!S$30</f>
        <v>0</v>
      </c>
      <c r="E11" s="26">
        <f>'Poule 1'!S$31</f>
        <v>0</v>
      </c>
      <c r="F11" s="26">
        <f>SUM(D11*10000+E11*100)</f>
        <v>0</v>
      </c>
      <c r="G11" s="26">
        <f t="shared" si="0"/>
        <v>1</v>
      </c>
      <c r="H11" s="25" t="str">
        <f t="shared" si="1"/>
        <v>RCLENS</v>
      </c>
    </row>
    <row r="17" spans="3:8" ht="15.75" thickBot="1" x14ac:dyDescent="0.3"/>
    <row r="18" spans="3:8" ht="20.25" thickTop="1" thickBot="1" x14ac:dyDescent="0.3">
      <c r="C18" s="23" t="s">
        <v>10</v>
      </c>
      <c r="D18" s="24" t="s">
        <v>41</v>
      </c>
      <c r="E18" s="24" t="s">
        <v>42</v>
      </c>
      <c r="F18" s="24"/>
      <c r="G18" s="24" t="s">
        <v>9</v>
      </c>
      <c r="H18" s="23" t="s">
        <v>10</v>
      </c>
    </row>
    <row r="19" spans="3:8" ht="15.75" thickTop="1" x14ac:dyDescent="0.25">
      <c r="C19" s="25" t="str">
        <f>'Poule 2'!B9</f>
        <v>LORIENT</v>
      </c>
      <c r="D19" s="26">
        <f>'Poule 2'!S$30</f>
        <v>0</v>
      </c>
      <c r="E19" s="26">
        <f>'Poule 2'!S$31</f>
        <v>0</v>
      </c>
      <c r="F19" s="26">
        <f>SUM(D19*10000+E19*100)</f>
        <v>0</v>
      </c>
      <c r="G19" s="26">
        <f>RANK(F19,$F$19:$F$26,0)</f>
        <v>1</v>
      </c>
      <c r="H19" s="25" t="str">
        <f t="shared" ref="H19:H26" si="2">IF(C19="","",C19)</f>
        <v>LORIENT</v>
      </c>
    </row>
    <row r="20" spans="3:8" x14ac:dyDescent="0.25">
      <c r="C20" s="25" t="str">
        <f>'Poule 2'!B5</f>
        <v>BREST</v>
      </c>
      <c r="D20" s="26">
        <f>'Poule 2'!O$30</f>
        <v>0</v>
      </c>
      <c r="E20" s="26">
        <f>'Poule 2'!O$31</f>
        <v>0</v>
      </c>
      <c r="F20" s="26">
        <f>SUM(D20*10000+E20*100)</f>
        <v>0</v>
      </c>
      <c r="G20" s="26">
        <f t="shared" ref="G20:G26" si="3">RANK(F20,$F$19:$F$26,0)</f>
        <v>1</v>
      </c>
      <c r="H20" s="25" t="str">
        <f t="shared" si="2"/>
        <v>BREST</v>
      </c>
    </row>
    <row r="21" spans="3:8" x14ac:dyDescent="0.25">
      <c r="C21" s="25" t="str">
        <f>'Poule 2'!B4</f>
        <v>NANTES</v>
      </c>
      <c r="D21" s="26">
        <f>'Poule 2'!N$30</f>
        <v>0</v>
      </c>
      <c r="E21" s="26">
        <f>'Poule 2'!N$31</f>
        <v>0</v>
      </c>
      <c r="F21" s="26">
        <f>SUM(D21*10000+E21*100)</f>
        <v>0</v>
      </c>
      <c r="G21" s="26">
        <f t="shared" si="3"/>
        <v>1</v>
      </c>
      <c r="H21" s="25" t="str">
        <f t="shared" si="2"/>
        <v>NANTES</v>
      </c>
    </row>
    <row r="22" spans="3:8" x14ac:dyDescent="0.25">
      <c r="C22" s="25" t="str">
        <f>'Poule 2'!B3</f>
        <v>REIMS</v>
      </c>
      <c r="D22" s="26">
        <f>'Poule 2'!M$30</f>
        <v>0</v>
      </c>
      <c r="E22" s="26">
        <f>'Poule 2'!M$31</f>
        <v>0</v>
      </c>
      <c r="F22" s="26">
        <f>SUM(D22*10000+E22*100)</f>
        <v>0</v>
      </c>
      <c r="G22" s="26">
        <f t="shared" si="3"/>
        <v>1</v>
      </c>
      <c r="H22" s="25" t="str">
        <f t="shared" si="2"/>
        <v>REIMS</v>
      </c>
    </row>
    <row r="23" spans="3:8" x14ac:dyDescent="0.25">
      <c r="C23" s="25" t="str">
        <f>'Poule 2'!B8</f>
        <v>STRASBOURG</v>
      </c>
      <c r="D23" s="26">
        <f>'Poule 2'!R$30</f>
        <v>0</v>
      </c>
      <c r="E23" s="26">
        <f>'Poule 2'!R$31</f>
        <v>0</v>
      </c>
      <c r="F23" s="26">
        <f>SUM(D23*10000+E23*100)</f>
        <v>0</v>
      </c>
      <c r="G23" s="26">
        <f t="shared" si="3"/>
        <v>1</v>
      </c>
      <c r="H23" s="25" t="str">
        <f t="shared" si="2"/>
        <v>STRASBOURG</v>
      </c>
    </row>
    <row r="24" spans="3:8" x14ac:dyDescent="0.25">
      <c r="C24" s="25" t="str">
        <f>'Poule 2'!B7</f>
        <v>TOULOUSE</v>
      </c>
      <c r="D24" s="26">
        <f>'Poule 2'!Q$30</f>
        <v>0</v>
      </c>
      <c r="E24" s="26">
        <f>'Poule 2'!Q$31</f>
        <v>0</v>
      </c>
      <c r="F24" s="26">
        <f>SUM(D24*10000+E24*100)</f>
        <v>0</v>
      </c>
      <c r="G24" s="26">
        <f t="shared" si="3"/>
        <v>1</v>
      </c>
      <c r="H24" s="25" t="str">
        <f t="shared" si="2"/>
        <v>TOULOUSE</v>
      </c>
    </row>
    <row r="25" spans="3:8" x14ac:dyDescent="0.25">
      <c r="C25" s="25" t="str">
        <f>'Poule 2'!B6</f>
        <v>NICE</v>
      </c>
      <c r="D25" s="26">
        <f>'Poule 2'!P$30</f>
        <v>0</v>
      </c>
      <c r="E25" s="26">
        <f>'Poule 2'!P$31</f>
        <v>0</v>
      </c>
      <c r="F25" s="26">
        <f>SUM(D25*10000+E25*100)</f>
        <v>0</v>
      </c>
      <c r="G25" s="26">
        <f t="shared" si="3"/>
        <v>1</v>
      </c>
      <c r="H25" s="25" t="str">
        <f t="shared" si="2"/>
        <v>NICE</v>
      </c>
    </row>
    <row r="26" spans="3:8" x14ac:dyDescent="0.25">
      <c r="C26" s="25" t="str">
        <f>'Poule 2'!B2</f>
        <v>MONTPELLIER</v>
      </c>
      <c r="D26" s="26">
        <f>'Poule 2'!L$30</f>
        <v>0</v>
      </c>
      <c r="E26" s="26">
        <f>'Poule 2'!L$31</f>
        <v>0</v>
      </c>
      <c r="F26" s="26">
        <f>SUM(D26*10000+E26*100)</f>
        <v>0</v>
      </c>
      <c r="G26" s="26">
        <f t="shared" si="3"/>
        <v>1</v>
      </c>
      <c r="H26" s="25" t="str">
        <f t="shared" si="2"/>
        <v>MONTPELLIER</v>
      </c>
    </row>
  </sheetData>
  <sheetProtection algorithmName="SHA-512" hashValue="B9ryDemW0klczyCM1Pxi4BEjMtK3/WD7bRaaqswJjQv/D7I9sKsErMx0EEMbPTOS46YglZxnJWc8Uz/L22vyYQ==" saltValue="YHjusOvL7+XijkVsHJND5Q==" spinCount="100000" sheet="1" objects="1" scenarios="1" selectLockedCells="1" selectUnlockedCells="1"/>
  <protectedRanges>
    <protectedRange sqref="B4:C11 C19:C26" name="Plage1"/>
  </protectedRanges>
  <sortState xmlns:xlrd2="http://schemas.microsoft.com/office/spreadsheetml/2017/richdata2" ref="C19:F26">
    <sortCondition descending="1" ref="F4:F11"/>
  </sortState>
  <conditionalFormatting sqref="H4:H11 C4:F11">
    <cfRule type="expression" dxfId="1" priority="3">
      <formula>$C4=0</formula>
    </cfRule>
  </conditionalFormatting>
  <conditionalFormatting sqref="H19:H26 C19:F26">
    <cfRule type="expression" dxfId="0" priority="1">
      <formula>$C19=0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265" r:id="rId4" name="CommandButton1">
          <controlPr defaultSize="0" autoLine="0" autoPict="0" r:id="rId5">
            <anchor moveWithCells="1">
              <from>
                <xdr:col>3</xdr:col>
                <xdr:colOff>152400</xdr:colOff>
                <xdr:row>0</xdr:row>
                <xdr:rowOff>38100</xdr:rowOff>
              </from>
              <to>
                <xdr:col>6</xdr:col>
                <xdr:colOff>438150</xdr:colOff>
                <xdr:row>1</xdr:row>
                <xdr:rowOff>381000</xdr:rowOff>
              </to>
            </anchor>
          </controlPr>
        </control>
      </mc:Choice>
      <mc:Fallback>
        <control shapeId="11265" r:id="rId4" name="CommandButton1"/>
      </mc:Fallback>
    </mc:AlternateContent>
    <mc:AlternateContent xmlns:mc="http://schemas.openxmlformats.org/markup-compatibility/2006">
      <mc:Choice Requires="x14">
        <control shapeId="11266" r:id="rId6" name="CommandButton2">
          <controlPr defaultSize="0" autoLine="0" r:id="rId7">
            <anchor moveWithCells="1">
              <from>
                <xdr:col>0</xdr:col>
                <xdr:colOff>352425</xdr:colOff>
                <xdr:row>2</xdr:row>
                <xdr:rowOff>180975</xdr:rowOff>
              </from>
              <to>
                <xdr:col>0</xdr:col>
                <xdr:colOff>1809750</xdr:colOff>
                <xdr:row>4</xdr:row>
                <xdr:rowOff>95250</xdr:rowOff>
              </to>
            </anchor>
          </controlPr>
        </control>
      </mc:Choice>
      <mc:Fallback>
        <control shapeId="11266" r:id="rId6" name="CommandButton2"/>
      </mc:Fallback>
    </mc:AlternateContent>
    <mc:AlternateContent xmlns:mc="http://schemas.openxmlformats.org/markup-compatibility/2006">
      <mc:Choice Requires="x14">
        <control shapeId="11267" r:id="rId8" name="CommandButton3">
          <controlPr defaultSize="0" autoLine="0" r:id="rId9">
            <anchor moveWithCells="1">
              <from>
                <xdr:col>3</xdr:col>
                <xdr:colOff>152400</xdr:colOff>
                <xdr:row>13</xdr:row>
                <xdr:rowOff>38100</xdr:rowOff>
              </from>
              <to>
                <xdr:col>6</xdr:col>
                <xdr:colOff>438150</xdr:colOff>
                <xdr:row>16</xdr:row>
                <xdr:rowOff>0</xdr:rowOff>
              </to>
            </anchor>
          </controlPr>
        </control>
      </mc:Choice>
      <mc:Fallback>
        <control shapeId="11267" r:id="rId8" name="CommandButton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Tirage_poules</vt:lpstr>
      <vt:lpstr>A LIRE Explications</vt:lpstr>
      <vt:lpstr>Finale</vt:lpstr>
      <vt:lpstr>Poule 1</vt:lpstr>
      <vt:lpstr>Poule 2</vt:lpstr>
      <vt:lpstr>Classement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Tirage 8 poules de 8 joueurs maxi</dc:title>
  <dc:creator>JCB40</dc:creator>
  <cp:lastModifiedBy>JCB40</cp:lastModifiedBy>
  <cp:revision>12</cp:revision>
  <dcterms:created xsi:type="dcterms:W3CDTF">2022-03-09T15:53:12Z</dcterms:created>
  <dcterms:modified xsi:type="dcterms:W3CDTF">2023-07-11T20:14:10Z</dcterms:modified>
  <cp:version>18/3/2022 version 5</cp:version>
</cp:coreProperties>
</file>