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pivotTables/pivotTable2.xml" ContentType="application/vnd.openxmlformats-officedocument.spreadsheetml.pivotTable+xml"/>
  <Override PartName="/xl/pivotTables/pivotTable3.xml" ContentType="application/vnd.openxmlformats-officedocument.spreadsheetml.pivot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80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joel\Desktop\"/>
    </mc:Choice>
  </mc:AlternateContent>
  <xr:revisionPtr revIDLastSave="0" documentId="8_{3C378EF8-F325-4D9F-B431-79B67B2FF9AE}" xr6:coauthVersionLast="46" xr6:coauthVersionMax="46" xr10:uidLastSave="{00000000-0000-0000-0000-000000000000}"/>
  <bookViews>
    <workbookView xWindow="-120" yWindow="-120" windowWidth="19440" windowHeight="15000" xr2:uid="{D4289879-29BF-467D-B2E9-659D6F89CAAC}"/>
  </bookViews>
  <sheets>
    <sheet name="Feuil1" sheetId="1" r:id="rId1"/>
  </sheets>
  <calcPr calcId="191029"/>
  <pivotCaches>
    <pivotCache cacheId="0" r:id="rId2"/>
  </pivotCaches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U4" i="1" l="1"/>
  <c r="T4" i="1"/>
  <c r="S4" i="1"/>
  <c r="R4" i="1"/>
  <c r="Q4" i="1"/>
  <c r="P4" i="1"/>
  <c r="O4" i="1"/>
  <c r="N4" i="1"/>
  <c r="U3" i="1"/>
  <c r="T3" i="1"/>
  <c r="S3" i="1"/>
  <c r="R3" i="1"/>
  <c r="Q3" i="1"/>
  <c r="P3" i="1"/>
  <c r="O3" i="1"/>
  <c r="N3" i="1"/>
  <c r="S2" i="1"/>
  <c r="R2" i="1"/>
  <c r="Q2" i="1"/>
  <c r="P2" i="1"/>
  <c r="O2" i="1"/>
  <c r="N2" i="1"/>
  <c r="U2" i="1"/>
</calcChain>
</file>

<file path=xl/sharedStrings.xml><?xml version="1.0" encoding="utf-8"?>
<sst xmlns="http://schemas.openxmlformats.org/spreadsheetml/2006/main" count="81" uniqueCount="28">
  <si>
    <t>TAT</t>
  </si>
  <si>
    <t>CIE PW100</t>
  </si>
  <si>
    <t>A6</t>
  </si>
  <si>
    <t>A7</t>
  </si>
  <si>
    <t>A5 SOLID</t>
  </si>
  <si>
    <t>PT APU901</t>
  </si>
  <si>
    <t>CT PT6</t>
  </si>
  <si>
    <t>A5 PH2</t>
  </si>
  <si>
    <t>PT PT6</t>
  </si>
  <si>
    <t>Mini</t>
  </si>
  <si>
    <t>Min. de TAT Evaluation+Prod</t>
  </si>
  <si>
    <t>Produits</t>
  </si>
  <si>
    <t>Maxi</t>
  </si>
  <si>
    <t>Client</t>
  </si>
  <si>
    <t>Total général</t>
  </si>
  <si>
    <t>Moyen</t>
  </si>
  <si>
    <t>COPPER COUNTRY AERO INC</t>
  </si>
  <si>
    <t>M.T.U. MAINTENANCE BERLIN GMBH</t>
  </si>
  <si>
    <t>NTE AVIATION LTD</t>
  </si>
  <si>
    <t>PILATUS AIRCRAFT LTD</t>
  </si>
  <si>
    <t>PRATT &amp; WHITNEY COMPONENTS SE</t>
  </si>
  <si>
    <t>REVIMA</t>
  </si>
  <si>
    <t>STANDARD AERO FRANCE</t>
  </si>
  <si>
    <t>TURBINE TECHNOLOGIES CORP</t>
  </si>
  <si>
    <t>UNIVERSAL TURBINE PARTS, INC</t>
  </si>
  <si>
    <t>VARMAN AVIATION PVT LTD</t>
  </si>
  <si>
    <t>Max. de TAT Evaluation+Prod</t>
  </si>
  <si>
    <t>Moyenne de TAT Evaluation+Prod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</si>
</sst>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 applyBorder="1"/>
    <xf numFmtId="1" fontId="0" fillId="0" borderId="1" xfId="0" applyNumberFormat="1" applyBorder="1"/>
    <xf numFmtId="0" fontId="0" fillId="0" borderId="1" xfId="0" pivotButton="1" applyBorder="1"/>
    <xf numFmtId="0" fontId="0" fillId="0" borderId="1" xfId="0" applyNumberFormat="1" applyBorder="1"/>
    <xf numFmtId="0" fontId="0" fillId="0" borderId="1" xfId="0" applyBorder="1" applyAlignment="1">
      <alignment horizontal="center"/>
    </xf>
  </cellXfs>
  <cellStyles count="1">
    <cellStyle name="Normal" xfId="0" builtinId="0"/>
  </cellStyles>
  <dxfs count="13"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pivotCacheDefinition" Target="pivotCache/pivotCacheDefinition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pivotCache/_rels/pivotCacheDefinition1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Z:\CFR\Suivi%20Production\Planification\Suivi%20Performance%20Planification%20V2.xlsx" TargetMode="External"/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MAJERI Maximilien" refreshedDate="44264.474391782409" createdVersion="6" refreshedVersion="6" minRefreshableVersion="3" recordCount="41" xr:uid="{CCF06BA5-184E-4D90-8BFD-C81284AE57B1}">
  <cacheSource type="worksheet">
    <worksheetSource ref="A1:J42" sheet="OTD SORTIE FINALE" r:id="rId2"/>
  </cacheSource>
  <cacheFields count="10">
    <cacheField name="FA" numFmtId="0">
      <sharedItems containsSemiMixedTypes="0" containsString="0" containsNumber="1" containsInteger="1" minValue="374748" maxValue="376076"/>
    </cacheField>
    <cacheField name="Produits" numFmtId="0">
      <sharedItems count="8">
        <s v="A6"/>
        <s v="A5 PH2"/>
        <s v="CT PT6"/>
        <s v="PT PT6"/>
        <s v="CIE PW100"/>
        <s v="A7"/>
        <s v="A5 SOLID"/>
        <s v="PT APU901"/>
      </sharedItems>
    </cacheField>
    <cacheField name="Client" numFmtId="0">
      <sharedItems count="10">
        <s v="PRATT &amp; WHITNEY COMPONENTS SE"/>
        <s v="STANDARD AERO FRANCE"/>
        <s v="TURBINE TECHNOLOGIES CORP"/>
        <s v="M.T.U. MAINTENANCE BERLIN GMBH"/>
        <s v="UNIVERSAL TURBINE PARTS, INC"/>
        <s v="NTE AVIATION LTD"/>
        <s v="PILATUS AIRCRAFT LTD"/>
        <s v="REVIMA"/>
        <s v="VARMAN AVIATION PVT LTD"/>
        <s v="COPPER COUNTRY AERO INC"/>
      </sharedItems>
    </cacheField>
    <cacheField name="ESD initiale" numFmtId="14">
      <sharedItems containsSemiMixedTypes="0" containsNonDate="0" containsDate="1" containsString="0" minDate="2021-02-02T00:00:00" maxDate="2021-03-30T00:00:00" count="27">
        <d v="2021-02-05T00:00:00"/>
        <d v="2021-02-10T00:00:00"/>
        <d v="2021-02-02T00:00:00"/>
        <d v="2021-02-04T00:00:00"/>
        <d v="2021-02-18T00:00:00"/>
        <d v="2021-02-23T00:00:00"/>
        <d v="2021-02-17T00:00:00"/>
        <d v="2021-02-09T00:00:00"/>
        <d v="2021-02-12T00:00:00"/>
        <d v="2021-02-15T00:00:00"/>
        <d v="2021-02-19T00:00:00"/>
        <d v="2021-02-22T00:00:00"/>
        <d v="2021-02-24T00:00:00"/>
        <d v="2021-02-26T00:00:00"/>
        <d v="2021-02-25T00:00:00"/>
        <d v="2021-03-04T00:00:00"/>
        <d v="2021-02-16T00:00:00"/>
        <d v="2021-03-11T00:00:00"/>
        <d v="2021-03-16T00:00:00"/>
        <d v="2021-03-10T00:00:00"/>
        <d v="2021-03-12T00:00:00"/>
        <d v="2021-03-05T00:00:00"/>
        <d v="2021-03-08T00:00:00"/>
        <d v="2021-03-26T00:00:00"/>
        <d v="2021-02-08T00:00:00"/>
        <d v="2021-03-22T00:00:00"/>
        <d v="2021-03-29T00:00:00"/>
      </sharedItems>
    </cacheField>
    <cacheField name="Date Conf" numFmtId="14">
      <sharedItems containsSemiMixedTypes="0" containsNonDate="0" containsDate="1" containsString="0" minDate="2021-02-08T00:00:00" maxDate="2021-03-10T00:00:00" count="20">
        <d v="2021-02-08T00:00:00"/>
        <d v="2021-02-09T00:00:00"/>
        <d v="2021-02-10T00:00:00"/>
        <d v="2021-02-12T00:00:00"/>
        <d v="2021-02-15T00:00:00"/>
        <d v="2021-02-16T00:00:00"/>
        <d v="2021-02-17T00:00:00"/>
        <d v="2021-02-18T00:00:00"/>
        <d v="2021-02-22T00:00:00"/>
        <d v="2021-02-23T00:00:00"/>
        <d v="2021-02-24T00:00:00"/>
        <d v="2021-02-25T00:00:00"/>
        <d v="2021-02-26T00:00:00"/>
        <d v="2021-03-01T00:00:00"/>
        <d v="2021-03-02T00:00:00"/>
        <d v="2021-03-03T00:00:00"/>
        <d v="2021-03-04T00:00:00"/>
        <d v="2021-03-05T00:00:00"/>
        <d v="2021-03-08T00:00:00"/>
        <d v="2021-03-09T00:00:00"/>
      </sharedItems>
    </cacheField>
    <cacheField name="Profondeur Retard" numFmtId="1">
      <sharedItems containsMixedTypes="1" containsNumber="1" containsInteger="1" minValue="0" maxValue="23" count="25">
        <n v="3"/>
        <s v="-2"/>
        <n v="7"/>
        <n v="5"/>
        <n v="0"/>
        <s v="-8"/>
        <s v="-13"/>
        <s v="-5"/>
        <n v="6"/>
        <n v="11"/>
        <n v="2"/>
        <s v="-4"/>
        <n v="13"/>
        <n v="4"/>
        <n v="1"/>
        <n v="9"/>
        <s v="-15"/>
        <s v="-3"/>
        <s v="-9"/>
        <s v="-11"/>
        <s v="-6"/>
        <s v="-23"/>
        <n v="23"/>
        <s v="-17"/>
        <s v="-20"/>
      </sharedItems>
    </cacheField>
    <cacheField name="TAT Evaluation+Prod" numFmtId="0">
      <sharedItems containsSemiMixedTypes="0" containsString="0" containsNumber="1" containsInteger="1" minValue="14" maxValue="69" count="28">
        <n v="33"/>
        <n v="50"/>
        <n v="69"/>
        <n v="41"/>
        <n v="37"/>
        <n v="48"/>
        <n v="27"/>
        <n v="35"/>
        <n v="62"/>
        <n v="47"/>
        <n v="34"/>
        <n v="43"/>
        <n v="30"/>
        <n v="55"/>
        <n v="56"/>
        <n v="39"/>
        <n v="42"/>
        <n v="31"/>
        <n v="59"/>
        <n v="19"/>
        <n v="61"/>
        <n v="21"/>
        <n v="23"/>
        <n v="20"/>
        <n v="16"/>
        <n v="63"/>
        <n v="14"/>
        <n v="36"/>
      </sharedItems>
    </cacheField>
    <cacheField name="TAT contractuel" numFmtId="0">
      <sharedItems containsNonDate="0" containsString="0" containsBlank="1" count="1">
        <m/>
      </sharedItems>
    </cacheField>
    <cacheField name="OTD" numFmtId="0">
      <sharedItems count="2">
        <s v="KO"/>
        <s v="OK"/>
      </sharedItems>
    </cacheField>
    <cacheField name="Semaine" numFmtId="0">
      <sharedItems containsSemiMixedTypes="0" containsString="0" containsNumber="1" containsInteger="1" minValue="7" maxValue="11" count="5">
        <n v="7"/>
        <n v="8"/>
        <n v="9"/>
        <n v="10"/>
        <n v="11"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41">
  <r>
    <n v="375506"/>
    <x v="0"/>
    <x v="0"/>
    <x v="0"/>
    <x v="0"/>
    <x v="0"/>
    <x v="0"/>
    <x v="0"/>
    <x v="0"/>
    <x v="0"/>
  </r>
  <r>
    <n v="375762"/>
    <x v="1"/>
    <x v="1"/>
    <x v="1"/>
    <x v="0"/>
    <x v="1"/>
    <x v="1"/>
    <x v="0"/>
    <x v="1"/>
    <x v="0"/>
  </r>
  <r>
    <n v="375701"/>
    <x v="2"/>
    <x v="2"/>
    <x v="2"/>
    <x v="1"/>
    <x v="2"/>
    <x v="2"/>
    <x v="0"/>
    <x v="0"/>
    <x v="0"/>
  </r>
  <r>
    <n v="375186"/>
    <x v="3"/>
    <x v="3"/>
    <x v="3"/>
    <x v="1"/>
    <x v="3"/>
    <x v="3"/>
    <x v="0"/>
    <x v="0"/>
    <x v="0"/>
  </r>
  <r>
    <n v="375774"/>
    <x v="4"/>
    <x v="1"/>
    <x v="1"/>
    <x v="2"/>
    <x v="4"/>
    <x v="4"/>
    <x v="0"/>
    <x v="1"/>
    <x v="0"/>
  </r>
  <r>
    <n v="375745"/>
    <x v="2"/>
    <x v="4"/>
    <x v="4"/>
    <x v="2"/>
    <x v="5"/>
    <x v="5"/>
    <x v="0"/>
    <x v="1"/>
    <x v="0"/>
  </r>
  <r>
    <n v="375844"/>
    <x v="0"/>
    <x v="0"/>
    <x v="5"/>
    <x v="2"/>
    <x v="6"/>
    <x v="6"/>
    <x v="0"/>
    <x v="1"/>
    <x v="0"/>
  </r>
  <r>
    <n v="375798"/>
    <x v="5"/>
    <x v="1"/>
    <x v="6"/>
    <x v="3"/>
    <x v="7"/>
    <x v="7"/>
    <x v="0"/>
    <x v="1"/>
    <x v="0"/>
  </r>
  <r>
    <n v="375735"/>
    <x v="6"/>
    <x v="5"/>
    <x v="7"/>
    <x v="4"/>
    <x v="8"/>
    <x v="8"/>
    <x v="0"/>
    <x v="0"/>
    <x v="1"/>
  </r>
  <r>
    <n v="375771"/>
    <x v="4"/>
    <x v="1"/>
    <x v="7"/>
    <x v="4"/>
    <x v="8"/>
    <x v="9"/>
    <x v="0"/>
    <x v="0"/>
    <x v="1"/>
  </r>
  <r>
    <n v="375173"/>
    <x v="2"/>
    <x v="0"/>
    <x v="8"/>
    <x v="4"/>
    <x v="0"/>
    <x v="3"/>
    <x v="0"/>
    <x v="0"/>
    <x v="1"/>
  </r>
  <r>
    <n v="375702"/>
    <x v="3"/>
    <x v="6"/>
    <x v="0"/>
    <x v="5"/>
    <x v="9"/>
    <x v="2"/>
    <x v="0"/>
    <x v="0"/>
    <x v="1"/>
  </r>
  <r>
    <n v="375737"/>
    <x v="4"/>
    <x v="0"/>
    <x v="7"/>
    <x v="5"/>
    <x v="2"/>
    <x v="10"/>
    <x v="0"/>
    <x v="0"/>
    <x v="1"/>
  </r>
  <r>
    <n v="375779"/>
    <x v="5"/>
    <x v="1"/>
    <x v="9"/>
    <x v="6"/>
    <x v="10"/>
    <x v="11"/>
    <x v="0"/>
    <x v="0"/>
    <x v="1"/>
  </r>
  <r>
    <n v="375770"/>
    <x v="0"/>
    <x v="1"/>
    <x v="9"/>
    <x v="6"/>
    <x v="10"/>
    <x v="12"/>
    <x v="0"/>
    <x v="0"/>
    <x v="1"/>
  </r>
  <r>
    <n v="375746"/>
    <x v="2"/>
    <x v="4"/>
    <x v="10"/>
    <x v="6"/>
    <x v="1"/>
    <x v="13"/>
    <x v="0"/>
    <x v="1"/>
    <x v="1"/>
  </r>
  <r>
    <n v="375630"/>
    <x v="2"/>
    <x v="0"/>
    <x v="9"/>
    <x v="7"/>
    <x v="0"/>
    <x v="3"/>
    <x v="0"/>
    <x v="0"/>
    <x v="1"/>
  </r>
  <r>
    <n v="375747"/>
    <x v="2"/>
    <x v="4"/>
    <x v="11"/>
    <x v="7"/>
    <x v="11"/>
    <x v="14"/>
    <x v="0"/>
    <x v="1"/>
    <x v="1"/>
  </r>
  <r>
    <n v="375707"/>
    <x v="0"/>
    <x v="0"/>
    <x v="0"/>
    <x v="7"/>
    <x v="12"/>
    <x v="15"/>
    <x v="0"/>
    <x v="0"/>
    <x v="1"/>
  </r>
  <r>
    <n v="375738"/>
    <x v="5"/>
    <x v="0"/>
    <x v="4"/>
    <x v="8"/>
    <x v="13"/>
    <x v="9"/>
    <x v="0"/>
    <x v="0"/>
    <x v="2"/>
  </r>
  <r>
    <n v="375795"/>
    <x v="7"/>
    <x v="7"/>
    <x v="12"/>
    <x v="8"/>
    <x v="1"/>
    <x v="16"/>
    <x v="0"/>
    <x v="1"/>
    <x v="2"/>
  </r>
  <r>
    <n v="375690"/>
    <x v="4"/>
    <x v="0"/>
    <x v="13"/>
    <x v="8"/>
    <x v="11"/>
    <x v="17"/>
    <x v="0"/>
    <x v="1"/>
    <x v="2"/>
  </r>
  <r>
    <n v="375748"/>
    <x v="2"/>
    <x v="4"/>
    <x v="11"/>
    <x v="9"/>
    <x v="14"/>
    <x v="18"/>
    <x v="0"/>
    <x v="0"/>
    <x v="2"/>
  </r>
  <r>
    <n v="375750"/>
    <x v="2"/>
    <x v="4"/>
    <x v="14"/>
    <x v="9"/>
    <x v="1"/>
    <x v="18"/>
    <x v="0"/>
    <x v="1"/>
    <x v="2"/>
  </r>
  <r>
    <n v="375935"/>
    <x v="4"/>
    <x v="1"/>
    <x v="15"/>
    <x v="10"/>
    <x v="5"/>
    <x v="19"/>
    <x v="0"/>
    <x v="1"/>
    <x v="2"/>
  </r>
  <r>
    <n v="375749"/>
    <x v="2"/>
    <x v="4"/>
    <x v="12"/>
    <x v="11"/>
    <x v="14"/>
    <x v="20"/>
    <x v="0"/>
    <x v="0"/>
    <x v="2"/>
  </r>
  <r>
    <n v="375804"/>
    <x v="2"/>
    <x v="6"/>
    <x v="16"/>
    <x v="11"/>
    <x v="15"/>
    <x v="9"/>
    <x v="0"/>
    <x v="0"/>
    <x v="2"/>
  </r>
  <r>
    <n v="375934"/>
    <x v="0"/>
    <x v="1"/>
    <x v="17"/>
    <x v="12"/>
    <x v="6"/>
    <x v="21"/>
    <x v="0"/>
    <x v="1"/>
    <x v="2"/>
  </r>
  <r>
    <n v="374748"/>
    <x v="0"/>
    <x v="1"/>
    <x v="18"/>
    <x v="13"/>
    <x v="16"/>
    <x v="6"/>
    <x v="0"/>
    <x v="1"/>
    <x v="3"/>
  </r>
  <r>
    <n v="375814"/>
    <x v="2"/>
    <x v="0"/>
    <x v="15"/>
    <x v="13"/>
    <x v="17"/>
    <x v="16"/>
    <x v="0"/>
    <x v="1"/>
    <x v="3"/>
  </r>
  <r>
    <n v="375813"/>
    <x v="2"/>
    <x v="0"/>
    <x v="19"/>
    <x v="13"/>
    <x v="18"/>
    <x v="3"/>
    <x v="0"/>
    <x v="1"/>
    <x v="3"/>
  </r>
  <r>
    <n v="375847"/>
    <x v="0"/>
    <x v="0"/>
    <x v="20"/>
    <x v="13"/>
    <x v="19"/>
    <x v="22"/>
    <x v="0"/>
    <x v="1"/>
    <x v="3"/>
  </r>
  <r>
    <n v="375823"/>
    <x v="2"/>
    <x v="4"/>
    <x v="21"/>
    <x v="14"/>
    <x v="17"/>
    <x v="11"/>
    <x v="0"/>
    <x v="1"/>
    <x v="3"/>
  </r>
  <r>
    <n v="376076"/>
    <x v="2"/>
    <x v="8"/>
    <x v="22"/>
    <x v="14"/>
    <x v="20"/>
    <x v="23"/>
    <x v="0"/>
    <x v="1"/>
    <x v="3"/>
  </r>
  <r>
    <n v="375980"/>
    <x v="4"/>
    <x v="0"/>
    <x v="23"/>
    <x v="15"/>
    <x v="21"/>
    <x v="24"/>
    <x v="0"/>
    <x v="1"/>
    <x v="3"/>
  </r>
  <r>
    <n v="375648"/>
    <x v="2"/>
    <x v="0"/>
    <x v="24"/>
    <x v="15"/>
    <x v="22"/>
    <x v="25"/>
    <x v="0"/>
    <x v="0"/>
    <x v="3"/>
  </r>
  <r>
    <n v="375848"/>
    <x v="7"/>
    <x v="7"/>
    <x v="13"/>
    <x v="16"/>
    <x v="8"/>
    <x v="5"/>
    <x v="0"/>
    <x v="0"/>
    <x v="3"/>
  </r>
  <r>
    <n v="376046"/>
    <x v="4"/>
    <x v="1"/>
    <x v="25"/>
    <x v="17"/>
    <x v="23"/>
    <x v="26"/>
    <x v="0"/>
    <x v="1"/>
    <x v="3"/>
  </r>
  <r>
    <n v="375817"/>
    <x v="6"/>
    <x v="4"/>
    <x v="22"/>
    <x v="17"/>
    <x v="17"/>
    <x v="0"/>
    <x v="0"/>
    <x v="1"/>
    <x v="3"/>
  </r>
  <r>
    <n v="375815"/>
    <x v="6"/>
    <x v="4"/>
    <x v="22"/>
    <x v="18"/>
    <x v="4"/>
    <x v="27"/>
    <x v="0"/>
    <x v="1"/>
    <x v="4"/>
  </r>
  <r>
    <n v="375930"/>
    <x v="2"/>
    <x v="9"/>
    <x v="26"/>
    <x v="19"/>
    <x v="24"/>
    <x v="12"/>
    <x v="0"/>
    <x v="1"/>
    <x v="4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3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D38B271B-EE5C-4878-92DF-51DF4D3C0B5E}" name="Tableau croisé dynamique4" cacheId="0" applyNumberFormats="0" applyBorderFormats="0" applyFontFormats="0" applyPatternFormats="0" applyAlignmentFormats="0" applyWidthHeightFormats="1" dataCaption="Valeurs" updatedVersion="6" minRefreshableVersion="3" useAutoFormatting="1" itemPrintTitles="1" createdVersion="6" indent="0" compact="0" compactData="0" multipleFieldFilters="0">
  <location ref="A17:J29" firstHeaderRow="1" firstDataRow="2" firstDataCol="1"/>
  <pivotFields count="10">
    <pivotField compact="0" outline="0" subtotalTop="0" showAll="0"/>
    <pivotField axis="axisCol" compact="0" outline="0" subtotalTop="0" showAll="0" sortType="ascending">
      <items count="9">
        <item x="4"/>
        <item x="0"/>
        <item x="3"/>
        <item x="2"/>
        <item x="5"/>
        <item x="7"/>
        <item x="6"/>
        <item x="1"/>
        <item t="default"/>
      </items>
      <autoSortScope>
        <pivotArea dataOnly="0" outline="0" fieldPosition="0">
          <references count="1">
            <reference field="4294967294" count="1" selected="0">
              <x v="0"/>
            </reference>
          </references>
        </pivotArea>
      </autoSortScope>
    </pivotField>
    <pivotField axis="axisRow" compact="0" outline="0" subtotalTop="0" showAll="0">
      <items count="11">
        <item x="9"/>
        <item x="3"/>
        <item x="5"/>
        <item x="6"/>
        <item x="0"/>
        <item x="7"/>
        <item x="1"/>
        <item x="2"/>
        <item x="4"/>
        <item x="8"/>
        <item t="default"/>
      </items>
    </pivotField>
    <pivotField compact="0" numFmtId="14" outline="0" subtotalTop="0" showAll="0"/>
    <pivotField compact="0" numFmtId="14" outline="0" subtotalTop="0" showAll="0"/>
    <pivotField compact="0" outline="0" subtotalTop="0" showAll="0"/>
    <pivotField dataField="1" compact="0" outline="0" subtotalTop="0" showAll="0"/>
    <pivotField compact="0" outline="0" subtotalTop="0" showAll="0"/>
    <pivotField compact="0" outline="0" subtotalTop="0" showAll="0"/>
    <pivotField compact="0" outline="0" subtotalTop="0" showAll="0"/>
  </pivotFields>
  <rowFields count="1">
    <field x="2"/>
  </rowFields>
  <rowItems count="11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 t="grand">
      <x/>
    </i>
  </rowItems>
  <colFields count="1">
    <field x="1"/>
  </colFields>
  <colItems count="9">
    <i>
      <x v="1"/>
    </i>
    <i>
      <x/>
    </i>
    <i>
      <x v="4"/>
    </i>
    <i>
      <x v="5"/>
    </i>
    <i>
      <x v="7"/>
    </i>
    <i>
      <x v="6"/>
    </i>
    <i>
      <x v="3"/>
    </i>
    <i>
      <x v="2"/>
    </i>
    <i t="grand">
      <x/>
    </i>
  </colItems>
  <dataFields count="1">
    <dataField name="Max. de TAT Evaluation+Prod" fld="6" subtotal="max" baseField="2" baseItem="7" numFmtId="1"/>
  </dataFields>
  <formats count="6">
    <format dxfId="5">
      <pivotArea outline="0" collapsedLevelsAreSubtotals="1" fieldPosition="0"/>
    </format>
    <format dxfId="4">
      <pivotArea dataOnly="0" labelOnly="1" outline="0" fieldPosition="0">
        <references count="1">
          <reference field="2" count="0"/>
        </references>
      </pivotArea>
    </format>
    <format dxfId="3">
      <pivotArea type="all" dataOnly="0" outline="0" fieldPosition="0"/>
    </format>
    <format dxfId="2">
      <pivotArea outline="0" collapsedLevelsAreSubtotals="1" fieldPosition="0"/>
    </format>
    <format dxfId="1">
      <pivotArea dataOnly="0" labelOnly="1" outline="0" fieldPosition="0">
        <references count="1">
          <reference field="2" count="0"/>
        </references>
      </pivotArea>
    </format>
    <format dxfId="0">
      <pivotArea dataOnly="0" labelOnly="1" grandRow="1" outline="0" fieldPosition="0"/>
    </format>
  </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 SubtotalsOnTopDefault="0"/>
    </ext>
  </extLst>
</pivotTableDefinition>
</file>

<file path=xl/pivotTables/pivotTable2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B59BAE08-23EF-4996-8FD8-23AE9CE34BAE}" name="Tableau croisé dynamique6" cacheId="0" applyNumberFormats="0" applyBorderFormats="0" applyFontFormats="0" applyPatternFormats="0" applyAlignmentFormats="0" applyWidthHeightFormats="1" dataCaption="Valeurs" updatedVersion="6" minRefreshableVersion="3" useAutoFormatting="1" itemPrintTitles="1" createdVersion="6" indent="0" compact="0" compactData="0" multipleFieldFilters="0">
  <location ref="A31:J43" firstHeaderRow="1" firstDataRow="2" firstDataCol="1"/>
  <pivotFields count="10">
    <pivotField compact="0" outline="0" subtotalTop="0" showAll="0"/>
    <pivotField axis="axisCol" compact="0" outline="0" subtotalTop="0" showAll="0" sortType="ascending">
      <items count="9">
        <item x="4"/>
        <item x="0"/>
        <item x="3"/>
        <item x="2"/>
        <item x="5"/>
        <item x="7"/>
        <item x="6"/>
        <item x="1"/>
        <item t="default"/>
      </items>
      <autoSortScope>
        <pivotArea dataOnly="0" outline="0" fieldPosition="0">
          <references count="1">
            <reference field="4294967294" count="1" selected="0">
              <x v="0"/>
            </reference>
          </references>
        </pivotArea>
      </autoSortScope>
    </pivotField>
    <pivotField axis="axisRow" compact="0" outline="0" subtotalTop="0" showAll="0">
      <items count="11">
        <item x="9"/>
        <item x="3"/>
        <item x="5"/>
        <item x="6"/>
        <item x="0"/>
        <item x="7"/>
        <item x="1"/>
        <item x="2"/>
        <item x="4"/>
        <item x="8"/>
        <item t="default"/>
      </items>
    </pivotField>
    <pivotField compact="0" numFmtId="14" outline="0" subtotalTop="0" showAll="0"/>
    <pivotField compact="0" numFmtId="14" outline="0" subtotalTop="0" showAll="0"/>
    <pivotField compact="0" outline="0" subtotalTop="0" showAll="0"/>
    <pivotField dataField="1" compact="0" outline="0" subtotalTop="0" showAll="0"/>
    <pivotField compact="0" outline="0" subtotalTop="0" showAll="0"/>
    <pivotField compact="0" outline="0" subtotalTop="0" showAll="0"/>
    <pivotField compact="0" outline="0" subtotalTop="0" showAll="0"/>
  </pivotFields>
  <rowFields count="1">
    <field x="2"/>
  </rowFields>
  <rowItems count="11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 t="grand">
      <x/>
    </i>
  </rowItems>
  <colFields count="1">
    <field x="1"/>
  </colFields>
  <colItems count="9">
    <i>
      <x/>
    </i>
    <i>
      <x v="1"/>
    </i>
    <i>
      <x v="4"/>
    </i>
    <i>
      <x v="6"/>
    </i>
    <i>
      <x v="5"/>
    </i>
    <i>
      <x v="3"/>
    </i>
    <i>
      <x v="7"/>
    </i>
    <i>
      <x v="2"/>
    </i>
    <i t="grand">
      <x/>
    </i>
  </colItems>
  <dataFields count="1">
    <dataField name="Moyenne de TAT Evaluation+Prod" fld="6" subtotal="average" baseField="2" baseItem="5" numFmtId="1"/>
  </dataFields>
  <formats count="6">
    <format dxfId="11">
      <pivotArea outline="0" collapsedLevelsAreSubtotals="1" fieldPosition="0"/>
    </format>
    <format dxfId="10">
      <pivotArea dataOnly="0" labelOnly="1" outline="0" fieldPosition="0">
        <references count="1">
          <reference field="2" count="0"/>
        </references>
      </pivotArea>
    </format>
    <format dxfId="9">
      <pivotArea type="all" dataOnly="0" outline="0" fieldPosition="0"/>
    </format>
    <format dxfId="8">
      <pivotArea outline="0" collapsedLevelsAreSubtotals="1" fieldPosition="0"/>
    </format>
    <format dxfId="7">
      <pivotArea dataOnly="0" labelOnly="1" outline="0" fieldPosition="0">
        <references count="1">
          <reference field="2" count="0"/>
        </references>
      </pivotArea>
    </format>
    <format dxfId="6">
      <pivotArea dataOnly="0" labelOnly="1" grandRow="1" outline="0" fieldPosition="0"/>
    </format>
  </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 SubtotalsOnTopDefault="0"/>
    </ext>
  </extLst>
</pivotTableDefinition>
</file>

<file path=xl/pivotTables/pivotTable3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9C5EA6AF-F076-4247-B761-16EE94E9B4D3}" name="Tableau croisé dynamique5" cacheId="0" applyNumberFormats="0" applyBorderFormats="0" applyFontFormats="0" applyPatternFormats="0" applyAlignmentFormats="0" applyWidthHeightFormats="1" dataCaption="Valeurs" updatedVersion="6" minRefreshableVersion="3" useAutoFormatting="1" itemPrintTitles="1" createdVersion="6" indent="0" compact="0" compactData="0" multipleFieldFilters="0">
  <location ref="A3:J15" firstHeaderRow="1" firstDataRow="2" firstDataCol="1"/>
  <pivotFields count="10">
    <pivotField compact="0" outline="0" showAll="0" defaultSubtotal="0"/>
    <pivotField axis="axisCol" compact="0" outline="0" showAll="0" sortType="ascending" defaultSubtotal="0">
      <items count="8">
        <item x="1"/>
        <item x="6"/>
        <item x="0"/>
        <item x="5"/>
        <item x="4"/>
        <item x="2"/>
        <item x="7"/>
        <item x="3"/>
      </items>
      <autoSortScope>
        <pivotArea dataOnly="0" outline="0" fieldPosition="0">
          <references count="1">
            <reference field="4294967294" count="1" selected="0">
              <x v="0"/>
            </reference>
          </references>
        </pivotArea>
      </autoSortScope>
    </pivotField>
    <pivotField axis="axisRow" compact="0" outline="0" showAll="0" defaultSubtotal="0">
      <items count="10">
        <item x="9"/>
        <item x="3"/>
        <item x="5"/>
        <item x="6"/>
        <item x="0"/>
        <item x="7"/>
        <item x="1"/>
        <item x="2"/>
        <item x="4"/>
        <item x="8"/>
      </items>
    </pivotField>
    <pivotField compact="0" numFmtId="14" outline="0" showAll="0" defaultSubtotal="0"/>
    <pivotField compact="0" numFmtId="14" outline="0" showAll="0" defaultSubtotal="0"/>
    <pivotField compact="0" outline="0" showAll="0" defaultSubtotal="0"/>
    <pivotField dataField="1" compact="0" outline="0" showAll="0" defaultSubtotal="0"/>
    <pivotField compact="0" outline="0" showAll="0" defaultSubtotal="0"/>
    <pivotField compact="0" outline="0" showAll="0" defaultSubtotal="0"/>
    <pivotField compact="0" outline="0" showAll="0" defaultSubtotal="0"/>
  </pivotFields>
  <rowFields count="1">
    <field x="2"/>
  </rowFields>
  <rowItems count="11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 t="grand">
      <x/>
    </i>
  </rowItems>
  <colFields count="1">
    <field x="1"/>
  </colFields>
  <colItems count="9">
    <i>
      <x v="4"/>
    </i>
    <i>
      <x v="5"/>
    </i>
    <i>
      <x v="2"/>
    </i>
    <i>
      <x v="1"/>
    </i>
    <i>
      <x v="3"/>
    </i>
    <i>
      <x v="7"/>
    </i>
    <i>
      <x v="6"/>
    </i>
    <i>
      <x/>
    </i>
    <i t="grand">
      <x/>
    </i>
  </colItems>
  <dataFields count="1">
    <dataField name="Min. de TAT Evaluation+Prod" fld="6" subtotal="min" baseField="2" baseItem="0"/>
  </dataFields>
  <formats count="1">
    <format dxfId="12">
      <pivotArea type="all" dataOnly="0" outline="0" fieldPosition="0"/>
    </format>
  </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 EnabledSubtotalsDefault="0" SubtotalsOnTopDefault="0"/>
    </ext>
  </extLst>
</pivotTableDefinition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ivotTable" Target="../pivotTables/pivotTable3.xml"/><Relationship Id="rId2" Type="http://schemas.openxmlformats.org/officeDocument/2006/relationships/pivotTable" Target="../pivotTables/pivotTable2.xml"/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E1B5521-96CC-489F-AE67-7E2010B91D09}">
  <dimension ref="A1:U43"/>
  <sheetViews>
    <sheetView tabSelected="1" topLeftCell="G1" workbookViewId="0">
      <selection activeCell="P18" sqref="P18"/>
    </sheetView>
  </sheetViews>
  <sheetFormatPr baseColWidth="10" defaultRowHeight="15" x14ac:dyDescent="0.25"/>
  <cols>
    <col min="1" max="1" width="33.42578125" bestFit="1" customWidth="1"/>
    <col min="2" max="9" width="10.7109375" bestFit="1" customWidth="1"/>
    <col min="10" max="10" width="12.5703125" bestFit="1" customWidth="1"/>
  </cols>
  <sheetData>
    <row r="1" spans="1:21" x14ac:dyDescent="0.25">
      <c r="L1" s="5" t="s">
        <v>0</v>
      </c>
      <c r="M1" s="5"/>
      <c r="N1" s="1" t="s">
        <v>1</v>
      </c>
      <c r="O1" s="1" t="s">
        <v>2</v>
      </c>
      <c r="P1" s="1" t="s">
        <v>3</v>
      </c>
      <c r="Q1" s="1" t="s">
        <v>4</v>
      </c>
      <c r="R1" s="1" t="s">
        <v>5</v>
      </c>
      <c r="S1" s="1" t="s">
        <v>6</v>
      </c>
      <c r="T1" s="1" t="s">
        <v>7</v>
      </c>
      <c r="U1" s="1" t="s">
        <v>8</v>
      </c>
    </row>
    <row r="2" spans="1:21" x14ac:dyDescent="0.25">
      <c r="L2" s="1" t="s">
        <v>9</v>
      </c>
      <c r="M2" s="1"/>
      <c r="N2" s="1">
        <f>GETPIVOTDATA("TAT Evaluation+Prod",$A$3,"Produits","CIE PW100")</f>
        <v>14</v>
      </c>
      <c r="O2" s="1">
        <f>GETPIVOTDATA("TAT Evaluation+Prod",$A$3,"Produits","A6")</f>
        <v>21</v>
      </c>
      <c r="P2" s="1">
        <f>GETPIVOTDATA("TAT Evaluation+Prod",$A$3,"Produits","A7")</f>
        <v>35</v>
      </c>
      <c r="Q2" s="1">
        <f>GETPIVOTDATA("TAT Evaluation+Prod",$A$3,"Produits","A5 SOLID")</f>
        <v>33</v>
      </c>
      <c r="R2" s="1">
        <f>GETPIVOTDATA("TAT Evaluation+Prod",$A$3,"Produits","PT APU901")</f>
        <v>42</v>
      </c>
      <c r="S2" s="1">
        <f>GETPIVOTDATA("TAT Evaluation+Prod",$A$3,"Produits","CT PT6")</f>
        <v>20</v>
      </c>
      <c r="T2" s="1">
        <v>50</v>
      </c>
      <c r="U2" s="1">
        <f>GETPIVOTDATA("TAT Evaluation+Prod",$A$3,"Produits","PT PT6")</f>
        <v>41</v>
      </c>
    </row>
    <row r="3" spans="1:21" x14ac:dyDescent="0.25">
      <c r="A3" s="3" t="s">
        <v>10</v>
      </c>
      <c r="B3" s="3" t="s">
        <v>11</v>
      </c>
      <c r="C3" s="1"/>
      <c r="D3" s="1"/>
      <c r="E3" s="1"/>
      <c r="F3" s="1"/>
      <c r="G3" s="1"/>
      <c r="H3" s="1"/>
      <c r="I3" s="1"/>
      <c r="J3" s="1"/>
      <c r="L3" s="1" t="s">
        <v>12</v>
      </c>
      <c r="M3" s="1"/>
      <c r="N3" s="1">
        <f>GETPIVOTDATA("TAT Evaluation+Prod",$A$17,"Produits","CIE PW100")</f>
        <v>47</v>
      </c>
      <c r="O3" s="1">
        <f>GETPIVOTDATA("TAT Evaluation+Prod",$A$17,"Produits","A6")</f>
        <v>39</v>
      </c>
      <c r="P3" s="1">
        <f>GETPIVOTDATA("TAT Evaluation+Prod",$A$17,"Produits","A7")</f>
        <v>47</v>
      </c>
      <c r="Q3" s="1">
        <f>GETPIVOTDATA("TAT Evaluation+Prod",$A$17,"Produits","A5 SOLID")</f>
        <v>62</v>
      </c>
      <c r="R3" s="1">
        <f>GETPIVOTDATA("TAT Evaluation+Prod",$A$17,"Produits","PT APU901")</f>
        <v>48</v>
      </c>
      <c r="S3" s="1">
        <f>GETPIVOTDATA("TAT Evaluation+Prod",$A$17,"Produits","CT PT6")</f>
        <v>69</v>
      </c>
      <c r="T3" s="1">
        <f>GETPIVOTDATA("TAT Evaluation+Prod",$A$17,"Produits","A5 PH2")</f>
        <v>50</v>
      </c>
      <c r="U3" s="1">
        <f>GETPIVOTDATA("TAT Evaluation+Prod",$A$17,"Produits","PT PT6")</f>
        <v>69</v>
      </c>
    </row>
    <row r="4" spans="1:21" x14ac:dyDescent="0.25">
      <c r="A4" s="3" t="s">
        <v>13</v>
      </c>
      <c r="B4" s="1" t="s">
        <v>1</v>
      </c>
      <c r="C4" s="1" t="s">
        <v>6</v>
      </c>
      <c r="D4" s="1" t="s">
        <v>2</v>
      </c>
      <c r="E4" s="1" t="s">
        <v>4</v>
      </c>
      <c r="F4" s="1" t="s">
        <v>3</v>
      </c>
      <c r="G4" s="1" t="s">
        <v>8</v>
      </c>
      <c r="H4" s="1" t="s">
        <v>5</v>
      </c>
      <c r="I4" s="1" t="s">
        <v>7</v>
      </c>
      <c r="J4" s="1" t="s">
        <v>14</v>
      </c>
      <c r="L4" s="1" t="s">
        <v>15</v>
      </c>
      <c r="M4" s="1"/>
      <c r="N4" s="2">
        <f>GETPIVOTDATA("TAT Evaluation+Prod",$A$31,"Produits","CIE PW100")</f>
        <v>28.285714285714285</v>
      </c>
      <c r="O4" s="2">
        <f>GETPIVOTDATA("TAT Evaluation+Prod",$A$31,"Produits","A6")</f>
        <v>28.571428571428573</v>
      </c>
      <c r="P4" s="2">
        <f>GETPIVOTDATA("TAT Evaluation+Prod",$A$31,"Produits","A7")</f>
        <v>41.666666666666664</v>
      </c>
      <c r="Q4" s="2">
        <f>GETPIVOTDATA("TAT Evaluation+Prod",$A$31,"Produits","A5 SOLID")</f>
        <v>43.666666666666664</v>
      </c>
      <c r="R4" s="2">
        <f>GETPIVOTDATA("TAT Evaluation+Prod",$A$31,"Produits","PT APU901")</f>
        <v>45</v>
      </c>
      <c r="S4" s="2">
        <f>GETPIVOTDATA("TAT Evaluation+Prod",$A$31,"Produits","CT PT6")</f>
        <v>48.4375</v>
      </c>
      <c r="T4" s="1">
        <f>GETPIVOTDATA("TAT Evaluation+Prod",$A$31,"Produits","A5 PH2")</f>
        <v>50</v>
      </c>
      <c r="U4" s="1">
        <f>GETPIVOTDATA("TAT Evaluation+Prod",$A$31,"Produits","PT PT6")</f>
        <v>55</v>
      </c>
    </row>
    <row r="5" spans="1:21" x14ac:dyDescent="0.25">
      <c r="A5" s="1" t="s">
        <v>16</v>
      </c>
      <c r="B5" s="4"/>
      <c r="C5" s="4">
        <v>30</v>
      </c>
      <c r="D5" s="4"/>
      <c r="E5" s="4"/>
      <c r="F5" s="4"/>
      <c r="G5" s="4"/>
      <c r="H5" s="4"/>
      <c r="I5" s="4"/>
      <c r="J5" s="4">
        <v>30</v>
      </c>
    </row>
    <row r="6" spans="1:21" x14ac:dyDescent="0.25">
      <c r="A6" s="1" t="s">
        <v>17</v>
      </c>
      <c r="B6" s="4"/>
      <c r="C6" s="4"/>
      <c r="D6" s="4"/>
      <c r="E6" s="4"/>
      <c r="F6" s="4"/>
      <c r="G6" s="4">
        <v>41</v>
      </c>
      <c r="H6" s="4"/>
      <c r="I6" s="4"/>
      <c r="J6" s="4">
        <v>41</v>
      </c>
    </row>
    <row r="7" spans="1:21" x14ac:dyDescent="0.25">
      <c r="A7" s="1" t="s">
        <v>18</v>
      </c>
      <c r="B7" s="4"/>
      <c r="C7" s="4"/>
      <c r="D7" s="4"/>
      <c r="E7" s="4">
        <v>62</v>
      </c>
      <c r="F7" s="4"/>
      <c r="G7" s="4"/>
      <c r="H7" s="4"/>
      <c r="I7" s="4"/>
      <c r="J7" s="4">
        <v>62</v>
      </c>
    </row>
    <row r="8" spans="1:21" x14ac:dyDescent="0.25">
      <c r="A8" s="1" t="s">
        <v>19</v>
      </c>
      <c r="B8" s="4"/>
      <c r="C8" s="4">
        <v>47</v>
      </c>
      <c r="D8" s="4"/>
      <c r="E8" s="4"/>
      <c r="F8" s="4"/>
      <c r="G8" s="4">
        <v>69</v>
      </c>
      <c r="H8" s="4"/>
      <c r="I8" s="4"/>
      <c r="J8" s="4">
        <v>47</v>
      </c>
    </row>
    <row r="9" spans="1:21" x14ac:dyDescent="0.25">
      <c r="A9" s="1" t="s">
        <v>20</v>
      </c>
      <c r="B9" s="4">
        <v>16</v>
      </c>
      <c r="C9" s="4">
        <v>41</v>
      </c>
      <c r="D9" s="4">
        <v>23</v>
      </c>
      <c r="E9" s="4"/>
      <c r="F9" s="4">
        <v>47</v>
      </c>
      <c r="G9" s="4"/>
      <c r="H9" s="4"/>
      <c r="I9" s="4"/>
      <c r="J9" s="4">
        <v>16</v>
      </c>
    </row>
    <row r="10" spans="1:21" x14ac:dyDescent="0.25">
      <c r="A10" s="1" t="s">
        <v>21</v>
      </c>
      <c r="B10" s="4"/>
      <c r="C10" s="4"/>
      <c r="D10" s="4"/>
      <c r="E10" s="4"/>
      <c r="F10" s="4"/>
      <c r="G10" s="4"/>
      <c r="H10" s="4">
        <v>42</v>
      </c>
      <c r="I10" s="4"/>
      <c r="J10" s="4">
        <v>42</v>
      </c>
    </row>
    <row r="11" spans="1:21" x14ac:dyDescent="0.25">
      <c r="A11" s="1" t="s">
        <v>22</v>
      </c>
      <c r="B11" s="4">
        <v>14</v>
      </c>
      <c r="C11" s="4"/>
      <c r="D11" s="4">
        <v>21</v>
      </c>
      <c r="E11" s="4"/>
      <c r="F11" s="4">
        <v>35</v>
      </c>
      <c r="G11" s="4"/>
      <c r="H11" s="4"/>
      <c r="I11" s="4">
        <v>50</v>
      </c>
      <c r="J11" s="4">
        <v>14</v>
      </c>
    </row>
    <row r="12" spans="1:21" x14ac:dyDescent="0.25">
      <c r="A12" s="1" t="s">
        <v>23</v>
      </c>
      <c r="B12" s="4"/>
      <c r="C12" s="4">
        <v>69</v>
      </c>
      <c r="D12" s="4"/>
      <c r="E12" s="4"/>
      <c r="F12" s="4"/>
      <c r="G12" s="4"/>
      <c r="H12" s="4"/>
      <c r="I12" s="4"/>
      <c r="J12" s="4">
        <v>69</v>
      </c>
    </row>
    <row r="13" spans="1:21" x14ac:dyDescent="0.25">
      <c r="A13" s="1" t="s">
        <v>24</v>
      </c>
      <c r="B13" s="4"/>
      <c r="C13" s="4">
        <v>43</v>
      </c>
      <c r="D13" s="4"/>
      <c r="E13" s="4">
        <v>33</v>
      </c>
      <c r="F13" s="4"/>
      <c r="G13" s="4"/>
      <c r="H13" s="4"/>
      <c r="I13" s="4"/>
      <c r="J13" s="4">
        <v>33</v>
      </c>
    </row>
    <row r="14" spans="1:21" x14ac:dyDescent="0.25">
      <c r="A14" s="1" t="s">
        <v>25</v>
      </c>
      <c r="B14" s="4"/>
      <c r="C14" s="4">
        <v>20</v>
      </c>
      <c r="D14" s="4"/>
      <c r="E14" s="4"/>
      <c r="F14" s="4"/>
      <c r="G14" s="4"/>
      <c r="H14" s="4"/>
      <c r="I14" s="4"/>
      <c r="J14" s="4">
        <v>20</v>
      </c>
    </row>
    <row r="15" spans="1:21" x14ac:dyDescent="0.25">
      <c r="A15" s="1" t="s">
        <v>14</v>
      </c>
      <c r="B15" s="4">
        <v>14</v>
      </c>
      <c r="C15" s="4">
        <v>20</v>
      </c>
      <c r="D15" s="4">
        <v>21</v>
      </c>
      <c r="E15" s="4">
        <v>33</v>
      </c>
      <c r="F15" s="4">
        <v>35</v>
      </c>
      <c r="G15" s="4">
        <v>41</v>
      </c>
      <c r="H15" s="4">
        <v>42</v>
      </c>
      <c r="I15" s="4">
        <v>50</v>
      </c>
      <c r="J15" s="4">
        <v>14</v>
      </c>
    </row>
    <row r="17" spans="1:10" x14ac:dyDescent="0.25">
      <c r="A17" s="3" t="s">
        <v>26</v>
      </c>
      <c r="B17" s="3" t="s">
        <v>11</v>
      </c>
      <c r="C17" s="1"/>
      <c r="D17" s="1"/>
      <c r="E17" s="1"/>
      <c r="F17" s="1"/>
      <c r="G17" s="1"/>
      <c r="H17" s="1"/>
      <c r="I17" s="1"/>
      <c r="J17" s="1"/>
    </row>
    <row r="18" spans="1:10" x14ac:dyDescent="0.25">
      <c r="A18" s="3" t="s">
        <v>13</v>
      </c>
      <c r="B18" s="1" t="s">
        <v>2</v>
      </c>
      <c r="C18" s="1" t="s">
        <v>1</v>
      </c>
      <c r="D18" s="1" t="s">
        <v>3</v>
      </c>
      <c r="E18" s="1" t="s">
        <v>5</v>
      </c>
      <c r="F18" s="1" t="s">
        <v>7</v>
      </c>
      <c r="G18" s="1" t="s">
        <v>4</v>
      </c>
      <c r="H18" s="1" t="s">
        <v>6</v>
      </c>
      <c r="I18" s="1" t="s">
        <v>8</v>
      </c>
      <c r="J18" s="1" t="s">
        <v>14</v>
      </c>
    </row>
    <row r="19" spans="1:10" x14ac:dyDescent="0.25">
      <c r="A19" s="1" t="s">
        <v>16</v>
      </c>
      <c r="B19" s="2"/>
      <c r="C19" s="2"/>
      <c r="D19" s="2"/>
      <c r="E19" s="2"/>
      <c r="F19" s="2"/>
      <c r="G19" s="2"/>
      <c r="H19" s="2">
        <v>30</v>
      </c>
      <c r="I19" s="2"/>
      <c r="J19" s="2">
        <v>30</v>
      </c>
    </row>
    <row r="20" spans="1:10" x14ac:dyDescent="0.25">
      <c r="A20" s="1" t="s">
        <v>17</v>
      </c>
      <c r="B20" s="2"/>
      <c r="C20" s="2"/>
      <c r="D20" s="2"/>
      <c r="E20" s="2"/>
      <c r="F20" s="2"/>
      <c r="G20" s="2"/>
      <c r="H20" s="2"/>
      <c r="I20" s="2">
        <v>41</v>
      </c>
      <c r="J20" s="2">
        <v>41</v>
      </c>
    </row>
    <row r="21" spans="1:10" x14ac:dyDescent="0.25">
      <c r="A21" s="1" t="s">
        <v>18</v>
      </c>
      <c r="B21" s="2"/>
      <c r="C21" s="2"/>
      <c r="D21" s="2"/>
      <c r="E21" s="2"/>
      <c r="F21" s="2"/>
      <c r="G21" s="2">
        <v>62</v>
      </c>
      <c r="H21" s="2"/>
      <c r="I21" s="2"/>
      <c r="J21" s="2">
        <v>62</v>
      </c>
    </row>
    <row r="22" spans="1:10" x14ac:dyDescent="0.25">
      <c r="A22" s="1" t="s">
        <v>19</v>
      </c>
      <c r="B22" s="2"/>
      <c r="C22" s="2"/>
      <c r="D22" s="2"/>
      <c r="E22" s="2"/>
      <c r="F22" s="2"/>
      <c r="G22" s="2"/>
      <c r="H22" s="2">
        <v>47</v>
      </c>
      <c r="I22" s="2">
        <v>69</v>
      </c>
      <c r="J22" s="2">
        <v>69</v>
      </c>
    </row>
    <row r="23" spans="1:10" x14ac:dyDescent="0.25">
      <c r="A23" s="1" t="s">
        <v>20</v>
      </c>
      <c r="B23" s="2">
        <v>39</v>
      </c>
      <c r="C23" s="2">
        <v>34</v>
      </c>
      <c r="D23" s="2">
        <v>47</v>
      </c>
      <c r="E23" s="2"/>
      <c r="F23" s="2"/>
      <c r="G23" s="2"/>
      <c r="H23" s="2">
        <v>63</v>
      </c>
      <c r="I23" s="2"/>
      <c r="J23" s="2">
        <v>63</v>
      </c>
    </row>
    <row r="24" spans="1:10" x14ac:dyDescent="0.25">
      <c r="A24" s="1" t="s">
        <v>21</v>
      </c>
      <c r="B24" s="2"/>
      <c r="C24" s="2"/>
      <c r="D24" s="2"/>
      <c r="E24" s="2">
        <v>48</v>
      </c>
      <c r="F24" s="2"/>
      <c r="G24" s="2"/>
      <c r="H24" s="2"/>
      <c r="I24" s="2"/>
      <c r="J24" s="2">
        <v>48</v>
      </c>
    </row>
    <row r="25" spans="1:10" x14ac:dyDescent="0.25">
      <c r="A25" s="1" t="s">
        <v>22</v>
      </c>
      <c r="B25" s="2">
        <v>30</v>
      </c>
      <c r="C25" s="2">
        <v>47</v>
      </c>
      <c r="D25" s="2">
        <v>43</v>
      </c>
      <c r="E25" s="2"/>
      <c r="F25" s="2">
        <v>50</v>
      </c>
      <c r="G25" s="2"/>
      <c r="H25" s="2"/>
      <c r="I25" s="2"/>
      <c r="J25" s="2">
        <v>50</v>
      </c>
    </row>
    <row r="26" spans="1:10" x14ac:dyDescent="0.25">
      <c r="A26" s="1" t="s">
        <v>23</v>
      </c>
      <c r="B26" s="2"/>
      <c r="C26" s="2"/>
      <c r="D26" s="2"/>
      <c r="E26" s="2"/>
      <c r="F26" s="2"/>
      <c r="G26" s="2"/>
      <c r="H26" s="2">
        <v>69</v>
      </c>
      <c r="I26" s="2"/>
      <c r="J26" s="2">
        <v>69</v>
      </c>
    </row>
    <row r="27" spans="1:10" x14ac:dyDescent="0.25">
      <c r="A27" s="1" t="s">
        <v>24</v>
      </c>
      <c r="B27" s="2"/>
      <c r="C27" s="2"/>
      <c r="D27" s="2"/>
      <c r="E27" s="2"/>
      <c r="F27" s="2"/>
      <c r="G27" s="2">
        <v>36</v>
      </c>
      <c r="H27" s="2">
        <v>61</v>
      </c>
      <c r="I27" s="2"/>
      <c r="J27" s="2">
        <v>61</v>
      </c>
    </row>
    <row r="28" spans="1:10" x14ac:dyDescent="0.25">
      <c r="A28" s="1" t="s">
        <v>25</v>
      </c>
      <c r="B28" s="2"/>
      <c r="C28" s="2"/>
      <c r="D28" s="2"/>
      <c r="E28" s="2"/>
      <c r="F28" s="2"/>
      <c r="G28" s="2"/>
      <c r="H28" s="2">
        <v>20</v>
      </c>
      <c r="I28" s="2"/>
      <c r="J28" s="2">
        <v>20</v>
      </c>
    </row>
    <row r="29" spans="1:10" x14ac:dyDescent="0.25">
      <c r="A29" s="1" t="s">
        <v>14</v>
      </c>
      <c r="B29" s="2">
        <v>39</v>
      </c>
      <c r="C29" s="2">
        <v>47</v>
      </c>
      <c r="D29" s="2">
        <v>47</v>
      </c>
      <c r="E29" s="2">
        <v>48</v>
      </c>
      <c r="F29" s="2">
        <v>50</v>
      </c>
      <c r="G29" s="2">
        <v>62</v>
      </c>
      <c r="H29" s="2">
        <v>69</v>
      </c>
      <c r="I29" s="2">
        <v>69</v>
      </c>
      <c r="J29" s="2">
        <v>69</v>
      </c>
    </row>
    <row r="31" spans="1:10" x14ac:dyDescent="0.25">
      <c r="A31" s="3" t="s">
        <v>27</v>
      </c>
      <c r="B31" s="3" t="s">
        <v>11</v>
      </c>
      <c r="C31" s="1"/>
      <c r="D31" s="1"/>
      <c r="E31" s="1"/>
      <c r="F31" s="1"/>
      <c r="G31" s="1"/>
      <c r="H31" s="1"/>
      <c r="I31" s="1"/>
      <c r="J31" s="1"/>
    </row>
    <row r="32" spans="1:10" x14ac:dyDescent="0.25">
      <c r="A32" s="3" t="s">
        <v>13</v>
      </c>
      <c r="B32" s="1" t="s">
        <v>1</v>
      </c>
      <c r="C32" s="1" t="s">
        <v>2</v>
      </c>
      <c r="D32" s="1" t="s">
        <v>3</v>
      </c>
      <c r="E32" s="1" t="s">
        <v>4</v>
      </c>
      <c r="F32" s="1" t="s">
        <v>5</v>
      </c>
      <c r="G32" s="1" t="s">
        <v>6</v>
      </c>
      <c r="H32" s="1" t="s">
        <v>7</v>
      </c>
      <c r="I32" s="1" t="s">
        <v>8</v>
      </c>
      <c r="J32" s="1" t="s">
        <v>14</v>
      </c>
    </row>
    <row r="33" spans="1:10" x14ac:dyDescent="0.25">
      <c r="A33" s="1" t="s">
        <v>16</v>
      </c>
      <c r="B33" s="2"/>
      <c r="C33" s="2"/>
      <c r="D33" s="2"/>
      <c r="E33" s="2"/>
      <c r="F33" s="2"/>
      <c r="G33" s="2">
        <v>30</v>
      </c>
      <c r="H33" s="2"/>
      <c r="I33" s="2"/>
      <c r="J33" s="2">
        <v>30</v>
      </c>
    </row>
    <row r="34" spans="1:10" x14ac:dyDescent="0.25">
      <c r="A34" s="1" t="s">
        <v>17</v>
      </c>
      <c r="B34" s="2"/>
      <c r="C34" s="2"/>
      <c r="D34" s="2"/>
      <c r="E34" s="2"/>
      <c r="F34" s="2"/>
      <c r="G34" s="2"/>
      <c r="H34" s="2"/>
      <c r="I34" s="2">
        <v>41</v>
      </c>
      <c r="J34" s="2">
        <v>41</v>
      </c>
    </row>
    <row r="35" spans="1:10" x14ac:dyDescent="0.25">
      <c r="A35" s="1" t="s">
        <v>18</v>
      </c>
      <c r="B35" s="2"/>
      <c r="C35" s="2"/>
      <c r="D35" s="2"/>
      <c r="E35" s="2">
        <v>62</v>
      </c>
      <c r="F35" s="2"/>
      <c r="G35" s="2"/>
      <c r="H35" s="2"/>
      <c r="I35" s="2"/>
      <c r="J35" s="2">
        <v>62</v>
      </c>
    </row>
    <row r="36" spans="1:10" x14ac:dyDescent="0.25">
      <c r="A36" s="1" t="s">
        <v>19</v>
      </c>
      <c r="B36" s="2"/>
      <c r="C36" s="2"/>
      <c r="D36" s="2"/>
      <c r="E36" s="2"/>
      <c r="F36" s="2"/>
      <c r="G36" s="2">
        <v>47</v>
      </c>
      <c r="H36" s="2"/>
      <c r="I36" s="2">
        <v>69</v>
      </c>
      <c r="J36" s="2">
        <v>58</v>
      </c>
    </row>
    <row r="37" spans="1:10" x14ac:dyDescent="0.25">
      <c r="A37" s="1" t="s">
        <v>20</v>
      </c>
      <c r="B37" s="2">
        <v>27</v>
      </c>
      <c r="C37" s="2">
        <v>30.5</v>
      </c>
      <c r="D37" s="2">
        <v>47</v>
      </c>
      <c r="E37" s="2"/>
      <c r="F37" s="2"/>
      <c r="G37" s="2">
        <v>45.6</v>
      </c>
      <c r="H37" s="2"/>
      <c r="I37" s="2"/>
      <c r="J37" s="2">
        <v>36.769230769230766</v>
      </c>
    </row>
    <row r="38" spans="1:10" x14ac:dyDescent="0.25">
      <c r="A38" s="1" t="s">
        <v>21</v>
      </c>
      <c r="B38" s="2"/>
      <c r="C38" s="2"/>
      <c r="D38" s="2"/>
      <c r="E38" s="2"/>
      <c r="F38" s="2">
        <v>45</v>
      </c>
      <c r="G38" s="2"/>
      <c r="H38" s="2"/>
      <c r="I38" s="2"/>
      <c r="J38" s="2">
        <v>45</v>
      </c>
    </row>
    <row r="39" spans="1:10" x14ac:dyDescent="0.25">
      <c r="A39" s="1" t="s">
        <v>22</v>
      </c>
      <c r="B39" s="2">
        <v>29.25</v>
      </c>
      <c r="C39" s="2">
        <v>26</v>
      </c>
      <c r="D39" s="2">
        <v>39</v>
      </c>
      <c r="E39" s="2"/>
      <c r="F39" s="2"/>
      <c r="G39" s="2"/>
      <c r="H39" s="2">
        <v>50</v>
      </c>
      <c r="I39" s="2"/>
      <c r="J39" s="2">
        <v>32.299999999999997</v>
      </c>
    </row>
    <row r="40" spans="1:10" x14ac:dyDescent="0.25">
      <c r="A40" s="1" t="s">
        <v>23</v>
      </c>
      <c r="B40" s="2"/>
      <c r="C40" s="2"/>
      <c r="D40" s="2"/>
      <c r="E40" s="2"/>
      <c r="F40" s="2"/>
      <c r="G40" s="2">
        <v>69</v>
      </c>
      <c r="H40" s="2"/>
      <c r="I40" s="2"/>
      <c r="J40" s="2">
        <v>69</v>
      </c>
    </row>
    <row r="41" spans="1:10" x14ac:dyDescent="0.25">
      <c r="A41" s="1" t="s">
        <v>24</v>
      </c>
      <c r="B41" s="2"/>
      <c r="C41" s="2"/>
      <c r="D41" s="2"/>
      <c r="E41" s="2">
        <v>34.5</v>
      </c>
      <c r="F41" s="2"/>
      <c r="G41" s="2">
        <v>54.428571428571431</v>
      </c>
      <c r="H41" s="2"/>
      <c r="I41" s="2"/>
      <c r="J41" s="2">
        <v>50</v>
      </c>
    </row>
    <row r="42" spans="1:10" x14ac:dyDescent="0.25">
      <c r="A42" s="1" t="s">
        <v>25</v>
      </c>
      <c r="B42" s="2"/>
      <c r="C42" s="2"/>
      <c r="D42" s="2"/>
      <c r="E42" s="2"/>
      <c r="F42" s="2"/>
      <c r="G42" s="2">
        <v>20</v>
      </c>
      <c r="H42" s="2"/>
      <c r="I42" s="2"/>
      <c r="J42" s="2">
        <v>20</v>
      </c>
    </row>
    <row r="43" spans="1:10" x14ac:dyDescent="0.25">
      <c r="A43" s="1" t="s">
        <v>14</v>
      </c>
      <c r="B43" s="2">
        <v>28.285714285714285</v>
      </c>
      <c r="C43" s="2">
        <v>28.571428571428573</v>
      </c>
      <c r="D43" s="2">
        <v>41.666666666666664</v>
      </c>
      <c r="E43" s="2">
        <v>43.666666666666664</v>
      </c>
      <c r="F43" s="2">
        <v>45</v>
      </c>
      <c r="G43" s="2">
        <v>48.4375</v>
      </c>
      <c r="H43" s="2">
        <v>50</v>
      </c>
      <c r="I43" s="2">
        <v>55</v>
      </c>
      <c r="J43" s="2">
        <v>40.951219512195124</v>
      </c>
    </row>
  </sheetData>
  <mergeCells count="1">
    <mergeCell ref="L1:M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MAJERI Maximilien</dc:creator>
  <cp:lastModifiedBy>JCB40</cp:lastModifiedBy>
  <dcterms:created xsi:type="dcterms:W3CDTF">2021-03-09T10:23:01Z</dcterms:created>
  <dcterms:modified xsi:type="dcterms:W3CDTF">2021-03-09T10:37:02Z</dcterms:modified>
</cp:coreProperties>
</file>