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4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5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F24BF6C4-9437-43A4-ADA8-EAD8324B5FA0}" xr6:coauthVersionLast="46" xr6:coauthVersionMax="46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Janvier" sheetId="15" state="hidden" r:id="rId1"/>
    <sheet name="Février" sheetId="17" r:id="rId2"/>
    <sheet name="Mars" sheetId="19" r:id="rId3"/>
    <sheet name="Avril" sheetId="20" r:id="rId4"/>
    <sheet name="Mai" sheetId="21" r:id="rId5"/>
    <sheet name="Juin" sheetId="22" r:id="rId6"/>
    <sheet name="JOURS NON TRAVAILLES" sheetId="3" state="hidden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7" l="1"/>
  <c r="E15" i="22" l="1"/>
  <c r="E15" i="21" l="1"/>
  <c r="E15" i="20"/>
  <c r="E15" i="19"/>
  <c r="E15" i="15" l="1"/>
  <c r="L2" i="3" l="1"/>
  <c r="B3" i="19" l="1"/>
  <c r="F17" i="19" s="1"/>
  <c r="G17" i="19" s="1"/>
  <c r="H17" i="19" s="1"/>
  <c r="I17" i="19" s="1"/>
  <c r="J17" i="19" s="1"/>
  <c r="K17" i="19" s="1"/>
  <c r="L17" i="19" s="1"/>
  <c r="M17" i="19" s="1"/>
  <c r="N17" i="19" s="1"/>
  <c r="O17" i="19" s="1"/>
  <c r="P17" i="19" s="1"/>
  <c r="Q17" i="19" s="1"/>
  <c r="R17" i="19" s="1"/>
  <c r="S17" i="19" s="1"/>
  <c r="T17" i="19" s="1"/>
  <c r="U17" i="19" s="1"/>
  <c r="V17" i="19" s="1"/>
  <c r="W17" i="19" s="1"/>
  <c r="X17" i="19" s="1"/>
  <c r="Y17" i="19" s="1"/>
  <c r="Z17" i="19" s="1"/>
  <c r="AA17" i="19" s="1"/>
  <c r="AB17" i="19" s="1"/>
  <c r="AC17" i="19" s="1"/>
  <c r="AD17" i="19" s="1"/>
  <c r="AE17" i="19" s="1"/>
  <c r="AF17" i="19" s="1"/>
  <c r="AG17" i="19" s="1"/>
  <c r="AH17" i="19" s="1"/>
  <c r="AI17" i="19" s="1"/>
  <c r="AJ17" i="19" s="1"/>
  <c r="B3" i="20"/>
  <c r="F17" i="20" s="1"/>
  <c r="G17" i="20" s="1"/>
  <c r="H17" i="20" s="1"/>
  <c r="I17" i="20" s="1"/>
  <c r="J17" i="20" s="1"/>
  <c r="K17" i="20" s="1"/>
  <c r="L17" i="20" s="1"/>
  <c r="M17" i="20" s="1"/>
  <c r="N17" i="20" s="1"/>
  <c r="O17" i="20" s="1"/>
  <c r="P17" i="20" s="1"/>
  <c r="Q17" i="20" s="1"/>
  <c r="R17" i="20" s="1"/>
  <c r="S17" i="20" s="1"/>
  <c r="T17" i="20" s="1"/>
  <c r="U17" i="20" s="1"/>
  <c r="V17" i="20" s="1"/>
  <c r="W17" i="20" s="1"/>
  <c r="X17" i="20" s="1"/>
  <c r="Y17" i="20" s="1"/>
  <c r="Z17" i="20" s="1"/>
  <c r="AA17" i="20" s="1"/>
  <c r="AB17" i="20" s="1"/>
  <c r="AC17" i="20" s="1"/>
  <c r="AD17" i="20" s="1"/>
  <c r="AE17" i="20" s="1"/>
  <c r="AF17" i="20" s="1"/>
  <c r="AG17" i="20" s="1"/>
  <c r="AH17" i="20" s="1"/>
  <c r="AI17" i="20" s="1"/>
  <c r="B3" i="21"/>
  <c r="F17" i="21" s="1"/>
  <c r="G17" i="21" s="1"/>
  <c r="H17" i="21" s="1"/>
  <c r="I17" i="21" s="1"/>
  <c r="J17" i="21" s="1"/>
  <c r="K17" i="21" s="1"/>
  <c r="L17" i="21" s="1"/>
  <c r="M17" i="21" s="1"/>
  <c r="N17" i="21" s="1"/>
  <c r="O17" i="21" s="1"/>
  <c r="P17" i="21" s="1"/>
  <c r="Q17" i="21" s="1"/>
  <c r="R17" i="21" s="1"/>
  <c r="S17" i="21" s="1"/>
  <c r="T17" i="21" s="1"/>
  <c r="U17" i="21" s="1"/>
  <c r="V17" i="21" s="1"/>
  <c r="W17" i="21" s="1"/>
  <c r="X17" i="21" s="1"/>
  <c r="Y17" i="21" s="1"/>
  <c r="Z17" i="21" s="1"/>
  <c r="AA17" i="21" s="1"/>
  <c r="AB17" i="21" s="1"/>
  <c r="AC17" i="21" s="1"/>
  <c r="AD17" i="21" s="1"/>
  <c r="AE17" i="21" s="1"/>
  <c r="AF17" i="21" s="1"/>
  <c r="AG17" i="21" s="1"/>
  <c r="AH17" i="21" s="1"/>
  <c r="AI17" i="21" s="1"/>
  <c r="AJ17" i="21" s="1"/>
  <c r="B3" i="22"/>
  <c r="F17" i="22" s="1"/>
  <c r="G17" i="22" s="1"/>
  <c r="H17" i="22" s="1"/>
  <c r="I17" i="22" s="1"/>
  <c r="J17" i="22" s="1"/>
  <c r="K17" i="22" s="1"/>
  <c r="L17" i="22" s="1"/>
  <c r="M17" i="22" s="1"/>
  <c r="N17" i="22" s="1"/>
  <c r="O17" i="22" s="1"/>
  <c r="P17" i="22" s="1"/>
  <c r="Q17" i="22" s="1"/>
  <c r="R17" i="22" s="1"/>
  <c r="S17" i="22" s="1"/>
  <c r="T17" i="22" s="1"/>
  <c r="U17" i="22" s="1"/>
  <c r="V17" i="22" s="1"/>
  <c r="W17" i="22" s="1"/>
  <c r="X17" i="22" s="1"/>
  <c r="Y17" i="22" s="1"/>
  <c r="Z17" i="22" s="1"/>
  <c r="AA17" i="22" s="1"/>
  <c r="AB17" i="22" s="1"/>
  <c r="AC17" i="22" s="1"/>
  <c r="AD17" i="22" s="1"/>
  <c r="AE17" i="22" s="1"/>
  <c r="AF17" i="22" s="1"/>
  <c r="AG17" i="22" s="1"/>
  <c r="AH17" i="22" s="1"/>
  <c r="AI17" i="22" s="1"/>
  <c r="B3" i="17"/>
  <c r="AP4" i="15"/>
  <c r="F17" i="17" l="1"/>
  <c r="G17" i="17" s="1"/>
  <c r="H17" i="17" s="1"/>
  <c r="I17" i="17" s="1"/>
  <c r="J17" i="17" s="1"/>
  <c r="K17" i="17" s="1"/>
  <c r="L17" i="17" s="1"/>
  <c r="M17" i="17" s="1"/>
  <c r="N17" i="17" s="1"/>
  <c r="O17" i="17" s="1"/>
  <c r="P17" i="17" s="1"/>
  <c r="Q17" i="17" s="1"/>
  <c r="R17" i="17" s="1"/>
  <c r="S17" i="17" s="1"/>
  <c r="T17" i="17" s="1"/>
  <c r="U17" i="17" s="1"/>
  <c r="V17" i="17" s="1"/>
  <c r="W17" i="17" s="1"/>
  <c r="X17" i="17" s="1"/>
  <c r="Y17" i="17" s="1"/>
  <c r="Z17" i="17" s="1"/>
  <c r="AA17" i="17" s="1"/>
  <c r="AB17" i="17" s="1"/>
  <c r="AC17" i="17" s="1"/>
  <c r="AD17" i="17" s="1"/>
  <c r="AE17" i="17" s="1"/>
  <c r="AF17" i="17" s="1"/>
  <c r="AG17" i="17" s="1"/>
  <c r="AH17" i="17" s="1"/>
  <c r="F17" i="15" l="1"/>
  <c r="G17" i="15" l="1"/>
  <c r="H17" i="15" s="1"/>
  <c r="I17" i="15" s="1"/>
  <c r="J17" i="15" s="1"/>
  <c r="K17" i="15" s="1"/>
  <c r="L17" i="15" s="1"/>
  <c r="M17" i="15" s="1"/>
  <c r="N17" i="15" s="1"/>
  <c r="O17" i="15" s="1"/>
  <c r="P17" i="15" s="1"/>
  <c r="Q17" i="15" s="1"/>
  <c r="R17" i="15" s="1"/>
  <c r="S17" i="15" s="1"/>
  <c r="T17" i="15" s="1"/>
  <c r="U17" i="15" s="1"/>
  <c r="V17" i="15" s="1"/>
  <c r="W17" i="15" s="1"/>
  <c r="X17" i="15" s="1"/>
  <c r="Y17" i="15" s="1"/>
  <c r="Z17" i="15" s="1"/>
  <c r="AA17" i="15" s="1"/>
  <c r="AB17" i="15" s="1"/>
  <c r="AC17" i="15" s="1"/>
  <c r="AD17" i="15" s="1"/>
  <c r="AE17" i="15" s="1"/>
  <c r="AF17" i="15" s="1"/>
  <c r="AG17" i="15" s="1"/>
  <c r="AH17" i="15" s="1"/>
  <c r="AI17" i="15" s="1"/>
  <c r="AJ17" i="15" s="1"/>
  <c r="B18" i="3" l="1"/>
  <c r="B17" i="3"/>
  <c r="B16" i="3"/>
  <c r="B15" i="3"/>
  <c r="B14" i="3"/>
  <c r="B13" i="3"/>
  <c r="B6" i="3"/>
  <c r="B5" i="3" s="1"/>
  <c r="B8" i="3"/>
  <c r="B9" i="3"/>
  <c r="B4" i="3"/>
  <c r="B12" i="3" l="1"/>
  <c r="B11" i="3"/>
  <c r="B7" i="3"/>
  <c r="B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MARQUE Angélique SCH</author>
    <author>KUNSTLE Catherine ADJ ADM PAL 1CL AE</author>
    <author>SCHNEIDER Marc ADJ ADM PAL 1CL AE</author>
    <author>POUGEAUD Sébastien PM</author>
    <author>POUGEAUD Sebastien SA CL NORMALE DEF</author>
    <author>GRASS Christine ADJ ADM PPAL 2CL</author>
    <author>GOSLIN Aurelie ADJT ADM AE</author>
  </authors>
  <commentList>
    <comment ref="M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T2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A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H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M23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T23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G23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I23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COLMAR</t>
        </r>
      </text>
    </comment>
    <comment ref="L24" authorId="2" shapeId="0" xr:uid="{00000000-0006-0000-0000-000009000000}">
      <text>
        <r>
          <rPr>
            <b/>
            <sz val="9"/>
            <color indexed="81"/>
            <rFont val="Tahoma"/>
            <family val="2"/>
          </rPr>
          <t>7h40</t>
        </r>
      </text>
    </comment>
    <comment ref="M24" authorId="2" shapeId="0" xr:uid="{00000000-0006-0000-0000-00000A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T24" authorId="2" shapeId="0" xr:uid="{00000000-0006-0000-0000-00000B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U24" authorId="2" shapeId="0" xr:uid="{00000000-0006-0000-0000-00000C000000}">
      <text>
        <r>
          <rPr>
            <b/>
            <sz val="9"/>
            <color indexed="81"/>
            <rFont val="Tahoma"/>
            <family val="2"/>
          </rPr>
          <t>7h30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4" authorId="2" shapeId="0" xr:uid="{00000000-0006-0000-0000-00000D000000}">
      <text>
        <r>
          <rPr>
            <b/>
            <sz val="9"/>
            <color indexed="81"/>
            <rFont val="Tahoma"/>
            <family val="2"/>
          </rPr>
          <t>SELESTAT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4" authorId="2" shapeId="0" xr:uid="{00000000-0006-0000-0000-00000E000000}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G24" authorId="2" shapeId="0" xr:uid="{00000000-0006-0000-0000-00000F000000}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H24" authorId="2" shapeId="0" xr:uid="{00000000-0006-0000-0000-000010000000}">
      <text>
        <r>
          <rPr>
            <b/>
            <sz val="9"/>
            <color indexed="81"/>
            <rFont val="Tahoma"/>
            <family val="2"/>
          </rPr>
          <t>EPIDE
CS</t>
        </r>
      </text>
    </comment>
    <comment ref="AI24" authorId="2" shapeId="0" xr:uid="{00000000-0006-0000-0000-000011000000}">
      <text>
        <r>
          <rPr>
            <b/>
            <sz val="9"/>
            <color indexed="81"/>
            <rFont val="Tahoma"/>
            <family val="2"/>
          </rPr>
          <t>SELESTAT
CS</t>
        </r>
      </text>
    </comment>
    <comment ref="L26" authorId="3" shapeId="0" xr:uid="{00000000-0006-0000-0000-000012000000}">
      <text>
        <r>
          <rPr>
            <b/>
            <sz val="9"/>
            <color indexed="81"/>
            <rFont val="Tahoma"/>
            <family val="2"/>
          </rPr>
          <t>POUGEAUD Sébastien PM: Formation animateurs JDC - 28GG HAGUENAU</t>
        </r>
      </text>
    </comment>
    <comment ref="R26" authorId="3" shapeId="0" xr:uid="{00000000-0006-0000-0000-000013000000}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6" authorId="3" shapeId="0" xr:uid="{00000000-0006-0000-0000-000014000000}">
      <text>
        <r>
          <rPr>
            <b/>
            <sz val="9"/>
            <color indexed="81"/>
            <rFont val="Tahoma"/>
            <family val="2"/>
          </rPr>
          <t>POUGEAUD Sébastien PM: 15,2 COLMAR</t>
        </r>
      </text>
    </comment>
    <comment ref="U26" authorId="3" shapeId="0" xr:uid="{00000000-0006-0000-0000-000015000000}">
      <text>
        <r>
          <rPr>
            <b/>
            <sz val="9"/>
            <color indexed="81"/>
            <rFont val="Tahoma"/>
            <family val="2"/>
          </rPr>
          <t>POUGEAUD Sébastien PM: 54RT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6" authorId="3" shapeId="0" xr:uid="{00000000-0006-0000-0000-000016000000}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6" authorId="3" shapeId="0" xr:uid="{00000000-0006-0000-0000-000017000000}">
      <text>
        <r>
          <rPr>
            <b/>
            <sz val="9"/>
            <color indexed="81"/>
            <rFont val="Tahoma"/>
            <family val="2"/>
          </rPr>
          <t>POUGEAUD Sébastien PM: EPIDE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6" authorId="3" shapeId="0" xr:uid="{00000000-0006-0000-0000-000018000000}">
      <text>
        <r>
          <rPr>
            <b/>
            <sz val="9"/>
            <color indexed="81"/>
            <rFont val="Tahoma"/>
            <family val="2"/>
          </rPr>
          <t>POUGEAUD Sébastien PM: ILLKIRCH</t>
        </r>
      </text>
    </comment>
    <comment ref="AC26" authorId="4" shapeId="0" xr:uid="{00000000-0006-0000-0000-000019000000}">
      <text>
        <r>
          <rPr>
            <b/>
            <sz val="9"/>
            <color indexed="81"/>
            <rFont val="Tahoma"/>
            <family val="2"/>
          </rPr>
          <t xml:space="preserve">POUGEAUD Sebastien SA CL NORMALE DEF: </t>
        </r>
        <r>
          <rPr>
            <sz val="9"/>
            <color indexed="81"/>
            <rFont val="Tahoma"/>
            <family val="2"/>
          </rPr>
          <t>Réunon SNU CREPS Strasbourg - 10h00</t>
        </r>
      </text>
    </comment>
    <comment ref="N41" authorId="5" shapeId="0" xr:uid="{00000000-0006-0000-0000-00001A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 C/S</t>
        </r>
      </text>
    </comment>
    <comment ref="AA41" authorId="5" shapeId="0" xr:uid="{00000000-0006-0000-0000-00001B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 C/S</t>
        </r>
      </text>
    </comment>
    <comment ref="AI41" authorId="5" shapeId="0" xr:uid="{00000000-0006-0000-0000-00001C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N45" authorId="6" shapeId="0" xr:uid="{00000000-0006-0000-0000-00001D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S45" authorId="6" shapeId="0" xr:uid="{00000000-0006-0000-0000-00001E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B45" authorId="6" shapeId="0" xr:uid="{00000000-0006-0000-0000-00001F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I45" authorId="6" shapeId="0" xr:uid="{00000000-0006-0000-0000-000020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GRASS Christine ADJ ADM PPAL 2CL</author>
    <author>GOSLIN Aurelie ADJT ADM AE</author>
  </authors>
  <commentList>
    <comment ref="K4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152 RI</t>
        </r>
      </text>
    </comment>
    <comment ref="K46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R46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Y46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F46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MARQUE Angélique SCH</author>
    <author>KUNSTLE Catherine ADJ ADM PAL 1CL AE</author>
    <author>SCHNEIDER Marc ADJ ADM PAL 1CL AE</author>
    <author>POUGEAUD Sebastien SA CL NORMALE DEF</author>
  </authors>
  <commentList>
    <comment ref="K2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RECONNAISSANCE GARNISON</t>
        </r>
      </text>
    </comment>
    <comment ref="K23" authorId="1" shapeId="0" xr:uid="{00000000-0006-0000-0400-000002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L23" authorId="1" shapeId="0" xr:uid="{00000000-0006-0000-0400-000003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R23" authorId="1" shapeId="0" xr:uid="{00000000-0006-0000-0400-000004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23" authorId="1" shapeId="0" xr:uid="{00000000-0006-0000-04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Y23" authorId="1" shapeId="0" xr:uid="{00000000-0006-0000-04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AF23" authorId="1" shapeId="0" xr:uid="{00000000-0006-0000-0400-000007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K24" authorId="2" shapeId="0" xr:uid="{00000000-0006-0000-0400-000008000000}">
      <text>
        <r>
          <rPr>
            <b/>
            <sz val="9"/>
            <color indexed="81"/>
            <rFont val="Tahoma"/>
            <family val="2"/>
          </rPr>
          <t>CS
7H00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2" shapeId="0" xr:uid="{00000000-0006-0000-0400-000009000000}">
      <text>
        <r>
          <rPr>
            <b/>
            <sz val="9"/>
            <color indexed="81"/>
            <rFont val="Tahoma"/>
            <family val="2"/>
          </rPr>
          <t>ILLKIRCH
CS</t>
        </r>
      </text>
    </comment>
    <comment ref="R24" authorId="2" shapeId="0" xr:uid="{00000000-0006-0000-0400-00000A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S24" authorId="2" shapeId="0" xr:uid="{00000000-0006-0000-0400-00000B000000}">
      <text>
        <r>
          <rPr>
            <b/>
            <sz val="9"/>
            <color indexed="81"/>
            <rFont val="Tahoma"/>
            <family val="2"/>
          </rPr>
          <t>152°RI
CS</t>
        </r>
      </text>
    </comment>
    <comment ref="X24" authorId="2" shapeId="0" xr:uid="{00000000-0006-0000-0400-00000C000000}">
      <text>
        <r>
          <rPr>
            <b/>
            <sz val="9"/>
            <color indexed="81"/>
            <rFont val="Tahoma"/>
            <family val="2"/>
          </rPr>
          <t>152°RI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4" authorId="2" shapeId="0" xr:uid="{00000000-0006-0000-0400-00000D000000}">
      <text>
        <r>
          <rPr>
            <b/>
            <sz val="9"/>
            <color indexed="81"/>
            <rFont val="Tahoma"/>
            <family val="2"/>
          </rPr>
          <t>E
7H00</t>
        </r>
      </text>
    </comment>
    <comment ref="L26" authorId="3" shapeId="0" xr:uid="{00000000-0006-0000-0400-00000E000000}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EGM SELESTAT</t>
        </r>
      </text>
    </comment>
    <comment ref="AF26" authorId="3" shapeId="0" xr:uid="{00000000-0006-0000-0400-00000F000000}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RMT MEYENHEIM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GOSLIN Aurelie ADJT ADM AE</author>
  </authors>
  <commentList>
    <comment ref="D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<sst xmlns="http://schemas.openxmlformats.org/spreadsheetml/2006/main" count="4844" uniqueCount="237">
  <si>
    <t>NOM</t>
  </si>
  <si>
    <t>GRADE</t>
  </si>
  <si>
    <t>Matthieu</t>
  </si>
  <si>
    <t>PM</t>
  </si>
  <si>
    <t>GRASS</t>
  </si>
  <si>
    <t>Christine</t>
  </si>
  <si>
    <t>AAP1</t>
  </si>
  <si>
    <t>SEELWEGER</t>
  </si>
  <si>
    <t>Pascal</t>
  </si>
  <si>
    <t>HUBERT</t>
  </si>
  <si>
    <t>Béatrice</t>
  </si>
  <si>
    <t>AAP2</t>
  </si>
  <si>
    <t>Ludovic</t>
  </si>
  <si>
    <t>SCH</t>
  </si>
  <si>
    <t>GOSLIN</t>
  </si>
  <si>
    <t>Aurélie</t>
  </si>
  <si>
    <t>AA</t>
  </si>
  <si>
    <t>MERCIER</t>
  </si>
  <si>
    <t>Irène</t>
  </si>
  <si>
    <t>OE G6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</si>
  <si>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</si>
  <si>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</si>
  <si>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</si>
  <si>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</si>
  <si>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</si>
  <si>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</si>
  <si>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</si>
  <si>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</si>
  <si>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</si>
  <si>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</si>
  <si>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</si>
  <si>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</si>
  <si>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</si>
  <si>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</si>
  <si>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</si>
  <si>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</si>
  <si>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</si>
  <si>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</si>
  <si>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</si>
  <si>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</si>
  <si>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</si>
  <si>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</si>
  <si>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</si>
  <si>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</si>
  <si>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</si>
  <si>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PRÉNOM</t>
  </si>
  <si>
    <t>SECTION</t>
  </si>
  <si>
    <t>APAE</t>
  </si>
  <si>
    <t>BERTIN</t>
  </si>
  <si>
    <t>Christophe</t>
  </si>
  <si>
    <t>DIRECTEUR</t>
  </si>
  <si>
    <t>CNE</t>
  </si>
  <si>
    <t>BARBÉ</t>
  </si>
  <si>
    <t>Bernard</t>
  </si>
  <si>
    <t>CHEF BJDC</t>
  </si>
  <si>
    <t>CHEF SECRETARIAT</t>
  </si>
  <si>
    <t>RISCH</t>
  </si>
  <si>
    <t>Jean-Marc</t>
  </si>
  <si>
    <t>SECRETARIAT</t>
  </si>
  <si>
    <t>KUNSTLE</t>
  </si>
  <si>
    <t>Catherine</t>
  </si>
  <si>
    <t>RH</t>
  </si>
  <si>
    <t>SCHNEIDER</t>
  </si>
  <si>
    <t>Marc</t>
  </si>
  <si>
    <t>CORSIC</t>
  </si>
  <si>
    <t>JAMBOU</t>
  </si>
  <si>
    <t>Fanny</t>
  </si>
  <si>
    <t>BUDGET</t>
  </si>
  <si>
    <t>POUGEAUD</t>
  </si>
  <si>
    <t>Sébastien</t>
  </si>
  <si>
    <t>REFERENT METIER</t>
  </si>
  <si>
    <t>SACS</t>
  </si>
  <si>
    <t>VALLADE</t>
  </si>
  <si>
    <t>Laurent</t>
  </si>
  <si>
    <t>CHEF COMMUNICATION</t>
  </si>
  <si>
    <t>AMRI</t>
  </si>
  <si>
    <t>Sabah</t>
  </si>
  <si>
    <t>COMMUNICATION</t>
  </si>
  <si>
    <t>SACN</t>
  </si>
  <si>
    <t>OBRECHT</t>
  </si>
  <si>
    <t>CHEF COORDINATION</t>
  </si>
  <si>
    <t>BALLAND</t>
  </si>
  <si>
    <t>Frédéric</t>
  </si>
  <si>
    <t>COORDINATION</t>
  </si>
  <si>
    <t>GUILLAUME</t>
  </si>
  <si>
    <t>Cathie</t>
  </si>
  <si>
    <t>MULLER</t>
  </si>
  <si>
    <t>Sylvie</t>
  </si>
  <si>
    <t>CHEF SECTION 67</t>
  </si>
  <si>
    <t>HESS</t>
  </si>
  <si>
    <t>Fabienne</t>
  </si>
  <si>
    <t>ADJOINTE SECTION 67</t>
  </si>
  <si>
    <t>TOSELLO</t>
  </si>
  <si>
    <t>Chantal</t>
  </si>
  <si>
    <t>SECTION 67</t>
  </si>
  <si>
    <t>BAEHR</t>
  </si>
  <si>
    <t>Mireille</t>
  </si>
  <si>
    <t>GUEDRA</t>
  </si>
  <si>
    <t>RECOULES</t>
  </si>
  <si>
    <t>Michèle</t>
  </si>
  <si>
    <t>CHALMANDRIER</t>
  </si>
  <si>
    <t>CHARBONNIER</t>
  </si>
  <si>
    <t>Brigitte</t>
  </si>
  <si>
    <t>CHEF SECTION 68</t>
  </si>
  <si>
    <t>ADJOINTE SECTION 68</t>
  </si>
  <si>
    <t>SECTION 68</t>
  </si>
  <si>
    <t>DURBAN</t>
  </si>
  <si>
    <t>JANVIER</t>
  </si>
  <si>
    <t>FEVRIER</t>
  </si>
  <si>
    <t>LERAUD</t>
  </si>
  <si>
    <t>MARQUE</t>
  </si>
  <si>
    <t>Angélique</t>
  </si>
  <si>
    <t>: mois en cours</t>
  </si>
  <si>
    <t>: formule pour années bissextiles</t>
  </si>
  <si>
    <t>: 1er jour de l'année</t>
  </si>
  <si>
    <t>M</t>
  </si>
  <si>
    <t>AM</t>
  </si>
  <si>
    <t>Jour férié</t>
  </si>
  <si>
    <t>Jour PCP</t>
  </si>
  <si>
    <t>Jour RTT</t>
  </si>
  <si>
    <t>Week-end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</si>
  <si>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</si>
  <si>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</si>
  <si>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</si>
  <si>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</si>
  <si>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</si>
  <si>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</si>
  <si>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</si>
  <si>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</si>
  <si>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</si>
  <si>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</si>
  <si>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</si>
  <si>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</si>
  <si>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</si>
  <si>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</si>
  <si>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</si>
  <si>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</si>
  <si>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</si>
  <si>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</si>
  <si>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MCH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</si>
  <si>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</si>
  <si>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</si>
  <si>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</si>
  <si>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</si>
  <si>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</si>
  <si>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</si>
  <si>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</si>
  <si>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</si>
  <si>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</si>
  <si>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OE CE HGN</t>
  </si>
  <si>
    <t>COL</t>
  </si>
  <si>
    <t>LCL</t>
  </si>
  <si>
    <t>CBA</t>
  </si>
  <si>
    <t xml:space="preserve">CNE </t>
  </si>
  <si>
    <t xml:space="preserve">LTN </t>
  </si>
  <si>
    <t>LTN</t>
  </si>
  <si>
    <t>MJR</t>
  </si>
  <si>
    <t>ADC</t>
  </si>
  <si>
    <t>ADJ</t>
  </si>
  <si>
    <t xml:space="preserve">ADJ </t>
  </si>
  <si>
    <t xml:space="preserve">SCH </t>
  </si>
  <si>
    <t>SGT</t>
  </si>
  <si>
    <t xml:space="preserve">SGT </t>
  </si>
  <si>
    <t>CCH</t>
  </si>
  <si>
    <t xml:space="preserve">CBA </t>
  </si>
  <si>
    <t>MERLIN</t>
  </si>
  <si>
    <t>PUPPO</t>
  </si>
  <si>
    <t>MACE DE GASTINES</t>
  </si>
  <si>
    <t>DE GOVE</t>
  </si>
  <si>
    <t xml:space="preserve"> MORRACHINI</t>
  </si>
  <si>
    <t>PIOT</t>
  </si>
  <si>
    <t>MIGNOT</t>
  </si>
  <si>
    <t>PILLA</t>
  </si>
  <si>
    <t>DESSOUDIN</t>
  </si>
  <si>
    <t>DJEDAI</t>
  </si>
  <si>
    <t>BONIN</t>
  </si>
  <si>
    <t>PHILLIPE</t>
  </si>
  <si>
    <t>DIIJOUX</t>
  </si>
  <si>
    <t>MITTON</t>
  </si>
  <si>
    <t xml:space="preserve">POTTIER </t>
  </si>
  <si>
    <t>WILHELM</t>
  </si>
  <si>
    <t>LAURENT</t>
  </si>
  <si>
    <t xml:space="preserve"> MAS</t>
  </si>
  <si>
    <t>PAQUIS</t>
  </si>
  <si>
    <t>SIMONEAU</t>
  </si>
  <si>
    <t>ANCELOT</t>
  </si>
  <si>
    <t>BEAULIEU</t>
  </si>
  <si>
    <t>KAROLEWITCZ</t>
  </si>
  <si>
    <t>BILLON</t>
  </si>
  <si>
    <t>LAPLUME</t>
  </si>
  <si>
    <t>KATENA</t>
  </si>
  <si>
    <t>PETIT</t>
  </si>
  <si>
    <t>BARRIENTOS JELDES</t>
  </si>
  <si>
    <t>BOURGEOIS</t>
  </si>
  <si>
    <t>GOMEZ</t>
  </si>
  <si>
    <t>FONTAINE</t>
  </si>
  <si>
    <t>MARCHAND</t>
  </si>
  <si>
    <t>MOYEMONT</t>
  </si>
  <si>
    <t>BLAMENGIN</t>
  </si>
  <si>
    <t>BERNARD</t>
  </si>
  <si>
    <t>FERTASSI</t>
  </si>
  <si>
    <t>CONEJERO</t>
  </si>
  <si>
    <t>RENAUD</t>
  </si>
  <si>
    <t>AYMERIC</t>
  </si>
  <si>
    <t xml:space="preserve"> ALAIN</t>
  </si>
  <si>
    <t>AMAURY</t>
  </si>
  <si>
    <t>DAVID</t>
  </si>
  <si>
    <t>FRANCOIS</t>
  </si>
  <si>
    <t>LAURA</t>
  </si>
  <si>
    <t>GREGORY</t>
  </si>
  <si>
    <t>ALEXANDRE</t>
  </si>
  <si>
    <t>CEDRIC</t>
  </si>
  <si>
    <t>MARC</t>
  </si>
  <si>
    <t>JIMMY</t>
  </si>
  <si>
    <t>EMMANUEL</t>
  </si>
  <si>
    <t xml:space="preserve">NICOLAS </t>
  </si>
  <si>
    <t>OLIVIER</t>
  </si>
  <si>
    <t>LUDOVIC</t>
  </si>
  <si>
    <t>MIKAEL</t>
  </si>
  <si>
    <t xml:space="preserve"> CLEMENT</t>
  </si>
  <si>
    <t>JORDAN</t>
  </si>
  <si>
    <t>JOELLE</t>
  </si>
  <si>
    <t>SEBASTIEN</t>
  </si>
  <si>
    <t>QUENTIN</t>
  </si>
  <si>
    <t>TATIANNA</t>
  </si>
  <si>
    <t>SOSEFO</t>
  </si>
  <si>
    <t>BAPTISTE</t>
  </si>
  <si>
    <t>DANIEL</t>
  </si>
  <si>
    <t>STEPHANE</t>
  </si>
  <si>
    <t>DONATIEN</t>
  </si>
  <si>
    <t>MICKAEL</t>
  </si>
  <si>
    <t>KEN</t>
  </si>
  <si>
    <t xml:space="preserve">ABDELKARIM </t>
  </si>
  <si>
    <t>FREDERIC</t>
  </si>
  <si>
    <t>Mandat 19</t>
  </si>
  <si>
    <t xml:space="preserve">PERMAMENT </t>
  </si>
  <si>
    <t>Fichier mis à jour le  04/02/2021 13:10:57 par  l.durban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</si>
</sst>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0#"/>
    <numFmt numFmtId="166" formatCode="00000"/>
    <numFmt numFmtId="167" formatCode="mmmm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61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BC86D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5" borderId="1" xfId="0" applyFill="1" applyBorder="1" applyAlignment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protection locked="0"/>
    </xf>
    <xf numFmtId="0" fontId="0" fillId="0" borderId="0" xfId="0" applyProtection="1"/>
    <xf numFmtId="0" fontId="1" fillId="6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0" fillId="2" borderId="0" xfId="0" applyFill="1" applyProtection="1"/>
    <xf numFmtId="14" fontId="0" fillId="2" borderId="0" xfId="0" applyNumberFormat="1" applyFill="1" applyProtection="1"/>
    <xf numFmtId="0" fontId="1" fillId="9" borderId="0" xfId="0" applyFont="1" applyFill="1" applyProtection="1"/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14" borderId="0" xfId="0" applyFont="1" applyFill="1" applyAlignment="1" applyProtection="1">
      <alignment horizontal="center" vertical="center"/>
    </xf>
    <xf numFmtId="0" fontId="1" fillId="9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0" borderId="0" xfId="0" applyFont="1" applyFill="1" applyAlignment="1" applyProtection="1">
      <alignment horizontal="center" vertical="center"/>
    </xf>
    <xf numFmtId="0" fontId="1" fillId="1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15" borderId="0" xfId="0" applyFont="1" applyFill="1" applyAlignment="1" applyProtection="1">
      <alignment horizontal="center" vertical="center"/>
    </xf>
    <xf numFmtId="0" fontId="1" fillId="16" borderId="0" xfId="0" applyFont="1" applyFill="1" applyAlignment="1" applyProtection="1">
      <alignment horizontal="center" vertical="center"/>
    </xf>
    <xf numFmtId="0" fontId="0" fillId="18" borderId="0" xfId="0" applyFill="1" applyBorder="1" applyProtection="1"/>
    <xf numFmtId="0" fontId="1" fillId="17" borderId="0" xfId="0" applyFont="1" applyFill="1" applyAlignment="1" applyProtection="1">
      <alignment horizontal="center" vertical="center"/>
    </xf>
    <xf numFmtId="0" fontId="8" fillId="0" borderId="0" xfId="0" applyFont="1" applyBorder="1" applyProtection="1"/>
    <xf numFmtId="166" fontId="10" fillId="4" borderId="1" xfId="0" applyNumberFormat="1" applyFont="1" applyFill="1" applyBorder="1" applyAlignment="1" applyProtection="1">
      <alignment horizontal="center" vertical="center"/>
    </xf>
    <xf numFmtId="166" fontId="11" fillId="4" borderId="1" xfId="0" applyNumberFormat="1" applyFont="1" applyFill="1" applyBorder="1" applyAlignment="1" applyProtection="1">
      <alignment horizontal="center" vertical="center"/>
    </xf>
    <xf numFmtId="166" fontId="10" fillId="5" borderId="3" xfId="0" applyNumberFormat="1" applyFont="1" applyFill="1" applyBorder="1" applyAlignment="1" applyProtection="1">
      <alignment horizontal="center" vertical="center"/>
    </xf>
    <xf numFmtId="166" fontId="10" fillId="5" borderId="1" xfId="0" applyNumberFormat="1" applyFont="1" applyFill="1" applyBorder="1" applyAlignment="1" applyProtection="1">
      <alignment horizontal="center" vertical="center"/>
    </xf>
    <xf numFmtId="166" fontId="11" fillId="5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Border="1" applyProtection="1"/>
    <xf numFmtId="49" fontId="0" fillId="0" borderId="4" xfId="0" applyNumberFormat="1" applyBorder="1" applyProtection="1"/>
    <xf numFmtId="14" fontId="0" fillId="0" borderId="4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4" xfId="0" applyNumberFormat="1" applyFont="1" applyBorder="1" applyProtection="1"/>
    <xf numFmtId="14" fontId="1" fillId="0" borderId="4" xfId="0" applyNumberFormat="1" applyFont="1" applyBorder="1" applyProtection="1"/>
    <xf numFmtId="0" fontId="0" fillId="20" borderId="1" xfId="0" applyFill="1" applyBorder="1" applyProtection="1">
      <protection locked="0"/>
    </xf>
    <xf numFmtId="0" fontId="0" fillId="21" borderId="1" xfId="0" applyFill="1" applyBorder="1" applyProtection="1">
      <protection locked="0"/>
    </xf>
    <xf numFmtId="0" fontId="0" fillId="19" borderId="1" xfId="0" applyFill="1" applyBorder="1" applyProtection="1">
      <protection locked="0"/>
    </xf>
    <xf numFmtId="0" fontId="0" fillId="22" borderId="1" xfId="0" applyFill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0" fillId="19" borderId="1" xfId="0" applyFill="1" applyBorder="1" applyAlignment="1" applyProtection="1">
      <protection locked="0"/>
    </xf>
    <xf numFmtId="0" fontId="0" fillId="23" borderId="1" xfId="0" applyFill="1" applyBorder="1" applyProtection="1">
      <protection locked="0"/>
    </xf>
    <xf numFmtId="0" fontId="0" fillId="24" borderId="1" xfId="0" applyFill="1" applyBorder="1" applyProtection="1">
      <protection locked="0"/>
    </xf>
    <xf numFmtId="0" fontId="4" fillId="25" borderId="1" xfId="0" applyFont="1" applyFill="1" applyBorder="1" applyProtection="1">
      <protection locked="0"/>
    </xf>
    <xf numFmtId="0" fontId="0" fillId="22" borderId="1" xfId="0" applyFill="1" applyBorder="1" applyAlignment="1" applyProtection="1">
      <alignment horizontal="center" vertical="center"/>
      <protection locked="0"/>
    </xf>
    <xf numFmtId="0" fontId="0" fillId="26" borderId="1" xfId="0" applyFill="1" applyBorder="1" applyProtection="1">
      <protection locked="0"/>
    </xf>
    <xf numFmtId="0" fontId="0" fillId="19" borderId="1" xfId="0" applyFill="1" applyBorder="1" applyAlignment="1" applyProtection="1">
      <alignment horizontal="center" vertical="center"/>
      <protection locked="0"/>
    </xf>
    <xf numFmtId="0" fontId="0" fillId="8" borderId="1" xfId="0" applyFill="1" applyBorder="1" applyProtection="1">
      <protection locked="0"/>
    </xf>
    <xf numFmtId="0" fontId="0" fillId="10" borderId="1" xfId="0" applyFill="1" applyBorder="1" applyProtection="1">
      <protection locked="0"/>
    </xf>
    <xf numFmtId="0" fontId="0" fillId="12" borderId="1" xfId="0" applyFill="1" applyBorder="1" applyProtection="1">
      <protection locked="0"/>
    </xf>
    <xf numFmtId="0" fontId="0" fillId="23" borderId="1" xfId="0" applyFill="1" applyBorder="1" applyAlignment="1" applyProtection="1">
      <alignment horizontal="center" vertical="center"/>
      <protection locked="0"/>
    </xf>
    <xf numFmtId="0" fontId="0" fillId="27" borderId="1" xfId="0" applyFill="1" applyBorder="1" applyAlignment="1" applyProtection="1">
      <alignment horizontal="center" vertical="center"/>
      <protection locked="0"/>
    </xf>
    <xf numFmtId="0" fontId="0" fillId="28" borderId="1" xfId="0" applyFill="1" applyBorder="1" applyProtection="1"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0" fillId="21" borderId="1" xfId="0" applyFill="1" applyBorder="1" applyAlignment="1" applyProtection="1">
      <protection locked="0"/>
    </xf>
    <xf numFmtId="0" fontId="0" fillId="13" borderId="1" xfId="0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22" borderId="1" xfId="0" applyFill="1" applyBorder="1" applyAlignment="1" applyProtection="1">
      <protection locked="0"/>
    </xf>
    <xf numFmtId="0" fontId="0" fillId="23" borderId="1" xfId="0" applyFill="1" applyBorder="1" applyAlignment="1" applyProtection="1">
      <protection locked="0"/>
    </xf>
    <xf numFmtId="0" fontId="0" fillId="29" borderId="1" xfId="0" applyFill="1" applyBorder="1" applyAlignment="1" applyProtection="1">
      <alignment horizontal="center" vertical="center"/>
      <protection locked="0"/>
    </xf>
    <xf numFmtId="0" fontId="2" fillId="10" borderId="5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2" fillId="30" borderId="5" xfId="0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center" vertical="center"/>
    </xf>
    <xf numFmtId="0" fontId="11" fillId="3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2" fillId="30" borderId="6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 wrapText="1"/>
    </xf>
    <xf numFmtId="0" fontId="0" fillId="26" borderId="1" xfId="0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0" fillId="12" borderId="1" xfId="0" applyFill="1" applyBorder="1" applyAlignment="1" applyProtection="1">
      <protection locked="0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/>
    <xf numFmtId="0" fontId="0" fillId="0" borderId="3" xfId="0" applyBorder="1" applyProtection="1"/>
    <xf numFmtId="0" fontId="12" fillId="0" borderId="0" xfId="0" applyNumberFormat="1" applyFont="1" applyAlignment="1" applyProtection="1">
      <alignment horizontal="center" vertical="center" wrapText="1"/>
    </xf>
    <xf numFmtId="167" fontId="13" fillId="0" borderId="0" xfId="0" applyNumberFormat="1" applyFont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/>
    </xf>
    <xf numFmtId="165" fontId="9" fillId="3" borderId="0" xfId="0" applyNumberFormat="1" applyFont="1" applyFill="1" applyAlignment="1" applyProtection="1">
      <alignment horizontal="center" vertical="center"/>
    </xf>
    <xf numFmtId="165" fontId="9" fillId="3" borderId="2" xfId="0" applyNumberFormat="1" applyFont="1" applyFill="1" applyBorder="1" applyAlignment="1" applyProtection="1">
      <alignment horizontal="center" vertical="center"/>
    </xf>
    <xf numFmtId="0" fontId="9" fillId="3" borderId="0" xfId="0" applyFont="1" applyFill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textRotation="90"/>
    </xf>
    <xf numFmtId="164" fontId="0" fillId="5" borderId="1" xfId="0" applyNumberFormat="1" applyFill="1" applyBorder="1" applyAlignment="1" applyProtection="1">
      <alignment horizontal="center" textRotation="90"/>
    </xf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19" borderId="0" xfId="0" applyFont="1" applyFill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1">
    <cellStyle name="Normal" xfId="0" builtinId="0"/>
  </cellStyles>
  <dxfs count="270"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CB67C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</dxfs>
  <tableStyles count="0" defaultTableStyle="TableStyleMedium2" defaultPivotStyle="PivotStyleLight16"/>
  <colors>
    <mruColors>
      <color rgb="FFCC99FF"/>
      <color rgb="FFCCFFCC"/>
      <color rgb="FFFBC86D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5</xdr:row>
          <xdr:rowOff>190500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10</xdr:row>
          <xdr:rowOff>9525</xdr:rowOff>
        </xdr:from>
        <xdr:to>
          <xdr:col>18</xdr:col>
          <xdr:colOff>276225</xdr:colOff>
          <xdr:row>11</xdr:row>
          <xdr:rowOff>190500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8</xdr:row>
          <xdr:rowOff>190500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0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11</xdr:row>
          <xdr:rowOff>190500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0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2</xdr:row>
          <xdr:rowOff>190500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0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9525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0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5</xdr:row>
          <xdr:rowOff>190500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0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</xdr:row>
          <xdr:rowOff>9525</xdr:rowOff>
        </xdr:from>
        <xdr:to>
          <xdr:col>19</xdr:col>
          <xdr:colOff>0</xdr:colOff>
          <xdr:row>2</xdr:row>
          <xdr:rowOff>190500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0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4</xdr:row>
          <xdr:rowOff>9525</xdr:rowOff>
        </xdr:from>
        <xdr:to>
          <xdr:col>19</xdr:col>
          <xdr:colOff>0</xdr:colOff>
          <xdr:row>5</xdr:row>
          <xdr:rowOff>190500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0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7</xdr:row>
          <xdr:rowOff>9525</xdr:rowOff>
        </xdr:from>
        <xdr:to>
          <xdr:col>19</xdr:col>
          <xdr:colOff>0</xdr:colOff>
          <xdr:row>8</xdr:row>
          <xdr:rowOff>190500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  <a:ext uri="{FF2B5EF4-FFF2-40B4-BE49-F238E27FC236}">
                  <a16:creationId xmlns:a16="http://schemas.microsoft.com/office/drawing/2014/main" id="{00000000-0008-0000-0000-00000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</xdr:row>
          <xdr:rowOff>9525</xdr:rowOff>
        </xdr:from>
        <xdr:to>
          <xdr:col>26</xdr:col>
          <xdr:colOff>0</xdr:colOff>
          <xdr:row>2</xdr:row>
          <xdr:rowOff>190500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  <a:ext uri="{FF2B5EF4-FFF2-40B4-BE49-F238E27FC236}">
                  <a16:creationId xmlns:a16="http://schemas.microsoft.com/office/drawing/2014/main" id="{00000000-0008-0000-0000-00000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0</xdr:colOff>
          <xdr:row>5</xdr:row>
          <xdr:rowOff>190500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:a16="http://schemas.microsoft.com/office/drawing/2014/main" id="{00000000-0008-0000-00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276225</xdr:colOff>
          <xdr:row>7</xdr:row>
          <xdr:rowOff>9525</xdr:rowOff>
        </xdr:from>
        <xdr:to>
          <xdr:col>25</xdr:col>
          <xdr:colOff>276225</xdr:colOff>
          <xdr:row>8</xdr:row>
          <xdr:rowOff>190500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  <a:ext uri="{FF2B5EF4-FFF2-40B4-BE49-F238E27FC236}">
                  <a16:creationId xmlns:a16="http://schemas.microsoft.com/office/drawing/2014/main" id="{00000000-0008-0000-00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9525</xdr:rowOff>
        </xdr:from>
        <xdr:to>
          <xdr:col>33</xdr:col>
          <xdr:colOff>0</xdr:colOff>
          <xdr:row>2</xdr:row>
          <xdr:rowOff>190500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  <a:ext uri="{FF2B5EF4-FFF2-40B4-BE49-F238E27FC236}">
                  <a16:creationId xmlns:a16="http://schemas.microsoft.com/office/drawing/2014/main" id="{00000000-0008-0000-0000-00000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0</xdr:colOff>
          <xdr:row>5</xdr:row>
          <xdr:rowOff>190500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  <a:ext uri="{FF2B5EF4-FFF2-40B4-BE49-F238E27FC236}">
                  <a16:creationId xmlns:a16="http://schemas.microsoft.com/office/drawing/2014/main" id="{00000000-0008-0000-00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0</xdr:colOff>
          <xdr:row>8</xdr:row>
          <xdr:rowOff>190500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  <a:ext uri="{FF2B5EF4-FFF2-40B4-BE49-F238E27FC236}">
                  <a16:creationId xmlns:a16="http://schemas.microsoft.com/office/drawing/2014/main" id="{00000000-0008-0000-0000-00001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11</xdr:row>
          <xdr:rowOff>180975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  <a:ext uri="{FF2B5EF4-FFF2-40B4-BE49-F238E27FC236}">
                  <a16:creationId xmlns:a16="http://schemas.microsoft.com/office/drawing/2014/main" id="{00000000-0008-0000-0000-00001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9525</xdr:rowOff>
        </xdr:from>
        <xdr:to>
          <xdr:col>12</xdr:col>
          <xdr:colOff>0</xdr:colOff>
          <xdr:row>8</xdr:row>
          <xdr:rowOff>190500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0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9</xdr:row>
          <xdr:rowOff>180975</xdr:rowOff>
        </xdr:from>
        <xdr:to>
          <xdr:col>19</xdr:col>
          <xdr:colOff>0</xdr:colOff>
          <xdr:row>11</xdr:row>
          <xdr:rowOff>190500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1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1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0</xdr:rowOff>
        </xdr:from>
        <xdr:to>
          <xdr:col>11</xdr:col>
          <xdr:colOff>276225</xdr:colOff>
          <xdr:row>3</xdr:row>
          <xdr:rowOff>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4</xdr:row>
          <xdr:rowOff>19050</xdr:rowOff>
        </xdr:from>
        <xdr:to>
          <xdr:col>11</xdr:col>
          <xdr:colOff>276225</xdr:colOff>
          <xdr:row>6</xdr:row>
          <xdr:rowOff>19050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1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9525</xdr:rowOff>
        </xdr:from>
        <xdr:to>
          <xdr:col>19</xdr:col>
          <xdr:colOff>0</xdr:colOff>
          <xdr:row>3</xdr:row>
          <xdr:rowOff>9525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1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19050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17417" name="Button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1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1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1</xdr:row>
          <xdr:rowOff>0</xdr:rowOff>
        </xdr:from>
        <xdr:to>
          <xdr:col>26</xdr:col>
          <xdr:colOff>9525</xdr:colOff>
          <xdr:row>3</xdr:row>
          <xdr:rowOff>0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1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1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19050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1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1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1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1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1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12</xdr:col>
          <xdr:colOff>0</xdr:colOff>
          <xdr:row>9</xdr:row>
          <xdr:rowOff>19050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1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2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2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2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0499" name="Button 19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2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0500" name="Button 20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2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0501" name="Button 21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id="{00000000-0008-0000-02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0502" name="Button 22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id="{00000000-0008-0000-02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0503" name="Button 23" hidden="1">
              <a:extLst>
                <a:ext uri="{63B3BB69-23CF-44E3-9099-C40C66FF867C}">
                  <a14:compatExt spid="_x0000_s20503"/>
                </a:ext>
                <a:ext uri="{FF2B5EF4-FFF2-40B4-BE49-F238E27FC236}">
                  <a16:creationId xmlns:a16="http://schemas.microsoft.com/office/drawing/2014/main" id="{00000000-0008-0000-0200-00001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0504" name="Button 24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id="{00000000-0008-0000-02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0505" name="Button 25" hidden="1">
              <a:extLst>
                <a:ext uri="{63B3BB69-23CF-44E3-9099-C40C66FF867C}">
                  <a14:compatExt spid="_x0000_s20505"/>
                </a:ext>
                <a:ext uri="{FF2B5EF4-FFF2-40B4-BE49-F238E27FC236}">
                  <a16:creationId xmlns:a16="http://schemas.microsoft.com/office/drawing/2014/main" id="{00000000-0008-0000-0200-00001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0506" name="Button 2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:a16="http://schemas.microsoft.com/office/drawing/2014/main" id="{00000000-0008-0000-02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0507" name="Button 27" hidden="1">
              <a:extLst>
                <a:ext uri="{63B3BB69-23CF-44E3-9099-C40C66FF867C}">
                  <a14:compatExt spid="_x0000_s20507"/>
                </a:ext>
                <a:ext uri="{FF2B5EF4-FFF2-40B4-BE49-F238E27FC236}">
                  <a16:creationId xmlns:a16="http://schemas.microsoft.com/office/drawing/2014/main" id="{00000000-0008-0000-0200-00001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0508" name="Button 28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:a16="http://schemas.microsoft.com/office/drawing/2014/main" id="{00000000-0008-0000-02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0509" name="Button 29" hidden="1">
              <a:extLst>
                <a:ext uri="{63B3BB69-23CF-44E3-9099-C40C66FF867C}">
                  <a14:compatExt spid="_x0000_s20509"/>
                </a:ext>
                <a:ext uri="{FF2B5EF4-FFF2-40B4-BE49-F238E27FC236}">
                  <a16:creationId xmlns:a16="http://schemas.microsoft.com/office/drawing/2014/main" id="{00000000-0008-0000-0200-00001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0510" name="Button 30" hidden="1">
              <a:extLst>
                <a:ext uri="{63B3BB69-23CF-44E3-9099-C40C66FF867C}">
                  <a14:compatExt spid="_x0000_s20510"/>
                </a:ext>
                <a:ext uri="{FF2B5EF4-FFF2-40B4-BE49-F238E27FC236}">
                  <a16:creationId xmlns:a16="http://schemas.microsoft.com/office/drawing/2014/main" id="{00000000-0008-0000-0200-00001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0511" name="Button 31" hidden="1">
              <a:extLst>
                <a:ext uri="{63B3BB69-23CF-44E3-9099-C40C66FF867C}">
                  <a14:compatExt spid="_x0000_s20511"/>
                </a:ext>
                <a:ext uri="{FF2B5EF4-FFF2-40B4-BE49-F238E27FC236}">
                  <a16:creationId xmlns:a16="http://schemas.microsoft.com/office/drawing/2014/main" id="{00000000-0008-0000-0200-00001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0512" name="Button 32" hidden="1">
              <a:extLst>
                <a:ext uri="{63B3BB69-23CF-44E3-9099-C40C66FF867C}">
                  <a14:compatExt spid="_x0000_s20512"/>
                </a:ext>
                <a:ext uri="{FF2B5EF4-FFF2-40B4-BE49-F238E27FC236}">
                  <a16:creationId xmlns:a16="http://schemas.microsoft.com/office/drawing/2014/main" id="{00000000-0008-0000-0200-00002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3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3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3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0</xdr:rowOff>
        </xdr:from>
        <xdr:to>
          <xdr:col>4</xdr:col>
          <xdr:colOff>1476375</xdr:colOff>
          <xdr:row>3</xdr:row>
          <xdr:rowOff>19050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3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3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3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21511" name="Button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3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180975</xdr:rowOff>
        </xdr:from>
        <xdr:to>
          <xdr:col>19</xdr:col>
          <xdr:colOff>9525</xdr:colOff>
          <xdr:row>3</xdr:row>
          <xdr:rowOff>9525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3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3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0</xdr:rowOff>
        </xdr:from>
        <xdr:to>
          <xdr:col>19</xdr:col>
          <xdr:colOff>9525</xdr:colOff>
          <xdr:row>9</xdr:row>
          <xdr:rowOff>19050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3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3</xdr:row>
          <xdr:rowOff>0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3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0</xdr:rowOff>
        </xdr:from>
        <xdr:to>
          <xdr:col>26</xdr:col>
          <xdr:colOff>9525</xdr:colOff>
          <xdr:row>6</xdr:row>
          <xdr:rowOff>19050</xdr:rowOff>
        </xdr:to>
        <xdr:sp macro="" textlink="">
          <xdr:nvSpPr>
            <xdr:cNvPr id="21516" name="Button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3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3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171450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1518" name="Button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3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0</xdr:rowOff>
        </xdr:from>
        <xdr:to>
          <xdr:col>33</xdr:col>
          <xdr:colOff>9525</xdr:colOff>
          <xdr:row>6</xdr:row>
          <xdr:rowOff>19050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3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0</xdr:rowOff>
        </xdr:from>
        <xdr:to>
          <xdr:col>33</xdr:col>
          <xdr:colOff>9525</xdr:colOff>
          <xdr:row>9</xdr:row>
          <xdr:rowOff>19050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3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12</xdr:col>
          <xdr:colOff>9525</xdr:colOff>
          <xdr:row>12</xdr:row>
          <xdr:rowOff>19050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3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12</xdr:col>
          <xdr:colOff>9525</xdr:colOff>
          <xdr:row>9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3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4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4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4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4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4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4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2535" name="Button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4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2536" name="Button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4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2537" name="Button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4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2538" name="Button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4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2539" name="Button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4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2540" name="Button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4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4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2542" name="Button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4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2543" name="Button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4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2544" name="Button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4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2545" name="Button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4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2546" name="Button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4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180975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180975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180975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180975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5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9</xdr:row>
          <xdr:rowOff>180975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5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5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180975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23559" name="Button 7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5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171450</xdr:rowOff>
        </xdr:from>
        <xdr:to>
          <xdr:col>19</xdr:col>
          <xdr:colOff>9525</xdr:colOff>
          <xdr:row>3</xdr:row>
          <xdr:rowOff>0</xdr:rowOff>
        </xdr:to>
        <xdr:sp macro="" textlink="">
          <xdr:nvSpPr>
            <xdr:cNvPr id="23560" name="Button 8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5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180975</xdr:rowOff>
        </xdr:from>
        <xdr:to>
          <xdr:col>19</xdr:col>
          <xdr:colOff>9525</xdr:colOff>
          <xdr:row>6</xdr:row>
          <xdr:rowOff>9525</xdr:rowOff>
        </xdr:to>
        <xdr:sp macro="" textlink="">
          <xdr:nvSpPr>
            <xdr:cNvPr id="23561" name="Button 9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5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6</xdr:row>
          <xdr:rowOff>180975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23562" name="Button 10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5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161925</xdr:rowOff>
        </xdr:from>
        <xdr:to>
          <xdr:col>26</xdr:col>
          <xdr:colOff>0</xdr:colOff>
          <xdr:row>2</xdr:row>
          <xdr:rowOff>180975</xdr:rowOff>
        </xdr:to>
        <xdr:sp macro="" textlink="">
          <xdr:nvSpPr>
            <xdr:cNvPr id="23563" name="Button 11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5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180975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23564" name="Button 12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5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180975</xdr:rowOff>
        </xdr:from>
        <xdr:to>
          <xdr:col>26</xdr:col>
          <xdr:colOff>0</xdr:colOff>
          <xdr:row>9</xdr:row>
          <xdr:rowOff>9525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5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161925</xdr:rowOff>
        </xdr:from>
        <xdr:to>
          <xdr:col>33</xdr:col>
          <xdr:colOff>9525</xdr:colOff>
          <xdr:row>2</xdr:row>
          <xdr:rowOff>180975</xdr:rowOff>
        </xdr:to>
        <xdr:sp macro="" textlink="">
          <xdr:nvSpPr>
            <xdr:cNvPr id="23566" name="Button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5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180975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23567" name="Button 15" hidden="1">
              <a:extLst>
                <a:ext uri="{63B3BB69-23CF-44E3-9099-C40C66FF867C}">
                  <a14:compatExt spid="_x0000_s23567"/>
                </a:ext>
                <a:ext uri="{FF2B5EF4-FFF2-40B4-BE49-F238E27FC236}">
                  <a16:creationId xmlns:a16="http://schemas.microsoft.com/office/drawing/2014/main" id="{00000000-0008-0000-0500-00000F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180975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23568" name="Button 16" hidden="1">
              <a:extLst>
                <a:ext uri="{63B3BB69-23CF-44E3-9099-C40C66FF867C}">
                  <a14:compatExt spid="_x0000_s23568"/>
                </a:ext>
                <a:ext uri="{FF2B5EF4-FFF2-40B4-BE49-F238E27FC236}">
                  <a16:creationId xmlns:a16="http://schemas.microsoft.com/office/drawing/2014/main" id="{00000000-0008-0000-0500-00001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180975</xdr:rowOff>
        </xdr:from>
        <xdr:to>
          <xdr:col>12</xdr:col>
          <xdr:colOff>9525</xdr:colOff>
          <xdr:row>12</xdr:row>
          <xdr:rowOff>9525</xdr:rowOff>
        </xdr:to>
        <xdr:sp macro="" textlink="">
          <xdr:nvSpPr>
            <xdr:cNvPr id="23569" name="Button 17" hidden="1">
              <a:extLst>
                <a:ext uri="{63B3BB69-23CF-44E3-9099-C40C66FF867C}">
                  <a14:compatExt spid="_x0000_s23569"/>
                </a:ext>
                <a:ext uri="{FF2B5EF4-FFF2-40B4-BE49-F238E27FC236}">
                  <a16:creationId xmlns:a16="http://schemas.microsoft.com/office/drawing/2014/main" id="{00000000-0008-0000-0500-00001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180975</xdr:rowOff>
        </xdr:from>
        <xdr:to>
          <xdr:col>12</xdr:col>
          <xdr:colOff>9525</xdr:colOff>
          <xdr:row>9</xdr:row>
          <xdr:rowOff>28575</xdr:rowOff>
        </xdr:to>
        <xdr:sp macro="" textlink="">
          <xdr:nvSpPr>
            <xdr:cNvPr id="23570" name="Button 18" hidden="1">
              <a:extLst>
                <a:ext uri="{63B3BB69-23CF-44E3-9099-C40C66FF867C}">
                  <a14:compatExt spid="_x0000_s23570"/>
                </a:ext>
                <a:ext uri="{FF2B5EF4-FFF2-40B4-BE49-F238E27FC236}">
                  <a16:creationId xmlns:a16="http://schemas.microsoft.com/office/drawing/2014/main" id="{00000000-0008-0000-0500-00001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Relationship Id="rId22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4.xml"/><Relationship Id="rId7" Type="http://schemas.openxmlformats.org/officeDocument/2006/relationships/ctrlProp" Target="../ctrlProps/ctrlProp40.xml"/><Relationship Id="rId12" Type="http://schemas.openxmlformats.org/officeDocument/2006/relationships/ctrlProp" Target="../ctrlProps/ctrlProp45.xml"/><Relationship Id="rId17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9.xml"/><Relationship Id="rId20" Type="http://schemas.openxmlformats.org/officeDocument/2006/relationships/ctrlProp" Target="../ctrlProps/ctrlProp5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9.xml"/><Relationship Id="rId11" Type="http://schemas.openxmlformats.org/officeDocument/2006/relationships/ctrlProp" Target="../ctrlProps/ctrlProp44.xml"/><Relationship Id="rId5" Type="http://schemas.openxmlformats.org/officeDocument/2006/relationships/ctrlProp" Target="../ctrlProps/ctrlProp38.xml"/><Relationship Id="rId15" Type="http://schemas.openxmlformats.org/officeDocument/2006/relationships/ctrlProp" Target="../ctrlProps/ctrlProp48.xml"/><Relationship Id="rId10" Type="http://schemas.openxmlformats.org/officeDocument/2006/relationships/ctrlProp" Target="../ctrlProps/ctrlProp43.xml"/><Relationship Id="rId19" Type="http://schemas.openxmlformats.org/officeDocument/2006/relationships/ctrlProp" Target="../ctrlProps/ctrlProp52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Relationship Id="rId14" Type="http://schemas.openxmlformats.org/officeDocument/2006/relationships/ctrlProp" Target="../ctrlProps/ctrlProp4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72.x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20" Type="http://schemas.openxmlformats.org/officeDocument/2006/relationships/ctrlProp" Target="../ctrlProps/ctrlProp7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ctrlProp" Target="../ctrlProps/ctrlProp56.xml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trlProp" Target="../ctrlProps/ctrlProp55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90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Relationship Id="rId22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S46"/>
  <sheetViews>
    <sheetView showGridLines="0" zoomScale="75" zoomScaleNormal="75" workbookViewId="0">
      <pane ySplit="18" topLeftCell="A19" activePane="bottomLeft" state="frozen"/>
      <selection pane="bottomLeft" activeCell="B6" sqref="B6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8" width="4.28515625" style="7" customWidth="1"/>
    <col min="39" max="40" width="11.42578125" style="7"/>
    <col min="41" max="41" width="11.42578125" style="7" customWidth="1"/>
    <col min="42" max="42" width="10.7109375" style="7" hidden="1" customWidth="1"/>
    <col min="43" max="43" width="18.7109375" style="7" hidden="1" customWidth="1"/>
    <col min="44" max="44" width="12.7109375" style="10" customWidth="1"/>
    <col min="45" max="16384" width="11.42578125" style="7"/>
  </cols>
  <sheetData>
    <row r="2" spans="2:45" ht="15.75" x14ac:dyDescent="0.25">
      <c r="F2" s="8"/>
      <c r="M2" s="9"/>
      <c r="T2" s="35"/>
      <c r="AA2" s="36"/>
      <c r="AH2" s="33"/>
    </row>
    <row r="3" spans="2:45" ht="15.75" x14ac:dyDescent="0.25">
      <c r="B3" s="95">
        <v>2021</v>
      </c>
      <c r="C3" s="95"/>
      <c r="F3" s="8"/>
      <c r="M3" s="9"/>
      <c r="T3" s="35"/>
      <c r="AA3" s="36"/>
      <c r="AH3" s="33"/>
      <c r="AP3" s="11"/>
      <c r="AQ3" s="11"/>
      <c r="AS3" s="10"/>
    </row>
    <row r="4" spans="2:45" x14ac:dyDescent="0.25">
      <c r="B4" s="95"/>
      <c r="C4" s="95"/>
      <c r="AP4" s="12">
        <f>DATE(B3,1,1)</f>
        <v>44197</v>
      </c>
      <c r="AQ4" s="11" t="s">
        <v>114</v>
      </c>
      <c r="AS4" s="10"/>
    </row>
    <row r="5" spans="2:45" ht="15.75" x14ac:dyDescent="0.25">
      <c r="B5" s="95"/>
      <c r="C5" s="95"/>
      <c r="F5" s="34"/>
      <c r="M5" s="13"/>
      <c r="T5" s="106" t="s">
        <v>115</v>
      </c>
      <c r="AA5" s="107" t="s">
        <v>115</v>
      </c>
      <c r="AH5" s="104" t="s">
        <v>115</v>
      </c>
      <c r="AP5" s="11"/>
      <c r="AQ5" s="11"/>
      <c r="AS5" s="10"/>
    </row>
    <row r="6" spans="2:45" ht="15.75" x14ac:dyDescent="0.25">
      <c r="F6" s="34"/>
      <c r="M6" s="17"/>
      <c r="T6" s="106"/>
      <c r="AA6" s="107"/>
      <c r="AH6" s="104"/>
      <c r="AP6" s="10"/>
      <c r="AQ6" s="10"/>
      <c r="AS6" s="10"/>
    </row>
    <row r="8" spans="2:45" ht="15.75" x14ac:dyDescent="0.25">
      <c r="B8" s="96" t="s">
        <v>107</v>
      </c>
      <c r="C8" s="96"/>
      <c r="F8" s="105" t="s">
        <v>115</v>
      </c>
      <c r="M8" s="19"/>
      <c r="T8" s="106" t="s">
        <v>116</v>
      </c>
      <c r="AA8" s="107" t="s">
        <v>116</v>
      </c>
      <c r="AH8" s="104" t="s">
        <v>116</v>
      </c>
    </row>
    <row r="9" spans="2:45" ht="15.75" x14ac:dyDescent="0.25">
      <c r="B9" s="96"/>
      <c r="C9" s="96"/>
      <c r="F9" s="105"/>
      <c r="M9" s="19"/>
      <c r="T9" s="106"/>
      <c r="AA9" s="107"/>
      <c r="AH9" s="104"/>
    </row>
    <row r="11" spans="2:45" ht="15.75" x14ac:dyDescent="0.25">
      <c r="F11" s="105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5" ht="15.75" x14ac:dyDescent="0.25">
      <c r="F12" s="105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J12" s="7" t="s">
        <v>121</v>
      </c>
    </row>
    <row r="15" spans="2:45" x14ac:dyDescent="0.25">
      <c r="E15" s="7" t="str">
        <f>'JOURS NON TRAVAILLES'!L6</f>
        <v>Fichier mis à jour le  04/02/2021 13:10:57 par  l.durban</v>
      </c>
    </row>
    <row r="17" spans="1:36" ht="27.75" customHeight="1" x14ac:dyDescent="0.25">
      <c r="A17" s="97"/>
      <c r="B17" s="98" t="s">
        <v>1</v>
      </c>
      <c r="C17" s="100" t="s">
        <v>0</v>
      </c>
      <c r="D17" s="100" t="s">
        <v>45</v>
      </c>
      <c r="E17" s="100" t="s">
        <v>46</v>
      </c>
      <c r="F17" s="103">
        <f>AP4</f>
        <v>44197</v>
      </c>
      <c r="G17" s="103">
        <f t="shared" ref="G17:AJ17" si="0">F17+1</f>
        <v>44198</v>
      </c>
      <c r="H17" s="103">
        <f>G17+1</f>
        <v>44199</v>
      </c>
      <c r="I17" s="103">
        <f t="shared" si="0"/>
        <v>44200</v>
      </c>
      <c r="J17" s="102">
        <f t="shared" si="0"/>
        <v>44201</v>
      </c>
      <c r="K17" s="102">
        <f t="shared" si="0"/>
        <v>44202</v>
      </c>
      <c r="L17" s="102">
        <f t="shared" si="0"/>
        <v>44203</v>
      </c>
      <c r="M17" s="102">
        <f t="shared" si="0"/>
        <v>44204</v>
      </c>
      <c r="N17" s="102">
        <f>M17+1</f>
        <v>44205</v>
      </c>
      <c r="O17" s="102">
        <f t="shared" si="0"/>
        <v>44206</v>
      </c>
      <c r="P17" s="102">
        <f t="shared" si="0"/>
        <v>44207</v>
      </c>
      <c r="Q17" s="102">
        <f t="shared" si="0"/>
        <v>44208</v>
      </c>
      <c r="R17" s="102">
        <f t="shared" si="0"/>
        <v>44209</v>
      </c>
      <c r="S17" s="102">
        <f t="shared" si="0"/>
        <v>44210</v>
      </c>
      <c r="T17" s="102">
        <f t="shared" si="0"/>
        <v>44211</v>
      </c>
      <c r="U17" s="102">
        <f t="shared" si="0"/>
        <v>44212</v>
      </c>
      <c r="V17" s="102">
        <f t="shared" si="0"/>
        <v>44213</v>
      </c>
      <c r="W17" s="102">
        <f t="shared" si="0"/>
        <v>44214</v>
      </c>
      <c r="X17" s="102">
        <f t="shared" si="0"/>
        <v>44215</v>
      </c>
      <c r="Y17" s="102">
        <f t="shared" si="0"/>
        <v>44216</v>
      </c>
      <c r="Z17" s="102">
        <f t="shared" si="0"/>
        <v>44217</v>
      </c>
      <c r="AA17" s="102">
        <f t="shared" si="0"/>
        <v>44218</v>
      </c>
      <c r="AB17" s="102">
        <f t="shared" si="0"/>
        <v>44219</v>
      </c>
      <c r="AC17" s="102">
        <f>AB17+1</f>
        <v>44220</v>
      </c>
      <c r="AD17" s="102">
        <f t="shared" si="0"/>
        <v>44221</v>
      </c>
      <c r="AE17" s="102">
        <f t="shared" si="0"/>
        <v>44222</v>
      </c>
      <c r="AF17" s="102">
        <f>AE17+1</f>
        <v>44223</v>
      </c>
      <c r="AG17" s="102">
        <f t="shared" si="0"/>
        <v>44224</v>
      </c>
      <c r="AH17" s="102">
        <f t="shared" si="0"/>
        <v>44225</v>
      </c>
      <c r="AI17" s="102">
        <f t="shared" si="0"/>
        <v>44226</v>
      </c>
      <c r="AJ17" s="102">
        <f t="shared" si="0"/>
        <v>44227</v>
      </c>
    </row>
    <row r="18" spans="1:36" x14ac:dyDescent="0.25">
      <c r="A18" s="97"/>
      <c r="B18" s="99"/>
      <c r="C18" s="101"/>
      <c r="D18" s="101"/>
      <c r="E18" s="101"/>
      <c r="F18" s="103"/>
      <c r="G18" s="103"/>
      <c r="H18" s="103"/>
      <c r="I18" s="103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</row>
    <row r="19" spans="1:36" x14ac:dyDescent="0.25">
      <c r="A19" s="26">
        <v>1</v>
      </c>
      <c r="B19" s="27" t="s">
        <v>47</v>
      </c>
      <c r="C19" s="28" t="s">
        <v>48</v>
      </c>
      <c r="D19" s="27" t="s">
        <v>49</v>
      </c>
      <c r="E19" s="29" t="s">
        <v>50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27" t="s">
        <v>51</v>
      </c>
      <c r="C20" s="28" t="s">
        <v>52</v>
      </c>
      <c r="D20" s="27" t="s">
        <v>53</v>
      </c>
      <c r="E20" s="29" t="s">
        <v>54</v>
      </c>
      <c r="F20" s="2"/>
      <c r="G20" s="2"/>
      <c r="H20" s="2"/>
      <c r="I20" s="2"/>
      <c r="J20" s="3"/>
      <c r="K20" s="3"/>
      <c r="L20" s="3"/>
      <c r="M20" s="69" t="s">
        <v>121</v>
      </c>
      <c r="N20" s="3"/>
      <c r="O20" s="3"/>
      <c r="P20" s="3"/>
      <c r="Q20" s="3"/>
      <c r="R20" s="3"/>
      <c r="S20" s="3"/>
      <c r="T20" s="55" t="s">
        <v>121</v>
      </c>
      <c r="U20" s="60" t="s">
        <v>121</v>
      </c>
      <c r="V20" s="3"/>
      <c r="W20" s="3"/>
      <c r="X20" s="3"/>
      <c r="Y20" s="3"/>
      <c r="Z20" s="3"/>
      <c r="AA20" s="55" t="s">
        <v>121</v>
      </c>
      <c r="AB20" s="3"/>
      <c r="AC20" s="3"/>
      <c r="AD20" s="3"/>
      <c r="AE20" s="3"/>
      <c r="AF20" s="3"/>
      <c r="AG20" s="60" t="s">
        <v>121</v>
      </c>
      <c r="AH20" s="60" t="s">
        <v>121</v>
      </c>
      <c r="AI20" s="3"/>
      <c r="AJ20" s="3"/>
    </row>
    <row r="21" spans="1:36" x14ac:dyDescent="0.25">
      <c r="A21" s="26">
        <v>3</v>
      </c>
      <c r="B21" s="27" t="s">
        <v>139</v>
      </c>
      <c r="C21" s="28" t="s">
        <v>110</v>
      </c>
      <c r="D21" s="27" t="s">
        <v>111</v>
      </c>
      <c r="E21" s="29" t="s">
        <v>55</v>
      </c>
      <c r="F21" s="2"/>
      <c r="G21" s="56" t="s">
        <v>121</v>
      </c>
      <c r="H21" s="59" t="s">
        <v>121</v>
      </c>
      <c r="I21" s="2"/>
      <c r="J21" s="6" t="s">
        <v>121</v>
      </c>
      <c r="K21" s="3"/>
      <c r="L21" s="3"/>
      <c r="M21" s="60" t="s">
        <v>121</v>
      </c>
      <c r="N21" s="3"/>
      <c r="O21" s="5"/>
      <c r="P21" s="3"/>
      <c r="Q21" s="3"/>
      <c r="R21" s="3"/>
      <c r="S21" s="3"/>
      <c r="T21" s="60" t="s">
        <v>121</v>
      </c>
      <c r="U21" s="3"/>
      <c r="V21" s="70" t="s">
        <v>116</v>
      </c>
      <c r="W21" s="3"/>
      <c r="X21" s="3"/>
      <c r="Y21" s="3"/>
      <c r="Z21" s="3"/>
      <c r="AA21" s="60" t="s">
        <v>121</v>
      </c>
      <c r="AB21" s="3"/>
      <c r="AC21" s="3"/>
      <c r="AD21" s="3"/>
      <c r="AE21" s="3"/>
      <c r="AF21" s="3"/>
      <c r="AG21" s="3"/>
      <c r="AH21" s="60" t="s">
        <v>121</v>
      </c>
      <c r="AI21" s="3"/>
      <c r="AJ21" s="3"/>
    </row>
    <row r="22" spans="1:36" x14ac:dyDescent="0.25">
      <c r="A22" s="26">
        <v>4</v>
      </c>
      <c r="B22" s="27" t="s">
        <v>149</v>
      </c>
      <c r="C22" s="28" t="s">
        <v>56</v>
      </c>
      <c r="D22" s="27" t="s">
        <v>57</v>
      </c>
      <c r="E22" s="29" t="s">
        <v>58</v>
      </c>
      <c r="F22" s="2"/>
      <c r="G22" s="2"/>
      <c r="H22" s="2"/>
      <c r="I22" s="2"/>
      <c r="J22" s="3"/>
      <c r="K22" s="56" t="s">
        <v>121</v>
      </c>
      <c r="L22" s="56" t="s">
        <v>121</v>
      </c>
      <c r="M22" s="56" t="s">
        <v>121</v>
      </c>
      <c r="N22" s="56" t="s">
        <v>121</v>
      </c>
      <c r="O22" s="56" t="s">
        <v>121</v>
      </c>
      <c r="P22" s="3"/>
      <c r="Q22" s="3"/>
      <c r="R22" s="56" t="s">
        <v>121</v>
      </c>
      <c r="S22" s="56" t="s">
        <v>121</v>
      </c>
      <c r="T22" s="56" t="s">
        <v>121</v>
      </c>
      <c r="U22" s="56" t="s">
        <v>121</v>
      </c>
      <c r="V22" s="56" t="s">
        <v>121</v>
      </c>
      <c r="W22" s="3"/>
      <c r="X22" s="3"/>
      <c r="Y22" s="56" t="s">
        <v>121</v>
      </c>
      <c r="Z22" s="60" t="s">
        <v>121</v>
      </c>
      <c r="AA22" s="3"/>
      <c r="AB22" s="60" t="s">
        <v>121</v>
      </c>
      <c r="AC22" s="3"/>
      <c r="AD22" s="3"/>
      <c r="AE22" s="3"/>
      <c r="AF22" s="3"/>
      <c r="AG22" s="57" t="s">
        <v>121</v>
      </c>
      <c r="AH22" s="60" t="s">
        <v>121</v>
      </c>
      <c r="AI22" s="65" t="s">
        <v>116</v>
      </c>
      <c r="AJ22" s="3"/>
    </row>
    <row r="23" spans="1:36" x14ac:dyDescent="0.25">
      <c r="A23" s="26">
        <v>5</v>
      </c>
      <c r="B23" s="27" t="s">
        <v>6</v>
      </c>
      <c r="C23" s="28" t="s">
        <v>59</v>
      </c>
      <c r="D23" s="27" t="s">
        <v>60</v>
      </c>
      <c r="E23" s="29" t="s">
        <v>61</v>
      </c>
      <c r="F23" s="2"/>
      <c r="G23" s="2"/>
      <c r="H23" s="2"/>
      <c r="I23" s="2"/>
      <c r="J23" s="3"/>
      <c r="K23" s="5" t="s">
        <v>121</v>
      </c>
      <c r="L23" s="3"/>
      <c r="M23" s="60" t="s">
        <v>121</v>
      </c>
      <c r="N23" s="3"/>
      <c r="O23" s="5" t="s">
        <v>121</v>
      </c>
      <c r="P23" s="3"/>
      <c r="Q23" s="3"/>
      <c r="R23" s="3"/>
      <c r="S23" s="3"/>
      <c r="T23" s="60" t="s">
        <v>121</v>
      </c>
      <c r="U23" s="3"/>
      <c r="V23" s="3"/>
      <c r="W23" s="3"/>
      <c r="X23" s="3"/>
      <c r="Y23" s="3"/>
      <c r="Z23" s="3"/>
      <c r="AA23" s="3"/>
      <c r="AB23" s="61" t="s">
        <v>121</v>
      </c>
      <c r="AC23" s="65" t="s">
        <v>116</v>
      </c>
      <c r="AD23" s="3"/>
      <c r="AE23" s="3"/>
      <c r="AF23" s="3"/>
      <c r="AG23" s="60" t="s">
        <v>121</v>
      </c>
      <c r="AH23" s="3"/>
      <c r="AI23" s="60" t="s">
        <v>121</v>
      </c>
      <c r="AJ23" s="65" t="s">
        <v>116</v>
      </c>
    </row>
    <row r="24" spans="1:36" x14ac:dyDescent="0.25">
      <c r="A24" s="26">
        <v>6</v>
      </c>
      <c r="B24" s="27" t="s">
        <v>6</v>
      </c>
      <c r="C24" s="28" t="s">
        <v>62</v>
      </c>
      <c r="D24" s="27" t="s">
        <v>63</v>
      </c>
      <c r="E24" s="29" t="s">
        <v>64</v>
      </c>
      <c r="F24" s="2"/>
      <c r="G24" s="62"/>
      <c r="H24" s="62"/>
      <c r="I24" s="2"/>
      <c r="J24" s="3"/>
      <c r="K24" s="3"/>
      <c r="L24" s="61" t="s">
        <v>121</v>
      </c>
      <c r="M24" s="60" t="s">
        <v>121</v>
      </c>
      <c r="N24" s="3"/>
      <c r="O24" s="3"/>
      <c r="P24" s="3"/>
      <c r="Q24" s="3"/>
      <c r="R24" s="3"/>
      <c r="S24" s="3"/>
      <c r="T24" s="60" t="s">
        <v>121</v>
      </c>
      <c r="U24" s="61" t="s">
        <v>121</v>
      </c>
      <c r="V24" s="3"/>
      <c r="W24" s="3"/>
      <c r="X24" s="3"/>
      <c r="Y24" s="3"/>
      <c r="Z24" s="60" t="s">
        <v>121</v>
      </c>
      <c r="AA24" s="61" t="s">
        <v>121</v>
      </c>
      <c r="AB24" s="3"/>
      <c r="AC24" s="3"/>
      <c r="AD24" s="3"/>
      <c r="AE24" s="3"/>
      <c r="AF24" s="3"/>
      <c r="AG24" s="55" t="s">
        <v>121</v>
      </c>
      <c r="AH24" s="60" t="s">
        <v>121</v>
      </c>
      <c r="AI24" s="60" t="s">
        <v>121</v>
      </c>
      <c r="AJ24" s="3"/>
    </row>
    <row r="25" spans="1:36" x14ac:dyDescent="0.25">
      <c r="A25" s="26">
        <v>7</v>
      </c>
      <c r="B25" s="27" t="s">
        <v>13</v>
      </c>
      <c r="C25" s="28" t="s">
        <v>65</v>
      </c>
      <c r="D25" s="27" t="s">
        <v>66</v>
      </c>
      <c r="E25" s="29" t="s">
        <v>67</v>
      </c>
      <c r="F25" s="2"/>
      <c r="G25" s="55" t="s">
        <v>121</v>
      </c>
      <c r="H25" s="55" t="s">
        <v>121</v>
      </c>
      <c r="I25" s="2"/>
      <c r="J25" s="3"/>
      <c r="K25" s="3"/>
      <c r="L25" s="60" t="s">
        <v>121</v>
      </c>
      <c r="M25" s="5" t="s">
        <v>121</v>
      </c>
      <c r="N25" s="5" t="s">
        <v>121</v>
      </c>
      <c r="O25" s="3"/>
      <c r="P25" s="3"/>
      <c r="Q25" s="3"/>
      <c r="R25" s="3"/>
      <c r="S25" s="3"/>
      <c r="T25" s="3"/>
      <c r="U25" s="60" t="s">
        <v>121</v>
      </c>
      <c r="V25" s="65" t="s">
        <v>116</v>
      </c>
      <c r="W25" s="3"/>
      <c r="X25" s="3"/>
      <c r="Y25" s="3"/>
      <c r="Z25" s="3"/>
      <c r="AA25" s="60" t="s">
        <v>121</v>
      </c>
      <c r="AB25" s="3"/>
      <c r="AC25" s="3"/>
      <c r="AD25" s="3"/>
      <c r="AE25" s="3"/>
      <c r="AF25" s="3"/>
      <c r="AG25" s="3"/>
      <c r="AH25" s="55" t="s">
        <v>121</v>
      </c>
      <c r="AI25" s="64" t="s">
        <v>121</v>
      </c>
      <c r="AJ25" s="64" t="s">
        <v>121</v>
      </c>
    </row>
    <row r="26" spans="1:36" x14ac:dyDescent="0.25">
      <c r="A26" s="26">
        <v>8</v>
      </c>
      <c r="B26" s="30" t="s">
        <v>78</v>
      </c>
      <c r="C26" s="31" t="s">
        <v>68</v>
      </c>
      <c r="D26" s="30" t="s">
        <v>69</v>
      </c>
      <c r="E26" s="29" t="s">
        <v>70</v>
      </c>
      <c r="F26" s="2"/>
      <c r="G26" s="2"/>
      <c r="H26" s="2"/>
      <c r="I26" s="2"/>
      <c r="J26" s="3"/>
      <c r="K26" s="57" t="s">
        <v>121</v>
      </c>
      <c r="L26" s="57" t="s">
        <v>121</v>
      </c>
      <c r="M26" s="57" t="s">
        <v>121</v>
      </c>
      <c r="N26" s="57" t="s">
        <v>121</v>
      </c>
      <c r="O26" s="3"/>
      <c r="P26" s="3"/>
      <c r="Q26" s="3"/>
      <c r="R26" s="63" t="s">
        <v>115</v>
      </c>
      <c r="S26" s="60" t="s">
        <v>121</v>
      </c>
      <c r="T26" s="3"/>
      <c r="U26" s="60" t="s">
        <v>121</v>
      </c>
      <c r="V26" s="56" t="s">
        <v>121</v>
      </c>
      <c r="W26" s="3"/>
      <c r="X26" s="3"/>
      <c r="Y26" s="3"/>
      <c r="Z26" s="63" t="s">
        <v>115</v>
      </c>
      <c r="AA26" s="60" t="s">
        <v>121</v>
      </c>
      <c r="AB26" s="60"/>
      <c r="AC26" s="57" t="s">
        <v>121</v>
      </c>
      <c r="AD26" s="3"/>
      <c r="AE26" s="3"/>
      <c r="AF26" s="3"/>
      <c r="AG26" s="3"/>
      <c r="AH26" s="3"/>
      <c r="AI26" s="3"/>
      <c r="AJ26" s="56" t="s">
        <v>121</v>
      </c>
    </row>
    <row r="27" spans="1:36" x14ac:dyDescent="0.25">
      <c r="A27" s="26">
        <v>9</v>
      </c>
      <c r="B27" s="30" t="s">
        <v>71</v>
      </c>
      <c r="C27" s="31" t="s">
        <v>72</v>
      </c>
      <c r="D27" s="30" t="s">
        <v>73</v>
      </c>
      <c r="E27" s="29" t="s">
        <v>74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30" t="s">
        <v>13</v>
      </c>
      <c r="C28" s="31" t="s">
        <v>75</v>
      </c>
      <c r="D28" s="30" t="s">
        <v>76</v>
      </c>
      <c r="E28" s="29" t="s">
        <v>77</v>
      </c>
      <c r="F28" s="3"/>
      <c r="G28" s="58"/>
      <c r="H28" s="58"/>
      <c r="I28" s="3"/>
      <c r="J28" s="3"/>
      <c r="K28" s="56" t="s">
        <v>121</v>
      </c>
      <c r="L28" s="56" t="s">
        <v>121</v>
      </c>
      <c r="M28" s="3"/>
      <c r="N28" s="3"/>
      <c r="O28" s="5" t="s">
        <v>121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30" t="s">
        <v>78</v>
      </c>
      <c r="C29" s="31" t="s">
        <v>79</v>
      </c>
      <c r="D29" s="30" t="s">
        <v>5</v>
      </c>
      <c r="E29" s="29" t="s">
        <v>80</v>
      </c>
      <c r="F29" s="3"/>
      <c r="G29" s="54"/>
      <c r="H29" s="54"/>
      <c r="I29" s="3"/>
      <c r="J29" s="3"/>
      <c r="K29" s="3"/>
      <c r="L29" s="67"/>
      <c r="M29" s="3"/>
      <c r="N29" s="5" t="s">
        <v>121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67"/>
      <c r="AA29" s="3"/>
      <c r="AB29" s="3"/>
      <c r="AC29" s="3"/>
      <c r="AD29" s="3"/>
      <c r="AE29" s="3"/>
      <c r="AF29" s="3"/>
      <c r="AG29" s="67"/>
      <c r="AH29" s="3"/>
      <c r="AI29" s="68"/>
      <c r="AJ29" s="54"/>
    </row>
    <row r="30" spans="1:36" x14ac:dyDescent="0.25">
      <c r="A30" s="26">
        <v>12</v>
      </c>
      <c r="B30" s="30" t="s">
        <v>6</v>
      </c>
      <c r="C30" s="31" t="s">
        <v>81</v>
      </c>
      <c r="D30" s="30" t="s">
        <v>82</v>
      </c>
      <c r="E30" s="29" t="s">
        <v>83</v>
      </c>
      <c r="F30" s="3"/>
      <c r="G30" s="3"/>
      <c r="H30" s="3"/>
      <c r="I30" s="3"/>
      <c r="J30" s="3"/>
      <c r="K30" s="3"/>
      <c r="L30" s="3"/>
      <c r="M30" s="3"/>
      <c r="N30" s="3"/>
      <c r="O30" s="75"/>
      <c r="P30" s="3"/>
      <c r="Q30" s="3"/>
      <c r="R30" s="3"/>
      <c r="S30" s="3"/>
      <c r="T30" s="3"/>
      <c r="U30" s="3"/>
      <c r="V30" s="75"/>
      <c r="W30" s="3"/>
      <c r="X30" s="3"/>
      <c r="Y30" s="3"/>
      <c r="Z30" s="3"/>
      <c r="AA30" s="3"/>
      <c r="AB30" s="3"/>
      <c r="AC30" s="75"/>
      <c r="AD30" s="3"/>
      <c r="AE30" s="3"/>
      <c r="AF30" s="3"/>
      <c r="AG30" s="3"/>
      <c r="AH30" s="3"/>
      <c r="AI30" s="67"/>
      <c r="AJ30" s="75"/>
    </row>
    <row r="31" spans="1:36" x14ac:dyDescent="0.25">
      <c r="A31" s="26">
        <v>13</v>
      </c>
      <c r="B31" s="27" t="s">
        <v>6</v>
      </c>
      <c r="C31" s="28" t="s">
        <v>84</v>
      </c>
      <c r="D31" s="27" t="s">
        <v>85</v>
      </c>
      <c r="E31" s="29" t="s">
        <v>83</v>
      </c>
      <c r="F31" s="3"/>
      <c r="G31" s="3"/>
      <c r="H31" s="3"/>
      <c r="I31" s="3"/>
      <c r="J31" s="3"/>
      <c r="K31" s="66"/>
      <c r="L31" s="66"/>
      <c r="M31" s="66"/>
      <c r="N31" s="66"/>
      <c r="O31" s="66"/>
      <c r="P31" s="3"/>
      <c r="Q31" s="3"/>
      <c r="R31" s="66"/>
      <c r="S31" s="66"/>
      <c r="T31" s="66"/>
      <c r="U31" s="66"/>
      <c r="V31" s="66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26">
        <v>14</v>
      </c>
      <c r="B32" s="30" t="s">
        <v>78</v>
      </c>
      <c r="C32" s="31" t="s">
        <v>86</v>
      </c>
      <c r="D32" s="30" t="s">
        <v>87</v>
      </c>
      <c r="E32" s="29" t="s">
        <v>88</v>
      </c>
      <c r="F32" s="3"/>
      <c r="G32" s="3"/>
      <c r="H32" s="3"/>
      <c r="I32" s="3"/>
      <c r="J32" s="3"/>
      <c r="K32" s="64" t="s">
        <v>121</v>
      </c>
      <c r="L32" s="64" t="s">
        <v>121</v>
      </c>
      <c r="M32" s="64" t="s">
        <v>121</v>
      </c>
      <c r="N32" s="64" t="s">
        <v>121</v>
      </c>
      <c r="O32" s="64" t="s">
        <v>121</v>
      </c>
      <c r="P32" s="3"/>
      <c r="Q32" s="3"/>
      <c r="R32" s="64" t="s">
        <v>121</v>
      </c>
      <c r="S32" s="64" t="s">
        <v>121</v>
      </c>
      <c r="T32" s="64" t="s">
        <v>121</v>
      </c>
      <c r="U32" s="64" t="s">
        <v>121</v>
      </c>
      <c r="V32" s="64" t="s">
        <v>121</v>
      </c>
      <c r="W32" s="3"/>
      <c r="X32" s="3"/>
      <c r="Y32" s="64" t="s">
        <v>121</v>
      </c>
      <c r="Z32" s="64" t="s">
        <v>121</v>
      </c>
      <c r="AA32" s="64" t="s">
        <v>121</v>
      </c>
      <c r="AB32" s="64" t="s">
        <v>121</v>
      </c>
      <c r="AC32" s="64" t="s">
        <v>121</v>
      </c>
      <c r="AD32" s="3"/>
      <c r="AE32" s="3"/>
      <c r="AF32" s="64" t="s">
        <v>121</v>
      </c>
      <c r="AG32" s="64" t="s">
        <v>121</v>
      </c>
      <c r="AH32" s="64" t="s">
        <v>121</v>
      </c>
      <c r="AI32" s="64" t="s">
        <v>121</v>
      </c>
      <c r="AJ32" s="64" t="s">
        <v>121</v>
      </c>
    </row>
    <row r="33" spans="1:36" x14ac:dyDescent="0.25">
      <c r="A33" s="26">
        <v>15</v>
      </c>
      <c r="B33" s="30" t="s">
        <v>6</v>
      </c>
      <c r="C33" s="31" t="s">
        <v>89</v>
      </c>
      <c r="D33" s="30" t="s">
        <v>90</v>
      </c>
      <c r="E33" s="29" t="s">
        <v>91</v>
      </c>
      <c r="F33" s="3"/>
      <c r="G33" s="3"/>
      <c r="H33" s="3"/>
      <c r="I33" s="3"/>
      <c r="J33" s="3"/>
      <c r="K33" s="56" t="s">
        <v>121</v>
      </c>
      <c r="L33" s="3"/>
      <c r="M33" s="60" t="s">
        <v>121</v>
      </c>
      <c r="N33" s="3"/>
      <c r="O33" s="3"/>
      <c r="P33" s="3"/>
      <c r="Q33" s="3"/>
      <c r="R33" s="3"/>
      <c r="S33" s="3"/>
      <c r="T33" s="60" t="s">
        <v>121</v>
      </c>
      <c r="U33" s="3"/>
      <c r="V33" s="3"/>
      <c r="W33" s="3"/>
      <c r="X33" s="3"/>
      <c r="Y33" s="3"/>
      <c r="Z33" s="3"/>
      <c r="AA33" s="60" t="s">
        <v>121</v>
      </c>
      <c r="AB33" s="3"/>
      <c r="AC33" s="65" t="s">
        <v>116</v>
      </c>
      <c r="AD33" s="3"/>
      <c r="AE33" s="3"/>
      <c r="AF33" s="56" t="s">
        <v>121</v>
      </c>
      <c r="AG33" s="56" t="s">
        <v>121</v>
      </c>
      <c r="AH33" s="56" t="s">
        <v>121</v>
      </c>
      <c r="AI33" s="56" t="s">
        <v>121</v>
      </c>
      <c r="AJ33" s="56" t="s">
        <v>121</v>
      </c>
    </row>
    <row r="34" spans="1:36" x14ac:dyDescent="0.25">
      <c r="A34" s="26">
        <v>16</v>
      </c>
      <c r="B34" s="30" t="s">
        <v>6</v>
      </c>
      <c r="C34" s="31" t="s">
        <v>92</v>
      </c>
      <c r="D34" s="30" t="s">
        <v>93</v>
      </c>
      <c r="E34" s="29" t="s">
        <v>94</v>
      </c>
      <c r="F34" s="3"/>
      <c r="G34" s="3"/>
      <c r="H34" s="3"/>
      <c r="I34" s="3"/>
      <c r="J34" s="3"/>
      <c r="K34" s="3"/>
      <c r="L34" s="3"/>
      <c r="M34" s="60" t="s">
        <v>121</v>
      </c>
      <c r="N34" s="60" t="s">
        <v>121</v>
      </c>
      <c r="O34" s="65" t="s">
        <v>116</v>
      </c>
      <c r="P34" s="3"/>
      <c r="Q34" s="3"/>
      <c r="R34" s="3"/>
      <c r="S34" s="3"/>
      <c r="T34" s="61" t="s">
        <v>121</v>
      </c>
      <c r="U34" s="3"/>
      <c r="V34" s="3"/>
      <c r="W34" s="3"/>
      <c r="X34" s="3"/>
      <c r="Y34" s="3"/>
      <c r="Z34" s="61" t="s">
        <v>121</v>
      </c>
      <c r="AA34" s="3"/>
      <c r="AB34" s="60" t="s">
        <v>121</v>
      </c>
      <c r="AC34" s="56" t="s">
        <v>121</v>
      </c>
      <c r="AD34" s="3"/>
      <c r="AE34" s="3"/>
      <c r="AF34" s="3"/>
      <c r="AG34" s="60" t="s">
        <v>121</v>
      </c>
      <c r="AH34" s="3"/>
      <c r="AI34" s="60" t="s">
        <v>121</v>
      </c>
      <c r="AJ34" s="3"/>
    </row>
    <row r="35" spans="1:36" x14ac:dyDescent="0.25">
      <c r="A35" s="26">
        <v>17</v>
      </c>
      <c r="B35" s="30" t="s">
        <v>6</v>
      </c>
      <c r="C35" s="31" t="s">
        <v>95</v>
      </c>
      <c r="D35" s="30" t="s">
        <v>96</v>
      </c>
      <c r="E35" s="29" t="s">
        <v>94</v>
      </c>
      <c r="F35" s="3"/>
      <c r="G35" s="3"/>
      <c r="H35" s="3"/>
      <c r="I35" s="3"/>
      <c r="J35" s="3"/>
      <c r="K35" s="3"/>
      <c r="L35" s="3"/>
      <c r="M35" s="60" t="s">
        <v>121</v>
      </c>
      <c r="N35" s="3"/>
      <c r="O35" s="3"/>
      <c r="P35" s="3"/>
      <c r="Q35" s="3"/>
      <c r="R35" s="3"/>
      <c r="S35" s="61" t="s">
        <v>121</v>
      </c>
      <c r="T35" s="3"/>
      <c r="U35" s="60" t="s">
        <v>121</v>
      </c>
      <c r="V35" s="3"/>
      <c r="W35" s="3"/>
      <c r="X35" s="3"/>
      <c r="Y35" s="56" t="s">
        <v>121</v>
      </c>
      <c r="Z35" s="3"/>
      <c r="AA35" s="60" t="s">
        <v>121</v>
      </c>
      <c r="AB35" s="3"/>
      <c r="AC35" s="3"/>
      <c r="AD35" s="3"/>
      <c r="AE35" s="3"/>
      <c r="AF35" s="3"/>
      <c r="AG35" s="3"/>
      <c r="AH35" s="61" t="s">
        <v>121</v>
      </c>
      <c r="AI35" s="60"/>
      <c r="AJ35" s="55" t="s">
        <v>121</v>
      </c>
    </row>
    <row r="36" spans="1:36" x14ac:dyDescent="0.25">
      <c r="A36" s="26">
        <v>18</v>
      </c>
      <c r="B36" s="30" t="s">
        <v>6</v>
      </c>
      <c r="C36" s="31" t="s">
        <v>97</v>
      </c>
      <c r="D36" s="30" t="s">
        <v>60</v>
      </c>
      <c r="E36" s="29" t="s">
        <v>94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7"/>
      <c r="V36" s="4"/>
      <c r="W36" s="4"/>
      <c r="X36" s="4"/>
      <c r="Y36" s="56" t="s">
        <v>121</v>
      </c>
      <c r="Z36" s="4"/>
      <c r="AA36" s="4"/>
      <c r="AB36" s="56" t="s">
        <v>121</v>
      </c>
      <c r="AC36" s="4"/>
      <c r="AD36" s="4"/>
      <c r="AE36" s="4"/>
      <c r="AF36" s="4"/>
      <c r="AG36" s="4"/>
      <c r="AH36" s="4"/>
      <c r="AI36" s="67"/>
      <c r="AJ36" s="4"/>
    </row>
    <row r="37" spans="1:36" x14ac:dyDescent="0.25">
      <c r="A37" s="26">
        <v>19</v>
      </c>
      <c r="B37" s="30" t="s">
        <v>11</v>
      </c>
      <c r="C37" s="31" t="s">
        <v>98</v>
      </c>
      <c r="D37" s="30" t="s">
        <v>99</v>
      </c>
      <c r="E37" s="29" t="s">
        <v>94</v>
      </c>
      <c r="F37" s="4"/>
      <c r="G37" s="4"/>
      <c r="H37" s="4"/>
      <c r="I37" s="4"/>
      <c r="J37" s="4"/>
      <c r="K37" s="56" t="s">
        <v>121</v>
      </c>
      <c r="L37" s="56" t="s">
        <v>121</v>
      </c>
      <c r="M37" s="56" t="s">
        <v>121</v>
      </c>
      <c r="N37" s="56" t="s">
        <v>121</v>
      </c>
      <c r="O37" s="56" t="s">
        <v>121</v>
      </c>
      <c r="P37" s="4"/>
      <c r="Q37" s="4"/>
      <c r="R37" s="4"/>
      <c r="S37" s="4"/>
      <c r="T37" s="60" t="s">
        <v>121</v>
      </c>
      <c r="U37" s="4"/>
      <c r="V37" s="4"/>
      <c r="W37" s="4"/>
      <c r="X37" s="4"/>
      <c r="Y37" s="4"/>
      <c r="Z37" s="4"/>
      <c r="AA37" s="4"/>
      <c r="AB37" s="60" t="s">
        <v>121</v>
      </c>
      <c r="AC37" s="56" t="s">
        <v>121</v>
      </c>
      <c r="AD37" s="4"/>
      <c r="AE37" s="4"/>
      <c r="AF37" s="4"/>
      <c r="AG37" s="61" t="s">
        <v>121</v>
      </c>
      <c r="AH37" s="4"/>
      <c r="AI37" s="4"/>
      <c r="AJ37" s="56" t="s">
        <v>121</v>
      </c>
    </row>
    <row r="38" spans="1:36" x14ac:dyDescent="0.25">
      <c r="A38" s="26">
        <v>20</v>
      </c>
      <c r="B38" s="30" t="s">
        <v>11</v>
      </c>
      <c r="C38" s="31" t="s">
        <v>100</v>
      </c>
      <c r="D38" s="30" t="s">
        <v>69</v>
      </c>
      <c r="E38" s="29" t="s">
        <v>94</v>
      </c>
      <c r="F38" s="4"/>
      <c r="G38" s="4"/>
      <c r="H38" s="4"/>
      <c r="I38" s="4"/>
      <c r="J38" s="4"/>
      <c r="K38" s="4"/>
      <c r="L38" s="4"/>
      <c r="M38" s="60" t="s">
        <v>121</v>
      </c>
      <c r="N38" s="4"/>
      <c r="O38" s="4"/>
      <c r="P38" s="4"/>
      <c r="Q38" s="4"/>
      <c r="R38" s="4"/>
      <c r="S38" s="60" t="s">
        <v>121</v>
      </c>
      <c r="T38" s="4"/>
      <c r="U38" s="4"/>
      <c r="V38" s="4"/>
      <c r="W38" s="4"/>
      <c r="X38" s="4"/>
      <c r="Y38" s="4"/>
      <c r="Z38" s="4"/>
      <c r="AA38" s="60" t="s">
        <v>121</v>
      </c>
      <c r="AB38" s="60" t="s">
        <v>121</v>
      </c>
      <c r="AC38" s="65" t="s">
        <v>116</v>
      </c>
      <c r="AD38" s="4"/>
      <c r="AE38" s="4"/>
      <c r="AF38" s="56" t="s">
        <v>121</v>
      </c>
      <c r="AG38" s="60" t="s">
        <v>121</v>
      </c>
      <c r="AH38" s="60" t="s">
        <v>121</v>
      </c>
      <c r="AI38" s="56" t="s">
        <v>121</v>
      </c>
      <c r="AJ38" s="56" t="s">
        <v>121</v>
      </c>
    </row>
    <row r="39" spans="1:36" x14ac:dyDescent="0.25">
      <c r="A39" s="26">
        <v>21</v>
      </c>
      <c r="B39" s="30" t="s">
        <v>19</v>
      </c>
      <c r="C39" s="31" t="s">
        <v>101</v>
      </c>
      <c r="D39" s="30" t="s">
        <v>102</v>
      </c>
      <c r="E39" s="29" t="s">
        <v>94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6">
        <v>22</v>
      </c>
      <c r="B40" s="30" t="s">
        <v>3</v>
      </c>
      <c r="C40" s="31" t="s">
        <v>109</v>
      </c>
      <c r="D40" s="30" t="s">
        <v>2</v>
      </c>
      <c r="E40" s="29" t="s">
        <v>103</v>
      </c>
      <c r="F40" s="4"/>
      <c r="G40" s="4"/>
      <c r="H40" s="4"/>
      <c r="I40" s="4"/>
      <c r="J40" s="4"/>
      <c r="K40" s="56" t="s">
        <v>121</v>
      </c>
      <c r="L40" s="56" t="s">
        <v>121</v>
      </c>
      <c r="M40" s="56" t="s">
        <v>121</v>
      </c>
      <c r="N40" s="56" t="s">
        <v>121</v>
      </c>
      <c r="O40" s="56" t="s">
        <v>121</v>
      </c>
      <c r="P40" s="4"/>
      <c r="Q40" s="4"/>
      <c r="R40" s="72"/>
      <c r="S40" s="60" t="s">
        <v>121</v>
      </c>
      <c r="T40" s="4"/>
      <c r="U40" s="60" t="s">
        <v>121</v>
      </c>
      <c r="V40" s="4"/>
      <c r="W40" s="4"/>
      <c r="X40" s="4"/>
      <c r="Y40" s="4"/>
      <c r="Z40" s="4"/>
      <c r="AA40" s="65" t="s">
        <v>116</v>
      </c>
      <c r="AB40" s="60" t="s">
        <v>121</v>
      </c>
      <c r="AC40" s="6" t="s">
        <v>121</v>
      </c>
      <c r="AD40" s="4"/>
      <c r="AE40" s="4"/>
      <c r="AF40" s="5" t="s">
        <v>121</v>
      </c>
      <c r="AG40" s="60" t="s">
        <v>121</v>
      </c>
      <c r="AH40" s="60" t="s">
        <v>121</v>
      </c>
      <c r="AI40" s="4"/>
      <c r="AJ40" s="4"/>
    </row>
    <row r="41" spans="1:36" x14ac:dyDescent="0.25">
      <c r="A41" s="26">
        <v>23</v>
      </c>
      <c r="B41" s="30" t="s">
        <v>6</v>
      </c>
      <c r="C41" s="31" t="s">
        <v>4</v>
      </c>
      <c r="D41" s="30" t="s">
        <v>5</v>
      </c>
      <c r="E41" s="29" t="s">
        <v>104</v>
      </c>
      <c r="F41" s="4"/>
      <c r="G41" s="56" t="s">
        <v>121</v>
      </c>
      <c r="H41" s="56" t="s">
        <v>121</v>
      </c>
      <c r="I41" s="4"/>
      <c r="J41" s="4"/>
      <c r="K41" s="4"/>
      <c r="L41" s="4"/>
      <c r="M41" s="61" t="s">
        <v>121</v>
      </c>
      <c r="N41" s="60" t="s">
        <v>121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60" t="s">
        <v>121</v>
      </c>
      <c r="AB41" s="4"/>
      <c r="AC41" s="56" t="s">
        <v>121</v>
      </c>
      <c r="AD41" s="4"/>
      <c r="AE41" s="4"/>
      <c r="AF41" s="65" t="s">
        <v>115</v>
      </c>
      <c r="AG41" s="4"/>
      <c r="AH41" s="4"/>
      <c r="AI41" s="60" t="s">
        <v>121</v>
      </c>
      <c r="AJ41" s="4"/>
    </row>
    <row r="42" spans="1:36" x14ac:dyDescent="0.25">
      <c r="A42" s="26">
        <v>24</v>
      </c>
      <c r="B42" s="30" t="s">
        <v>6</v>
      </c>
      <c r="C42" s="31" t="s">
        <v>7</v>
      </c>
      <c r="D42" s="30" t="s">
        <v>8</v>
      </c>
      <c r="E42" s="29" t="s">
        <v>105</v>
      </c>
      <c r="F42" s="4"/>
      <c r="G42" s="4"/>
      <c r="H42" s="4"/>
      <c r="I42" s="4"/>
      <c r="J42" s="4"/>
      <c r="K42" s="66"/>
      <c r="L42" s="66"/>
      <c r="M42" s="66"/>
      <c r="N42" s="66"/>
      <c r="O42" s="66"/>
      <c r="P42" s="4"/>
      <c r="Q42" s="4"/>
      <c r="R42" s="66"/>
      <c r="S42" s="66"/>
      <c r="T42" s="66"/>
      <c r="U42" s="66"/>
      <c r="V42" s="66"/>
      <c r="W42" s="4"/>
      <c r="X42" s="4"/>
      <c r="Y42" s="66"/>
      <c r="Z42" s="66"/>
      <c r="AA42" s="66"/>
      <c r="AB42" s="66"/>
      <c r="AC42" s="66"/>
      <c r="AD42" s="4"/>
      <c r="AE42" s="4"/>
      <c r="AF42" s="66"/>
      <c r="AG42" s="66"/>
      <c r="AH42" s="66"/>
      <c r="AI42" s="66"/>
      <c r="AJ42" s="66"/>
    </row>
    <row r="43" spans="1:36" x14ac:dyDescent="0.25">
      <c r="A43" s="26">
        <v>25</v>
      </c>
      <c r="B43" s="30" t="s">
        <v>11</v>
      </c>
      <c r="C43" s="31" t="s">
        <v>9</v>
      </c>
      <c r="D43" s="30" t="s">
        <v>10</v>
      </c>
      <c r="E43" s="29" t="s">
        <v>105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6" t="s">
        <v>121</v>
      </c>
      <c r="U43" s="4"/>
      <c r="V43" s="4"/>
      <c r="W43" s="4"/>
      <c r="X43" s="4"/>
      <c r="Y43" s="4"/>
      <c r="Z43" s="4"/>
      <c r="AA43" s="4"/>
      <c r="AB43" s="6" t="s">
        <v>121</v>
      </c>
      <c r="AC43" s="65" t="s">
        <v>116</v>
      </c>
      <c r="AD43" s="4"/>
      <c r="AE43" s="4"/>
      <c r="AF43" s="4"/>
      <c r="AG43" s="6" t="s">
        <v>121</v>
      </c>
      <c r="AH43" s="4"/>
      <c r="AI43" s="61" t="s">
        <v>121</v>
      </c>
      <c r="AJ43" s="65" t="s">
        <v>116</v>
      </c>
    </row>
    <row r="44" spans="1:36" x14ac:dyDescent="0.25">
      <c r="A44" s="26">
        <v>26</v>
      </c>
      <c r="B44" s="30" t="s">
        <v>13</v>
      </c>
      <c r="C44" s="31" t="s">
        <v>106</v>
      </c>
      <c r="D44" s="30" t="s">
        <v>12</v>
      </c>
      <c r="E44" s="29" t="s">
        <v>105</v>
      </c>
      <c r="F44" s="4"/>
      <c r="G44" s="56" t="s">
        <v>121</v>
      </c>
      <c r="H44" s="56" t="s">
        <v>121</v>
      </c>
      <c r="I44" s="4"/>
      <c r="J44" s="4"/>
      <c r="K44" s="4"/>
      <c r="L44" s="65" t="s">
        <v>116</v>
      </c>
      <c r="M44" s="4"/>
      <c r="N44" s="4"/>
      <c r="O44" s="65" t="s">
        <v>116</v>
      </c>
      <c r="P44" s="4"/>
      <c r="Q44" s="4"/>
      <c r="R44" s="4"/>
      <c r="S44" s="4"/>
      <c r="T44" s="60" t="s">
        <v>121</v>
      </c>
      <c r="U44" s="60" t="s">
        <v>121</v>
      </c>
      <c r="V44" s="4"/>
      <c r="W44" s="4"/>
      <c r="X44" s="4"/>
      <c r="Y44" s="4"/>
      <c r="Z44" s="4"/>
      <c r="AA44" s="60" t="s">
        <v>121</v>
      </c>
      <c r="AB44" s="4"/>
      <c r="AC44" s="4"/>
      <c r="AD44" s="4"/>
      <c r="AE44" s="4"/>
      <c r="AF44" s="4"/>
      <c r="AG44" s="60" t="s">
        <v>121</v>
      </c>
      <c r="AH44" s="60" t="s">
        <v>121</v>
      </c>
      <c r="AI44" s="4"/>
      <c r="AJ44" s="70" t="s">
        <v>116</v>
      </c>
    </row>
    <row r="45" spans="1:36" x14ac:dyDescent="0.25">
      <c r="A45" s="26">
        <v>27</v>
      </c>
      <c r="B45" s="30" t="s">
        <v>16</v>
      </c>
      <c r="C45" s="31" t="s">
        <v>14</v>
      </c>
      <c r="D45" s="30" t="s">
        <v>15</v>
      </c>
      <c r="E45" s="29" t="s">
        <v>105</v>
      </c>
      <c r="F45" s="4"/>
      <c r="G45" s="4"/>
      <c r="H45" s="4"/>
      <c r="I45" s="4"/>
      <c r="J45" s="4"/>
      <c r="K45" s="4"/>
      <c r="L45" s="4"/>
      <c r="M45" s="4"/>
      <c r="N45" s="60" t="s">
        <v>121</v>
      </c>
      <c r="O45" s="4"/>
      <c r="P45" s="4"/>
      <c r="Q45" s="4"/>
      <c r="R45" s="4"/>
      <c r="S45" s="60" t="s">
        <v>121</v>
      </c>
      <c r="T45" s="4"/>
      <c r="U45" s="5" t="s">
        <v>121</v>
      </c>
      <c r="V45" s="4"/>
      <c r="W45" s="4"/>
      <c r="X45" s="4"/>
      <c r="Y45" s="4"/>
      <c r="Z45" s="4"/>
      <c r="AA45" s="6" t="s">
        <v>121</v>
      </c>
      <c r="AB45" s="60" t="s">
        <v>121</v>
      </c>
      <c r="AC45" s="4"/>
      <c r="AD45" s="4"/>
      <c r="AE45" s="4"/>
      <c r="AF45" s="4"/>
      <c r="AG45" s="4"/>
      <c r="AH45" s="4"/>
      <c r="AI45" s="60" t="s">
        <v>121</v>
      </c>
      <c r="AJ45" s="4"/>
    </row>
    <row r="46" spans="1:36" x14ac:dyDescent="0.25">
      <c r="A46" s="26">
        <v>28</v>
      </c>
      <c r="B46" s="30" t="s">
        <v>19</v>
      </c>
      <c r="C46" s="31" t="s">
        <v>17</v>
      </c>
      <c r="D46" s="30" t="s">
        <v>18</v>
      </c>
      <c r="E46" s="29" t="s">
        <v>105</v>
      </c>
      <c r="F46" s="4"/>
      <c r="G46" s="4"/>
      <c r="H46" s="4"/>
      <c r="I46" s="4"/>
      <c r="J46" s="4"/>
      <c r="K46" s="66"/>
      <c r="L46" s="66"/>
      <c r="M46" s="66"/>
      <c r="N46" s="66"/>
      <c r="O46" s="66"/>
      <c r="P46" s="4"/>
      <c r="Q46" s="4"/>
      <c r="R46" s="66"/>
      <c r="S46" s="66"/>
      <c r="T46" s="66"/>
      <c r="U46" s="66"/>
      <c r="V46" s="66"/>
      <c r="W46" s="4"/>
      <c r="X46" s="4"/>
      <c r="Y46" s="66"/>
      <c r="Z46" s="66"/>
      <c r="AA46" s="66"/>
      <c r="AB46" s="66"/>
      <c r="AC46" s="66"/>
      <c r="AD46" s="4"/>
      <c r="AE46" s="4"/>
      <c r="AF46" s="66"/>
      <c r="AG46" s="66"/>
      <c r="AH46" s="66"/>
      <c r="AI46" s="66"/>
      <c r="AJ46" s="66"/>
    </row>
  </sheetData>
  <mergeCells count="46">
    <mergeCell ref="AH5:AH6"/>
    <mergeCell ref="AH8:AH9"/>
    <mergeCell ref="F8:F9"/>
    <mergeCell ref="F11:F12"/>
    <mergeCell ref="T5:T6"/>
    <mergeCell ref="T8:T9"/>
    <mergeCell ref="AA5:AA6"/>
    <mergeCell ref="AA8:AA9"/>
    <mergeCell ref="AJ17:AJ18"/>
    <mergeCell ref="AD17:AD18"/>
    <mergeCell ref="AE17:AE18"/>
    <mergeCell ref="AF17:AF18"/>
    <mergeCell ref="AG17:AG18"/>
    <mergeCell ref="AH17:AH18"/>
    <mergeCell ref="AI17:AI18"/>
    <mergeCell ref="AC17:AC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D17:D18"/>
    <mergeCell ref="E17:E18"/>
    <mergeCell ref="Q17:Q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B3:C5"/>
    <mergeCell ref="B8:C9"/>
    <mergeCell ref="A17:A18"/>
    <mergeCell ref="B17:B18"/>
    <mergeCell ref="C17:C18"/>
  </mergeCells>
  <conditionalFormatting sqref="E19:E46">
    <cfRule type="containsText" dxfId="269" priority="35" operator="containsText" text="REFERENT METIER">
      <formula>NOT(ISERROR(SEARCH("REFERENT METIER",E19)))</formula>
    </cfRule>
    <cfRule type="containsText" dxfId="268" priority="36" operator="containsText" text="CORSIC">
      <formula>NOT(ISERROR(SEARCH("CORSIC",E19)))</formula>
    </cfRule>
    <cfRule type="containsText" dxfId="267" priority="37" operator="containsText" text="RH">
      <formula>NOT(ISERROR(SEARCH("RH",E19)))</formula>
    </cfRule>
    <cfRule type="containsText" dxfId="266" priority="38" operator="containsText" text="SECTION 68">
      <formula>NOT(ISERROR(SEARCH("SECTION 68",E19)))</formula>
    </cfRule>
    <cfRule type="containsText" dxfId="265" priority="39" operator="containsText" text="SECTION 67">
      <formula>NOT(ISERROR(SEARCH("SECTION 67",E19)))</formula>
    </cfRule>
    <cfRule type="containsText" dxfId="264" priority="40" operator="containsText" text="COORDINATION">
      <formula>NOT(ISERROR(SEARCH("COORDINATION",E19)))</formula>
    </cfRule>
    <cfRule type="containsText" dxfId="263" priority="41" operator="containsText" text="COMMUNICATION">
      <formula>NOT(ISERROR(SEARCH("COMMUNICATION",E19)))</formula>
    </cfRule>
    <cfRule type="containsText" dxfId="262" priority="42" operator="containsText" text="BUDGET">
      <formula>NOT(ISERROR(SEARCH("BUDGET",E19)))</formula>
    </cfRule>
    <cfRule type="containsText" dxfId="261" priority="43" operator="containsText" text="SECRETARIAT">
      <formula>NOT(ISERROR(SEARCH("SECRETARIAT",E19)))</formula>
    </cfRule>
    <cfRule type="containsText" dxfId="260" priority="44" operator="containsText" text="CHEF BJDC">
      <formula>NOT(ISERROR(SEARCH("CHEF BJDC",E19)))</formula>
    </cfRule>
    <cfRule type="containsText" dxfId="259" priority="45" operator="containsText" text="DIRECTEUR">
      <formula>NOT(ISERROR(SEARCH("DIRECTEUR",E19)))</formula>
    </cfRule>
  </conditionalFormatting>
  <conditionalFormatting sqref="F17:G46 N44:AJ46 N43:AI43 N26:U26 N27:AJ42 N17:AJ21 N23:AJ25 N22:Q22 W22:X22 Z22:AJ22 W26:AJ26">
    <cfRule type="expression" dxfId="258" priority="30">
      <formula>WEEKDAY(F$17,2)&gt;5</formula>
    </cfRule>
  </conditionalFormatting>
  <conditionalFormatting sqref="Y12:AA12">
    <cfRule type="expression" dxfId="257" priority="27">
      <formula>WEEKDAY(AJ$17,2)&gt;5</formula>
    </cfRule>
  </conditionalFormatting>
  <conditionalFormatting sqref="H17:M20 H22:M46 H21:L21 K22:O22">
    <cfRule type="expression" dxfId="256" priority="62">
      <formula>WEEKDAY(H$17,2)&gt;5</formula>
    </cfRule>
  </conditionalFormatting>
  <conditionalFormatting sqref="AJ43">
    <cfRule type="expression" dxfId="255" priority="20">
      <formula>WEEKDAY(AJ$17,2)&gt;5</formula>
    </cfRule>
  </conditionalFormatting>
  <conditionalFormatting sqref="T24">
    <cfRule type="expression" dxfId="254" priority="17">
      <formula>WEEKDAY(T$17,2)&gt;5</formula>
    </cfRule>
  </conditionalFormatting>
  <conditionalFormatting sqref="M21">
    <cfRule type="expression" dxfId="253" priority="14">
      <formula>WEEKDAY(M$17,2)&gt;5</formula>
    </cfRule>
  </conditionalFormatting>
  <conditionalFormatting sqref="V26">
    <cfRule type="expression" dxfId="252" priority="12">
      <formula>WEEKDAY(V$17,2)&gt;5</formula>
    </cfRule>
  </conditionalFormatting>
  <conditionalFormatting sqref="R22:V22">
    <cfRule type="expression" dxfId="251" priority="5">
      <formula>WEEKDAY(R$17,2)&gt;5</formula>
    </cfRule>
  </conditionalFormatting>
  <conditionalFormatting sqref="Y22">
    <cfRule type="expression" dxfId="250" priority="2">
      <formula>WEEKDAY(Y$17,2)&gt;5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effacer">
                <anchor moveWithCells="1" sizeWithCells="1">
                  <from>
                    <xdr:col>13</xdr:col>
                    <xdr:colOff>276225</xdr:colOff>
                    <xdr:row>10</xdr:row>
                    <xdr:rowOff>9525</xdr:rowOff>
                  </from>
                  <to>
                    <xdr:col>18</xdr:col>
                    <xdr:colOff>276225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1</xdr:row>
                    <xdr:rowOff>9525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Button 8">
              <controlPr defaultSize="0" print="0" autoFill="0" autoPict="0" macro="[0]!accueil">
                <anchor moveWithCells="1" sizeWithCells="1">
                  <from>
                    <xdr:col>13</xdr:col>
                    <xdr:colOff>276225</xdr:colOff>
                    <xdr:row>1</xdr:row>
                    <xdr:rowOff>9525</xdr:rowOff>
                  </from>
                  <to>
                    <xdr:col>19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0</xdr:colOff>
                    <xdr:row>4</xdr:row>
                    <xdr:rowOff>9525</xdr:rowOff>
                  </from>
                  <to>
                    <xdr:col>19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0</xdr:colOff>
                    <xdr:row>7</xdr:row>
                    <xdr:rowOff>9525</xdr:rowOff>
                  </from>
                  <to>
                    <xdr:col>19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1</xdr:row>
                    <xdr:rowOff>9525</xdr:rowOff>
                  </from>
                  <to>
                    <xdr:col>26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Button 13">
              <controlPr defaultSize="0" print="0" autoFill="0" autoPict="0" macro="[0]!stage_apres_midi">
                <anchor moveWithCells="1" sizeWithCells="1">
                  <from>
                    <xdr:col>20</xdr:col>
                    <xdr:colOff>276225</xdr:colOff>
                    <xdr:row>7</xdr:row>
                    <xdr:rowOff>9525</xdr:rowOff>
                  </from>
                  <to>
                    <xdr:col>25</xdr:col>
                    <xdr:colOff>276225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9525</xdr:rowOff>
                  </from>
                  <to>
                    <xdr:col>33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12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4F74518E-A02D-4F4A-A5C5-0D1DFD336BB3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F17:G46 N44:AJ46 N43:AI43 N26:U26 N27:AJ42 N17:AJ21 N23:AJ25 N22:Q22 W22:X22 Z22:AJ22 W26:AJ26</xm:sqref>
        </x14:conditionalFormatting>
        <x14:conditionalFormatting xmlns:xm="http://schemas.microsoft.com/office/excel/2006/main">
          <x14:cfRule type="expression" priority="32" id="{E16029FB-8C3F-48C7-A7A5-DA8F158FFD20}">
            <xm:f>NOT(ISNA(VLOOKUP(F$17,'JOURS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F20:G21 F25:AJ25 F28:AJ28 F40:AJ40 F44:AJ44 N20:AJ21</xm:sqref>
        </x14:conditionalFormatting>
        <x14:conditionalFormatting xmlns:xm="http://schemas.microsoft.com/office/excel/2006/main">
          <x14:cfRule type="expression" priority="31" id="{B9838026-3AE9-4E37-8F25-F5DBDD2AF230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F17:G19 N17:AJ19 F41:AJ42 F45:AJ46 F43:AI43 Z25:Z26 F27:AJ27 F26:U26 F29:AJ39 F23:AJ24 F22:Q22 W22:X22 Z22:AJ22 W26:AJ26</xm:sqref>
        </x14:conditionalFormatting>
        <x14:conditionalFormatting xmlns:xm="http://schemas.microsoft.com/office/excel/2006/main">
          <x14:cfRule type="expression" priority="29" id="{2ECB0181-4D11-49CD-8C60-1E148FA585DD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8" id="{C33E3E34-BCDD-4974-A75F-EE95F56C266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64" id="{4F74518E-A02D-4F4A-A5C5-0D1DFD336BB3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H17:M20 H22:M46 H21:L21 K22:O22</xm:sqref>
        </x14:conditionalFormatting>
        <x14:conditionalFormatting xmlns:xm="http://schemas.microsoft.com/office/excel/2006/main">
          <x14:cfRule type="expression" priority="66" id="{E16029FB-8C3F-48C7-A7A5-DA8F158FFD20}">
            <xm:f>NOT(ISNA(VLOOKUP(H$17,'JOURS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H20:M20 H21:L21</xm:sqref>
        </x14:conditionalFormatting>
        <x14:conditionalFormatting xmlns:xm="http://schemas.microsoft.com/office/excel/2006/main">
          <x14:cfRule type="expression" priority="76" id="{B9838026-3AE9-4E37-8F25-F5DBDD2AF230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H17:M19</xm:sqref>
        </x14:conditionalFormatting>
        <x14:conditionalFormatting xmlns:xm="http://schemas.microsoft.com/office/excel/2006/main">
          <x14:cfRule type="expression" priority="22" id="{2B5007CD-AD94-499D-83F4-478D37C78707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AJ40</xm:sqref>
        </x14:conditionalFormatting>
        <x14:conditionalFormatting xmlns:xm="http://schemas.microsoft.com/office/excel/2006/main">
          <x14:cfRule type="expression" priority="19" id="{291F351D-9E34-4206-A97B-DC28B49CDCFA}">
            <xm:f>NOT(ISNA(VLOOKUP(AJ$17,'JOURS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21" id="{CBEE29B3-55DF-4443-B538-A6B17A69D3D9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18" id="{C7A56098-1FE6-40FA-A33B-318FAE1451F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6" id="{CE2D75CD-54B2-421F-805A-6BD7388A34D7}">
            <xm:f>NOT(ISNA(VLOOKUP(M$17,'JOURS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5" id="{116249AB-3B2C-4CED-9B01-551ED1738DE7}">
            <xm:f>NOT(ISNA(VLOOKUP(M$17,'JOURS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1" id="{A4AEE641-1176-4F52-9390-6A0DB589F2C1}">
            <xm:f>NOT(ISNA(VLOOKUP(V$17,'JOURS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3" id="{D5775AEC-454C-4116-99E1-4B978A293A86}">
            <xm:f>NOT(ISNA(VLOOKUP(V$17,'JOURS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0" id="{4DAF8F09-38F7-438C-84C5-320BA5C4E1EC}">
            <xm:f>NOT(ISNA(VLOOKUP(Z$17,'JOURS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Z22</xm:sqref>
        </x14:conditionalFormatting>
        <x14:conditionalFormatting xmlns:xm="http://schemas.microsoft.com/office/excel/2006/main">
          <x14:cfRule type="expression" priority="9" id="{B857C750-CAB2-4211-8587-9D9795CB3D90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8" id="{0CE74F0F-D82E-4D09-B20D-D653D3221359}">
            <xm:f>NOT(ISNA(VLOOKUP(AH$17,'JOURS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AH22</xm:sqref>
        </x14:conditionalFormatting>
        <x14:conditionalFormatting xmlns:xm="http://schemas.microsoft.com/office/excel/2006/main">
          <x14:cfRule type="expression" priority="7" id="{BDE2E976-D91E-47B8-A660-1FDBAA4C9969}">
            <xm:f>NOT(ISNA(VLOOKUP(K$17,'JOURS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K22:O22</xm:sqref>
        </x14:conditionalFormatting>
        <x14:conditionalFormatting xmlns:xm="http://schemas.microsoft.com/office/excel/2006/main">
          <x14:cfRule type="expression" priority="4" id="{367084A0-C3C8-4BE7-B4AE-793D6C95C870}">
            <xm:f>NOT(ISNA(VLOOKUP(R$17,'JOURS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6" id="{B4A902EA-5696-46E2-B653-B11AD2BEF253}">
            <xm:f>NOT(ISNA(VLOOKUP(R$17,'JOURS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1" id="{B3E11F3F-D542-49E8-8A89-0E6D8277C72A}">
            <xm:f>NOT(ISNA(VLOOKUP(Y$17,'JOURS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3" id="{209D9A0A-9740-43B2-9A5F-0FD4C9E52EDD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T57"/>
  <sheetViews>
    <sheetView showGridLines="0" tabSelected="1" topLeftCell="B1" zoomScale="90" zoomScaleNormal="90" workbookViewId="0">
      <pane ySplit="18" topLeftCell="A19" activePane="bottomLeft" state="frozen"/>
      <selection activeCell="G21" sqref="G21:H21"/>
      <selection pane="bottomLeft" activeCell="K17" sqref="K17:K18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0.7109375" style="7" bestFit="1" customWidth="1"/>
    <col min="5" max="5" width="22.28515625" style="7" bestFit="1" customWidth="1"/>
    <col min="6" max="42" width="4.28515625" style="7" customWidth="1"/>
    <col min="43" max="43" width="2" style="7" hidden="1" customWidth="1"/>
    <col min="44" max="44" width="14.140625" style="7" hidden="1" customWidth="1"/>
    <col min="45" max="45" width="11.42578125" style="10" customWidth="1"/>
    <col min="46" max="16384" width="11.42578125" style="7"/>
  </cols>
  <sheetData>
    <row r="2" spans="2:46" ht="15.75" x14ac:dyDescent="0.25">
      <c r="F2" s="8"/>
      <c r="M2" s="9"/>
      <c r="T2" s="35"/>
      <c r="AA2" s="36"/>
      <c r="AH2" s="33"/>
    </row>
    <row r="3" spans="2:46" ht="15.75" x14ac:dyDescent="0.25">
      <c r="B3" s="95">
        <f>Janvier!B3:C5</f>
        <v>2021</v>
      </c>
      <c r="C3" s="95"/>
      <c r="F3" s="8"/>
      <c r="M3" s="9"/>
      <c r="T3" s="35"/>
      <c r="AA3" s="36"/>
      <c r="AH3" s="33"/>
    </row>
    <row r="4" spans="2:46" x14ac:dyDescent="0.25">
      <c r="B4" s="95"/>
      <c r="C4" s="95"/>
    </row>
    <row r="5" spans="2:46" ht="15.75" x14ac:dyDescent="0.25">
      <c r="B5" s="95"/>
      <c r="C5" s="95"/>
      <c r="F5" s="34"/>
      <c r="M5" s="13"/>
      <c r="T5" s="106" t="s">
        <v>115</v>
      </c>
      <c r="AA5" s="107" t="s">
        <v>115</v>
      </c>
      <c r="AH5" s="104" t="s">
        <v>115</v>
      </c>
      <c r="AQ5" s="11"/>
      <c r="AR5" s="11"/>
      <c r="AT5" s="10"/>
    </row>
    <row r="6" spans="2:46" ht="15.75" x14ac:dyDescent="0.25">
      <c r="F6" s="34"/>
      <c r="M6" s="17"/>
      <c r="T6" s="106"/>
      <c r="AA6" s="107"/>
      <c r="AH6" s="104"/>
      <c r="AQ6" s="11">
        <v>2</v>
      </c>
      <c r="AR6" s="11" t="s">
        <v>112</v>
      </c>
      <c r="AT6" s="10"/>
    </row>
    <row r="7" spans="2:46" x14ac:dyDescent="0.25">
      <c r="AQ7" s="11"/>
      <c r="AR7" s="11"/>
      <c r="AT7" s="10"/>
    </row>
    <row r="8" spans="2:46" ht="15.75" x14ac:dyDescent="0.25">
      <c r="B8" s="96" t="s">
        <v>108</v>
      </c>
      <c r="C8" s="96"/>
      <c r="F8" s="105" t="s">
        <v>115</v>
      </c>
      <c r="M8" s="19"/>
      <c r="T8" s="106" t="s">
        <v>116</v>
      </c>
      <c r="AA8" s="107" t="s">
        <v>116</v>
      </c>
      <c r="AH8" s="104" t="s">
        <v>116</v>
      </c>
    </row>
    <row r="9" spans="2:46" ht="15.75" x14ac:dyDescent="0.25">
      <c r="B9" s="96"/>
      <c r="C9" s="96"/>
      <c r="F9" s="105"/>
      <c r="M9" s="19"/>
      <c r="T9" s="106"/>
      <c r="AA9" s="107"/>
      <c r="AH9" s="104"/>
      <c r="AQ9" s="10"/>
      <c r="AR9" s="10"/>
      <c r="AT9" s="10"/>
    </row>
    <row r="11" spans="2:46" ht="15.75" x14ac:dyDescent="0.25">
      <c r="F11" s="108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6" ht="15.75" x14ac:dyDescent="0.25">
      <c r="F12" s="108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6" x14ac:dyDescent="0.25">
      <c r="E15" s="7" t="str">
        <f>'JOURS NON TRAVAILLES'!L6</f>
        <v>Fichier mis à jour le  04/02/2021 13:10:57 par  l.durban</v>
      </c>
    </row>
    <row r="17" spans="1:43" ht="27.75" customHeight="1" x14ac:dyDescent="0.25">
      <c r="A17" s="97"/>
      <c r="B17" s="98" t="s">
        <v>1</v>
      </c>
      <c r="C17" s="100" t="s">
        <v>0</v>
      </c>
      <c r="D17" s="100" t="s">
        <v>45</v>
      </c>
      <c r="E17" s="100" t="s">
        <v>234</v>
      </c>
      <c r="F17" s="103">
        <f>DATE(B3,AQ6,1)</f>
        <v>44228</v>
      </c>
      <c r="G17" s="103">
        <f t="shared" ref="G17:AH17" si="0">F17+1</f>
        <v>44229</v>
      </c>
      <c r="H17" s="103">
        <f t="shared" si="0"/>
        <v>44230</v>
      </c>
      <c r="I17" s="103">
        <f t="shared" si="0"/>
        <v>44231</v>
      </c>
      <c r="J17" s="102">
        <f t="shared" si="0"/>
        <v>44232</v>
      </c>
      <c r="K17" s="102">
        <f t="shared" si="0"/>
        <v>44233</v>
      </c>
      <c r="L17" s="102">
        <f t="shared" si="0"/>
        <v>44234</v>
      </c>
      <c r="M17" s="102">
        <f t="shared" si="0"/>
        <v>44235</v>
      </c>
      <c r="N17" s="102">
        <f t="shared" si="0"/>
        <v>44236</v>
      </c>
      <c r="O17" s="102">
        <f t="shared" si="0"/>
        <v>44237</v>
      </c>
      <c r="P17" s="102">
        <f t="shared" si="0"/>
        <v>44238</v>
      </c>
      <c r="Q17" s="102">
        <f t="shared" si="0"/>
        <v>44239</v>
      </c>
      <c r="R17" s="102">
        <f t="shared" si="0"/>
        <v>44240</v>
      </c>
      <c r="S17" s="102">
        <f t="shared" si="0"/>
        <v>44241</v>
      </c>
      <c r="T17" s="102">
        <f t="shared" si="0"/>
        <v>44242</v>
      </c>
      <c r="U17" s="102">
        <f t="shared" si="0"/>
        <v>44243</v>
      </c>
      <c r="V17" s="102">
        <f t="shared" si="0"/>
        <v>44244</v>
      </c>
      <c r="W17" s="102">
        <f t="shared" si="0"/>
        <v>44245</v>
      </c>
      <c r="X17" s="102">
        <f t="shared" si="0"/>
        <v>44246</v>
      </c>
      <c r="Y17" s="102">
        <f t="shared" si="0"/>
        <v>44247</v>
      </c>
      <c r="Z17" s="102">
        <f t="shared" si="0"/>
        <v>44248</v>
      </c>
      <c r="AA17" s="102">
        <f t="shared" si="0"/>
        <v>44249</v>
      </c>
      <c r="AB17" s="102">
        <f t="shared" si="0"/>
        <v>44250</v>
      </c>
      <c r="AC17" s="102">
        <f t="shared" si="0"/>
        <v>44251</v>
      </c>
      <c r="AD17" s="102">
        <f t="shared" si="0"/>
        <v>44252</v>
      </c>
      <c r="AE17" s="102">
        <f t="shared" si="0"/>
        <v>44253</v>
      </c>
      <c r="AF17" s="102">
        <f t="shared" si="0"/>
        <v>44254</v>
      </c>
      <c r="AG17" s="102">
        <f t="shared" si="0"/>
        <v>44255</v>
      </c>
      <c r="AH17" s="102">
        <f t="shared" si="0"/>
        <v>44256</v>
      </c>
    </row>
    <row r="18" spans="1:43" x14ac:dyDescent="0.25">
      <c r="A18" s="97"/>
      <c r="B18" s="99"/>
      <c r="C18" s="101"/>
      <c r="D18" s="101"/>
      <c r="E18" s="101"/>
      <c r="F18" s="103"/>
      <c r="G18" s="103"/>
      <c r="H18" s="103"/>
      <c r="I18" s="103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</row>
    <row r="19" spans="1:43" x14ac:dyDescent="0.25">
      <c r="A19" s="26">
        <v>1</v>
      </c>
      <c r="B19" s="79" t="s">
        <v>150</v>
      </c>
      <c r="C19" s="81" t="s">
        <v>165</v>
      </c>
      <c r="D19" s="85" t="s">
        <v>202</v>
      </c>
      <c r="E19" s="92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3"/>
      <c r="L19" s="3"/>
      <c r="M19" s="3"/>
      <c r="N19" s="3"/>
      <c r="O19" s="3"/>
      <c r="P19" s="3"/>
      <c r="Q19" s="3"/>
      <c r="R19" s="3"/>
      <c r="S19" s="5" t="s">
        <v>121</v>
      </c>
      <c r="T19" s="3"/>
      <c r="U19" s="6" t="s">
        <v>121</v>
      </c>
      <c r="V19" s="6" t="s">
        <v>121</v>
      </c>
      <c r="W19" s="6" t="s">
        <v>121</v>
      </c>
      <c r="X19" s="6" t="s">
        <v>121</v>
      </c>
      <c r="Y19" s="56" t="s">
        <v>121</v>
      </c>
      <c r="Z19" s="56" t="s">
        <v>121</v>
      </c>
      <c r="AA19" s="3"/>
      <c r="AB19" s="3"/>
      <c r="AC19" s="3"/>
      <c r="AD19" s="3"/>
      <c r="AE19" s="3"/>
      <c r="AF19" s="5" t="s">
        <v>121</v>
      </c>
      <c r="AG19" s="56" t="s">
        <v>121</v>
      </c>
      <c r="AH19" s="37"/>
    </row>
    <row r="20" spans="1:43" x14ac:dyDescent="0.25">
      <c r="A20" s="26">
        <v>2</v>
      </c>
      <c r="B20" s="79" t="s">
        <v>151</v>
      </c>
      <c r="C20" s="81" t="s">
        <v>166</v>
      </c>
      <c r="D20" s="85" t="s">
        <v>84</v>
      </c>
      <c r="E20" s="92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3"/>
      <c r="L20" s="3"/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0" t="s">
        <v>121</v>
      </c>
      <c r="S20" s="3"/>
      <c r="T20" s="3"/>
      <c r="U20" s="6" t="s">
        <v>121</v>
      </c>
      <c r="V20" s="6" t="s">
        <v>121</v>
      </c>
      <c r="W20" s="6" t="s">
        <v>121</v>
      </c>
      <c r="X20" s="6" t="s">
        <v>121</v>
      </c>
      <c r="Y20" s="3"/>
      <c r="Z20" s="3"/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0" t="s">
        <v>121</v>
      </c>
      <c r="AG20" s="3"/>
      <c r="AH20" s="37"/>
    </row>
    <row r="21" spans="1:43" x14ac:dyDescent="0.25">
      <c r="A21" s="26">
        <v>3</v>
      </c>
      <c r="B21" s="79" t="s">
        <v>152</v>
      </c>
      <c r="C21" s="81" t="s">
        <v>167</v>
      </c>
      <c r="D21" s="85" t="s">
        <v>84</v>
      </c>
      <c r="E21" s="92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3"/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3"/>
      <c r="S21" s="3"/>
      <c r="T21" s="3"/>
      <c r="U21" s="6" t="s">
        <v>121</v>
      </c>
      <c r="V21" s="5" t="s">
        <v>121</v>
      </c>
      <c r="W21" s="6" t="s">
        <v>121</v>
      </c>
      <c r="X21" s="6" t="s">
        <v>121</v>
      </c>
      <c r="Y21" s="3"/>
      <c r="Z21" s="55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55" t="s">
        <v>121</v>
      </c>
      <c r="AG21" s="55" t="s">
        <v>121</v>
      </c>
      <c r="AH21" s="37"/>
    </row>
    <row r="22" spans="1:43" x14ac:dyDescent="0.25">
      <c r="A22" s="26">
        <v>4</v>
      </c>
      <c r="B22" s="79" t="s">
        <v>51</v>
      </c>
      <c r="C22" s="81" t="s">
        <v>168</v>
      </c>
      <c r="D22" s="85" t="s">
        <v>203</v>
      </c>
      <c r="E22" s="92" t="s">
        <v>234</v>
      </c>
      <c r="F22" s="6" t="s">
        <v>121</v>
      </c>
      <c r="G22" s="6" t="s">
        <v>121</v>
      </c>
      <c r="H22" s="5" t="s">
        <v>121</v>
      </c>
      <c r="I22" s="6" t="s">
        <v>121</v>
      </c>
      <c r="J22" s="6" t="s">
        <v>121</v>
      </c>
      <c r="K22" s="60" t="s">
        <v>121</v>
      </c>
      <c r="L22" s="3"/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56" t="s">
        <v>121</v>
      </c>
      <c r="S22" s="3"/>
      <c r="T22" s="3"/>
      <c r="U22" s="6" t="s">
        <v>121</v>
      </c>
      <c r="V22" s="6" t="s">
        <v>121</v>
      </c>
      <c r="W22" s="6" t="s">
        <v>121</v>
      </c>
      <c r="X22" s="6" t="s">
        <v>121</v>
      </c>
      <c r="Y22" s="56" t="s">
        <v>121</v>
      </c>
      <c r="Z22" s="3"/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0" t="s">
        <v>121</v>
      </c>
      <c r="AG22" s="3"/>
      <c r="AH22" s="37"/>
    </row>
    <row r="23" spans="1:43" x14ac:dyDescent="0.25">
      <c r="A23" s="26">
        <v>5</v>
      </c>
      <c r="B23" s="80" t="s">
        <v>153</v>
      </c>
      <c r="C23" s="80" t="s">
        <v>169</v>
      </c>
      <c r="D23" s="80" t="s">
        <v>204</v>
      </c>
      <c r="E23" s="92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0" t="s">
        <v>121</v>
      </c>
      <c r="L23" s="5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3"/>
      <c r="S23" s="3"/>
      <c r="T23" s="3"/>
      <c r="U23" s="6" t="s">
        <v>121</v>
      </c>
      <c r="V23" s="6" t="s">
        <v>121</v>
      </c>
      <c r="W23" s="6" t="s">
        <v>121</v>
      </c>
      <c r="X23" s="6" t="s">
        <v>121</v>
      </c>
      <c r="Y23" s="56" t="s">
        <v>121</v>
      </c>
      <c r="Z23" s="56" t="s">
        <v>121</v>
      </c>
      <c r="AA23" s="6" t="s">
        <v>121</v>
      </c>
      <c r="AB23" s="6" t="s">
        <v>121</v>
      </c>
      <c r="AC23" s="6" t="s">
        <v>121</v>
      </c>
      <c r="AD23" s="5" t="s">
        <v>121</v>
      </c>
      <c r="AE23" s="6" t="s">
        <v>121</v>
      </c>
      <c r="AF23" s="5" t="s">
        <v>121</v>
      </c>
      <c r="AG23" s="5" t="s">
        <v>121</v>
      </c>
      <c r="AH23" s="37"/>
    </row>
    <row r="24" spans="1:43" x14ac:dyDescent="0.25">
      <c r="A24" s="26">
        <v>6</v>
      </c>
      <c r="B24" s="81" t="s">
        <v>51</v>
      </c>
      <c r="C24" s="81" t="s">
        <v>170</v>
      </c>
      <c r="D24" s="86" t="s">
        <v>205</v>
      </c>
      <c r="E24" s="92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4" t="s">
        <v>121</v>
      </c>
      <c r="L24" s="64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3"/>
      <c r="S24" s="56" t="s">
        <v>121</v>
      </c>
      <c r="T24" s="3"/>
      <c r="U24" s="6" t="s">
        <v>121</v>
      </c>
      <c r="V24" s="6" t="s">
        <v>121</v>
      </c>
      <c r="W24" s="6" t="s">
        <v>121</v>
      </c>
      <c r="X24" s="6" t="s">
        <v>121</v>
      </c>
      <c r="Y24" s="60" t="s">
        <v>121</v>
      </c>
      <c r="Z24" s="48"/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56" t="s">
        <v>121</v>
      </c>
      <c r="AG24" s="56" t="s">
        <v>121</v>
      </c>
      <c r="AH24" s="37"/>
    </row>
    <row r="25" spans="1:43" x14ac:dyDescent="0.25">
      <c r="A25" s="26">
        <v>7</v>
      </c>
      <c r="B25" s="80" t="s">
        <v>154</v>
      </c>
      <c r="C25" s="81" t="s">
        <v>171</v>
      </c>
      <c r="D25" s="86" t="s">
        <v>206</v>
      </c>
      <c r="E25" s="92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0" t="s">
        <v>121</v>
      </c>
      <c r="L25" s="5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0" t="s">
        <v>121</v>
      </c>
      <c r="S25" s="56" t="s">
        <v>121</v>
      </c>
      <c r="T25" s="3"/>
      <c r="U25" s="6" t="s">
        <v>121</v>
      </c>
      <c r="V25" s="6" t="s">
        <v>121</v>
      </c>
      <c r="W25" s="6" t="s">
        <v>121</v>
      </c>
      <c r="X25" s="6" t="s">
        <v>121</v>
      </c>
      <c r="Y25" s="60" t="s">
        <v>121</v>
      </c>
      <c r="Z25" s="5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1" t="s">
        <v>121</v>
      </c>
      <c r="AG25" s="56" t="s">
        <v>121</v>
      </c>
      <c r="AH25" s="37"/>
      <c r="AQ25" s="32"/>
    </row>
    <row r="26" spans="1:43" x14ac:dyDescent="0.25">
      <c r="A26" s="26">
        <v>8</v>
      </c>
      <c r="B26" s="80" t="s">
        <v>154</v>
      </c>
      <c r="C26" s="81" t="s">
        <v>86</v>
      </c>
      <c r="D26" s="86" t="s">
        <v>207</v>
      </c>
      <c r="E26" s="92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57" t="s">
        <v>121</v>
      </c>
      <c r="L26" s="5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0" t="s">
        <v>121</v>
      </c>
      <c r="S26" s="57" t="s">
        <v>121</v>
      </c>
      <c r="T26" s="3"/>
      <c r="U26" s="6" t="s">
        <v>121</v>
      </c>
      <c r="V26" s="6" t="s">
        <v>121</v>
      </c>
      <c r="W26" s="6" t="s">
        <v>121</v>
      </c>
      <c r="X26" s="6" t="s">
        <v>121</v>
      </c>
      <c r="Y26" s="61" t="s">
        <v>121</v>
      </c>
      <c r="Z26" s="57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0"/>
      <c r="AG26" s="3"/>
      <c r="AH26" s="37"/>
    </row>
    <row r="27" spans="1:43" x14ac:dyDescent="0.25">
      <c r="A27" s="26">
        <v>9</v>
      </c>
      <c r="B27" s="81" t="s">
        <v>155</v>
      </c>
      <c r="C27" s="81" t="s">
        <v>172</v>
      </c>
      <c r="D27" s="86" t="s">
        <v>208</v>
      </c>
      <c r="E27" s="92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56" t="s">
        <v>121</v>
      </c>
      <c r="AG27" s="56" t="s">
        <v>121</v>
      </c>
      <c r="AH27" s="37"/>
    </row>
    <row r="28" spans="1:43" x14ac:dyDescent="0.25">
      <c r="A28" s="26">
        <v>10</v>
      </c>
      <c r="B28" s="81" t="s">
        <v>156</v>
      </c>
      <c r="C28" s="81" t="s">
        <v>173</v>
      </c>
      <c r="D28" s="86" t="s">
        <v>209</v>
      </c>
      <c r="E28" s="92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3"/>
      <c r="L28" s="3"/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3"/>
      <c r="S28" s="3"/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3"/>
      <c r="Z28" s="5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0" t="s">
        <v>121</v>
      </c>
      <c r="AG28" s="56" t="s">
        <v>121</v>
      </c>
      <c r="AH28" s="37"/>
    </row>
    <row r="29" spans="1:43" x14ac:dyDescent="0.25">
      <c r="A29" s="26">
        <v>11</v>
      </c>
      <c r="B29" s="81" t="s">
        <v>157</v>
      </c>
      <c r="C29" s="81" t="s">
        <v>174</v>
      </c>
      <c r="D29" s="86" t="s">
        <v>210</v>
      </c>
      <c r="E29" s="92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3"/>
      <c r="L29" s="3"/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8"/>
      <c r="S29" s="3"/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54"/>
      <c r="Z29" s="54"/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7"/>
      <c r="AG29" s="3"/>
      <c r="AH29" s="37"/>
    </row>
    <row r="30" spans="1:43" x14ac:dyDescent="0.25">
      <c r="A30" s="26">
        <v>12</v>
      </c>
      <c r="B30" s="81" t="s">
        <v>158</v>
      </c>
      <c r="C30" s="81" t="s">
        <v>175</v>
      </c>
      <c r="D30" s="86" t="s">
        <v>211</v>
      </c>
      <c r="E30" s="92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3"/>
      <c r="L30" s="75"/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3"/>
      <c r="S30" s="3"/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3"/>
      <c r="Z30" s="3"/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3"/>
      <c r="AG30" s="56" t="s">
        <v>121</v>
      </c>
      <c r="AH30" s="37"/>
    </row>
    <row r="31" spans="1:43" x14ac:dyDescent="0.25">
      <c r="A31" s="26">
        <v>13</v>
      </c>
      <c r="B31" s="81" t="s">
        <v>158</v>
      </c>
      <c r="C31" s="81" t="s">
        <v>176</v>
      </c>
      <c r="D31" s="86" t="s">
        <v>212</v>
      </c>
      <c r="E31" s="92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6"/>
      <c r="L31" s="66"/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6"/>
      <c r="S31" s="66"/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6"/>
      <c r="Z31" s="66"/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6"/>
      <c r="AG31" s="66"/>
      <c r="AH31" s="37"/>
    </row>
    <row r="32" spans="1:43" x14ac:dyDescent="0.25">
      <c r="A32" s="26">
        <v>14</v>
      </c>
      <c r="B32" s="81" t="s">
        <v>158</v>
      </c>
      <c r="C32" s="81" t="s">
        <v>177</v>
      </c>
      <c r="D32" s="86" t="s">
        <v>213</v>
      </c>
      <c r="E32" s="92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4" t="s">
        <v>121</v>
      </c>
      <c r="L32" s="64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4" t="s">
        <v>121</v>
      </c>
      <c r="S32" s="64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4" t="s">
        <v>121</v>
      </c>
      <c r="Z32" s="64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4" t="s">
        <v>121</v>
      </c>
      <c r="AG32" s="64" t="s">
        <v>121</v>
      </c>
      <c r="AH32" s="37"/>
    </row>
    <row r="33" spans="1:34" x14ac:dyDescent="0.25">
      <c r="A33" s="26">
        <v>15</v>
      </c>
      <c r="B33" s="79" t="s">
        <v>158</v>
      </c>
      <c r="C33" s="81" t="s">
        <v>178</v>
      </c>
      <c r="D33" s="85" t="s">
        <v>214</v>
      </c>
      <c r="E33" s="92" t="s">
        <v>234</v>
      </c>
      <c r="F33" s="6" t="s">
        <v>121</v>
      </c>
      <c r="G33" s="6" t="s">
        <v>121</v>
      </c>
      <c r="H33" s="6" t="s">
        <v>121</v>
      </c>
      <c r="I33" s="5" t="s">
        <v>121</v>
      </c>
      <c r="J33" s="6" t="s">
        <v>121</v>
      </c>
      <c r="K33" s="61" t="s">
        <v>121</v>
      </c>
      <c r="L33" s="3"/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0" t="s">
        <v>121</v>
      </c>
      <c r="S33" s="3"/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0" t="s">
        <v>121</v>
      </c>
      <c r="Z33" s="3"/>
      <c r="AA33" s="6" t="s">
        <v>121</v>
      </c>
      <c r="AB33" s="6" t="s">
        <v>121</v>
      </c>
      <c r="AC33" s="5" t="s">
        <v>121</v>
      </c>
      <c r="AD33" s="5" t="s">
        <v>121</v>
      </c>
      <c r="AE33" s="6" t="s">
        <v>121</v>
      </c>
      <c r="AF33" s="3"/>
      <c r="AG33" s="3"/>
      <c r="AH33" s="37"/>
    </row>
    <row r="34" spans="1:34" x14ac:dyDescent="0.25">
      <c r="A34" s="26">
        <v>16</v>
      </c>
      <c r="B34" s="82" t="s">
        <v>159</v>
      </c>
      <c r="C34" s="84" t="s">
        <v>179</v>
      </c>
      <c r="D34" s="87" t="s">
        <v>215</v>
      </c>
      <c r="E34" s="92" t="s">
        <v>234</v>
      </c>
      <c r="F34" s="6" t="s">
        <v>121</v>
      </c>
      <c r="G34" s="6" t="s">
        <v>121</v>
      </c>
      <c r="H34" s="5" t="s">
        <v>121</v>
      </c>
      <c r="I34" s="6" t="s">
        <v>121</v>
      </c>
      <c r="J34" s="6" t="s">
        <v>121</v>
      </c>
      <c r="K34" s="60" t="s">
        <v>121</v>
      </c>
      <c r="L34" s="3"/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3"/>
      <c r="S34" s="3"/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3"/>
      <c r="Z34" s="56" t="s">
        <v>121</v>
      </c>
      <c r="AA34" s="6" t="s">
        <v>121</v>
      </c>
      <c r="AB34" s="6" t="s">
        <v>121</v>
      </c>
      <c r="AC34" s="5" t="s">
        <v>121</v>
      </c>
      <c r="AD34" s="6" t="s">
        <v>121</v>
      </c>
      <c r="AE34" s="6" t="s">
        <v>121</v>
      </c>
      <c r="AF34" s="60" t="s">
        <v>121</v>
      </c>
      <c r="AG34" s="56" t="s">
        <v>121</v>
      </c>
      <c r="AH34" s="37"/>
    </row>
    <row r="35" spans="1:34" x14ac:dyDescent="0.25">
      <c r="A35" s="26">
        <v>17</v>
      </c>
      <c r="B35" s="79" t="s">
        <v>158</v>
      </c>
      <c r="C35" s="81" t="s">
        <v>180</v>
      </c>
      <c r="D35" s="85" t="s">
        <v>216</v>
      </c>
      <c r="E35" s="92" t="s">
        <v>234</v>
      </c>
      <c r="F35" s="6" t="s">
        <v>121</v>
      </c>
      <c r="G35" s="6" t="s">
        <v>121</v>
      </c>
      <c r="H35" s="6" t="s">
        <v>121</v>
      </c>
      <c r="I35" s="5" t="s">
        <v>121</v>
      </c>
      <c r="J35" s="6" t="s">
        <v>121</v>
      </c>
      <c r="K35" s="3"/>
      <c r="L35" s="75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0" t="s">
        <v>121</v>
      </c>
      <c r="S35" s="3"/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56" t="s">
        <v>121</v>
      </c>
      <c r="Z35" s="56" t="s">
        <v>121</v>
      </c>
      <c r="AA35" s="6" t="s">
        <v>121</v>
      </c>
      <c r="AB35" s="6" t="s">
        <v>121</v>
      </c>
      <c r="AC35" s="5" t="s">
        <v>121</v>
      </c>
      <c r="AD35" s="5" t="s">
        <v>121</v>
      </c>
      <c r="AE35" s="6" t="s">
        <v>121</v>
      </c>
      <c r="AF35" s="56" t="s">
        <v>121</v>
      </c>
      <c r="AG35" s="56" t="s">
        <v>121</v>
      </c>
      <c r="AH35" s="37"/>
    </row>
    <row r="36" spans="1:34" x14ac:dyDescent="0.25">
      <c r="A36" s="26">
        <v>18</v>
      </c>
      <c r="B36" s="79" t="s">
        <v>13</v>
      </c>
      <c r="C36" s="81" t="s">
        <v>106</v>
      </c>
      <c r="D36" s="85" t="s">
        <v>217</v>
      </c>
      <c r="E36" s="92" t="s">
        <v>234</v>
      </c>
      <c r="F36" s="6" t="s">
        <v>121</v>
      </c>
      <c r="G36" s="6" t="s">
        <v>121</v>
      </c>
      <c r="H36" s="5" t="s">
        <v>121</v>
      </c>
      <c r="I36" s="6" t="s">
        <v>121</v>
      </c>
      <c r="J36" s="6" t="s">
        <v>121</v>
      </c>
      <c r="K36" s="67"/>
      <c r="L36" s="4"/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0" t="s">
        <v>121</v>
      </c>
      <c r="S36" s="4"/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0" t="s">
        <v>121</v>
      </c>
      <c r="Z36" s="4"/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4" t="s">
        <v>121</v>
      </c>
      <c r="AG36" s="64" t="s">
        <v>121</v>
      </c>
      <c r="AH36" s="38"/>
    </row>
    <row r="37" spans="1:34" x14ac:dyDescent="0.25">
      <c r="A37" s="26">
        <v>19</v>
      </c>
      <c r="B37" s="79" t="s">
        <v>13</v>
      </c>
      <c r="C37" s="81" t="s">
        <v>181</v>
      </c>
      <c r="D37" s="85" t="s">
        <v>218</v>
      </c>
      <c r="E37" s="92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4"/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8" t="s">
        <v>121</v>
      </c>
      <c r="S37" s="4"/>
      <c r="T37" s="6" t="s">
        <v>121</v>
      </c>
      <c r="U37" s="6" t="s">
        <v>121</v>
      </c>
      <c r="V37" s="6" t="s">
        <v>121</v>
      </c>
      <c r="W37" s="6" t="s">
        <v>121</v>
      </c>
      <c r="X37" s="5" t="s">
        <v>121</v>
      </c>
      <c r="Y37" s="60" t="s">
        <v>121</v>
      </c>
      <c r="Z37" s="56" t="s">
        <v>121</v>
      </c>
      <c r="AA37" s="6" t="s">
        <v>121</v>
      </c>
      <c r="AB37" s="6" t="s">
        <v>121</v>
      </c>
      <c r="AC37" s="5" t="s">
        <v>121</v>
      </c>
      <c r="AD37" s="5" t="s">
        <v>121</v>
      </c>
      <c r="AE37" s="5" t="s">
        <v>121</v>
      </c>
      <c r="AF37" s="65" t="s">
        <v>121</v>
      </c>
      <c r="AG37" s="65" t="s">
        <v>121</v>
      </c>
      <c r="AH37" s="38"/>
    </row>
    <row r="38" spans="1:34" x14ac:dyDescent="0.25">
      <c r="A38" s="26">
        <v>20</v>
      </c>
      <c r="B38" s="80" t="s">
        <v>160</v>
      </c>
      <c r="C38" s="80" t="s">
        <v>182</v>
      </c>
      <c r="D38" s="80" t="s">
        <v>219</v>
      </c>
      <c r="E38" s="92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5" t="s">
        <v>121</v>
      </c>
      <c r="L38" s="4"/>
      <c r="M38" s="6" t="s">
        <v>121</v>
      </c>
      <c r="N38" s="6" t="s">
        <v>121</v>
      </c>
      <c r="O38" s="5" t="s">
        <v>121</v>
      </c>
      <c r="P38" s="6" t="s">
        <v>121</v>
      </c>
      <c r="Q38" s="6" t="s">
        <v>121</v>
      </c>
      <c r="R38" s="4"/>
      <c r="S38" s="4"/>
      <c r="T38" s="6" t="s">
        <v>121</v>
      </c>
      <c r="U38" s="6" t="s">
        <v>121</v>
      </c>
      <c r="V38" s="5" t="s">
        <v>121</v>
      </c>
      <c r="W38" s="6" t="s">
        <v>121</v>
      </c>
      <c r="X38" s="6" t="s">
        <v>121</v>
      </c>
      <c r="Y38" s="4"/>
      <c r="Z38" s="4"/>
      <c r="AA38" s="6" t="s">
        <v>121</v>
      </c>
      <c r="AB38" s="6" t="s">
        <v>121</v>
      </c>
      <c r="AC38" s="5" t="s">
        <v>121</v>
      </c>
      <c r="AD38" s="6" t="s">
        <v>121</v>
      </c>
      <c r="AE38" s="6" t="s">
        <v>121</v>
      </c>
      <c r="AF38" s="78"/>
      <c r="AG38" s="55" t="s">
        <v>121</v>
      </c>
      <c r="AH38" s="38"/>
    </row>
    <row r="39" spans="1:34" x14ac:dyDescent="0.25">
      <c r="A39" s="26">
        <v>21</v>
      </c>
      <c r="B39" s="80" t="s">
        <v>160</v>
      </c>
      <c r="C39" s="80" t="s">
        <v>183</v>
      </c>
      <c r="D39" s="80" t="s">
        <v>220</v>
      </c>
      <c r="E39" s="92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4"/>
      <c r="L39" s="4"/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4"/>
      <c r="S39" s="4"/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4"/>
      <c r="Z39" s="4"/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56" t="s">
        <v>121</v>
      </c>
      <c r="AG39" s="56" t="s">
        <v>121</v>
      </c>
      <c r="AH39" s="38"/>
    </row>
    <row r="40" spans="1:34" x14ac:dyDescent="0.25">
      <c r="A40" s="26">
        <v>22</v>
      </c>
      <c r="B40" s="80" t="s">
        <v>160</v>
      </c>
      <c r="C40" s="80" t="s">
        <v>184</v>
      </c>
      <c r="D40" s="80" t="s">
        <v>221</v>
      </c>
      <c r="E40" s="92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0" t="s">
        <v>121</v>
      </c>
      <c r="L40" s="4"/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0" t="s">
        <v>121</v>
      </c>
      <c r="S40" s="65"/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56" t="s">
        <v>121</v>
      </c>
      <c r="Z40" s="5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4"/>
      <c r="AG40" s="65"/>
      <c r="AH40" s="38"/>
    </row>
    <row r="41" spans="1:34" x14ac:dyDescent="0.25">
      <c r="A41" s="26">
        <v>23</v>
      </c>
      <c r="B41" s="81" t="s">
        <v>161</v>
      </c>
      <c r="C41" s="81" t="s">
        <v>185</v>
      </c>
      <c r="D41" s="86" t="s">
        <v>222</v>
      </c>
      <c r="E41" s="92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0" t="s">
        <v>121</v>
      </c>
      <c r="L41" s="5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4"/>
      <c r="S41" s="5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56" t="s">
        <v>121</v>
      </c>
      <c r="Z41" s="5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5" t="s">
        <v>121</v>
      </c>
      <c r="AF41" s="56" t="s">
        <v>121</v>
      </c>
      <c r="AG41" s="56" t="s">
        <v>121</v>
      </c>
      <c r="AH41" s="38"/>
    </row>
    <row r="42" spans="1:34" x14ac:dyDescent="0.25">
      <c r="A42" s="26">
        <v>24</v>
      </c>
      <c r="B42" s="81" t="s">
        <v>161</v>
      </c>
      <c r="C42" s="81" t="s">
        <v>186</v>
      </c>
      <c r="D42" s="86" t="s">
        <v>210</v>
      </c>
      <c r="E42" s="92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4" t="s">
        <v>121</v>
      </c>
      <c r="L42" s="64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4" t="s">
        <v>121</v>
      </c>
      <c r="S42" s="64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4" t="s">
        <v>121</v>
      </c>
      <c r="Z42" s="64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4" t="s">
        <v>121</v>
      </c>
      <c r="AG42" s="64" t="s">
        <v>121</v>
      </c>
      <c r="AH42" s="38"/>
    </row>
    <row r="43" spans="1:34" x14ac:dyDescent="0.25">
      <c r="A43" s="26">
        <v>25</v>
      </c>
      <c r="B43" s="80" t="s">
        <v>162</v>
      </c>
      <c r="C43" s="80" t="s">
        <v>187</v>
      </c>
      <c r="D43" s="88" t="s">
        <v>209</v>
      </c>
      <c r="E43" s="92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4"/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65"/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65"/>
      <c r="AA43" s="6" t="s">
        <v>121</v>
      </c>
      <c r="AB43" s="6" t="s">
        <v>121</v>
      </c>
      <c r="AC43" s="5" t="s">
        <v>121</v>
      </c>
      <c r="AD43" s="5" t="s">
        <v>121</v>
      </c>
      <c r="AE43" s="5" t="s">
        <v>121</v>
      </c>
      <c r="AF43" s="65" t="s">
        <v>121</v>
      </c>
      <c r="AG43" s="65" t="s">
        <v>121</v>
      </c>
      <c r="AH43" s="38"/>
    </row>
    <row r="44" spans="1:34" x14ac:dyDescent="0.25">
      <c r="A44" s="26">
        <v>26</v>
      </c>
      <c r="B44" s="80" t="s">
        <v>162</v>
      </c>
      <c r="C44" s="80" t="s">
        <v>188</v>
      </c>
      <c r="D44" s="88" t="s">
        <v>223</v>
      </c>
      <c r="E44" s="92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77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77" t="s">
        <v>121</v>
      </c>
      <c r="Z44" s="6" t="s">
        <v>121</v>
      </c>
      <c r="AA44" s="6" t="s">
        <v>121</v>
      </c>
      <c r="AB44" s="6" t="s">
        <v>121</v>
      </c>
      <c r="AC44" s="5" t="s">
        <v>121</v>
      </c>
      <c r="AD44" s="6" t="s">
        <v>121</v>
      </c>
      <c r="AE44" s="6" t="s">
        <v>121</v>
      </c>
      <c r="AF44" s="5" t="s">
        <v>121</v>
      </c>
      <c r="AG44" s="78"/>
      <c r="AH44" s="38"/>
    </row>
    <row r="45" spans="1:34" x14ac:dyDescent="0.25">
      <c r="A45" s="26">
        <v>27</v>
      </c>
      <c r="B45" s="81" t="s">
        <v>161</v>
      </c>
      <c r="C45" s="81" t="s">
        <v>189</v>
      </c>
      <c r="D45" s="86" t="s">
        <v>224</v>
      </c>
      <c r="E45" s="92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4"/>
      <c r="L45" s="4"/>
      <c r="M45" s="6" t="s">
        <v>121</v>
      </c>
      <c r="N45" s="6" t="s">
        <v>121</v>
      </c>
      <c r="O45" s="6" t="s">
        <v>121</v>
      </c>
      <c r="P45" s="6" t="s">
        <v>121</v>
      </c>
      <c r="Q45" s="5" t="s">
        <v>121</v>
      </c>
      <c r="R45" s="60" t="s">
        <v>121</v>
      </c>
      <c r="S45" s="4"/>
      <c r="T45" s="6" t="s">
        <v>121</v>
      </c>
      <c r="U45" s="6" t="s">
        <v>121</v>
      </c>
      <c r="V45" s="6" t="s">
        <v>121</v>
      </c>
      <c r="W45" s="5" t="s">
        <v>121</v>
      </c>
      <c r="X45" s="6" t="s">
        <v>121</v>
      </c>
      <c r="Y45" s="4"/>
      <c r="Z45" s="4"/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65" t="s">
        <v>121</v>
      </c>
      <c r="AG45" s="78"/>
      <c r="AH45" s="38"/>
    </row>
    <row r="46" spans="1:34" x14ac:dyDescent="0.25">
      <c r="A46" s="26">
        <v>28</v>
      </c>
      <c r="B46" s="79" t="s">
        <v>161</v>
      </c>
      <c r="C46" s="81" t="s">
        <v>190</v>
      </c>
      <c r="D46" s="85" t="s">
        <v>225</v>
      </c>
      <c r="E46" s="92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0" t="s">
        <v>121</v>
      </c>
      <c r="L46" s="4"/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0" t="s">
        <v>121</v>
      </c>
      <c r="S46" s="4"/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0" t="s">
        <v>121</v>
      </c>
      <c r="Z46" s="4"/>
      <c r="AA46" s="6" t="s">
        <v>121</v>
      </c>
      <c r="AB46" s="6" t="s">
        <v>121</v>
      </c>
      <c r="AC46" s="5" t="s">
        <v>121</v>
      </c>
      <c r="AD46" s="6" t="s">
        <v>121</v>
      </c>
      <c r="AE46" s="5" t="s">
        <v>121</v>
      </c>
      <c r="AF46" s="60"/>
      <c r="AG46" s="56" t="s">
        <v>121</v>
      </c>
      <c r="AH46" s="38"/>
    </row>
    <row r="47" spans="1:34" x14ac:dyDescent="0.25">
      <c r="A47" s="26">
        <v>29</v>
      </c>
      <c r="B47" s="81" t="s">
        <v>163</v>
      </c>
      <c r="C47" s="81" t="s">
        <v>191</v>
      </c>
      <c r="D47" s="86" t="s">
        <v>226</v>
      </c>
      <c r="E47" s="92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4" t="s">
        <v>121</v>
      </c>
      <c r="L47" s="64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4" t="s">
        <v>121</v>
      </c>
      <c r="S47" s="64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4" t="s">
        <v>121</v>
      </c>
      <c r="Z47" s="64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4" t="s">
        <v>121</v>
      </c>
      <c r="AG47" s="64" t="s">
        <v>121</v>
      </c>
      <c r="AH47" s="38"/>
    </row>
    <row r="48" spans="1:34" x14ac:dyDescent="0.25">
      <c r="B48" s="81" t="s">
        <v>163</v>
      </c>
      <c r="C48" s="81" t="s">
        <v>192</v>
      </c>
      <c r="D48" s="86" t="s">
        <v>227</v>
      </c>
      <c r="E48" s="92" t="s">
        <v>234</v>
      </c>
    </row>
    <row r="49" spans="2:5" x14ac:dyDescent="0.25">
      <c r="B49" s="81" t="s">
        <v>163</v>
      </c>
      <c r="C49" s="81" t="s">
        <v>193</v>
      </c>
      <c r="D49" s="86" t="s">
        <v>228</v>
      </c>
      <c r="E49" s="92" t="s">
        <v>234</v>
      </c>
    </row>
    <row r="50" spans="2:5" x14ac:dyDescent="0.25">
      <c r="B50" s="81" t="s">
        <v>163</v>
      </c>
      <c r="C50" s="81" t="s">
        <v>194</v>
      </c>
      <c r="D50" s="86" t="s">
        <v>229</v>
      </c>
      <c r="E50" s="92" t="s">
        <v>234</v>
      </c>
    </row>
    <row r="51" spans="2:5" x14ac:dyDescent="0.25">
      <c r="B51" s="81" t="s">
        <v>163</v>
      </c>
      <c r="C51" s="81" t="s">
        <v>195</v>
      </c>
      <c r="D51" s="86" t="s">
        <v>230</v>
      </c>
      <c r="E51" s="92" t="s">
        <v>234</v>
      </c>
    </row>
    <row r="52" spans="2:5" x14ac:dyDescent="0.25">
      <c r="B52" s="81" t="s">
        <v>163</v>
      </c>
      <c r="C52" s="81" t="s">
        <v>196</v>
      </c>
      <c r="D52" s="86" t="s">
        <v>231</v>
      </c>
      <c r="E52" s="92" t="s">
        <v>234</v>
      </c>
    </row>
    <row r="53" spans="2:5" x14ac:dyDescent="0.25">
      <c r="B53" s="83" t="s">
        <v>164</v>
      </c>
      <c r="C53" s="83" t="s">
        <v>197</v>
      </c>
      <c r="D53" s="83" t="s">
        <v>227</v>
      </c>
      <c r="E53" s="83" t="s">
        <v>235</v>
      </c>
    </row>
    <row r="54" spans="2:5" x14ac:dyDescent="0.25">
      <c r="B54" s="83" t="s">
        <v>157</v>
      </c>
      <c r="C54" s="83" t="s">
        <v>198</v>
      </c>
      <c r="D54" s="83" t="s">
        <v>211</v>
      </c>
      <c r="E54" s="83" t="s">
        <v>235</v>
      </c>
    </row>
    <row r="55" spans="2:5" x14ac:dyDescent="0.25">
      <c r="B55" s="83" t="s">
        <v>158</v>
      </c>
      <c r="C55" s="83" t="s">
        <v>199</v>
      </c>
      <c r="D55" s="83" t="s">
        <v>49</v>
      </c>
      <c r="E55" s="83" t="s">
        <v>235</v>
      </c>
    </row>
    <row r="56" spans="2:5" x14ac:dyDescent="0.25">
      <c r="B56" s="83" t="s">
        <v>158</v>
      </c>
      <c r="C56" s="83" t="s">
        <v>200</v>
      </c>
      <c r="D56" s="83" t="s">
        <v>232</v>
      </c>
      <c r="E56" s="83" t="s">
        <v>235</v>
      </c>
    </row>
    <row r="57" spans="2:5" x14ac:dyDescent="0.25">
      <c r="B57" s="83" t="s">
        <v>163</v>
      </c>
      <c r="C57" s="83" t="s">
        <v>201</v>
      </c>
      <c r="D57" s="83" t="s">
        <v>233</v>
      </c>
      <c r="E57" s="83" t="s">
        <v>235</v>
      </c>
    </row>
  </sheetData>
  <mergeCells count="44">
    <mergeCell ref="T5:T6"/>
    <mergeCell ref="T8:T9"/>
    <mergeCell ref="AA5:AA6"/>
    <mergeCell ref="AA8:AA9"/>
    <mergeCell ref="AH5:AH6"/>
    <mergeCell ref="AH8:AH9"/>
    <mergeCell ref="J17:J18"/>
    <mergeCell ref="B3:C5"/>
    <mergeCell ref="B8:C9"/>
    <mergeCell ref="A17:A18"/>
    <mergeCell ref="B17:B18"/>
    <mergeCell ref="C17:C18"/>
    <mergeCell ref="D17:D18"/>
    <mergeCell ref="F8:F9"/>
    <mergeCell ref="F11:F12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AH17:AH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F18"/>
    <mergeCell ref="AG17:AG18"/>
  </mergeCells>
  <conditionalFormatting sqref="Y12:AA12">
    <cfRule type="expression" dxfId="62" priority="22">
      <formula>WEEKDAY(AQ$18,2)&gt;5</formula>
    </cfRule>
  </conditionalFormatting>
  <conditionalFormatting sqref="H22">
    <cfRule type="expression" dxfId="61" priority="13">
      <formula>WEEKDAY(H$17,2)&gt;5</formula>
    </cfRule>
  </conditionalFormatting>
  <conditionalFormatting sqref="S24">
    <cfRule type="expression" dxfId="60" priority="102">
      <formula>WEEKDAY(Z$17,2)&gt;5</formula>
    </cfRule>
  </conditionalFormatting>
  <conditionalFormatting sqref="E19:E47">
    <cfRule type="containsText" dxfId="59" priority="1" operator="containsText" text="REFERENT METIER">
      <formula>NOT(ISERROR(SEARCH("REFERENT METIER",E19)))</formula>
    </cfRule>
    <cfRule type="containsText" dxfId="58" priority="2" operator="containsText" text="CORSIC">
      <formula>NOT(ISERROR(SEARCH("CORSIC",E19)))</formula>
    </cfRule>
    <cfRule type="containsText" dxfId="57" priority="3" operator="containsText" text="RH">
      <formula>NOT(ISERROR(SEARCH("RH",E19)))</formula>
    </cfRule>
    <cfRule type="containsText" dxfId="56" priority="4" operator="containsText" text="SECTION 68">
      <formula>NOT(ISERROR(SEARCH("SECTION 68",E19)))</formula>
    </cfRule>
    <cfRule type="containsText" dxfId="55" priority="5" operator="containsText" text="SECTION 67">
      <formula>NOT(ISERROR(SEARCH("SECTION 67",E19)))</formula>
    </cfRule>
    <cfRule type="containsText" dxfId="54" priority="6" operator="containsText" text="COORDINATION">
      <formula>NOT(ISERROR(SEARCH("COORDINATION",E19)))</formula>
    </cfRule>
    <cfRule type="containsText" dxfId="53" priority="7" operator="containsText" text="COMMUNICATION">
      <formula>NOT(ISERROR(SEARCH("COMMUNICATION",E19)))</formula>
    </cfRule>
    <cfRule type="containsText" dxfId="52" priority="8" operator="containsText" text="BUDGET">
      <formula>NOT(ISERROR(SEARCH("BUDGET",E19)))</formula>
    </cfRule>
    <cfRule type="containsText" dxfId="51" priority="9" operator="containsText" text="SECRETARIAT">
      <formula>NOT(ISERROR(SEARCH("SECRETARIAT",E19)))</formula>
    </cfRule>
    <cfRule type="containsText" dxfId="50" priority="10" operator="containsText" text="CHEF BJDC">
      <formula>NOT(ISERROR(SEARCH("CHEF BJDC",E19)))</formula>
    </cfRule>
    <cfRule type="containsText" dxfId="49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effacer">
                <anchor moveWithCells="1" sizeWithCells="1">
                  <from>
                    <xdr:col>14</xdr:col>
                    <xdr:colOff>0</xdr:colOff>
                    <xdr:row>9</xdr:row>
                    <xdr:rowOff>180975</xdr:rowOff>
                  </from>
                  <to>
                    <xdr:col>19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276225</xdr:colOff>
                    <xdr:row>1</xdr:row>
                    <xdr:rowOff>0</xdr:rowOff>
                  </from>
                  <to>
                    <xdr:col>11</xdr:col>
                    <xdr:colOff>276225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276225</xdr:colOff>
                    <xdr:row>4</xdr:row>
                    <xdr:rowOff>19050</xdr:rowOff>
                  </from>
                  <to>
                    <xdr:col>11</xdr:col>
                    <xdr:colOff>276225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0</xdr:colOff>
                    <xdr:row>1</xdr:row>
                    <xdr:rowOff>9525</xdr:rowOff>
                  </from>
                  <to>
                    <xdr:col>19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19050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9525</xdr:colOff>
                    <xdr:row>1</xdr:row>
                    <xdr:rowOff>0</xdr:rowOff>
                  </from>
                  <to>
                    <xdr:col>26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19050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12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id="{74A9BFE3-C891-431E-AFEF-CCD2A4DD9390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F17:AH21 F22:G22 F23:AH23 F24:R24 T24:Y24 AA24:AH24 F25:AH47 I22:AH22</xm:sqref>
        </x14:conditionalFormatting>
        <x14:conditionalFormatting xmlns:xm="http://schemas.microsoft.com/office/excel/2006/main">
          <x14:cfRule type="expression" priority="29" id="{53E7B90C-59FE-4696-B1DC-2CEEADED39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F20:AH21 F25:AH25 F28:AH28 F40:AH40 F45:AH45</xm:sqref>
        </x14:conditionalFormatting>
        <x14:conditionalFormatting xmlns:xm="http://schemas.microsoft.com/office/excel/2006/main">
          <x14:cfRule type="expression" priority="28" id="{862994DE-105F-4EC8-A7A0-FABA9A955D4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F17:AH19 F41:AH44 F46:AH47 F22:G22 F26:AH27 F23:AH23 F24:R24 T24:Y24 AA24:AH24 F29:AH39 I22:AH22</xm:sqref>
        </x14:conditionalFormatting>
        <x14:conditionalFormatting xmlns:xm="http://schemas.microsoft.com/office/excel/2006/main">
          <x14:cfRule type="expression" priority="55" id="{CDE6728A-E692-48DE-B0E7-170A960131CB}">
            <xm:f>'JOURS NON TRAVAILLES'!$L$2=0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 style="thin">
                  <color auto="1"/>
                </left>
                <right/>
                <top/>
                <bottom/>
                <vertical/>
                <horizontal/>
              </border>
            </x14:dxf>
          </x14:cfRule>
          <xm:sqref>AH17:AH47</xm:sqref>
        </x14:conditionalFormatting>
        <x14:conditionalFormatting xmlns:xm="http://schemas.microsoft.com/office/excel/2006/main">
          <x14:cfRule type="expression" priority="24" id="{23B127EA-CC74-4D2C-8866-813D6FCD3F13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3" id="{57EABAFE-A90D-41F7-B05A-DC323D13718F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1" id="{611B7B39-EA13-4E1A-8E19-1EAACA2F0911}">
            <xm:f>NOT(ISNA(VLOOKUP(I$17,'JOURS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20" id="{7A22F7BE-DB9A-49E3-94A7-ACEE7B00B958}">
            <xm:f>NOT(ISNA(VLOOKUP(K$17,'JOURS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expression" priority="19" id="{720D5799-D7CF-4A24-9B5C-A106170D87F0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P22:Q22</xm:sqref>
        </x14:conditionalFormatting>
        <x14:conditionalFormatting xmlns:xm="http://schemas.microsoft.com/office/excel/2006/main">
          <x14:cfRule type="expression" priority="18" id="{B7EDF2CA-27F7-45A5-A81C-2C1E9823DABD}">
            <xm:f>NOT(ISNA(VLOOKUP(W$17,'JOURS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7" id="{7654188E-FAD8-47FF-9C16-D05D72F1F808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6" id="{EF1D91AF-A29A-4761-BA86-77FC5CFBD04A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AE22:AF22</xm:sqref>
        </x14:conditionalFormatting>
        <x14:conditionalFormatting xmlns:xm="http://schemas.microsoft.com/office/excel/2006/main">
          <x14:cfRule type="expression" priority="15" id="{02A5C582-2FCB-4123-950F-4F8A71B8DF15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4" id="{DBED6B3C-41FA-4063-AFF9-3DF81BAAFE65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2" id="{4BBAA1C9-E7C2-48AE-BA40-B43964A28BC6}">
            <xm:f>NOT(ISNA(VLOOKUP(J$17,'JOURS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J24:K24</xm:sqref>
        </x14:conditionalFormatting>
        <x14:conditionalFormatting xmlns:xm="http://schemas.microsoft.com/office/excel/2006/main">
          <x14:cfRule type="expression" priority="104" id="{74A9BFE3-C891-431E-AFEF-CCD2A4DD9390}">
            <xm:f>NOT(ISNA(VLOOKUP(Z$17,'JOURS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06" id="{862994DE-105F-4EC8-A7A0-FABA9A955D47}">
            <xm:f>NOT(ISNA(VLOOKUP(Z$17,'JOURS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P57"/>
  <sheetViews>
    <sheetView showGridLines="0" zoomScale="110" zoomScaleNormal="110" workbookViewId="0">
      <pane ySplit="18" topLeftCell="A19" activePane="bottomLeft" state="frozen"/>
      <selection activeCell="G21" sqref="G21:H21"/>
      <selection pane="bottomLeft" activeCell="E57" sqref="B19:E57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1" spans="2:41" x14ac:dyDescent="0.25">
      <c r="G1" s="10" t="s">
        <v>121</v>
      </c>
      <c r="H1" s="10" t="s">
        <v>121</v>
      </c>
      <c r="I1" s="10" t="s">
        <v>121</v>
      </c>
      <c r="J1" s="10" t="s">
        <v>121</v>
      </c>
      <c r="K1" s="10" t="s">
        <v>121</v>
      </c>
      <c r="L1" s="10" t="s">
        <v>121</v>
      </c>
      <c r="M1" s="10" t="s">
        <v>121</v>
      </c>
      <c r="N1" s="10" t="s">
        <v>121</v>
      </c>
      <c r="O1" s="10" t="s">
        <v>121</v>
      </c>
      <c r="P1" s="10" t="s">
        <v>121</v>
      </c>
      <c r="Q1" s="10" t="s">
        <v>121</v>
      </c>
      <c r="R1" s="10" t="s">
        <v>121</v>
      </c>
      <c r="S1" s="10" t="s">
        <v>121</v>
      </c>
      <c r="T1" s="10" t="s">
        <v>121</v>
      </c>
      <c r="U1" s="10" t="s">
        <v>121</v>
      </c>
      <c r="V1" s="10" t="s">
        <v>121</v>
      </c>
      <c r="W1" s="10" t="s">
        <v>121</v>
      </c>
      <c r="X1" s="10" t="s">
        <v>121</v>
      </c>
      <c r="Y1" s="10" t="s">
        <v>121</v>
      </c>
      <c r="Z1" s="10" t="s">
        <v>121</v>
      </c>
      <c r="AA1" s="10" t="s">
        <v>121</v>
      </c>
      <c r="AB1" s="10" t="s">
        <v>121</v>
      </c>
      <c r="AC1" s="10" t="s">
        <v>121</v>
      </c>
      <c r="AD1" s="10" t="s">
        <v>121</v>
      </c>
      <c r="AE1" s="10" t="s">
        <v>121</v>
      </c>
      <c r="AF1" s="10" t="s">
        <v>121</v>
      </c>
      <c r="AG1" s="10" t="s">
        <v>121</v>
      </c>
      <c r="AH1" s="10" t="s">
        <v>121</v>
      </c>
      <c r="AI1" s="10" t="s">
        <v>121</v>
      </c>
      <c r="AJ1" s="10" t="s">
        <v>121</v>
      </c>
      <c r="AK1" s="10" t="s">
        <v>121</v>
      </c>
    </row>
    <row r="2" spans="2:41" ht="15.75" x14ac:dyDescent="0.25">
      <c r="F2" s="8"/>
      <c r="G2" s="10" t="s">
        <v>121</v>
      </c>
      <c r="H2" s="10" t="s">
        <v>121</v>
      </c>
      <c r="I2" s="10" t="s">
        <v>121</v>
      </c>
      <c r="J2" s="10" t="s">
        <v>121</v>
      </c>
      <c r="K2" s="10" t="s">
        <v>121</v>
      </c>
      <c r="L2" s="10" t="s">
        <v>121</v>
      </c>
      <c r="M2" s="9"/>
      <c r="N2" s="10" t="s">
        <v>121</v>
      </c>
      <c r="O2" s="10" t="s">
        <v>121</v>
      </c>
      <c r="P2" s="10" t="s">
        <v>121</v>
      </c>
      <c r="Q2" s="10" t="s">
        <v>121</v>
      </c>
      <c r="R2" s="10" t="s">
        <v>121</v>
      </c>
      <c r="S2" s="10" t="s">
        <v>121</v>
      </c>
      <c r="T2" s="35"/>
      <c r="U2" s="10" t="s">
        <v>121</v>
      </c>
      <c r="V2" s="10" t="s">
        <v>121</v>
      </c>
      <c r="W2" s="10" t="s">
        <v>121</v>
      </c>
      <c r="X2" s="10" t="s">
        <v>121</v>
      </c>
      <c r="Y2" s="10" t="s">
        <v>121</v>
      </c>
      <c r="Z2" s="10" t="s">
        <v>121</v>
      </c>
      <c r="AA2" s="36"/>
      <c r="AB2" s="10" t="s">
        <v>121</v>
      </c>
      <c r="AC2" s="10" t="s">
        <v>121</v>
      </c>
      <c r="AD2" s="10" t="s">
        <v>121</v>
      </c>
      <c r="AE2" s="10" t="s">
        <v>121</v>
      </c>
      <c r="AF2" s="10" t="s">
        <v>121</v>
      </c>
      <c r="AG2" s="10" t="s">
        <v>121</v>
      </c>
      <c r="AH2" s="33"/>
      <c r="AI2" s="10" t="s">
        <v>121</v>
      </c>
      <c r="AJ2" s="10" t="s">
        <v>121</v>
      </c>
      <c r="AK2" s="10" t="s">
        <v>121</v>
      </c>
    </row>
    <row r="3" spans="2:41" ht="15.75" x14ac:dyDescent="0.25">
      <c r="B3" s="95">
        <f>Janvier!B3:C5</f>
        <v>2021</v>
      </c>
      <c r="C3" s="95"/>
      <c r="F3" s="8"/>
      <c r="G3" s="10" t="s">
        <v>121</v>
      </c>
      <c r="H3" s="10" t="s">
        <v>121</v>
      </c>
      <c r="I3" s="10" t="s">
        <v>121</v>
      </c>
      <c r="J3" s="10" t="s">
        <v>121</v>
      </c>
      <c r="K3" s="10" t="s">
        <v>121</v>
      </c>
      <c r="L3" s="10" t="s">
        <v>121</v>
      </c>
      <c r="M3" s="9"/>
      <c r="N3" s="10" t="s">
        <v>121</v>
      </c>
      <c r="O3" s="10" t="s">
        <v>121</v>
      </c>
      <c r="P3" s="10" t="s">
        <v>121</v>
      </c>
      <c r="Q3" s="10" t="s">
        <v>121</v>
      </c>
      <c r="R3" s="10" t="s">
        <v>121</v>
      </c>
      <c r="S3" s="10" t="s">
        <v>121</v>
      </c>
      <c r="T3" s="35"/>
      <c r="U3" s="10" t="s">
        <v>121</v>
      </c>
      <c r="V3" s="10" t="s">
        <v>121</v>
      </c>
      <c r="W3" s="10" t="s">
        <v>121</v>
      </c>
      <c r="X3" s="10" t="s">
        <v>121</v>
      </c>
      <c r="Y3" s="10" t="s">
        <v>121</v>
      </c>
      <c r="Z3" s="10" t="s">
        <v>121</v>
      </c>
      <c r="AA3" s="36"/>
      <c r="AB3" s="10" t="s">
        <v>121</v>
      </c>
      <c r="AC3" s="10" t="s">
        <v>121</v>
      </c>
      <c r="AD3" s="10" t="s">
        <v>121</v>
      </c>
      <c r="AE3" s="10" t="s">
        <v>121</v>
      </c>
      <c r="AF3" s="10" t="s">
        <v>121</v>
      </c>
      <c r="AG3" s="10" t="s">
        <v>121</v>
      </c>
      <c r="AH3" s="33"/>
      <c r="AI3" s="10" t="s">
        <v>121</v>
      </c>
      <c r="AJ3" s="10" t="s">
        <v>121</v>
      </c>
      <c r="AK3" s="10" t="s">
        <v>121</v>
      </c>
    </row>
    <row r="4" spans="2:41" x14ac:dyDescent="0.25">
      <c r="B4" s="95"/>
      <c r="C4" s="95"/>
      <c r="G4" s="10" t="s">
        <v>121</v>
      </c>
      <c r="H4" s="10" t="s">
        <v>121</v>
      </c>
      <c r="I4" s="10" t="s">
        <v>121</v>
      </c>
      <c r="J4" s="10" t="s">
        <v>121</v>
      </c>
      <c r="K4" s="10" t="s">
        <v>121</v>
      </c>
      <c r="L4" s="10" t="s">
        <v>121</v>
      </c>
      <c r="M4" s="10" t="s">
        <v>121</v>
      </c>
      <c r="N4" s="10" t="s">
        <v>121</v>
      </c>
      <c r="O4" s="10" t="s">
        <v>121</v>
      </c>
      <c r="P4" s="10" t="s">
        <v>121</v>
      </c>
      <c r="Q4" s="10" t="s">
        <v>121</v>
      </c>
      <c r="R4" s="10" t="s">
        <v>121</v>
      </c>
      <c r="S4" s="10" t="s">
        <v>121</v>
      </c>
      <c r="T4" s="10" t="s">
        <v>121</v>
      </c>
      <c r="U4" s="10" t="s">
        <v>121</v>
      </c>
      <c r="V4" s="10" t="s">
        <v>121</v>
      </c>
      <c r="W4" s="10" t="s">
        <v>121</v>
      </c>
      <c r="X4" s="10" t="s">
        <v>121</v>
      </c>
      <c r="Y4" s="10" t="s">
        <v>121</v>
      </c>
      <c r="Z4" s="10" t="s">
        <v>121</v>
      </c>
      <c r="AA4" s="10" t="s">
        <v>121</v>
      </c>
      <c r="AB4" s="10" t="s">
        <v>121</v>
      </c>
      <c r="AC4" s="10" t="s">
        <v>121</v>
      </c>
      <c r="AD4" s="10" t="s">
        <v>121</v>
      </c>
      <c r="AE4" s="10" t="s">
        <v>121</v>
      </c>
      <c r="AF4" s="10" t="s">
        <v>121</v>
      </c>
      <c r="AG4" s="10" t="s">
        <v>121</v>
      </c>
      <c r="AH4" s="10" t="s">
        <v>121</v>
      </c>
      <c r="AI4" s="10" t="s">
        <v>121</v>
      </c>
      <c r="AJ4" s="10" t="s">
        <v>121</v>
      </c>
      <c r="AK4" s="10" t="s">
        <v>121</v>
      </c>
    </row>
    <row r="5" spans="2:41" ht="15.75" x14ac:dyDescent="0.25">
      <c r="B5" s="95"/>
      <c r="C5" s="95"/>
      <c r="F5" s="34"/>
      <c r="G5" s="10" t="s">
        <v>121</v>
      </c>
      <c r="H5" s="10" t="s">
        <v>121</v>
      </c>
      <c r="I5" s="10" t="s">
        <v>121</v>
      </c>
      <c r="J5" s="10" t="s">
        <v>121</v>
      </c>
      <c r="K5" s="10" t="s">
        <v>121</v>
      </c>
      <c r="L5" s="10" t="s">
        <v>121</v>
      </c>
      <c r="M5" s="13"/>
      <c r="N5" s="10" t="s">
        <v>121</v>
      </c>
      <c r="O5" s="10" t="s">
        <v>121</v>
      </c>
      <c r="P5" s="10" t="s">
        <v>121</v>
      </c>
      <c r="Q5" s="10" t="s">
        <v>121</v>
      </c>
      <c r="R5" s="10" t="s">
        <v>121</v>
      </c>
      <c r="S5" s="10" t="s">
        <v>121</v>
      </c>
      <c r="T5" s="106" t="s">
        <v>115</v>
      </c>
      <c r="U5" s="10" t="s">
        <v>121</v>
      </c>
      <c r="V5" s="10" t="s">
        <v>121</v>
      </c>
      <c r="W5" s="10" t="s">
        <v>121</v>
      </c>
      <c r="X5" s="10" t="s">
        <v>121</v>
      </c>
      <c r="Y5" s="10" t="s">
        <v>121</v>
      </c>
      <c r="Z5" s="10" t="s">
        <v>121</v>
      </c>
      <c r="AA5" s="107" t="s">
        <v>115</v>
      </c>
      <c r="AB5" s="10" t="s">
        <v>121</v>
      </c>
      <c r="AC5" s="10" t="s">
        <v>121</v>
      </c>
      <c r="AD5" s="10" t="s">
        <v>121</v>
      </c>
      <c r="AE5" s="10" t="s">
        <v>121</v>
      </c>
      <c r="AF5" s="10" t="s">
        <v>121</v>
      </c>
      <c r="AG5" s="10" t="s">
        <v>121</v>
      </c>
      <c r="AH5" s="104" t="s">
        <v>115</v>
      </c>
      <c r="AI5" s="10" t="s">
        <v>121</v>
      </c>
      <c r="AJ5" s="10" t="s">
        <v>121</v>
      </c>
      <c r="AK5" s="10" t="s">
        <v>121</v>
      </c>
      <c r="AN5" s="11"/>
      <c r="AO5" s="11"/>
    </row>
    <row r="6" spans="2:41" ht="15.75" x14ac:dyDescent="0.25">
      <c r="F6" s="34"/>
      <c r="G6" s="10" t="s">
        <v>121</v>
      </c>
      <c r="H6" s="10" t="s">
        <v>121</v>
      </c>
      <c r="I6" s="10" t="s">
        <v>121</v>
      </c>
      <c r="J6" s="10" t="s">
        <v>121</v>
      </c>
      <c r="K6" s="10" t="s">
        <v>121</v>
      </c>
      <c r="L6" s="10" t="s">
        <v>121</v>
      </c>
      <c r="M6" s="17"/>
      <c r="N6" s="10" t="s">
        <v>121</v>
      </c>
      <c r="O6" s="10" t="s">
        <v>121</v>
      </c>
      <c r="P6" s="10" t="s">
        <v>121</v>
      </c>
      <c r="Q6" s="10" t="s">
        <v>121</v>
      </c>
      <c r="R6" s="10" t="s">
        <v>121</v>
      </c>
      <c r="S6" s="10" t="s">
        <v>121</v>
      </c>
      <c r="T6" s="106"/>
      <c r="U6" s="10" t="s">
        <v>121</v>
      </c>
      <c r="V6" s="10" t="s">
        <v>121</v>
      </c>
      <c r="W6" s="10" t="s">
        <v>121</v>
      </c>
      <c r="X6" s="10" t="s">
        <v>121</v>
      </c>
      <c r="Y6" s="10" t="s">
        <v>121</v>
      </c>
      <c r="Z6" s="10" t="s">
        <v>121</v>
      </c>
      <c r="AA6" s="107"/>
      <c r="AB6" s="10" t="s">
        <v>121</v>
      </c>
      <c r="AC6" s="10" t="s">
        <v>121</v>
      </c>
      <c r="AD6" s="10" t="s">
        <v>121</v>
      </c>
      <c r="AE6" s="10" t="s">
        <v>121</v>
      </c>
      <c r="AF6" s="10" t="s">
        <v>121</v>
      </c>
      <c r="AG6" s="10" t="s">
        <v>121</v>
      </c>
      <c r="AH6" s="104"/>
      <c r="AI6" s="10" t="s">
        <v>121</v>
      </c>
      <c r="AJ6" s="10" t="s">
        <v>121</v>
      </c>
      <c r="AK6" s="10" t="s">
        <v>121</v>
      </c>
      <c r="AN6" s="11">
        <v>3</v>
      </c>
      <c r="AO6" s="11" t="s">
        <v>112</v>
      </c>
    </row>
    <row r="7" spans="2:41" x14ac:dyDescent="0.25">
      <c r="G7" s="10" t="s">
        <v>121</v>
      </c>
      <c r="H7" s="10" t="s">
        <v>121</v>
      </c>
      <c r="I7" s="10" t="s">
        <v>121</v>
      </c>
      <c r="J7" s="10" t="s">
        <v>121</v>
      </c>
      <c r="K7" s="10" t="s">
        <v>121</v>
      </c>
      <c r="L7" s="10" t="s">
        <v>121</v>
      </c>
      <c r="M7" s="10" t="s">
        <v>121</v>
      </c>
      <c r="N7" s="10" t="s">
        <v>121</v>
      </c>
      <c r="O7" s="10" t="s">
        <v>121</v>
      </c>
      <c r="P7" s="10" t="s">
        <v>121</v>
      </c>
      <c r="Q7" s="10" t="s">
        <v>121</v>
      </c>
      <c r="R7" s="10" t="s">
        <v>121</v>
      </c>
      <c r="S7" s="10" t="s">
        <v>121</v>
      </c>
      <c r="T7" s="10" t="s">
        <v>121</v>
      </c>
      <c r="U7" s="10" t="s">
        <v>121</v>
      </c>
      <c r="V7" s="10" t="s">
        <v>121</v>
      </c>
      <c r="W7" s="10" t="s">
        <v>121</v>
      </c>
      <c r="X7" s="10" t="s">
        <v>121</v>
      </c>
      <c r="Y7" s="10" t="s">
        <v>121</v>
      </c>
      <c r="Z7" s="10" t="s">
        <v>121</v>
      </c>
      <c r="AA7" s="10" t="s">
        <v>121</v>
      </c>
      <c r="AB7" s="10" t="s">
        <v>121</v>
      </c>
      <c r="AC7" s="10" t="s">
        <v>121</v>
      </c>
      <c r="AD7" s="10" t="s">
        <v>121</v>
      </c>
      <c r="AE7" s="10" t="s">
        <v>121</v>
      </c>
      <c r="AF7" s="10" t="s">
        <v>121</v>
      </c>
      <c r="AG7" s="10" t="s">
        <v>121</v>
      </c>
      <c r="AH7" s="10" t="s">
        <v>121</v>
      </c>
      <c r="AI7" s="10" t="s">
        <v>121</v>
      </c>
      <c r="AJ7" s="10" t="s">
        <v>121</v>
      </c>
      <c r="AK7" s="10" t="s">
        <v>121</v>
      </c>
      <c r="AN7" s="11"/>
      <c r="AO7" s="11"/>
    </row>
    <row r="8" spans="2:41" ht="15.75" x14ac:dyDescent="0.25">
      <c r="B8" s="96" t="s">
        <v>36</v>
      </c>
      <c r="C8" s="96"/>
      <c r="F8" s="105" t="s">
        <v>115</v>
      </c>
      <c r="G8" s="10" t="s">
        <v>121</v>
      </c>
      <c r="H8" s="10" t="s">
        <v>121</v>
      </c>
      <c r="I8" s="10" t="s">
        <v>121</v>
      </c>
      <c r="J8" s="10" t="s">
        <v>121</v>
      </c>
      <c r="K8" s="10" t="s">
        <v>121</v>
      </c>
      <c r="L8" s="10" t="s">
        <v>121</v>
      </c>
      <c r="M8" s="19"/>
      <c r="N8" s="10" t="s">
        <v>121</v>
      </c>
      <c r="O8" s="10" t="s">
        <v>121</v>
      </c>
      <c r="P8" s="10" t="s">
        <v>121</v>
      </c>
      <c r="Q8" s="10" t="s">
        <v>121</v>
      </c>
      <c r="R8" s="10" t="s">
        <v>121</v>
      </c>
      <c r="S8" s="10" t="s">
        <v>121</v>
      </c>
      <c r="T8" s="106" t="s">
        <v>116</v>
      </c>
      <c r="U8" s="10" t="s">
        <v>121</v>
      </c>
      <c r="V8" s="10" t="s">
        <v>121</v>
      </c>
      <c r="W8" s="10" t="s">
        <v>121</v>
      </c>
      <c r="X8" s="10" t="s">
        <v>121</v>
      </c>
      <c r="Y8" s="10" t="s">
        <v>121</v>
      </c>
      <c r="Z8" s="10" t="s">
        <v>121</v>
      </c>
      <c r="AA8" s="107" t="s">
        <v>116</v>
      </c>
      <c r="AB8" s="10" t="s">
        <v>121</v>
      </c>
      <c r="AC8" s="10" t="s">
        <v>121</v>
      </c>
      <c r="AD8" s="10" t="s">
        <v>121</v>
      </c>
      <c r="AE8" s="10" t="s">
        <v>121</v>
      </c>
      <c r="AF8" s="10" t="s">
        <v>121</v>
      </c>
      <c r="AG8" s="10" t="s">
        <v>121</v>
      </c>
      <c r="AH8" s="104" t="s">
        <v>116</v>
      </c>
      <c r="AI8" s="10" t="s">
        <v>121</v>
      </c>
      <c r="AJ8" s="10" t="s">
        <v>121</v>
      </c>
      <c r="AK8" s="10" t="s">
        <v>121</v>
      </c>
    </row>
    <row r="9" spans="2:41" ht="15.75" x14ac:dyDescent="0.25">
      <c r="B9" s="96"/>
      <c r="C9" s="96"/>
      <c r="F9" s="105"/>
      <c r="G9" s="10" t="s">
        <v>121</v>
      </c>
      <c r="H9" s="10" t="s">
        <v>121</v>
      </c>
      <c r="I9" s="10" t="s">
        <v>121</v>
      </c>
      <c r="J9" s="10" t="s">
        <v>121</v>
      </c>
      <c r="K9" s="10" t="s">
        <v>121</v>
      </c>
      <c r="L9" s="10" t="s">
        <v>121</v>
      </c>
      <c r="M9" s="19"/>
      <c r="N9" s="10" t="s">
        <v>121</v>
      </c>
      <c r="O9" s="10" t="s">
        <v>121</v>
      </c>
      <c r="P9" s="10" t="s">
        <v>121</v>
      </c>
      <c r="Q9" s="10" t="s">
        <v>121</v>
      </c>
      <c r="R9" s="10" t="s">
        <v>121</v>
      </c>
      <c r="S9" s="10" t="s">
        <v>121</v>
      </c>
      <c r="T9" s="106"/>
      <c r="U9" s="10" t="s">
        <v>121</v>
      </c>
      <c r="V9" s="10" t="s">
        <v>121</v>
      </c>
      <c r="W9" s="10" t="s">
        <v>121</v>
      </c>
      <c r="X9" s="10" t="s">
        <v>121</v>
      </c>
      <c r="Y9" s="10" t="s">
        <v>121</v>
      </c>
      <c r="Z9" s="10" t="s">
        <v>121</v>
      </c>
      <c r="AA9" s="107"/>
      <c r="AB9" s="10" t="s">
        <v>121</v>
      </c>
      <c r="AC9" s="10" t="s">
        <v>121</v>
      </c>
      <c r="AD9" s="10" t="s">
        <v>121</v>
      </c>
      <c r="AE9" s="10" t="s">
        <v>121</v>
      </c>
      <c r="AF9" s="10" t="s">
        <v>121</v>
      </c>
      <c r="AG9" s="10" t="s">
        <v>121</v>
      </c>
      <c r="AH9" s="104"/>
      <c r="AI9" s="10" t="s">
        <v>121</v>
      </c>
      <c r="AJ9" s="10" t="s">
        <v>121</v>
      </c>
      <c r="AK9" s="10" t="s">
        <v>121</v>
      </c>
    </row>
    <row r="10" spans="2:41" x14ac:dyDescent="0.25">
      <c r="G10" s="10" t="s">
        <v>121</v>
      </c>
      <c r="H10" s="10" t="s">
        <v>121</v>
      </c>
      <c r="I10" s="10" t="s">
        <v>121</v>
      </c>
      <c r="J10" s="10" t="s">
        <v>121</v>
      </c>
      <c r="K10" s="10" t="s">
        <v>121</v>
      </c>
      <c r="L10" s="10" t="s">
        <v>121</v>
      </c>
      <c r="M10" s="10" t="s">
        <v>121</v>
      </c>
      <c r="N10" s="10" t="s">
        <v>121</v>
      </c>
      <c r="O10" s="10" t="s">
        <v>121</v>
      </c>
      <c r="P10" s="10" t="s">
        <v>121</v>
      </c>
      <c r="Q10" s="10" t="s">
        <v>121</v>
      </c>
      <c r="R10" s="10" t="s">
        <v>121</v>
      </c>
      <c r="S10" s="10" t="s">
        <v>121</v>
      </c>
      <c r="T10" s="10" t="s">
        <v>121</v>
      </c>
      <c r="U10" s="10" t="s">
        <v>121</v>
      </c>
      <c r="V10" s="10" t="s">
        <v>121</v>
      </c>
      <c r="W10" s="10" t="s">
        <v>121</v>
      </c>
      <c r="X10" s="10" t="s">
        <v>121</v>
      </c>
      <c r="Y10" s="10" t="s">
        <v>121</v>
      </c>
      <c r="Z10" s="10" t="s">
        <v>121</v>
      </c>
      <c r="AA10" s="10" t="s">
        <v>121</v>
      </c>
      <c r="AB10" s="10" t="s">
        <v>121</v>
      </c>
      <c r="AC10" s="10" t="s">
        <v>121</v>
      </c>
      <c r="AD10" s="10" t="s">
        <v>121</v>
      </c>
      <c r="AE10" s="10" t="s">
        <v>121</v>
      </c>
      <c r="AF10" s="10" t="s">
        <v>121</v>
      </c>
      <c r="AG10" s="10" t="s">
        <v>121</v>
      </c>
      <c r="AH10" s="10" t="s">
        <v>121</v>
      </c>
      <c r="AI10" s="10" t="s">
        <v>121</v>
      </c>
      <c r="AJ10" s="10" t="s">
        <v>121</v>
      </c>
      <c r="AK10" s="10" t="s">
        <v>121</v>
      </c>
    </row>
    <row r="11" spans="2:41" ht="15.75" x14ac:dyDescent="0.25">
      <c r="F11" s="105" t="s">
        <v>116</v>
      </c>
      <c r="G11" s="10" t="s">
        <v>121</v>
      </c>
      <c r="H11" s="10" t="s">
        <v>121</v>
      </c>
      <c r="I11" s="10" t="s">
        <v>121</v>
      </c>
      <c r="J11" s="10" t="s">
        <v>121</v>
      </c>
      <c r="K11" s="10" t="s">
        <v>121</v>
      </c>
      <c r="L11" s="10" t="s">
        <v>121</v>
      </c>
      <c r="M11" s="20"/>
      <c r="N11" s="10" t="s">
        <v>121</v>
      </c>
      <c r="O11" s="10" t="s">
        <v>121</v>
      </c>
      <c r="P11" s="10" t="s">
        <v>121</v>
      </c>
      <c r="Q11" s="10" t="s">
        <v>121</v>
      </c>
      <c r="R11" s="10" t="s">
        <v>121</v>
      </c>
      <c r="S11" s="10" t="s">
        <v>121</v>
      </c>
      <c r="T11" s="10" t="s">
        <v>121</v>
      </c>
      <c r="U11" s="10" t="s">
        <v>121</v>
      </c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  <c r="AI11" s="10" t="s">
        <v>121</v>
      </c>
      <c r="AJ11" s="10" t="s">
        <v>121</v>
      </c>
      <c r="AK11" s="10" t="s">
        <v>121</v>
      </c>
    </row>
    <row r="12" spans="2:41" ht="15.75" x14ac:dyDescent="0.25">
      <c r="F12" s="105"/>
      <c r="G12" s="10" t="s">
        <v>121</v>
      </c>
      <c r="H12" s="10" t="s">
        <v>121</v>
      </c>
      <c r="I12" s="10" t="s">
        <v>121</v>
      </c>
      <c r="J12" s="10" t="s">
        <v>121</v>
      </c>
      <c r="K12" s="10" t="s">
        <v>121</v>
      </c>
      <c r="L12" s="10" t="s">
        <v>121</v>
      </c>
      <c r="M12" s="20"/>
      <c r="N12" s="10" t="s">
        <v>121</v>
      </c>
      <c r="O12" s="10" t="s">
        <v>121</v>
      </c>
      <c r="P12" s="10" t="s">
        <v>121</v>
      </c>
      <c r="Q12" s="10" t="s">
        <v>121</v>
      </c>
      <c r="R12" s="10" t="s">
        <v>121</v>
      </c>
      <c r="S12" s="10" t="s">
        <v>121</v>
      </c>
      <c r="T12" s="10" t="s">
        <v>121</v>
      </c>
      <c r="U12" s="10" t="s">
        <v>121</v>
      </c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I12" s="10" t="s">
        <v>121</v>
      </c>
      <c r="AJ12" s="10" t="s">
        <v>121</v>
      </c>
      <c r="AK12" s="10" t="s">
        <v>121</v>
      </c>
    </row>
    <row r="13" spans="2:41" x14ac:dyDescent="0.25">
      <c r="G13" s="10" t="s">
        <v>121</v>
      </c>
      <c r="H13" s="10" t="s">
        <v>121</v>
      </c>
      <c r="I13" s="10" t="s">
        <v>121</v>
      </c>
      <c r="J13" s="10" t="s">
        <v>121</v>
      </c>
      <c r="K13" s="10" t="s">
        <v>121</v>
      </c>
      <c r="L13" s="10" t="s">
        <v>121</v>
      </c>
      <c r="M13" s="10" t="s">
        <v>121</v>
      </c>
      <c r="N13" s="10" t="s">
        <v>121</v>
      </c>
      <c r="O13" s="10" t="s">
        <v>121</v>
      </c>
      <c r="P13" s="10" t="s">
        <v>121</v>
      </c>
      <c r="Q13" s="10" t="s">
        <v>121</v>
      </c>
      <c r="R13" s="10" t="s">
        <v>121</v>
      </c>
      <c r="S13" s="10" t="s">
        <v>121</v>
      </c>
      <c r="T13" s="10" t="s">
        <v>121</v>
      </c>
      <c r="U13" s="10" t="s">
        <v>121</v>
      </c>
      <c r="V13" s="10" t="s">
        <v>121</v>
      </c>
      <c r="W13" s="10" t="s">
        <v>121</v>
      </c>
      <c r="X13" s="10" t="s">
        <v>121</v>
      </c>
      <c r="Y13" s="10" t="s">
        <v>121</v>
      </c>
      <c r="Z13" s="10" t="s">
        <v>121</v>
      </c>
      <c r="AA13" s="10" t="s">
        <v>121</v>
      </c>
      <c r="AB13" s="10" t="s">
        <v>121</v>
      </c>
      <c r="AC13" s="10" t="s">
        <v>121</v>
      </c>
      <c r="AD13" s="10" t="s">
        <v>121</v>
      </c>
      <c r="AE13" s="10" t="s">
        <v>121</v>
      </c>
      <c r="AF13" s="10" t="s">
        <v>121</v>
      </c>
      <c r="AG13" s="10" t="s">
        <v>121</v>
      </c>
      <c r="AH13" s="10" t="s">
        <v>121</v>
      </c>
      <c r="AI13" s="10" t="s">
        <v>121</v>
      </c>
      <c r="AJ13" s="10" t="s">
        <v>121</v>
      </c>
      <c r="AK13" s="10" t="s">
        <v>121</v>
      </c>
    </row>
    <row r="15" spans="2:41" x14ac:dyDescent="0.25">
      <c r="E15" s="7" t="str">
        <f>'JOURS NON TRAVAILLES'!L6</f>
        <v>Fichier mis à jour le  04/02/2021 13:10:57 par  l.durban</v>
      </c>
    </row>
    <row r="17" spans="1:42" ht="27.75" customHeight="1" x14ac:dyDescent="0.25">
      <c r="A17" s="97"/>
      <c r="B17" s="98" t="s">
        <v>1</v>
      </c>
      <c r="C17" s="100" t="s">
        <v>0</v>
      </c>
      <c r="D17" s="100" t="s">
        <v>45</v>
      </c>
      <c r="E17" s="100" t="s">
        <v>46</v>
      </c>
      <c r="F17" s="103">
        <f>DATE(B3,AN6,1)</f>
        <v>44256</v>
      </c>
      <c r="G17" s="103">
        <f t="shared" ref="G17:AJ17" si="0">F17+1</f>
        <v>44257</v>
      </c>
      <c r="H17" s="103">
        <f t="shared" si="0"/>
        <v>44258</v>
      </c>
      <c r="I17" s="103">
        <f t="shared" si="0"/>
        <v>44259</v>
      </c>
      <c r="J17" s="102">
        <f t="shared" si="0"/>
        <v>44260</v>
      </c>
      <c r="K17" s="102">
        <f t="shared" si="0"/>
        <v>44261</v>
      </c>
      <c r="L17" s="102">
        <f t="shared" si="0"/>
        <v>44262</v>
      </c>
      <c r="M17" s="102">
        <f t="shared" si="0"/>
        <v>44263</v>
      </c>
      <c r="N17" s="102">
        <f t="shared" si="0"/>
        <v>44264</v>
      </c>
      <c r="O17" s="102">
        <f t="shared" si="0"/>
        <v>44265</v>
      </c>
      <c r="P17" s="102">
        <f t="shared" si="0"/>
        <v>44266</v>
      </c>
      <c r="Q17" s="102">
        <f t="shared" si="0"/>
        <v>44267</v>
      </c>
      <c r="R17" s="102">
        <f t="shared" si="0"/>
        <v>44268</v>
      </c>
      <c r="S17" s="102">
        <f t="shared" si="0"/>
        <v>44269</v>
      </c>
      <c r="T17" s="102">
        <f t="shared" si="0"/>
        <v>44270</v>
      </c>
      <c r="U17" s="102">
        <f t="shared" si="0"/>
        <v>44271</v>
      </c>
      <c r="V17" s="102">
        <f t="shared" si="0"/>
        <v>44272</v>
      </c>
      <c r="W17" s="102">
        <f t="shared" si="0"/>
        <v>44273</v>
      </c>
      <c r="X17" s="102">
        <f t="shared" si="0"/>
        <v>44274</v>
      </c>
      <c r="Y17" s="102">
        <f t="shared" si="0"/>
        <v>44275</v>
      </c>
      <c r="Z17" s="102">
        <f t="shared" si="0"/>
        <v>44276</v>
      </c>
      <c r="AA17" s="102">
        <f t="shared" si="0"/>
        <v>44277</v>
      </c>
      <c r="AB17" s="102">
        <f t="shared" si="0"/>
        <v>44278</v>
      </c>
      <c r="AC17" s="102">
        <f t="shared" si="0"/>
        <v>44279</v>
      </c>
      <c r="AD17" s="102">
        <f t="shared" si="0"/>
        <v>44280</v>
      </c>
      <c r="AE17" s="102">
        <f t="shared" si="0"/>
        <v>44281</v>
      </c>
      <c r="AF17" s="102">
        <f t="shared" si="0"/>
        <v>44282</v>
      </c>
      <c r="AG17" s="102">
        <f t="shared" si="0"/>
        <v>44283</v>
      </c>
      <c r="AH17" s="102">
        <f t="shared" si="0"/>
        <v>44284</v>
      </c>
      <c r="AI17" s="102">
        <f t="shared" si="0"/>
        <v>44285</v>
      </c>
      <c r="AJ17" s="102">
        <f t="shared" si="0"/>
        <v>44286</v>
      </c>
    </row>
    <row r="18" spans="1:42" x14ac:dyDescent="0.25">
      <c r="A18" s="97"/>
      <c r="B18" s="99"/>
      <c r="C18" s="101"/>
      <c r="D18" s="101"/>
      <c r="E18" s="101"/>
      <c r="F18" s="103"/>
      <c r="G18" s="103"/>
      <c r="H18" s="103"/>
      <c r="I18" s="103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</row>
    <row r="19" spans="1:42" x14ac:dyDescent="0.25">
      <c r="A19" s="26">
        <v>1</v>
      </c>
      <c r="B19" s="79" t="s">
        <v>150</v>
      </c>
      <c r="C19" s="81" t="s">
        <v>165</v>
      </c>
      <c r="D19" s="85" t="s">
        <v>202</v>
      </c>
      <c r="E19" s="92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121</v>
      </c>
      <c r="O19" s="6" t="s">
        <v>121</v>
      </c>
      <c r="P19" s="6" t="s">
        <v>121</v>
      </c>
      <c r="Q19" s="6" t="s">
        <v>121</v>
      </c>
      <c r="R19" s="6" t="s">
        <v>121</v>
      </c>
      <c r="S19" s="6" t="s">
        <v>121</v>
      </c>
      <c r="T19" s="6" t="s">
        <v>121</v>
      </c>
      <c r="U19" s="6" t="s">
        <v>121</v>
      </c>
      <c r="V19" s="6" t="s">
        <v>121</v>
      </c>
      <c r="W19" s="6" t="s">
        <v>121</v>
      </c>
      <c r="X19" s="6" t="s">
        <v>121</v>
      </c>
      <c r="Y19" s="6" t="s">
        <v>121</v>
      </c>
      <c r="Z19" s="6" t="s">
        <v>121</v>
      </c>
      <c r="AA19" s="6" t="s">
        <v>121</v>
      </c>
      <c r="AB19" s="6" t="s">
        <v>121</v>
      </c>
      <c r="AC19" s="6" t="s">
        <v>121</v>
      </c>
      <c r="AD19" s="6" t="s">
        <v>121</v>
      </c>
      <c r="AE19" s="6" t="s">
        <v>121</v>
      </c>
      <c r="AF19" s="6" t="s">
        <v>121</v>
      </c>
      <c r="AG19" s="6" t="s">
        <v>121</v>
      </c>
      <c r="AH19" s="6" t="s">
        <v>121</v>
      </c>
      <c r="AI19" s="6" t="s">
        <v>121</v>
      </c>
      <c r="AJ19" s="6" t="s">
        <v>121</v>
      </c>
    </row>
    <row r="20" spans="1:42" x14ac:dyDescent="0.25">
      <c r="A20" s="26">
        <v>2</v>
      </c>
      <c r="B20" s="79" t="s">
        <v>151</v>
      </c>
      <c r="C20" s="81" t="s">
        <v>166</v>
      </c>
      <c r="D20" s="85" t="s">
        <v>84</v>
      </c>
      <c r="E20" s="92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" t="s">
        <v>121</v>
      </c>
      <c r="S20" s="6" t="s">
        <v>121</v>
      </c>
      <c r="T20" s="6" t="s">
        <v>121</v>
      </c>
      <c r="U20" s="6" t="s">
        <v>121</v>
      </c>
      <c r="V20" s="6" t="s">
        <v>121</v>
      </c>
      <c r="W20" s="6" t="s">
        <v>121</v>
      </c>
      <c r="X20" s="6" t="s">
        <v>121</v>
      </c>
      <c r="Y20" s="6" t="s">
        <v>121</v>
      </c>
      <c r="Z20" s="6" t="s">
        <v>121</v>
      </c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" t="s">
        <v>121</v>
      </c>
      <c r="AG20" s="6" t="s">
        <v>121</v>
      </c>
      <c r="AH20" s="6" t="s">
        <v>121</v>
      </c>
      <c r="AI20" s="6" t="s">
        <v>121</v>
      </c>
      <c r="AJ20" s="6" t="s">
        <v>121</v>
      </c>
    </row>
    <row r="21" spans="1:42" x14ac:dyDescent="0.25">
      <c r="A21" s="26">
        <v>3</v>
      </c>
      <c r="B21" s="79" t="s">
        <v>152</v>
      </c>
      <c r="C21" s="81" t="s">
        <v>167</v>
      </c>
      <c r="D21" s="85" t="s">
        <v>84</v>
      </c>
      <c r="E21" s="92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  <c r="AJ21" s="6" t="s">
        <v>121</v>
      </c>
    </row>
    <row r="22" spans="1:42" x14ac:dyDescent="0.25">
      <c r="A22" s="26">
        <v>4</v>
      </c>
      <c r="B22" s="79" t="s">
        <v>51</v>
      </c>
      <c r="C22" s="81" t="s">
        <v>168</v>
      </c>
      <c r="D22" s="85" t="s">
        <v>203</v>
      </c>
      <c r="E22" s="92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  <c r="AJ22" s="6" t="s">
        <v>121</v>
      </c>
    </row>
    <row r="23" spans="1:42" x14ac:dyDescent="0.25">
      <c r="A23" s="26">
        <v>5</v>
      </c>
      <c r="B23" s="80" t="s">
        <v>153</v>
      </c>
      <c r="C23" s="80" t="s">
        <v>169</v>
      </c>
      <c r="D23" s="80" t="s">
        <v>204</v>
      </c>
      <c r="E23" s="92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5" t="s">
        <v>121</v>
      </c>
      <c r="K23" s="5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5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5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5" t="s">
        <v>121</v>
      </c>
      <c r="AG23" s="6" t="s">
        <v>121</v>
      </c>
      <c r="AH23" s="6" t="s">
        <v>121</v>
      </c>
      <c r="AI23" s="6" t="s">
        <v>121</v>
      </c>
      <c r="AJ23" s="6" t="s">
        <v>121</v>
      </c>
    </row>
    <row r="24" spans="1:42" x14ac:dyDescent="0.25">
      <c r="A24" s="26">
        <v>6</v>
      </c>
      <c r="B24" s="81" t="s">
        <v>51</v>
      </c>
      <c r="C24" s="81" t="s">
        <v>170</v>
      </c>
      <c r="D24" s="86" t="s">
        <v>205</v>
      </c>
      <c r="E24" s="92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  <c r="AJ24" s="6" t="s">
        <v>121</v>
      </c>
    </row>
    <row r="25" spans="1:42" x14ac:dyDescent="0.25">
      <c r="A25" s="26">
        <v>7</v>
      </c>
      <c r="B25" s="80" t="s">
        <v>154</v>
      </c>
      <c r="C25" s="81" t="s">
        <v>171</v>
      </c>
      <c r="D25" s="86" t="s">
        <v>206</v>
      </c>
      <c r="E25" s="92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5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  <c r="AJ25" s="6" t="s">
        <v>121</v>
      </c>
      <c r="AP25" s="32"/>
    </row>
    <row r="26" spans="1:42" x14ac:dyDescent="0.25">
      <c r="A26" s="26">
        <v>8</v>
      </c>
      <c r="B26" s="80" t="s">
        <v>154</v>
      </c>
      <c r="C26" s="81" t="s">
        <v>86</v>
      </c>
      <c r="D26" s="86" t="s">
        <v>207</v>
      </c>
      <c r="E26" s="92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  <c r="AJ26" s="6" t="s">
        <v>121</v>
      </c>
    </row>
    <row r="27" spans="1:42" x14ac:dyDescent="0.25">
      <c r="A27" s="26">
        <v>9</v>
      </c>
      <c r="B27" s="81" t="s">
        <v>155</v>
      </c>
      <c r="C27" s="81" t="s">
        <v>172</v>
      </c>
      <c r="D27" s="86" t="s">
        <v>208</v>
      </c>
      <c r="E27" s="92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5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  <c r="AJ27" s="6" t="s">
        <v>121</v>
      </c>
    </row>
    <row r="28" spans="1:42" x14ac:dyDescent="0.25">
      <c r="A28" s="26">
        <v>10</v>
      </c>
      <c r="B28" s="81" t="s">
        <v>156</v>
      </c>
      <c r="C28" s="81" t="s">
        <v>173</v>
      </c>
      <c r="D28" s="86" t="s">
        <v>209</v>
      </c>
      <c r="E28" s="92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5" t="s">
        <v>121</v>
      </c>
      <c r="L28" s="6" t="s">
        <v>121</v>
      </c>
      <c r="M28" s="6" t="s">
        <v>121</v>
      </c>
      <c r="N28" s="5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  <c r="AJ28" s="6" t="s">
        <v>121</v>
      </c>
    </row>
    <row r="29" spans="1:42" x14ac:dyDescent="0.25">
      <c r="A29" s="26">
        <v>11</v>
      </c>
      <c r="B29" s="81" t="s">
        <v>157</v>
      </c>
      <c r="C29" s="81" t="s">
        <v>174</v>
      </c>
      <c r="D29" s="86" t="s">
        <v>210</v>
      </c>
      <c r="E29" s="92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  <c r="AJ29" s="6" t="s">
        <v>121</v>
      </c>
    </row>
    <row r="30" spans="1:42" x14ac:dyDescent="0.25">
      <c r="A30" s="26">
        <v>12</v>
      </c>
      <c r="B30" s="81" t="s">
        <v>158</v>
      </c>
      <c r="C30" s="81" t="s">
        <v>175</v>
      </c>
      <c r="D30" s="86" t="s">
        <v>211</v>
      </c>
      <c r="E30" s="92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5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  <c r="AJ30" s="6" t="s">
        <v>121</v>
      </c>
    </row>
    <row r="31" spans="1:42" x14ac:dyDescent="0.25">
      <c r="A31" s="26">
        <v>13</v>
      </c>
      <c r="B31" s="81" t="s">
        <v>158</v>
      </c>
      <c r="C31" s="81" t="s">
        <v>176</v>
      </c>
      <c r="D31" s="86" t="s">
        <v>212</v>
      </c>
      <c r="E31" s="92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  <c r="AJ31" s="6" t="s">
        <v>121</v>
      </c>
    </row>
    <row r="32" spans="1:42" x14ac:dyDescent="0.25">
      <c r="A32" s="26">
        <v>14</v>
      </c>
      <c r="B32" s="81" t="s">
        <v>158</v>
      </c>
      <c r="C32" s="81" t="s">
        <v>177</v>
      </c>
      <c r="D32" s="86" t="s">
        <v>213</v>
      </c>
      <c r="E32" s="92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  <c r="AJ32" s="6" t="s">
        <v>121</v>
      </c>
    </row>
    <row r="33" spans="1:36" x14ac:dyDescent="0.25">
      <c r="A33" s="26">
        <v>15</v>
      </c>
      <c r="B33" s="79" t="s">
        <v>158</v>
      </c>
      <c r="C33" s="81" t="s">
        <v>178</v>
      </c>
      <c r="D33" s="85" t="s">
        <v>214</v>
      </c>
      <c r="E33" s="92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  <c r="AJ33" s="6" t="s">
        <v>121</v>
      </c>
    </row>
    <row r="34" spans="1:36" x14ac:dyDescent="0.25">
      <c r="A34" s="26">
        <v>16</v>
      </c>
      <c r="B34" s="79" t="s">
        <v>159</v>
      </c>
      <c r="C34" s="81" t="s">
        <v>179</v>
      </c>
      <c r="D34" s="85" t="s">
        <v>215</v>
      </c>
      <c r="E34" s="92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  <c r="AJ34" s="6" t="s">
        <v>121</v>
      </c>
    </row>
    <row r="35" spans="1:36" x14ac:dyDescent="0.25">
      <c r="A35" s="26">
        <v>17</v>
      </c>
      <c r="B35" s="79" t="s">
        <v>158</v>
      </c>
      <c r="C35" s="81" t="s">
        <v>180</v>
      </c>
      <c r="D35" s="85" t="s">
        <v>216</v>
      </c>
      <c r="E35" s="92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/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73" t="s">
        <v>121</v>
      </c>
      <c r="S35" s="6"/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/>
      <c r="Z35" s="6"/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/>
      <c r="AG35" s="6"/>
      <c r="AH35" s="6"/>
      <c r="AI35" s="6"/>
      <c r="AJ35" s="6"/>
    </row>
    <row r="36" spans="1:36" x14ac:dyDescent="0.25">
      <c r="A36" s="26">
        <v>18</v>
      </c>
      <c r="B36" s="79" t="s">
        <v>13</v>
      </c>
      <c r="C36" s="81" t="s">
        <v>106</v>
      </c>
      <c r="D36" s="85" t="s">
        <v>217</v>
      </c>
      <c r="E36" s="92" t="s">
        <v>234</v>
      </c>
      <c r="F36" s="90"/>
      <c r="G36" s="90"/>
      <c r="H36" s="91"/>
      <c r="I36" s="90"/>
      <c r="J36" s="90"/>
      <c r="K36" s="90"/>
      <c r="L36" s="90"/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90"/>
      <c r="S36" s="90"/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90"/>
      <c r="Z36" s="90"/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90"/>
      <c r="AG36" s="90"/>
      <c r="AH36" s="90"/>
      <c r="AI36" s="90"/>
      <c r="AJ36" s="90"/>
    </row>
    <row r="37" spans="1:36" x14ac:dyDescent="0.25">
      <c r="A37" s="26">
        <v>19</v>
      </c>
      <c r="B37" s="79" t="s">
        <v>13</v>
      </c>
      <c r="C37" s="81" t="s">
        <v>181</v>
      </c>
      <c r="D37" s="85" t="s">
        <v>218</v>
      </c>
      <c r="E37" s="92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90"/>
      <c r="L37" s="90"/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90"/>
      <c r="S37" s="90"/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90"/>
      <c r="Z37" s="90"/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90"/>
      <c r="AG37" s="90"/>
      <c r="AH37" s="90"/>
      <c r="AI37" s="90"/>
      <c r="AJ37" s="90"/>
    </row>
    <row r="38" spans="1:36" x14ac:dyDescent="0.25">
      <c r="A38" s="26">
        <v>20</v>
      </c>
      <c r="B38" s="80" t="s">
        <v>160</v>
      </c>
      <c r="C38" s="80" t="s">
        <v>182</v>
      </c>
      <c r="D38" s="80" t="s">
        <v>219</v>
      </c>
      <c r="E38" s="92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90"/>
      <c r="L38" s="90"/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90"/>
      <c r="S38" s="90"/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90"/>
      <c r="Z38" s="90"/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73" t="s">
        <v>121</v>
      </c>
      <c r="AG38" s="90"/>
      <c r="AH38" s="90"/>
      <c r="AI38" s="90"/>
      <c r="AJ38" s="90"/>
    </row>
    <row r="39" spans="1:36" x14ac:dyDescent="0.25">
      <c r="A39" s="26">
        <v>21</v>
      </c>
      <c r="B39" s="80" t="s">
        <v>160</v>
      </c>
      <c r="C39" s="80" t="s">
        <v>183</v>
      </c>
      <c r="D39" s="80" t="s">
        <v>220</v>
      </c>
      <c r="E39" s="92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90"/>
      <c r="L39" s="90"/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90"/>
      <c r="S39" s="90"/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90"/>
      <c r="Z39" s="90"/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90"/>
      <c r="AG39" s="90"/>
      <c r="AH39" s="90"/>
      <c r="AI39" s="90"/>
      <c r="AJ39" s="90"/>
    </row>
    <row r="40" spans="1:36" x14ac:dyDescent="0.25">
      <c r="A40" s="26">
        <v>22</v>
      </c>
      <c r="B40" s="80" t="s">
        <v>160</v>
      </c>
      <c r="C40" s="80" t="s">
        <v>184</v>
      </c>
      <c r="D40" s="80" t="s">
        <v>221</v>
      </c>
      <c r="E40" s="92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90"/>
      <c r="L40" s="90"/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90"/>
      <c r="S40" s="90"/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90"/>
      <c r="Z40" s="90"/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90"/>
      <c r="AG40" s="90"/>
      <c r="AH40" s="6" t="s">
        <v>121</v>
      </c>
      <c r="AI40" s="6" t="s">
        <v>121</v>
      </c>
      <c r="AJ40" s="6" t="s">
        <v>121</v>
      </c>
    </row>
    <row r="41" spans="1:36" x14ac:dyDescent="0.25">
      <c r="A41" s="26">
        <v>23</v>
      </c>
      <c r="B41" s="81" t="s">
        <v>161</v>
      </c>
      <c r="C41" s="81" t="s">
        <v>185</v>
      </c>
      <c r="D41" s="86" t="s">
        <v>222</v>
      </c>
      <c r="E41" s="92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90"/>
      <c r="L41" s="90"/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90"/>
      <c r="S41" s="90"/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90"/>
      <c r="Z41" s="90"/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90"/>
      <c r="AG41" s="90"/>
      <c r="AH41" s="6" t="s">
        <v>121</v>
      </c>
      <c r="AI41" s="6" t="s">
        <v>121</v>
      </c>
      <c r="AJ41" s="6" t="s">
        <v>121</v>
      </c>
    </row>
    <row r="42" spans="1:36" x14ac:dyDescent="0.25">
      <c r="A42" s="26">
        <v>24</v>
      </c>
      <c r="B42" s="81" t="s">
        <v>161</v>
      </c>
      <c r="C42" s="81" t="s">
        <v>186</v>
      </c>
      <c r="D42" s="86" t="s">
        <v>210</v>
      </c>
      <c r="E42" s="92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89" t="s">
        <v>121</v>
      </c>
      <c r="L42" s="90"/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89" t="s">
        <v>121</v>
      </c>
      <c r="S42" s="90"/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89" t="s">
        <v>121</v>
      </c>
      <c r="Z42" s="90"/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89" t="s">
        <v>121</v>
      </c>
      <c r="AG42" s="90"/>
      <c r="AH42" s="6" t="s">
        <v>121</v>
      </c>
      <c r="AI42" s="6" t="s">
        <v>121</v>
      </c>
      <c r="AJ42" s="6" t="s">
        <v>121</v>
      </c>
    </row>
    <row r="43" spans="1:36" x14ac:dyDescent="0.25">
      <c r="A43" s="26">
        <v>25</v>
      </c>
      <c r="B43" s="80" t="s">
        <v>162</v>
      </c>
      <c r="C43" s="80" t="s">
        <v>187</v>
      </c>
      <c r="D43" s="88" t="s">
        <v>209</v>
      </c>
      <c r="E43" s="92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5" t="s">
        <v>121</v>
      </c>
      <c r="K43" s="90"/>
      <c r="L43" s="90"/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90"/>
      <c r="S43" s="90"/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90"/>
      <c r="Z43" s="90"/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90"/>
      <c r="AG43" s="90"/>
      <c r="AH43" s="6" t="s">
        <v>121</v>
      </c>
      <c r="AI43" s="6" t="s">
        <v>121</v>
      </c>
      <c r="AJ43" s="6" t="s">
        <v>121</v>
      </c>
    </row>
    <row r="44" spans="1:36" x14ac:dyDescent="0.25">
      <c r="A44" s="26">
        <v>26</v>
      </c>
      <c r="B44" s="80" t="s">
        <v>162</v>
      </c>
      <c r="C44" s="80" t="s">
        <v>188</v>
      </c>
      <c r="D44" s="88" t="s">
        <v>223</v>
      </c>
      <c r="E44" s="92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  <c r="AJ44" s="6" t="s">
        <v>121</v>
      </c>
    </row>
    <row r="45" spans="1:36" x14ac:dyDescent="0.25">
      <c r="A45" s="26">
        <v>27</v>
      </c>
      <c r="B45" s="81" t="s">
        <v>161</v>
      </c>
      <c r="C45" s="81" t="s">
        <v>189</v>
      </c>
      <c r="D45" s="86" t="s">
        <v>224</v>
      </c>
      <c r="E45" s="92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90"/>
      <c r="L45" s="90"/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90"/>
      <c r="S45" s="90"/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90"/>
      <c r="Z45" s="90"/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90"/>
      <c r="AG45" s="90"/>
      <c r="AH45" s="6" t="s">
        <v>121</v>
      </c>
      <c r="AI45" s="6" t="s">
        <v>121</v>
      </c>
      <c r="AJ45" s="6" t="s">
        <v>121</v>
      </c>
    </row>
    <row r="46" spans="1:36" x14ac:dyDescent="0.25">
      <c r="A46" s="26">
        <v>28</v>
      </c>
      <c r="B46" s="79" t="s">
        <v>161</v>
      </c>
      <c r="C46" s="81" t="s">
        <v>190</v>
      </c>
      <c r="D46" s="85" t="s">
        <v>225</v>
      </c>
      <c r="E46" s="92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90"/>
      <c r="L46" s="90"/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90"/>
      <c r="S46" s="90"/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90"/>
      <c r="Z46" s="90"/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90"/>
      <c r="AG46" s="90"/>
      <c r="AH46" s="6" t="s">
        <v>121</v>
      </c>
      <c r="AI46" s="6" t="s">
        <v>121</v>
      </c>
      <c r="AJ46" s="6" t="s">
        <v>121</v>
      </c>
    </row>
    <row r="47" spans="1:36" x14ac:dyDescent="0.25">
      <c r="A47" s="26">
        <v>29</v>
      </c>
      <c r="B47" s="81" t="s">
        <v>163</v>
      </c>
      <c r="C47" s="81" t="s">
        <v>191</v>
      </c>
      <c r="D47" s="86" t="s">
        <v>226</v>
      </c>
      <c r="E47" s="92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89" t="s">
        <v>121</v>
      </c>
      <c r="L47" s="90"/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89" t="s">
        <v>121</v>
      </c>
      <c r="S47" s="90"/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89" t="s">
        <v>121</v>
      </c>
      <c r="Z47" s="90"/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89" t="s">
        <v>121</v>
      </c>
      <c r="AG47" s="90"/>
      <c r="AH47" s="6" t="s">
        <v>121</v>
      </c>
      <c r="AI47" s="6" t="s">
        <v>121</v>
      </c>
      <c r="AJ47" s="6" t="s">
        <v>121</v>
      </c>
    </row>
    <row r="48" spans="1:36" x14ac:dyDescent="0.25">
      <c r="B48" s="81" t="s">
        <v>163</v>
      </c>
      <c r="C48" s="81" t="s">
        <v>192</v>
      </c>
      <c r="D48" s="86" t="s">
        <v>227</v>
      </c>
      <c r="E48" s="92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94"/>
    </row>
    <row r="49" spans="2:36" x14ac:dyDescent="0.25">
      <c r="B49" s="81" t="s">
        <v>163</v>
      </c>
      <c r="C49" s="81" t="s">
        <v>193</v>
      </c>
      <c r="D49" s="86" t="s">
        <v>228</v>
      </c>
      <c r="E49" s="92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94"/>
    </row>
    <row r="50" spans="2:36" x14ac:dyDescent="0.25">
      <c r="B50" s="81" t="s">
        <v>163</v>
      </c>
      <c r="C50" s="81" t="s">
        <v>194</v>
      </c>
      <c r="D50" s="86" t="s">
        <v>229</v>
      </c>
      <c r="E50" s="92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94"/>
    </row>
    <row r="51" spans="2:36" x14ac:dyDescent="0.25">
      <c r="B51" s="81" t="s">
        <v>163</v>
      </c>
      <c r="C51" s="81" t="s">
        <v>195</v>
      </c>
      <c r="D51" s="86" t="s">
        <v>230</v>
      </c>
      <c r="E51" s="92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94"/>
    </row>
    <row r="52" spans="2:36" x14ac:dyDescent="0.25">
      <c r="B52" s="81" t="s">
        <v>163</v>
      </c>
      <c r="C52" s="81" t="s">
        <v>196</v>
      </c>
      <c r="D52" s="86" t="s">
        <v>231</v>
      </c>
      <c r="E52" s="92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94"/>
    </row>
    <row r="53" spans="2:36" x14ac:dyDescent="0.25">
      <c r="B53" s="83" t="s">
        <v>164</v>
      </c>
      <c r="C53" s="83" t="s">
        <v>197</v>
      </c>
      <c r="D53" s="83" t="s">
        <v>227</v>
      </c>
      <c r="E53" s="83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94"/>
    </row>
    <row r="54" spans="2:36" x14ac:dyDescent="0.25">
      <c r="B54" s="83" t="s">
        <v>157</v>
      </c>
      <c r="C54" s="83" t="s">
        <v>198</v>
      </c>
      <c r="D54" s="83" t="s">
        <v>211</v>
      </c>
      <c r="E54" s="83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94"/>
    </row>
    <row r="55" spans="2:36" x14ac:dyDescent="0.25">
      <c r="B55" s="83" t="s">
        <v>158</v>
      </c>
      <c r="C55" s="83" t="s">
        <v>199</v>
      </c>
      <c r="D55" s="83" t="s">
        <v>49</v>
      </c>
      <c r="E55" s="83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94"/>
    </row>
    <row r="56" spans="2:36" x14ac:dyDescent="0.25">
      <c r="B56" s="83" t="s">
        <v>158</v>
      </c>
      <c r="C56" s="83" t="s">
        <v>200</v>
      </c>
      <c r="D56" s="83" t="s">
        <v>232</v>
      </c>
      <c r="E56" s="83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94"/>
    </row>
    <row r="57" spans="2:36" x14ac:dyDescent="0.25">
      <c r="B57" s="83" t="s">
        <v>163</v>
      </c>
      <c r="C57" s="83" t="s">
        <v>201</v>
      </c>
      <c r="D57" s="83" t="s">
        <v>233</v>
      </c>
      <c r="E57" s="83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94"/>
    </row>
  </sheetData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AC17:AC18"/>
    <mergeCell ref="AD17:AD18"/>
    <mergeCell ref="AE17:AE18"/>
    <mergeCell ref="AF17:AF18"/>
    <mergeCell ref="AG17:AG18"/>
    <mergeCell ref="AH17:AH18"/>
    <mergeCell ref="AH5:AH6"/>
    <mergeCell ref="AH8:AH9"/>
    <mergeCell ref="F8:F9"/>
    <mergeCell ref="F11:F12"/>
    <mergeCell ref="T5:T6"/>
    <mergeCell ref="T8:T9"/>
    <mergeCell ref="AA5:AA6"/>
    <mergeCell ref="AA8:AA9"/>
  </mergeCells>
  <conditionalFormatting sqref="F17:AJ21 F22:O22 R22:W22 F32:AJ47 F31 L31:AJ31 Y22:AI22 F23:AJ30">
    <cfRule type="expression" dxfId="225" priority="45">
      <formula>WEEKDAY(F$17,2)&gt;5</formula>
    </cfRule>
  </conditionalFormatting>
  <conditionalFormatting sqref="Y12:AA12">
    <cfRule type="expression" dxfId="224" priority="42">
      <formula>WEEKDAY(AQ$18,2)&gt;5</formula>
    </cfRule>
  </conditionalFormatting>
  <conditionalFormatting sqref="Q22">
    <cfRule type="expression" dxfId="223" priority="35">
      <formula>WEEKDAY(Q$17,2)&gt;5</formula>
    </cfRule>
  </conditionalFormatting>
  <conditionalFormatting sqref="G31:K31">
    <cfRule type="expression" dxfId="222" priority="25">
      <formula>WEEKDAY(G$17,2)&gt;5</formula>
    </cfRule>
  </conditionalFormatting>
  <conditionalFormatting sqref="AJ22">
    <cfRule type="expression" dxfId="221" priority="21">
      <formula>WEEKDAY(AJ$17,2)&gt;5</formula>
    </cfRule>
  </conditionalFormatting>
  <conditionalFormatting sqref="P22">
    <cfRule type="expression" dxfId="220" priority="17">
      <formula>WEEKDAY(P$17,2)&gt;5</formula>
    </cfRule>
  </conditionalFormatting>
  <conditionalFormatting sqref="X22">
    <cfRule type="expression" dxfId="219" priority="13">
      <formula>WEEKDAY(X$17,2)&gt;5</formula>
    </cfRule>
  </conditionalFormatting>
  <conditionalFormatting sqref="E19:E47">
    <cfRule type="containsText" dxfId="218" priority="1" operator="containsText" text="REFERENT METIER">
      <formula>NOT(ISERROR(SEARCH("REFERENT METIER",E19)))</formula>
    </cfRule>
    <cfRule type="containsText" dxfId="217" priority="2" operator="containsText" text="CORSIC">
      <formula>NOT(ISERROR(SEARCH("CORSIC",E19)))</formula>
    </cfRule>
    <cfRule type="containsText" dxfId="216" priority="3" operator="containsText" text="RH">
      <formula>NOT(ISERROR(SEARCH("RH",E19)))</formula>
    </cfRule>
    <cfRule type="containsText" dxfId="215" priority="4" operator="containsText" text="SECTION 68">
      <formula>NOT(ISERROR(SEARCH("SECTION 68",E19)))</formula>
    </cfRule>
    <cfRule type="containsText" dxfId="214" priority="5" operator="containsText" text="SECTION 67">
      <formula>NOT(ISERROR(SEARCH("SECTION 67",E19)))</formula>
    </cfRule>
    <cfRule type="containsText" dxfId="213" priority="6" operator="containsText" text="COORDINATION">
      <formula>NOT(ISERROR(SEARCH("COORDINATION",E19)))</formula>
    </cfRule>
    <cfRule type="containsText" dxfId="212" priority="7" operator="containsText" text="COMMUNICATION">
      <formula>NOT(ISERROR(SEARCH("COMMUNICATION",E19)))</formula>
    </cfRule>
    <cfRule type="containsText" dxfId="211" priority="8" operator="containsText" text="BUDGET">
      <formula>NOT(ISERROR(SEARCH("BUDGET",E19)))</formula>
    </cfRule>
    <cfRule type="containsText" dxfId="210" priority="9" operator="containsText" text="SECRETARIAT">
      <formula>NOT(ISERROR(SEARCH("SECRETARIAT",E19)))</formula>
    </cfRule>
    <cfRule type="containsText" dxfId="209" priority="10" operator="containsText" text="CHEF BJDC">
      <formula>NOT(ISERROR(SEARCH("CHEF BJDC",E19)))</formula>
    </cfRule>
    <cfRule type="containsText" dxfId="208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8" name="Button 19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9" name="Button 20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10" name="Button 21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11" name="Button 22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12" name="Button 23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13" name="Button 24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14" name="Button 25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15" name="Button 26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16" name="Button 27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17" name="Button 28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18" name="Button 29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0" r:id="rId19" name="Button 30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1" r:id="rId20" name="Button 31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2" r:id="rId21" name="Button 32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B1016780-1E68-425D-8614-15593E6EC12A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F22:O22 R22:W22 F32:AJ47 F31 L31:AJ31 Y22:AI22 F23:AJ30</xm:sqref>
        </x14:conditionalFormatting>
        <x14:conditionalFormatting xmlns:xm="http://schemas.microsoft.com/office/excel/2006/main">
          <x14:cfRule type="expression" priority="47" id="{A6032C55-4519-4E81-9519-D7CD722C7C0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6" id="{FBC79CAA-837B-450D-A01F-550D3DA57B7A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F41:AJ44 F46:AJ47 F26:AJ27 F23:AJ24 F22:O22 R22:W22 F32:AJ39 F31 L31:AJ31 Y22:AI22 F29:AJ30</xm:sqref>
        </x14:conditionalFormatting>
        <x14:conditionalFormatting xmlns:xm="http://schemas.microsoft.com/office/excel/2006/main">
          <x14:cfRule type="expression" priority="44" id="{0D3B6154-9D8F-4E0F-B308-593E0CCCEE8A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43" id="{3469B304-6348-4CB4-82FC-177F7B07E2FE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37" id="{EAB30907-5459-421D-9770-87F7D6592C6B}">
            <xm:f>NOT(ISNA(VLOOKUP(Q$17,'JOURS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6" id="{F693925A-D4EE-4E33-89B4-65F06831A2FF}">
            <xm:f>NOT(ISNA(VLOOKUP(Q$17,'JOURS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4" id="{65348D10-B7BF-40E3-9D5F-FEB0EC7F9F7A}">
            <xm:f>NOT(ISNA(VLOOKUP(Q$17,'JOURS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29" id="{45A42A5B-4746-4B2D-B404-D7ED109ED36B}">
            <xm:f>NOT(ISNA(VLOOKUP(AC$17,'JOURS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AC22</xm:sqref>
        </x14:conditionalFormatting>
        <x14:conditionalFormatting xmlns:xm="http://schemas.microsoft.com/office/excel/2006/main">
          <x14:cfRule type="expression" priority="28" id="{B6527941-89C8-4771-B34C-BB6F5EF9FFD8}">
            <xm:f>NOT(ISNA(VLOOKUP(AD$17,'JOURS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AD22</xm:sqref>
        </x14:conditionalFormatting>
        <x14:conditionalFormatting xmlns:xm="http://schemas.microsoft.com/office/excel/2006/main">
          <x14:cfRule type="expression" priority="27" id="{B3E32483-F731-4D10-B81E-2994A89B7518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6" id="{B0A5D018-70C2-4566-BD49-F0339449CDFE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4" id="{6F020F68-C9B5-4AD2-96B7-D38BDD25EA9A}">
            <xm:f>NOT(ISNA(VLOOKUP(AB$17,'JOURS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23" id="{E7DA23B0-505A-489D-B161-F0804B204F41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2" id="{CA1EA70C-AB98-4108-8D85-3F01A67C0AC4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0" id="{3B765A03-AC61-40DD-A0B8-B8C4569E487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19" id="{81794BCE-1D99-4E94-854B-EDFBD83D670C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8" id="{469B6E2D-0445-4289-9338-F88EEABB2D5C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6" id="{2A548E9A-521C-4E5F-BD82-0CC0531D39AF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5" id="{BDE155A4-B0E6-4798-8026-073109C99339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4" id="{1CF9AC28-5634-4358-8A68-F297162B5686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2" id="{F29803DD-80C4-4330-9D3A-4D2724DE4BD7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AO57"/>
  <sheetViews>
    <sheetView showGridLines="0" zoomScale="75" zoomScaleNormal="75" workbookViewId="0">
      <pane ySplit="18" topLeftCell="A27" activePane="bottomLeft" state="frozen"/>
      <selection pane="bottomLeft" activeCell="B19" sqref="B19:E57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5" width="4.28515625" style="7" customWidth="1"/>
    <col min="36" max="36" width="4" style="7" customWidth="1"/>
    <col min="37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5">
        <f>Janvier!B3:C5</f>
        <v>2021</v>
      </c>
      <c r="C3" s="95"/>
      <c r="F3" s="8"/>
      <c r="M3" s="9"/>
      <c r="T3" s="14"/>
      <c r="AA3" s="15"/>
      <c r="AH3" s="16"/>
    </row>
    <row r="4" spans="2:41" x14ac:dyDescent="0.25">
      <c r="B4" s="95"/>
      <c r="C4" s="95"/>
    </row>
    <row r="5" spans="2:41" ht="15.75" x14ac:dyDescent="0.25">
      <c r="B5" s="95"/>
      <c r="C5" s="95"/>
      <c r="F5" s="18"/>
      <c r="M5" s="13"/>
      <c r="T5" s="106" t="s">
        <v>115</v>
      </c>
      <c r="AA5" s="107" t="s">
        <v>115</v>
      </c>
      <c r="AH5" s="104" t="s">
        <v>115</v>
      </c>
      <c r="AN5" s="11"/>
      <c r="AO5" s="11"/>
    </row>
    <row r="6" spans="2:41" ht="15.75" x14ac:dyDescent="0.25">
      <c r="F6" s="18"/>
      <c r="M6" s="17"/>
      <c r="T6" s="106"/>
      <c r="AA6" s="107"/>
      <c r="AH6" s="104"/>
      <c r="AN6" s="11">
        <v>4</v>
      </c>
      <c r="AO6" s="11" t="s">
        <v>112</v>
      </c>
    </row>
    <row r="7" spans="2:41" x14ac:dyDescent="0.25">
      <c r="J7" s="7" t="s">
        <v>121</v>
      </c>
      <c r="AN7" s="11"/>
      <c r="AO7" s="11"/>
    </row>
    <row r="8" spans="2:41" ht="15.75" x14ac:dyDescent="0.25">
      <c r="B8" s="96" t="s">
        <v>122</v>
      </c>
      <c r="C8" s="96"/>
      <c r="F8" s="105" t="s">
        <v>115</v>
      </c>
      <c r="M8" s="19"/>
      <c r="T8" s="106" t="s">
        <v>116</v>
      </c>
      <c r="AA8" s="107" t="s">
        <v>116</v>
      </c>
      <c r="AH8" s="104" t="s">
        <v>116</v>
      </c>
    </row>
    <row r="9" spans="2:41" ht="15.75" x14ac:dyDescent="0.25">
      <c r="B9" s="96"/>
      <c r="C9" s="96"/>
      <c r="F9" s="105"/>
      <c r="M9" s="19"/>
      <c r="T9" s="106"/>
      <c r="AA9" s="107"/>
      <c r="AH9" s="104"/>
    </row>
    <row r="11" spans="2:41" ht="15.75" x14ac:dyDescent="0.25">
      <c r="F11" s="105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5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13:10:57 par  l.durban</v>
      </c>
    </row>
    <row r="17" spans="1:35" ht="27.75" customHeight="1" x14ac:dyDescent="0.25">
      <c r="A17" s="97"/>
      <c r="B17" s="98" t="s">
        <v>1</v>
      </c>
      <c r="C17" s="100" t="s">
        <v>0</v>
      </c>
      <c r="D17" s="100" t="s">
        <v>45</v>
      </c>
      <c r="E17" s="100" t="s">
        <v>46</v>
      </c>
      <c r="F17" s="103">
        <f>DATE(B3,AN6,1)</f>
        <v>44287</v>
      </c>
      <c r="G17" s="103">
        <f t="shared" ref="G17:AI17" si="0">F17+1</f>
        <v>44288</v>
      </c>
      <c r="H17" s="103">
        <f t="shared" si="0"/>
        <v>44289</v>
      </c>
      <c r="I17" s="103">
        <f t="shared" si="0"/>
        <v>44290</v>
      </c>
      <c r="J17" s="102">
        <f t="shared" si="0"/>
        <v>44291</v>
      </c>
      <c r="K17" s="102">
        <f t="shared" si="0"/>
        <v>44292</v>
      </c>
      <c r="L17" s="102">
        <f t="shared" si="0"/>
        <v>44293</v>
      </c>
      <c r="M17" s="102">
        <f t="shared" si="0"/>
        <v>44294</v>
      </c>
      <c r="N17" s="102">
        <f t="shared" si="0"/>
        <v>44295</v>
      </c>
      <c r="O17" s="102">
        <f t="shared" si="0"/>
        <v>44296</v>
      </c>
      <c r="P17" s="102">
        <f t="shared" si="0"/>
        <v>44297</v>
      </c>
      <c r="Q17" s="102">
        <f t="shared" si="0"/>
        <v>44298</v>
      </c>
      <c r="R17" s="102">
        <f t="shared" si="0"/>
        <v>44299</v>
      </c>
      <c r="S17" s="102">
        <f t="shared" si="0"/>
        <v>44300</v>
      </c>
      <c r="T17" s="102">
        <f t="shared" si="0"/>
        <v>44301</v>
      </c>
      <c r="U17" s="102">
        <f t="shared" si="0"/>
        <v>44302</v>
      </c>
      <c r="V17" s="102">
        <f t="shared" si="0"/>
        <v>44303</v>
      </c>
      <c r="W17" s="102">
        <f t="shared" si="0"/>
        <v>44304</v>
      </c>
      <c r="X17" s="102">
        <f t="shared" si="0"/>
        <v>44305</v>
      </c>
      <c r="Y17" s="102">
        <f t="shared" si="0"/>
        <v>44306</v>
      </c>
      <c r="Z17" s="102">
        <f t="shared" si="0"/>
        <v>44307</v>
      </c>
      <c r="AA17" s="102">
        <f t="shared" si="0"/>
        <v>44308</v>
      </c>
      <c r="AB17" s="102">
        <f t="shared" si="0"/>
        <v>44309</v>
      </c>
      <c r="AC17" s="102">
        <f t="shared" si="0"/>
        <v>44310</v>
      </c>
      <c r="AD17" s="102">
        <f t="shared" si="0"/>
        <v>44311</v>
      </c>
      <c r="AE17" s="102">
        <f t="shared" si="0"/>
        <v>44312</v>
      </c>
      <c r="AF17" s="102">
        <f t="shared" si="0"/>
        <v>44313</v>
      </c>
      <c r="AG17" s="102">
        <f t="shared" si="0"/>
        <v>44314</v>
      </c>
      <c r="AH17" s="102">
        <f t="shared" si="0"/>
        <v>44315</v>
      </c>
      <c r="AI17" s="102">
        <f t="shared" si="0"/>
        <v>44316</v>
      </c>
    </row>
    <row r="18" spans="1:35" x14ac:dyDescent="0.25">
      <c r="A18" s="97"/>
      <c r="B18" s="99"/>
      <c r="C18" s="101"/>
      <c r="D18" s="101"/>
      <c r="E18" s="101"/>
      <c r="F18" s="103"/>
      <c r="G18" s="103"/>
      <c r="H18" s="103"/>
      <c r="I18" s="103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</row>
    <row r="19" spans="1:35" x14ac:dyDescent="0.25">
      <c r="A19" s="26">
        <v>1</v>
      </c>
      <c r="B19" s="79" t="s">
        <v>150</v>
      </c>
      <c r="C19" s="81" t="s">
        <v>165</v>
      </c>
      <c r="D19" s="85" t="s">
        <v>202</v>
      </c>
      <c r="E19" s="92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9" t="s">
        <v>151</v>
      </c>
      <c r="C20" s="81" t="s">
        <v>166</v>
      </c>
      <c r="D20" s="85" t="s">
        <v>84</v>
      </c>
      <c r="E20" s="92" t="s">
        <v>234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6" t="s">
        <v>121</v>
      </c>
      <c r="S20" s="6" t="s">
        <v>121</v>
      </c>
      <c r="T20" s="6" t="s">
        <v>121</v>
      </c>
      <c r="U20" s="6" t="s">
        <v>121</v>
      </c>
      <c r="V20" s="55" t="s">
        <v>121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9" t="s">
        <v>152</v>
      </c>
      <c r="C21" s="81" t="s">
        <v>167</v>
      </c>
      <c r="D21" s="85" t="s">
        <v>84</v>
      </c>
      <c r="E21" s="92" t="s">
        <v>234</v>
      </c>
      <c r="F21" s="6" t="s">
        <v>121</v>
      </c>
      <c r="G21" s="6" t="s">
        <v>121</v>
      </c>
      <c r="H21" s="5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</row>
    <row r="22" spans="1:35" x14ac:dyDescent="0.25">
      <c r="A22" s="26">
        <v>4</v>
      </c>
      <c r="B22" s="79" t="s">
        <v>51</v>
      </c>
      <c r="C22" s="81" t="s">
        <v>168</v>
      </c>
      <c r="D22" s="85" t="s">
        <v>203</v>
      </c>
      <c r="E22" s="92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</row>
    <row r="23" spans="1:35" x14ac:dyDescent="0.25">
      <c r="A23" s="26">
        <v>5</v>
      </c>
      <c r="B23" s="80" t="s">
        <v>153</v>
      </c>
      <c r="C23" s="80" t="s">
        <v>169</v>
      </c>
      <c r="D23" s="80" t="s">
        <v>204</v>
      </c>
      <c r="E23" s="92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6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6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6" t="s">
        <v>121</v>
      </c>
      <c r="AG23" s="6" t="s">
        <v>121</v>
      </c>
      <c r="AH23" s="6" t="s">
        <v>121</v>
      </c>
      <c r="AI23" s="6" t="s">
        <v>121</v>
      </c>
    </row>
    <row r="24" spans="1:35" x14ac:dyDescent="0.25">
      <c r="A24" s="26">
        <v>6</v>
      </c>
      <c r="B24" s="81" t="s">
        <v>51</v>
      </c>
      <c r="C24" s="81" t="s">
        <v>170</v>
      </c>
      <c r="D24" s="86" t="s">
        <v>205</v>
      </c>
      <c r="E24" s="92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</row>
    <row r="25" spans="1:35" x14ac:dyDescent="0.25">
      <c r="A25" s="26">
        <v>7</v>
      </c>
      <c r="B25" s="80" t="s">
        <v>154</v>
      </c>
      <c r="C25" s="81" t="s">
        <v>171</v>
      </c>
      <c r="D25" s="86" t="s">
        <v>206</v>
      </c>
      <c r="E25" s="92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</row>
    <row r="26" spans="1:35" x14ac:dyDescent="0.25">
      <c r="A26" s="26">
        <v>8</v>
      </c>
      <c r="B26" s="80" t="s">
        <v>154</v>
      </c>
      <c r="C26" s="81" t="s">
        <v>86</v>
      </c>
      <c r="D26" s="86" t="s">
        <v>207</v>
      </c>
      <c r="E26" s="92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81" t="s">
        <v>155</v>
      </c>
      <c r="C27" s="81" t="s">
        <v>172</v>
      </c>
      <c r="D27" s="86" t="s">
        <v>208</v>
      </c>
      <c r="E27" s="92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6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81" t="s">
        <v>156</v>
      </c>
      <c r="C28" s="81" t="s">
        <v>173</v>
      </c>
      <c r="D28" s="86" t="s">
        <v>209</v>
      </c>
      <c r="E28" s="92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6" t="s">
        <v>121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81" t="s">
        <v>157</v>
      </c>
      <c r="C29" s="81" t="s">
        <v>174</v>
      </c>
      <c r="D29" s="86" t="s">
        <v>210</v>
      </c>
      <c r="E29" s="92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81" t="s">
        <v>158</v>
      </c>
      <c r="C30" s="81" t="s">
        <v>175</v>
      </c>
      <c r="D30" s="86" t="s">
        <v>211</v>
      </c>
      <c r="E30" s="92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81" t="s">
        <v>158</v>
      </c>
      <c r="C31" s="81" t="s">
        <v>176</v>
      </c>
      <c r="D31" s="86" t="s">
        <v>212</v>
      </c>
      <c r="E31" s="92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81" t="s">
        <v>158</v>
      </c>
      <c r="C32" s="81" t="s">
        <v>177</v>
      </c>
      <c r="D32" s="86" t="s">
        <v>213</v>
      </c>
      <c r="E32" s="92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9" t="s">
        <v>158</v>
      </c>
      <c r="C33" s="81" t="s">
        <v>178</v>
      </c>
      <c r="D33" s="85" t="s">
        <v>214</v>
      </c>
      <c r="E33" s="92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9" t="s">
        <v>159</v>
      </c>
      <c r="C34" s="81" t="s">
        <v>179</v>
      </c>
      <c r="D34" s="85" t="s">
        <v>215</v>
      </c>
      <c r="E34" s="92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9" t="s">
        <v>158</v>
      </c>
      <c r="C35" s="81" t="s">
        <v>180</v>
      </c>
      <c r="D35" s="85" t="s">
        <v>216</v>
      </c>
      <c r="E35" s="92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9" t="s">
        <v>13</v>
      </c>
      <c r="C36" s="81" t="s">
        <v>106</v>
      </c>
      <c r="D36" s="85" t="s">
        <v>217</v>
      </c>
      <c r="E36" s="92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6" t="s">
        <v>121</v>
      </c>
      <c r="K36" s="6" t="s">
        <v>121</v>
      </c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9" t="s">
        <v>13</v>
      </c>
      <c r="C37" s="81" t="s">
        <v>181</v>
      </c>
      <c r="D37" s="85" t="s">
        <v>218</v>
      </c>
      <c r="E37" s="92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6" t="s">
        <v>121</v>
      </c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80" t="s">
        <v>160</v>
      </c>
      <c r="C38" s="80" t="s">
        <v>182</v>
      </c>
      <c r="D38" s="80" t="s">
        <v>219</v>
      </c>
      <c r="E38" s="92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6" t="s">
        <v>121</v>
      </c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22</v>
      </c>
      <c r="B39" s="80" t="s">
        <v>160</v>
      </c>
      <c r="C39" s="80" t="s">
        <v>183</v>
      </c>
      <c r="D39" s="80" t="s">
        <v>220</v>
      </c>
      <c r="E39" s="92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6" t="s">
        <v>121</v>
      </c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23</v>
      </c>
      <c r="B40" s="80" t="s">
        <v>160</v>
      </c>
      <c r="C40" s="80" t="s">
        <v>184</v>
      </c>
      <c r="D40" s="80" t="s">
        <v>221</v>
      </c>
      <c r="E40" s="92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" t="s">
        <v>121</v>
      </c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24</v>
      </c>
      <c r="B41" s="81" t="s">
        <v>161</v>
      </c>
      <c r="C41" s="81" t="s">
        <v>185</v>
      </c>
      <c r="D41" s="86" t="s">
        <v>222</v>
      </c>
      <c r="E41" s="92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" t="s">
        <v>121</v>
      </c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25</v>
      </c>
      <c r="B42" s="81" t="s">
        <v>161</v>
      </c>
      <c r="C42" s="81" t="s">
        <v>186</v>
      </c>
      <c r="D42" s="86" t="s">
        <v>210</v>
      </c>
      <c r="E42" s="92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" t="s">
        <v>121</v>
      </c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26</v>
      </c>
      <c r="B43" s="80" t="s">
        <v>162</v>
      </c>
      <c r="C43" s="80" t="s">
        <v>187</v>
      </c>
      <c r="D43" s="88" t="s">
        <v>209</v>
      </c>
      <c r="E43" s="92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27</v>
      </c>
      <c r="B44" s="80" t="s">
        <v>162</v>
      </c>
      <c r="C44" s="80" t="s">
        <v>188</v>
      </c>
      <c r="D44" s="88" t="s">
        <v>223</v>
      </c>
      <c r="E44" s="92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28</v>
      </c>
      <c r="B45" s="81" t="s">
        <v>161</v>
      </c>
      <c r="C45" s="81" t="s">
        <v>189</v>
      </c>
      <c r="D45" s="86" t="s">
        <v>224</v>
      </c>
      <c r="E45" s="92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29</v>
      </c>
      <c r="B46" s="79" t="s">
        <v>161</v>
      </c>
      <c r="C46" s="81" t="s">
        <v>190</v>
      </c>
      <c r="D46" s="85" t="s">
        <v>225</v>
      </c>
      <c r="E46" s="92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30</v>
      </c>
      <c r="B47" s="81" t="s">
        <v>163</v>
      </c>
      <c r="C47" s="81" t="s">
        <v>191</v>
      </c>
      <c r="D47" s="86" t="s">
        <v>226</v>
      </c>
      <c r="E47" s="92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" t="s">
        <v>121</v>
      </c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" t="s">
        <v>121</v>
      </c>
      <c r="AI47" s="6" t="s">
        <v>121</v>
      </c>
    </row>
    <row r="48" spans="1:35" x14ac:dyDescent="0.25">
      <c r="B48" s="81" t="s">
        <v>163</v>
      </c>
      <c r="C48" s="81" t="s">
        <v>192</v>
      </c>
      <c r="D48" s="86" t="s">
        <v>227</v>
      </c>
      <c r="E48" s="92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94"/>
    </row>
    <row r="49" spans="2:35" x14ac:dyDescent="0.25">
      <c r="B49" s="81" t="s">
        <v>163</v>
      </c>
      <c r="C49" s="81" t="s">
        <v>193</v>
      </c>
      <c r="D49" s="86" t="s">
        <v>228</v>
      </c>
      <c r="E49" s="92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94"/>
    </row>
    <row r="50" spans="2:35" x14ac:dyDescent="0.25">
      <c r="B50" s="81" t="s">
        <v>163</v>
      </c>
      <c r="C50" s="81" t="s">
        <v>194</v>
      </c>
      <c r="D50" s="86" t="s">
        <v>229</v>
      </c>
      <c r="E50" s="92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94"/>
    </row>
    <row r="51" spans="2:35" x14ac:dyDescent="0.25">
      <c r="B51" s="81" t="s">
        <v>163</v>
      </c>
      <c r="C51" s="81" t="s">
        <v>195</v>
      </c>
      <c r="D51" s="86" t="s">
        <v>230</v>
      </c>
      <c r="E51" s="92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94"/>
    </row>
    <row r="52" spans="2:35" x14ac:dyDescent="0.25">
      <c r="B52" s="81" t="s">
        <v>163</v>
      </c>
      <c r="C52" s="81" t="s">
        <v>196</v>
      </c>
      <c r="D52" s="86" t="s">
        <v>231</v>
      </c>
      <c r="E52" s="92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94"/>
    </row>
    <row r="53" spans="2:35" x14ac:dyDescent="0.25">
      <c r="B53" s="83" t="s">
        <v>164</v>
      </c>
      <c r="C53" s="83" t="s">
        <v>197</v>
      </c>
      <c r="D53" s="83" t="s">
        <v>227</v>
      </c>
      <c r="E53" s="83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94"/>
    </row>
    <row r="54" spans="2:35" x14ac:dyDescent="0.25">
      <c r="B54" s="83" t="s">
        <v>157</v>
      </c>
      <c r="C54" s="83" t="s">
        <v>198</v>
      </c>
      <c r="D54" s="83" t="s">
        <v>211</v>
      </c>
      <c r="E54" s="83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94"/>
    </row>
    <row r="55" spans="2:35" x14ac:dyDescent="0.25">
      <c r="B55" s="83" t="s">
        <v>158</v>
      </c>
      <c r="C55" s="83" t="s">
        <v>199</v>
      </c>
      <c r="D55" s="83" t="s">
        <v>49</v>
      </c>
      <c r="E55" s="83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94"/>
    </row>
    <row r="56" spans="2:35" x14ac:dyDescent="0.25">
      <c r="B56" s="83" t="s">
        <v>158</v>
      </c>
      <c r="C56" s="83" t="s">
        <v>200</v>
      </c>
      <c r="D56" s="83" t="s">
        <v>232</v>
      </c>
      <c r="E56" s="83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94"/>
    </row>
    <row r="57" spans="2:35" x14ac:dyDescent="0.25">
      <c r="B57" s="83" t="s">
        <v>163</v>
      </c>
      <c r="C57" s="83" t="s">
        <v>201</v>
      </c>
      <c r="D57" s="83" t="s">
        <v>233</v>
      </c>
      <c r="E57" s="83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94"/>
    </row>
  </sheetData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F17:AI21 AD22:AE22 F22 H22:K22 M22 O22:R22 U22:AA22 F23:AI47">
    <cfRule type="expression" dxfId="185" priority="44">
      <formula>WEEKDAY(F$17,2)&gt;5</formula>
    </cfRule>
  </conditionalFormatting>
  <conditionalFormatting sqref="Z12:AA12">
    <cfRule type="expression" dxfId="184" priority="92">
      <formula>WEEKDAY(AP$18,2)&gt;5</formula>
    </cfRule>
  </conditionalFormatting>
  <conditionalFormatting sqref="Y12">
    <cfRule type="expression" dxfId="183" priority="38">
      <formula>WEEKDAY(AO$18,2)&gt;5</formula>
    </cfRule>
  </conditionalFormatting>
  <conditionalFormatting sqref="AB22:AC22">
    <cfRule type="expression" dxfId="182" priority="36">
      <formula>WEEKDAY(AB$17,2)&gt;5</formula>
    </cfRule>
  </conditionalFormatting>
  <conditionalFormatting sqref="AF22:AI22">
    <cfRule type="expression" dxfId="181" priority="33">
      <formula>WEEKDAY(AF$17,2)&gt;5</formula>
    </cfRule>
  </conditionalFormatting>
  <conditionalFormatting sqref="G22">
    <cfRule type="expression" dxfId="180" priority="29">
      <formula>WEEKDAY(G$17,2)&gt;5</formula>
    </cfRule>
  </conditionalFormatting>
  <conditionalFormatting sqref="L22">
    <cfRule type="expression" dxfId="179" priority="25">
      <formula>WEEKDAY(L$17,2)&gt;5</formula>
    </cfRule>
  </conditionalFormatting>
  <conditionalFormatting sqref="N22">
    <cfRule type="expression" dxfId="178" priority="21">
      <formula>WEEKDAY(N$17,2)&gt;5</formula>
    </cfRule>
  </conditionalFormatting>
  <conditionalFormatting sqref="S22">
    <cfRule type="expression" dxfId="177" priority="17">
      <formula>WEEKDAY(S$17,2)&gt;5</formula>
    </cfRule>
  </conditionalFormatting>
  <conditionalFormatting sqref="T22">
    <cfRule type="expression" dxfId="176" priority="13">
      <formula>WEEKDAY(T$17,2)&gt;5</formula>
    </cfRule>
  </conditionalFormatting>
  <conditionalFormatting sqref="E19:E47">
    <cfRule type="containsText" dxfId="175" priority="1" operator="containsText" text="REFERENT METIER">
      <formula>NOT(ISERROR(SEARCH("REFERENT METIER",E19)))</formula>
    </cfRule>
    <cfRule type="containsText" dxfId="174" priority="2" operator="containsText" text="CORSIC">
      <formula>NOT(ISERROR(SEARCH("CORSIC",E19)))</formula>
    </cfRule>
    <cfRule type="containsText" dxfId="173" priority="3" operator="containsText" text="RH">
      <formula>NOT(ISERROR(SEARCH("RH",E19)))</formula>
    </cfRule>
    <cfRule type="containsText" dxfId="172" priority="4" operator="containsText" text="SECTION 68">
      <formula>NOT(ISERROR(SEARCH("SECTION 68",E19)))</formula>
    </cfRule>
    <cfRule type="containsText" dxfId="171" priority="5" operator="containsText" text="SECTION 67">
      <formula>NOT(ISERROR(SEARCH("SECTION 67",E19)))</formula>
    </cfRule>
    <cfRule type="containsText" dxfId="170" priority="6" operator="containsText" text="COORDINATION">
      <formula>NOT(ISERROR(SEARCH("COORDINATION",E19)))</formula>
    </cfRule>
    <cfRule type="containsText" dxfId="169" priority="7" operator="containsText" text="COMMUNICATION">
      <formula>NOT(ISERROR(SEARCH("COMMUNICATION",E19)))</formula>
    </cfRule>
    <cfRule type="containsText" dxfId="168" priority="8" operator="containsText" text="BUDGET">
      <formula>NOT(ISERROR(SEARCH("BUDGET",E19)))</formula>
    </cfRule>
    <cfRule type="containsText" dxfId="167" priority="9" operator="containsText" text="SECRETARIAT">
      <formula>NOT(ISERROR(SEARCH("SECRETARIAT",E19)))</formula>
    </cfRule>
    <cfRule type="containsText" dxfId="166" priority="10" operator="containsText" text="CHEF BJDC">
      <formula>NOT(ISERROR(SEARCH("CHEF BJDC",E19)))</formula>
    </cfRule>
    <cfRule type="containsText" dxfId="165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0</xdr:rowOff>
                  </from>
                  <to>
                    <xdr:col>4</xdr:col>
                    <xdr:colOff>1476375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19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180975</xdr:rowOff>
                  </from>
                  <to>
                    <xdr:col>19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19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0</xdr:rowOff>
                  </from>
                  <to>
                    <xdr:col>26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171450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0</xdr:rowOff>
                  </from>
                  <to>
                    <xdr:col>33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0</xdr:rowOff>
                  </from>
                  <to>
                    <xdr:col>33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12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12</xdr:col>
                    <xdr:colOff>9525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BFE8F26A-74C1-4664-A608-59F031243569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AD22:AE22 F22 H22:K22 M22 O22:R22 U22:AA22 F23:AI47</xm:sqref>
        </x14:conditionalFormatting>
        <x14:conditionalFormatting xmlns:xm="http://schemas.microsoft.com/office/excel/2006/main">
          <x14:cfRule type="expression" priority="46" id="{DE60E3BE-F4EB-4096-A5FE-F82B79795D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 Y22:Z22</xm:sqref>
        </x14:conditionalFormatting>
        <x14:conditionalFormatting xmlns:xm="http://schemas.microsoft.com/office/excel/2006/main">
          <x14:cfRule type="expression" priority="45" id="{6C80C722-6634-48AD-ABA3-30C214B5357C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F26:AI27 F41:AI44 F22 AD22:AE22 F29:AI39 F46:AI47 H22:K22 M22 O22:R22 U22:AA22 F23:AI24</xm:sqref>
        </x14:conditionalFormatting>
        <x14:conditionalFormatting xmlns:xm="http://schemas.microsoft.com/office/excel/2006/main">
          <x14:cfRule type="expression" priority="94" id="{93D50AA7-B922-481B-986A-67A2EF43D87C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6" id="{B91A193C-34C8-40F5-BE9B-4D7955BACA62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9" id="{BD1752E2-583D-4F7F-859A-7A81DA66B283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40" id="{F1FE2E98-85EB-4BC8-893A-71A51A2757C7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4DBC2EE7-6D56-405C-9A2C-14732C3EECA3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7" id="{0B3EF67F-21A0-4447-A3B4-1833E62AD8F5}">
            <xm:f>NOT(ISNA(VLOOKUP(AB$17,'JOURS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2" id="{B823E8AF-8097-47F8-A469-8B0CFBC5E493}">
            <xm:f>NOT(ISNA(VLOOKUP(AF$17,'JOURS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4" id="{271D73FD-E6D1-4BC2-B240-C8D813CF6346}">
            <xm:f>NOT(ISNA(VLOOKUP(AF$17,'JOURS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1" id="{690D89A6-2CAC-4190-9991-129DC3187277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30" id="{26F39F29-A06B-4674-A579-35FAC155D728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8" id="{979C2FA0-AF1C-4D6D-9033-8450FBBEA597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7" id="{73F8DE9B-F76D-4E36-966E-C6831B061DF1}">
            <xm:f>NOT(ISNA(VLOOKUP(L$17,'JOURS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6" id="{608529BE-55A6-48EB-AC00-AEE7D413B856}">
            <xm:f>NOT(ISNA(VLOOKUP(L$17,'JOURS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4" id="{AEE3FF09-AA49-49ED-86E7-573400229A0B}">
            <xm:f>NOT(ISNA(VLOOKUP(L$17,'JOURS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3" id="{17BFAA66-C531-4247-B60E-7A349479EB88}">
            <xm:f>NOT(ISNA(VLOOKUP(N$17,'JOURS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2" id="{6B313CC9-F1C7-4800-BF22-3D7D27B131C5}">
            <xm:f>NOT(ISNA(VLOOKUP(N$17,'JOURS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0" id="{6B5BFA9D-6231-4B8B-8C94-07C62D61D991}">
            <xm:f>NOT(ISNA(VLOOKUP(N$17,'JOURS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19" id="{16F09BB4-EC90-433C-841E-F5A9D4D54381}">
            <xm:f>NOT(ISNA(VLOOKUP(S$17,'JOURS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8" id="{CD425973-7048-4D35-9AFB-90C3F4C12664}">
            <xm:f>NOT(ISNA(VLOOKUP(S$17,'JOURS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6" id="{17596BF7-A994-406F-90FD-1D7AEFAB36B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5" id="{8BDCAC18-92D8-4255-B42F-750E807C0CA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4" id="{798A4D97-D6F4-45EE-AB3B-2433BE2B30AA}">
            <xm:f>NOT(ISNA(VLOOKUP(T$17,'JOURS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2" id="{AA27FD2C-328D-46F2-83C6-62F9519A73C3}">
            <xm:f>NOT(ISNA(VLOOKUP(T$17,'JOURS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T22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2:AO57"/>
  <sheetViews>
    <sheetView showGridLines="0" zoomScale="68" zoomScaleNormal="68" workbookViewId="0">
      <pane ySplit="18" topLeftCell="A25" activePane="bottomLeft" state="frozen"/>
      <selection pane="bottomLeft" activeCell="AP61" sqref="AP61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.140625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5">
        <f>Janvier!B3:C5</f>
        <v>2021</v>
      </c>
      <c r="C3" s="95"/>
      <c r="F3" s="8"/>
      <c r="M3" s="9"/>
      <c r="T3" s="14"/>
      <c r="AA3" s="15"/>
      <c r="AH3" s="16"/>
    </row>
    <row r="4" spans="2:41" x14ac:dyDescent="0.25">
      <c r="B4" s="95"/>
      <c r="C4" s="95"/>
    </row>
    <row r="5" spans="2:41" ht="15.75" x14ac:dyDescent="0.25">
      <c r="B5" s="95"/>
      <c r="C5" s="95"/>
      <c r="F5" s="18"/>
      <c r="M5" s="13"/>
      <c r="T5" s="106" t="s">
        <v>115</v>
      </c>
      <c r="AA5" s="107" t="s">
        <v>115</v>
      </c>
      <c r="AH5" s="104" t="s">
        <v>115</v>
      </c>
      <c r="AN5" s="11"/>
      <c r="AO5" s="11"/>
    </row>
    <row r="6" spans="2:41" ht="15.75" x14ac:dyDescent="0.25">
      <c r="F6" s="18"/>
      <c r="M6" s="17"/>
      <c r="T6" s="106"/>
      <c r="AA6" s="107"/>
      <c r="AH6" s="104"/>
      <c r="AN6" s="11">
        <v>5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6" t="s">
        <v>123</v>
      </c>
      <c r="C8" s="96"/>
      <c r="F8" s="105" t="s">
        <v>115</v>
      </c>
      <c r="M8" s="19"/>
      <c r="T8" s="106" t="s">
        <v>116</v>
      </c>
      <c r="AA8" s="107" t="s">
        <v>116</v>
      </c>
      <c r="AH8" s="104" t="s">
        <v>116</v>
      </c>
    </row>
    <row r="9" spans="2:41" ht="15.75" x14ac:dyDescent="0.25">
      <c r="B9" s="96"/>
      <c r="C9" s="96"/>
      <c r="F9" s="105"/>
      <c r="M9" s="19"/>
      <c r="T9" s="106"/>
      <c r="AA9" s="107"/>
      <c r="AH9" s="104"/>
    </row>
    <row r="11" spans="2:41" ht="15.75" x14ac:dyDescent="0.25">
      <c r="F11" s="105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5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13:10:57 par  l.durban</v>
      </c>
    </row>
    <row r="17" spans="1:36" ht="27.75" customHeight="1" x14ac:dyDescent="0.25">
      <c r="A17" s="97"/>
      <c r="B17" s="98" t="s">
        <v>1</v>
      </c>
      <c r="C17" s="100" t="s">
        <v>0</v>
      </c>
      <c r="D17" s="100" t="s">
        <v>45</v>
      </c>
      <c r="E17" s="100" t="s">
        <v>46</v>
      </c>
      <c r="F17" s="103">
        <f>DATE(B3,AN6,1)</f>
        <v>44317</v>
      </c>
      <c r="G17" s="103">
        <f t="shared" ref="G17:AJ17" si="0">F17+1</f>
        <v>44318</v>
      </c>
      <c r="H17" s="103">
        <f t="shared" si="0"/>
        <v>44319</v>
      </c>
      <c r="I17" s="103">
        <f t="shared" si="0"/>
        <v>44320</v>
      </c>
      <c r="J17" s="102">
        <f t="shared" si="0"/>
        <v>44321</v>
      </c>
      <c r="K17" s="102">
        <f t="shared" si="0"/>
        <v>44322</v>
      </c>
      <c r="L17" s="102">
        <f t="shared" si="0"/>
        <v>44323</v>
      </c>
      <c r="M17" s="102">
        <f t="shared" si="0"/>
        <v>44324</v>
      </c>
      <c r="N17" s="102">
        <f t="shared" si="0"/>
        <v>44325</v>
      </c>
      <c r="O17" s="102">
        <f t="shared" si="0"/>
        <v>44326</v>
      </c>
      <c r="P17" s="102">
        <f t="shared" si="0"/>
        <v>44327</v>
      </c>
      <c r="Q17" s="102">
        <f t="shared" si="0"/>
        <v>44328</v>
      </c>
      <c r="R17" s="102">
        <f t="shared" si="0"/>
        <v>44329</v>
      </c>
      <c r="S17" s="102">
        <f t="shared" si="0"/>
        <v>44330</v>
      </c>
      <c r="T17" s="102">
        <f t="shared" si="0"/>
        <v>44331</v>
      </c>
      <c r="U17" s="102">
        <f t="shared" si="0"/>
        <v>44332</v>
      </c>
      <c r="V17" s="102">
        <f t="shared" si="0"/>
        <v>44333</v>
      </c>
      <c r="W17" s="102">
        <f t="shared" si="0"/>
        <v>44334</v>
      </c>
      <c r="X17" s="102">
        <f t="shared" si="0"/>
        <v>44335</v>
      </c>
      <c r="Y17" s="102">
        <f t="shared" si="0"/>
        <v>44336</v>
      </c>
      <c r="Z17" s="102">
        <f t="shared" si="0"/>
        <v>44337</v>
      </c>
      <c r="AA17" s="102">
        <f t="shared" si="0"/>
        <v>44338</v>
      </c>
      <c r="AB17" s="102">
        <f t="shared" si="0"/>
        <v>44339</v>
      </c>
      <c r="AC17" s="102">
        <f t="shared" si="0"/>
        <v>44340</v>
      </c>
      <c r="AD17" s="102">
        <f t="shared" si="0"/>
        <v>44341</v>
      </c>
      <c r="AE17" s="102">
        <f t="shared" si="0"/>
        <v>44342</v>
      </c>
      <c r="AF17" s="102">
        <f t="shared" si="0"/>
        <v>44343</v>
      </c>
      <c r="AG17" s="102">
        <f t="shared" si="0"/>
        <v>44344</v>
      </c>
      <c r="AH17" s="102">
        <f t="shared" si="0"/>
        <v>44345</v>
      </c>
      <c r="AI17" s="102">
        <f t="shared" si="0"/>
        <v>44346</v>
      </c>
      <c r="AJ17" s="102">
        <f t="shared" si="0"/>
        <v>44347</v>
      </c>
    </row>
    <row r="18" spans="1:36" x14ac:dyDescent="0.25">
      <c r="A18" s="97"/>
      <c r="B18" s="99"/>
      <c r="C18" s="101"/>
      <c r="D18" s="101"/>
      <c r="E18" s="101"/>
      <c r="F18" s="103"/>
      <c r="G18" s="103"/>
      <c r="H18" s="103"/>
      <c r="I18" s="103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</row>
    <row r="19" spans="1:36" x14ac:dyDescent="0.25">
      <c r="A19" s="26">
        <v>1</v>
      </c>
      <c r="B19" s="79" t="s">
        <v>150</v>
      </c>
      <c r="C19" s="81" t="s">
        <v>165</v>
      </c>
      <c r="D19" s="85" t="s">
        <v>202</v>
      </c>
      <c r="E19" s="92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79" t="s">
        <v>151</v>
      </c>
      <c r="C20" s="81" t="s">
        <v>166</v>
      </c>
      <c r="D20" s="85" t="s">
        <v>84</v>
      </c>
      <c r="E20" s="92" t="s">
        <v>234</v>
      </c>
      <c r="F20" s="2"/>
      <c r="G20" s="2"/>
      <c r="H20" s="2"/>
      <c r="I20" s="57" t="s">
        <v>121</v>
      </c>
      <c r="J20" s="57" t="s">
        <v>121</v>
      </c>
      <c r="K20" s="7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55" t="s">
        <v>121</v>
      </c>
      <c r="X20" s="55" t="s">
        <v>121</v>
      </c>
      <c r="Y20" s="55" t="s">
        <v>121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26">
        <v>3</v>
      </c>
      <c r="B21" s="79" t="s">
        <v>152</v>
      </c>
      <c r="C21" s="81" t="s">
        <v>167</v>
      </c>
      <c r="D21" s="85" t="s">
        <v>84</v>
      </c>
      <c r="E21" s="92" t="s">
        <v>234</v>
      </c>
      <c r="F21" s="2"/>
      <c r="G21" s="2"/>
      <c r="H21" s="1"/>
      <c r="I21" s="2"/>
      <c r="J21" s="3"/>
      <c r="K21" s="57" t="s">
        <v>121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26">
        <v>4</v>
      </c>
      <c r="B22" s="79" t="s">
        <v>51</v>
      </c>
      <c r="C22" s="81" t="s">
        <v>168</v>
      </c>
      <c r="D22" s="85" t="s">
        <v>203</v>
      </c>
      <c r="E22" s="92" t="s">
        <v>234</v>
      </c>
      <c r="F22" s="2"/>
      <c r="G22" s="2"/>
      <c r="H22" s="2"/>
      <c r="I22" s="56" t="s">
        <v>121</v>
      </c>
      <c r="J22" s="56" t="s">
        <v>121</v>
      </c>
      <c r="K22" s="56" t="s">
        <v>121</v>
      </c>
      <c r="L22" s="56" t="s">
        <v>121</v>
      </c>
      <c r="M22" s="3"/>
      <c r="N22" s="3"/>
      <c r="O22" s="3"/>
      <c r="P22" s="56" t="s">
        <v>121</v>
      </c>
      <c r="Q22" s="56" t="s">
        <v>121</v>
      </c>
      <c r="R22" s="56" t="s">
        <v>121</v>
      </c>
      <c r="S22" s="56" t="s">
        <v>121</v>
      </c>
      <c r="T22" s="56" t="s">
        <v>121</v>
      </c>
      <c r="U22" s="3"/>
      <c r="V22" s="3"/>
      <c r="W22" s="3"/>
      <c r="X22" s="60" t="s">
        <v>121</v>
      </c>
      <c r="Y22" s="61" t="s">
        <v>121</v>
      </c>
      <c r="Z22" s="3"/>
      <c r="AA22" s="3"/>
      <c r="AB22" s="3"/>
      <c r="AC22" s="3"/>
      <c r="AD22" s="74"/>
      <c r="AE22" s="60" t="s">
        <v>121</v>
      </c>
      <c r="AF22" s="3"/>
      <c r="AG22" s="60" t="s">
        <v>121</v>
      </c>
      <c r="AH22" s="3"/>
      <c r="AI22" s="3"/>
      <c r="AJ22" s="3"/>
    </row>
    <row r="23" spans="1:36" x14ac:dyDescent="0.25">
      <c r="A23" s="26">
        <v>5</v>
      </c>
      <c r="B23" s="80" t="s">
        <v>153</v>
      </c>
      <c r="C23" s="80" t="s">
        <v>169</v>
      </c>
      <c r="D23" s="80" t="s">
        <v>204</v>
      </c>
      <c r="E23" s="92" t="s">
        <v>234</v>
      </c>
      <c r="F23" s="2"/>
      <c r="G23" s="2"/>
      <c r="H23" s="2"/>
      <c r="I23" s="2"/>
      <c r="J23" s="3"/>
      <c r="K23" s="60" t="s">
        <v>121</v>
      </c>
      <c r="L23" s="60" t="s">
        <v>121</v>
      </c>
      <c r="M23" s="3"/>
      <c r="N23" s="3"/>
      <c r="O23" s="3"/>
      <c r="P23" s="3"/>
      <c r="Q23" s="3"/>
      <c r="R23" s="60" t="s">
        <v>121</v>
      </c>
      <c r="S23" s="60" t="s">
        <v>121</v>
      </c>
      <c r="T23" s="5" t="s">
        <v>121</v>
      </c>
      <c r="U23" s="3"/>
      <c r="V23" s="3"/>
      <c r="W23" s="3"/>
      <c r="X23" s="3"/>
      <c r="Y23" s="60" t="s">
        <v>121</v>
      </c>
      <c r="Z23" s="3"/>
      <c r="AA23" s="3"/>
      <c r="AB23" s="3"/>
      <c r="AC23" s="3"/>
      <c r="AD23" s="3"/>
      <c r="AE23" s="3"/>
      <c r="AF23" s="60" t="s">
        <v>121</v>
      </c>
      <c r="AG23" s="3"/>
      <c r="AH23" s="3"/>
      <c r="AI23" s="3"/>
      <c r="AJ23" s="3"/>
    </row>
    <row r="24" spans="1:36" x14ac:dyDescent="0.25">
      <c r="A24" s="26">
        <v>6</v>
      </c>
      <c r="B24" s="81" t="s">
        <v>51</v>
      </c>
      <c r="C24" s="81" t="s">
        <v>170</v>
      </c>
      <c r="D24" s="86" t="s">
        <v>205</v>
      </c>
      <c r="E24" s="92" t="s">
        <v>234</v>
      </c>
      <c r="F24" s="2"/>
      <c r="G24" s="2"/>
      <c r="H24" s="2"/>
      <c r="I24" s="2"/>
      <c r="J24" s="3"/>
      <c r="K24" s="61" t="s">
        <v>121</v>
      </c>
      <c r="L24" s="60" t="s">
        <v>121</v>
      </c>
      <c r="M24" s="3"/>
      <c r="N24" s="3"/>
      <c r="O24" s="3"/>
      <c r="P24" s="3"/>
      <c r="Q24" s="3"/>
      <c r="R24" s="60" t="s">
        <v>121</v>
      </c>
      <c r="S24" s="60" t="s">
        <v>121</v>
      </c>
      <c r="T24" s="3"/>
      <c r="U24" s="3"/>
      <c r="V24" s="3"/>
      <c r="W24" s="3"/>
      <c r="X24" s="60" t="s">
        <v>121</v>
      </c>
      <c r="Y24" s="3"/>
      <c r="Z24" s="3"/>
      <c r="AA24" s="3"/>
      <c r="AB24" s="3"/>
      <c r="AC24" s="3"/>
      <c r="AD24" s="3"/>
      <c r="AE24" s="3"/>
      <c r="AF24" s="61" t="s">
        <v>121</v>
      </c>
      <c r="AG24" s="3"/>
      <c r="AH24" s="3"/>
      <c r="AI24" s="3"/>
      <c r="AJ24" s="3"/>
    </row>
    <row r="25" spans="1:36" x14ac:dyDescent="0.25">
      <c r="A25" s="26">
        <v>7</v>
      </c>
      <c r="B25" s="80" t="s">
        <v>154</v>
      </c>
      <c r="C25" s="81" t="s">
        <v>171</v>
      </c>
      <c r="D25" s="86" t="s">
        <v>206</v>
      </c>
      <c r="E25" s="92" t="s">
        <v>234</v>
      </c>
      <c r="F25" s="2"/>
      <c r="G25" s="2"/>
      <c r="H25" s="2"/>
      <c r="I25" s="2"/>
      <c r="J25" s="3"/>
      <c r="K25" s="60" t="s">
        <v>121</v>
      </c>
      <c r="L25" s="61" t="s">
        <v>121</v>
      </c>
      <c r="M25" s="3"/>
      <c r="N25" s="3"/>
      <c r="O25" s="3"/>
      <c r="P25" s="3"/>
      <c r="Q25" s="60" t="s">
        <v>121</v>
      </c>
      <c r="R25" s="3"/>
      <c r="S25" s="60" t="s">
        <v>121</v>
      </c>
      <c r="T25" s="3"/>
      <c r="U25" s="3"/>
      <c r="V25" s="3"/>
      <c r="W25" s="3"/>
      <c r="X25" s="3"/>
      <c r="Y25" s="60" t="s">
        <v>121</v>
      </c>
      <c r="Z25" s="3"/>
      <c r="AA25" s="3"/>
      <c r="AB25" s="3"/>
      <c r="AC25" s="3"/>
      <c r="AD25" s="3"/>
      <c r="AE25" s="3"/>
      <c r="AF25" s="3"/>
      <c r="AG25" s="60" t="s">
        <v>121</v>
      </c>
      <c r="AH25" s="3"/>
      <c r="AI25" s="3"/>
      <c r="AJ25" s="3"/>
    </row>
    <row r="26" spans="1:36" x14ac:dyDescent="0.25">
      <c r="A26" s="26">
        <v>8</v>
      </c>
      <c r="B26" s="80" t="s">
        <v>154</v>
      </c>
      <c r="C26" s="81" t="s">
        <v>86</v>
      </c>
      <c r="D26" s="86" t="s">
        <v>207</v>
      </c>
      <c r="E26" s="92" t="s">
        <v>234</v>
      </c>
      <c r="F26" s="2"/>
      <c r="G26" s="2"/>
      <c r="H26" s="2"/>
      <c r="I26" s="2"/>
      <c r="J26" s="60" t="s">
        <v>121</v>
      </c>
      <c r="K26" s="3"/>
      <c r="L26" s="60" t="s">
        <v>121</v>
      </c>
      <c r="M26" s="3"/>
      <c r="N26" s="3"/>
      <c r="O26" s="3"/>
      <c r="P26" s="3"/>
      <c r="Q26" s="3"/>
      <c r="R26" s="3"/>
      <c r="S26" s="60" t="s">
        <v>121</v>
      </c>
      <c r="T26" s="3"/>
      <c r="U26" s="3"/>
      <c r="V26" s="3"/>
      <c r="W26" s="3"/>
      <c r="X26" s="60" t="s">
        <v>121</v>
      </c>
      <c r="Y26" s="3"/>
      <c r="Z26" s="3"/>
      <c r="AA26" s="3"/>
      <c r="AB26" s="3"/>
      <c r="AC26" s="3"/>
      <c r="AD26" s="3"/>
      <c r="AE26" s="3"/>
      <c r="AF26" s="60" t="s">
        <v>121</v>
      </c>
      <c r="AG26" s="60" t="s">
        <v>121</v>
      </c>
      <c r="AH26" s="3"/>
      <c r="AI26" s="3"/>
      <c r="AJ26" s="3"/>
    </row>
    <row r="27" spans="1:36" x14ac:dyDescent="0.25">
      <c r="A27" s="26">
        <v>9</v>
      </c>
      <c r="B27" s="81" t="s">
        <v>155</v>
      </c>
      <c r="C27" s="81" t="s">
        <v>172</v>
      </c>
      <c r="D27" s="86" t="s">
        <v>208</v>
      </c>
      <c r="E27" s="92" t="s">
        <v>234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81" t="s">
        <v>156</v>
      </c>
      <c r="C28" s="81" t="s">
        <v>173</v>
      </c>
      <c r="D28" s="86" t="s">
        <v>209</v>
      </c>
      <c r="E28" s="92" t="s">
        <v>234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81" t="s">
        <v>157</v>
      </c>
      <c r="C29" s="81" t="s">
        <v>174</v>
      </c>
      <c r="D29" s="86" t="s">
        <v>210</v>
      </c>
      <c r="E29" s="92" t="s">
        <v>234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54"/>
      <c r="U29" s="3"/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3"/>
      <c r="AB29" s="3"/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3"/>
      <c r="AI29" s="3"/>
      <c r="AJ29" s="3"/>
    </row>
    <row r="30" spans="1:36" x14ac:dyDescent="0.25">
      <c r="A30" s="26">
        <v>12</v>
      </c>
      <c r="B30" s="81" t="s">
        <v>158</v>
      </c>
      <c r="C30" s="81" t="s">
        <v>175</v>
      </c>
      <c r="D30" s="86" t="s">
        <v>211</v>
      </c>
      <c r="E30" s="92" t="s">
        <v>234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3"/>
      <c r="AB30" s="3"/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3"/>
      <c r="AI30" s="3"/>
      <c r="AJ30" s="3"/>
    </row>
    <row r="31" spans="1:36" x14ac:dyDescent="0.25">
      <c r="A31" s="26">
        <v>13</v>
      </c>
      <c r="B31" s="81" t="s">
        <v>158</v>
      </c>
      <c r="C31" s="81" t="s">
        <v>176</v>
      </c>
      <c r="D31" s="86" t="s">
        <v>212</v>
      </c>
      <c r="E31" s="92" t="s">
        <v>234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3"/>
      <c r="AB31" s="3"/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3"/>
      <c r="AI31" s="3"/>
      <c r="AJ31" s="3"/>
    </row>
    <row r="32" spans="1:36" x14ac:dyDescent="0.25">
      <c r="A32" s="26">
        <v>14</v>
      </c>
      <c r="B32" s="81" t="s">
        <v>158</v>
      </c>
      <c r="C32" s="81" t="s">
        <v>177</v>
      </c>
      <c r="D32" s="86" t="s">
        <v>213</v>
      </c>
      <c r="E32" s="92" t="s">
        <v>234</v>
      </c>
      <c r="F32" s="3"/>
      <c r="G32" s="3"/>
      <c r="H32" s="3"/>
      <c r="I32" s="6" t="s">
        <v>121</v>
      </c>
      <c r="J32" s="6" t="s">
        <v>121</v>
      </c>
      <c r="K32" s="6" t="s">
        <v>121</v>
      </c>
      <c r="L32" s="6" t="s">
        <v>121</v>
      </c>
      <c r="M32" s="3"/>
      <c r="N32" s="3"/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4" t="s">
        <v>121</v>
      </c>
      <c r="U32" s="3"/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3"/>
      <c r="AB32" s="3"/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4" t="s">
        <v>121</v>
      </c>
      <c r="AI32" s="3"/>
      <c r="AJ32" s="3"/>
    </row>
    <row r="33" spans="1:36" x14ac:dyDescent="0.25">
      <c r="A33" s="26">
        <v>15</v>
      </c>
      <c r="B33" s="79" t="s">
        <v>158</v>
      </c>
      <c r="C33" s="81" t="s">
        <v>178</v>
      </c>
      <c r="D33" s="85" t="s">
        <v>214</v>
      </c>
      <c r="E33" s="92" t="s">
        <v>234</v>
      </c>
      <c r="F33" s="3"/>
      <c r="G33" s="3"/>
      <c r="H33" s="3"/>
      <c r="I33" s="6" t="s">
        <v>121</v>
      </c>
      <c r="J33" s="6" t="s">
        <v>121</v>
      </c>
      <c r="K33" s="6" t="s">
        <v>121</v>
      </c>
      <c r="L33" s="6" t="s">
        <v>121</v>
      </c>
      <c r="M33" s="3"/>
      <c r="N33" s="3"/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3"/>
      <c r="U33" s="3"/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3"/>
      <c r="AB33" s="3"/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3"/>
      <c r="AI33" s="3"/>
      <c r="AJ33" s="3"/>
    </row>
    <row r="34" spans="1:36" x14ac:dyDescent="0.25">
      <c r="A34" s="26">
        <v>16</v>
      </c>
      <c r="B34" s="79" t="s">
        <v>159</v>
      </c>
      <c r="C34" s="81" t="s">
        <v>179</v>
      </c>
      <c r="D34" s="85" t="s">
        <v>215</v>
      </c>
      <c r="E34" s="92" t="s">
        <v>234</v>
      </c>
      <c r="F34" s="3"/>
      <c r="G34" s="3"/>
      <c r="H34" s="3"/>
      <c r="I34" s="6" t="s">
        <v>121</v>
      </c>
      <c r="J34" s="6" t="s">
        <v>121</v>
      </c>
      <c r="K34" s="6" t="s">
        <v>121</v>
      </c>
      <c r="L34" s="6" t="s">
        <v>121</v>
      </c>
      <c r="M34" s="3"/>
      <c r="N34" s="3"/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3"/>
      <c r="U34" s="3"/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3"/>
      <c r="AB34" s="3"/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3"/>
      <c r="AI34" s="3"/>
      <c r="AJ34" s="3"/>
    </row>
    <row r="35" spans="1:36" x14ac:dyDescent="0.25">
      <c r="A35" s="26">
        <v>17</v>
      </c>
      <c r="B35" s="79" t="s">
        <v>158</v>
      </c>
      <c r="C35" s="81" t="s">
        <v>180</v>
      </c>
      <c r="D35" s="85" t="s">
        <v>216</v>
      </c>
      <c r="E35" s="92" t="s">
        <v>234</v>
      </c>
      <c r="F35" s="3"/>
      <c r="G35" s="3"/>
      <c r="H35" s="3"/>
      <c r="I35" s="6" t="s">
        <v>121</v>
      </c>
      <c r="J35" s="6" t="s">
        <v>121</v>
      </c>
      <c r="K35" s="6" t="s">
        <v>121</v>
      </c>
      <c r="L35" s="6" t="s">
        <v>121</v>
      </c>
      <c r="M35" s="3"/>
      <c r="N35" s="3"/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3"/>
      <c r="U35" s="3"/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3"/>
      <c r="AB35" s="3"/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3"/>
      <c r="AI35" s="3"/>
      <c r="AJ35" s="3"/>
    </row>
    <row r="36" spans="1:36" x14ac:dyDescent="0.25">
      <c r="A36" s="26">
        <v>18</v>
      </c>
      <c r="B36" s="79" t="s">
        <v>13</v>
      </c>
      <c r="C36" s="81" t="s">
        <v>106</v>
      </c>
      <c r="D36" s="85" t="s">
        <v>217</v>
      </c>
      <c r="E36" s="92" t="s">
        <v>234</v>
      </c>
      <c r="F36" s="4"/>
      <c r="G36" s="4"/>
      <c r="H36" s="4"/>
      <c r="I36" s="6" t="s">
        <v>121</v>
      </c>
      <c r="J36" s="6" t="s">
        <v>121</v>
      </c>
      <c r="K36" s="6" t="s">
        <v>121</v>
      </c>
      <c r="L36" s="6" t="s">
        <v>121</v>
      </c>
      <c r="M36" s="4"/>
      <c r="N36" s="4"/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71"/>
      <c r="U36" s="4"/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4"/>
      <c r="AB36" s="4"/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71"/>
      <c r="AI36" s="4"/>
      <c r="AJ36" s="4"/>
    </row>
    <row r="37" spans="1:36" x14ac:dyDescent="0.25">
      <c r="A37" s="26">
        <v>19</v>
      </c>
      <c r="B37" s="79" t="s">
        <v>13</v>
      </c>
      <c r="C37" s="81" t="s">
        <v>181</v>
      </c>
      <c r="D37" s="85" t="s">
        <v>218</v>
      </c>
      <c r="E37" s="92" t="s">
        <v>234</v>
      </c>
      <c r="F37" s="4"/>
      <c r="G37" s="4"/>
      <c r="H37" s="4"/>
      <c r="I37" s="6" t="s">
        <v>121</v>
      </c>
      <c r="J37" s="6" t="s">
        <v>121</v>
      </c>
      <c r="K37" s="6" t="s">
        <v>121</v>
      </c>
      <c r="L37" s="6" t="s">
        <v>121</v>
      </c>
      <c r="M37" s="4"/>
      <c r="N37" s="4"/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4"/>
      <c r="U37" s="4"/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4"/>
      <c r="AB37" s="4"/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4"/>
      <c r="AI37" s="4"/>
      <c r="AJ37" s="4"/>
    </row>
    <row r="38" spans="1:36" x14ac:dyDescent="0.25">
      <c r="A38" s="26">
        <v>20</v>
      </c>
      <c r="B38" s="80" t="s">
        <v>160</v>
      </c>
      <c r="C38" s="80" t="s">
        <v>182</v>
      </c>
      <c r="D38" s="80" t="s">
        <v>219</v>
      </c>
      <c r="E38" s="92" t="s">
        <v>234</v>
      </c>
      <c r="F38" s="4"/>
      <c r="G38" s="4"/>
      <c r="H38" s="4"/>
      <c r="I38" s="6" t="s">
        <v>121</v>
      </c>
      <c r="J38" s="6" t="s">
        <v>121</v>
      </c>
      <c r="K38" s="6" t="s">
        <v>121</v>
      </c>
      <c r="L38" s="6" t="s">
        <v>121</v>
      </c>
      <c r="M38" s="4"/>
      <c r="N38" s="4"/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4"/>
      <c r="U38" s="4"/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4"/>
      <c r="AB38" s="4"/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4"/>
      <c r="AI38" s="4"/>
      <c r="AJ38" s="4"/>
    </row>
    <row r="39" spans="1:36" x14ac:dyDescent="0.25">
      <c r="A39" s="26">
        <v>21</v>
      </c>
      <c r="B39" s="80" t="s">
        <v>160</v>
      </c>
      <c r="C39" s="80" t="s">
        <v>183</v>
      </c>
      <c r="D39" s="80" t="s">
        <v>220</v>
      </c>
      <c r="E39" s="92" t="s">
        <v>234</v>
      </c>
      <c r="F39" s="4"/>
      <c r="G39" s="4"/>
      <c r="H39" s="4"/>
      <c r="I39" s="6" t="s">
        <v>121</v>
      </c>
      <c r="J39" s="6" t="s">
        <v>121</v>
      </c>
      <c r="K39" s="6" t="s">
        <v>121</v>
      </c>
      <c r="L39" s="6" t="s">
        <v>121</v>
      </c>
      <c r="M39" s="4"/>
      <c r="N39" s="4"/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4"/>
      <c r="U39" s="4"/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4"/>
      <c r="AB39" s="4"/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4"/>
      <c r="AI39" s="4"/>
      <c r="AJ39" s="4"/>
    </row>
    <row r="40" spans="1:36" x14ac:dyDescent="0.25">
      <c r="A40" s="26">
        <v>22</v>
      </c>
      <c r="B40" s="80" t="s">
        <v>160</v>
      </c>
      <c r="C40" s="80" t="s">
        <v>184</v>
      </c>
      <c r="D40" s="80" t="s">
        <v>221</v>
      </c>
      <c r="E40" s="92" t="s">
        <v>234</v>
      </c>
      <c r="F40" s="4"/>
      <c r="G40" s="4"/>
      <c r="H40" s="4"/>
      <c r="I40" s="6" t="s">
        <v>121</v>
      </c>
      <c r="J40" s="6" t="s">
        <v>121</v>
      </c>
      <c r="K40" s="6" t="s">
        <v>121</v>
      </c>
      <c r="L40" s="6" t="s">
        <v>121</v>
      </c>
      <c r="M40" s="4"/>
      <c r="N40" s="4"/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4"/>
      <c r="U40" s="4"/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4"/>
      <c r="AB40" s="4"/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4"/>
      <c r="AI40" s="4"/>
      <c r="AJ40" s="4"/>
    </row>
    <row r="41" spans="1:36" x14ac:dyDescent="0.25">
      <c r="A41" s="26">
        <v>23</v>
      </c>
      <c r="B41" s="81" t="s">
        <v>161</v>
      </c>
      <c r="C41" s="81" t="s">
        <v>185</v>
      </c>
      <c r="D41" s="86" t="s">
        <v>222</v>
      </c>
      <c r="E41" s="92" t="s">
        <v>234</v>
      </c>
      <c r="F41" s="4"/>
      <c r="G41" s="4"/>
      <c r="H41" s="4"/>
      <c r="I41" s="6" t="s">
        <v>121</v>
      </c>
      <c r="J41" s="6" t="s">
        <v>121</v>
      </c>
      <c r="K41" s="6" t="s">
        <v>121</v>
      </c>
      <c r="L41" s="6" t="s">
        <v>121</v>
      </c>
      <c r="M41" s="4"/>
      <c r="N41" s="4"/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4"/>
      <c r="U41" s="4"/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4"/>
      <c r="AB41" s="4"/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4"/>
      <c r="AI41" s="4"/>
      <c r="AJ41" s="4"/>
    </row>
    <row r="42" spans="1:36" x14ac:dyDescent="0.25">
      <c r="A42" s="26">
        <v>24</v>
      </c>
      <c r="B42" s="81" t="s">
        <v>161</v>
      </c>
      <c r="C42" s="81" t="s">
        <v>186</v>
      </c>
      <c r="D42" s="86" t="s">
        <v>210</v>
      </c>
      <c r="E42" s="92" t="s">
        <v>234</v>
      </c>
      <c r="F42" s="4"/>
      <c r="G42" s="4"/>
      <c r="H42" s="4"/>
      <c r="I42" s="6" t="s">
        <v>121</v>
      </c>
      <c r="J42" s="6" t="s">
        <v>121</v>
      </c>
      <c r="K42" s="6" t="s">
        <v>121</v>
      </c>
      <c r="L42" s="6" t="s">
        <v>121</v>
      </c>
      <c r="M42" s="4"/>
      <c r="N42" s="4"/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4" t="s">
        <v>121</v>
      </c>
      <c r="U42" s="4"/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4"/>
      <c r="AB42" s="4"/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4" t="s">
        <v>121</v>
      </c>
      <c r="AI42" s="4"/>
      <c r="AJ42" s="4"/>
    </row>
    <row r="43" spans="1:36" x14ac:dyDescent="0.25">
      <c r="A43" s="26">
        <v>25</v>
      </c>
      <c r="B43" s="80" t="s">
        <v>162</v>
      </c>
      <c r="C43" s="80" t="s">
        <v>187</v>
      </c>
      <c r="D43" s="88" t="s">
        <v>209</v>
      </c>
      <c r="E43" s="92" t="s">
        <v>234</v>
      </c>
      <c r="F43" s="4"/>
      <c r="G43" s="4"/>
      <c r="H43" s="4"/>
      <c r="I43" s="6" t="s">
        <v>121</v>
      </c>
      <c r="J43" s="6" t="s">
        <v>121</v>
      </c>
      <c r="K43" s="6" t="s">
        <v>121</v>
      </c>
      <c r="L43" s="6" t="s">
        <v>121</v>
      </c>
      <c r="M43" s="4"/>
      <c r="N43" s="4"/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4"/>
      <c r="U43" s="4"/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4"/>
      <c r="AB43" s="4"/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4"/>
      <c r="AI43" s="4"/>
      <c r="AJ43" s="4"/>
    </row>
    <row r="44" spans="1:36" x14ac:dyDescent="0.25">
      <c r="A44" s="26">
        <v>26</v>
      </c>
      <c r="B44" s="80" t="s">
        <v>162</v>
      </c>
      <c r="C44" s="80" t="s">
        <v>188</v>
      </c>
      <c r="D44" s="88" t="s">
        <v>223</v>
      </c>
      <c r="E44" s="92" t="s">
        <v>234</v>
      </c>
      <c r="F44" s="4"/>
      <c r="G44" s="4"/>
      <c r="H44" s="4"/>
      <c r="I44" s="6" t="s">
        <v>121</v>
      </c>
      <c r="J44" s="6" t="s">
        <v>121</v>
      </c>
      <c r="K44" s="6" t="s">
        <v>121</v>
      </c>
      <c r="L44" s="6" t="s">
        <v>121</v>
      </c>
      <c r="M44" s="4"/>
      <c r="N44" s="4"/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4"/>
      <c r="U44" s="4"/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4"/>
      <c r="AB44" s="4"/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4"/>
      <c r="AI44" s="4"/>
      <c r="AJ44" s="4"/>
    </row>
    <row r="45" spans="1:36" x14ac:dyDescent="0.25">
      <c r="A45" s="26">
        <v>27</v>
      </c>
      <c r="B45" s="81" t="s">
        <v>161</v>
      </c>
      <c r="C45" s="81" t="s">
        <v>189</v>
      </c>
      <c r="D45" s="86" t="s">
        <v>224</v>
      </c>
      <c r="E45" s="92" t="s">
        <v>234</v>
      </c>
      <c r="F45" s="4"/>
      <c r="G45" s="4"/>
      <c r="H45" s="4"/>
      <c r="I45" s="6" t="s">
        <v>121</v>
      </c>
      <c r="J45" s="6" t="s">
        <v>121</v>
      </c>
      <c r="K45" s="6" t="s">
        <v>121</v>
      </c>
      <c r="L45" s="6" t="s">
        <v>121</v>
      </c>
      <c r="M45" s="4"/>
      <c r="N45" s="4"/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4"/>
      <c r="U45" s="4"/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4"/>
      <c r="AB45" s="4"/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4"/>
      <c r="AI45" s="4"/>
      <c r="AJ45" s="4"/>
    </row>
    <row r="46" spans="1:36" x14ac:dyDescent="0.25">
      <c r="A46" s="26">
        <v>28</v>
      </c>
      <c r="B46" s="79" t="s">
        <v>161</v>
      </c>
      <c r="C46" s="81" t="s">
        <v>190</v>
      </c>
      <c r="D46" s="85" t="s">
        <v>225</v>
      </c>
      <c r="E46" s="92" t="s">
        <v>234</v>
      </c>
      <c r="F46" s="4"/>
      <c r="G46" s="4"/>
      <c r="H46" s="4"/>
      <c r="I46" s="6" t="s">
        <v>121</v>
      </c>
      <c r="J46" s="6" t="s">
        <v>121</v>
      </c>
      <c r="K46" s="6" t="s">
        <v>121</v>
      </c>
      <c r="L46" s="6" t="s">
        <v>121</v>
      </c>
      <c r="M46" s="4"/>
      <c r="N46" s="4"/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55" t="s">
        <v>121</v>
      </c>
      <c r="U46" s="4"/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55" t="s">
        <v>121</v>
      </c>
      <c r="AB46" s="55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4"/>
      <c r="AJ46" s="4"/>
    </row>
    <row r="47" spans="1:36" x14ac:dyDescent="0.25">
      <c r="A47" s="26">
        <v>29</v>
      </c>
      <c r="B47" s="81" t="s">
        <v>163</v>
      </c>
      <c r="C47" s="81" t="s">
        <v>191</v>
      </c>
      <c r="D47" s="86" t="s">
        <v>226</v>
      </c>
      <c r="E47" s="92" t="s">
        <v>234</v>
      </c>
      <c r="F47" s="4"/>
      <c r="G47" s="4"/>
      <c r="H47" s="4"/>
      <c r="I47" s="6" t="s">
        <v>121</v>
      </c>
      <c r="J47" s="6" t="s">
        <v>121</v>
      </c>
      <c r="K47" s="6" t="s">
        <v>121</v>
      </c>
      <c r="L47" s="6" t="s">
        <v>121</v>
      </c>
      <c r="M47" s="4"/>
      <c r="N47" s="4"/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4" t="s">
        <v>121</v>
      </c>
      <c r="U47" s="4"/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4"/>
      <c r="AB47" s="4"/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4" t="s">
        <v>121</v>
      </c>
      <c r="AI47" s="4"/>
      <c r="AJ47" s="4"/>
    </row>
    <row r="48" spans="1:36" x14ac:dyDescent="0.25">
      <c r="B48" s="81" t="s">
        <v>163</v>
      </c>
      <c r="C48" s="81" t="s">
        <v>192</v>
      </c>
      <c r="D48" s="86" t="s">
        <v>227</v>
      </c>
      <c r="E48" s="92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94"/>
    </row>
    <row r="49" spans="2:36" x14ac:dyDescent="0.25">
      <c r="B49" s="81" t="s">
        <v>163</v>
      </c>
      <c r="C49" s="81" t="s">
        <v>193</v>
      </c>
      <c r="D49" s="86" t="s">
        <v>228</v>
      </c>
      <c r="E49" s="92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94"/>
    </row>
    <row r="50" spans="2:36" x14ac:dyDescent="0.25">
      <c r="B50" s="81" t="s">
        <v>163</v>
      </c>
      <c r="C50" s="81" t="s">
        <v>194</v>
      </c>
      <c r="D50" s="86" t="s">
        <v>229</v>
      </c>
      <c r="E50" s="92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94"/>
    </row>
    <row r="51" spans="2:36" x14ac:dyDescent="0.25">
      <c r="B51" s="81" t="s">
        <v>163</v>
      </c>
      <c r="C51" s="81" t="s">
        <v>195</v>
      </c>
      <c r="D51" s="86" t="s">
        <v>230</v>
      </c>
      <c r="E51" s="92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94"/>
    </row>
    <row r="52" spans="2:36" x14ac:dyDescent="0.25">
      <c r="B52" s="81" t="s">
        <v>163</v>
      </c>
      <c r="C52" s="81" t="s">
        <v>196</v>
      </c>
      <c r="D52" s="86" t="s">
        <v>231</v>
      </c>
      <c r="E52" s="92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94"/>
    </row>
    <row r="53" spans="2:36" x14ac:dyDescent="0.25">
      <c r="B53" s="83" t="s">
        <v>164</v>
      </c>
      <c r="C53" s="83" t="s">
        <v>197</v>
      </c>
      <c r="D53" s="83" t="s">
        <v>227</v>
      </c>
      <c r="E53" s="83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94"/>
    </row>
    <row r="54" spans="2:36" x14ac:dyDescent="0.25">
      <c r="B54" s="83" t="s">
        <v>157</v>
      </c>
      <c r="C54" s="83" t="s">
        <v>198</v>
      </c>
      <c r="D54" s="83" t="s">
        <v>211</v>
      </c>
      <c r="E54" s="83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94"/>
    </row>
    <row r="55" spans="2:36" x14ac:dyDescent="0.25">
      <c r="B55" s="83" t="s">
        <v>158</v>
      </c>
      <c r="C55" s="83" t="s">
        <v>199</v>
      </c>
      <c r="D55" s="83" t="s">
        <v>49</v>
      </c>
      <c r="E55" s="83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94"/>
    </row>
    <row r="56" spans="2:36" x14ac:dyDescent="0.25">
      <c r="B56" s="83" t="s">
        <v>158</v>
      </c>
      <c r="C56" s="83" t="s">
        <v>200</v>
      </c>
      <c r="D56" s="83" t="s">
        <v>232</v>
      </c>
      <c r="E56" s="83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94"/>
    </row>
    <row r="57" spans="2:36" x14ac:dyDescent="0.25">
      <c r="B57" s="83" t="s">
        <v>163</v>
      </c>
      <c r="C57" s="83" t="s">
        <v>201</v>
      </c>
      <c r="D57" s="83" t="s">
        <v>233</v>
      </c>
      <c r="E57" s="83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94"/>
    </row>
  </sheetData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F17:AJ21 F23:AJ47 F22:H22 M22:O22 U22:W22 Z22:AD22 AF22 AH22:AJ22">
    <cfRule type="expression" dxfId="138" priority="39">
      <formula>WEEKDAY(F$17,2)&gt;5</formula>
    </cfRule>
  </conditionalFormatting>
  <conditionalFormatting sqref="Z12:AA12">
    <cfRule type="expression" dxfId="137" priority="96">
      <formula>WEEKDAY(AP$18,2)&gt;5</formula>
    </cfRule>
  </conditionalFormatting>
  <conditionalFormatting sqref="Y12">
    <cfRule type="expression" dxfId="136" priority="33">
      <formula>WEEKDAY(AO$18,2)&gt;5</formula>
    </cfRule>
  </conditionalFormatting>
  <conditionalFormatting sqref="I22:L22">
    <cfRule type="expression" dxfId="135" priority="31">
      <formula>WEEKDAY(I$17,2)&gt;5</formula>
    </cfRule>
  </conditionalFormatting>
  <conditionalFormatting sqref="P22:T22">
    <cfRule type="expression" dxfId="134" priority="28">
      <formula>WEEKDAY(P$17,2)&gt;5</formula>
    </cfRule>
  </conditionalFormatting>
  <conditionalFormatting sqref="X22">
    <cfRule type="expression" dxfId="133" priority="24">
      <formula>WEEKDAY(X$17,2)&gt;5</formula>
    </cfRule>
  </conditionalFormatting>
  <conditionalFormatting sqref="AE22">
    <cfRule type="expression" dxfId="132" priority="20">
      <formula>WEEKDAY(AE$17,2)&gt;5</formula>
    </cfRule>
  </conditionalFormatting>
  <conditionalFormatting sqref="AG22">
    <cfRule type="expression" dxfId="131" priority="16">
      <formula>WEEKDAY(AG$17,2)&gt;5</formula>
    </cfRule>
  </conditionalFormatting>
  <conditionalFormatting sqref="Y22">
    <cfRule type="expression" dxfId="130" priority="12">
      <formula>WEEKDAY(Y$17,2)&gt;5</formula>
    </cfRule>
  </conditionalFormatting>
  <conditionalFormatting sqref="E19:E47">
    <cfRule type="containsText" dxfId="129" priority="1" operator="containsText" text="REFERENT METIER">
      <formula>NOT(ISERROR(SEARCH("REFERENT METIER",E19)))</formula>
    </cfRule>
    <cfRule type="containsText" dxfId="128" priority="2" operator="containsText" text="CORSIC">
      <formula>NOT(ISERROR(SEARCH("CORSIC",E19)))</formula>
    </cfRule>
    <cfRule type="containsText" dxfId="127" priority="3" operator="containsText" text="RH">
      <formula>NOT(ISERROR(SEARCH("RH",E19)))</formula>
    </cfRule>
    <cfRule type="containsText" dxfId="126" priority="4" operator="containsText" text="SECTION 68">
      <formula>NOT(ISERROR(SEARCH("SECTION 68",E19)))</formula>
    </cfRule>
    <cfRule type="containsText" dxfId="125" priority="5" operator="containsText" text="SECTION 67">
      <formula>NOT(ISERROR(SEARCH("SECTION 67",E19)))</formula>
    </cfRule>
    <cfRule type="containsText" dxfId="124" priority="6" operator="containsText" text="COORDINATION">
      <formula>NOT(ISERROR(SEARCH("COORDINATION",E19)))</formula>
    </cfRule>
    <cfRule type="containsText" dxfId="123" priority="7" operator="containsText" text="COMMUNICATION">
      <formula>NOT(ISERROR(SEARCH("COMMUNICATION",E19)))</formula>
    </cfRule>
    <cfRule type="containsText" dxfId="122" priority="8" operator="containsText" text="BUDGET">
      <formula>NOT(ISERROR(SEARCH("BUDGET",E19)))</formula>
    </cfRule>
    <cfRule type="containsText" dxfId="121" priority="9" operator="containsText" text="SECRETARIAT">
      <formula>NOT(ISERROR(SEARCH("SECRETARIAT",E19)))</formula>
    </cfRule>
    <cfRule type="containsText" dxfId="120" priority="10" operator="containsText" text="CHEF BJDC">
      <formula>NOT(ISERROR(SEARCH("CHEF BJDC",E19)))</formula>
    </cfRule>
    <cfRule type="containsText" dxfId="119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2" id="{0EC545D0-7F0B-4858-B8BF-7309E33F982D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F23:AJ47 F22:H22 M22:O22 U22:W22 Z22:AD22 AF22 AH22:AJ22</xm:sqref>
        </x14:conditionalFormatting>
        <x14:conditionalFormatting xmlns:xm="http://schemas.microsoft.com/office/excel/2006/main">
          <x14:cfRule type="expression" priority="41" id="{E9B4E418-F0A6-42D2-8826-C19180D9B1AB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0" id="{CEAFD16D-DB4F-4BBD-9E12-4EB44F14AB6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F23:AJ24 F26:AJ27 F29:AJ39 F41:AJ44 F46:AJ47 F22:H22 M22:O22 U22:W22 Z22:AD22 AF22 AH22:AJ22</xm:sqref>
        </x14:conditionalFormatting>
        <x14:conditionalFormatting xmlns:xm="http://schemas.microsoft.com/office/excel/2006/main">
          <x14:cfRule type="expression" priority="98" id="{D6780210-6EBE-436E-951D-B12BCE7F536F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00" id="{69654008-8676-48AE-A384-9F25E7FA5601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4" id="{9910CB23-C321-4C78-BA5A-E2A412C46BF6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D75E894D-3996-41CD-808C-21ED7D4FA349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0" id="{2EE8B8E0-B91A-4204-B831-B03BBC47D56F}">
            <xm:f>NOT(ISNA(VLOOKUP(I$17,'JOURS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32" id="{A9D949F2-D1E5-427C-A21F-AA5321C1D27B}">
            <xm:f>NOT(ISNA(VLOOKUP(I$17,'JOURS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27" id="{47F1F44E-CE5E-4BCD-8643-4112CB8F86A0}">
            <xm:f>NOT(ISNA(VLOOKUP(P$17,'JOURS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9" id="{72E5B60E-ADB7-4686-AE71-4EDD0FA7B87A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6" id="{E154F6E8-D9A4-41F1-840D-1A0947A622C4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5" id="{4F331BC0-F372-4292-BA39-B9717D507180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3" id="{A93B1B72-4614-4A59-BE5E-D92DA3155943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2" id="{2BB669A9-81DB-4D2E-A2F2-FFCACD0819D2}">
            <xm:f>NOT(ISNA(VLOOKUP(AE$17,'JOURS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21" id="{B24EAA3E-DF4D-4E64-A616-FC7D04BC429C}">
            <xm:f>NOT(ISNA(VLOOKUP(AE$17,'JOURS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9" id="{5533CD34-7BA2-4283-B875-0E9D50A3BB15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8" id="{F5637D9F-BD9B-4003-8FA8-E4639B22D723}">
            <xm:f>NOT(ISNA(VLOOKUP(AG$17,'JOURS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7" id="{2CB05953-12A7-4CF2-9456-891C9C1B895D}">
            <xm:f>NOT(ISNA(VLOOKUP(AG$17,'JOURS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5" id="{21532916-6F95-4280-BF5B-048C7E7FEDD0}">
            <xm:f>NOT(ISNA(VLOOKUP(AG$17,'JOURS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4" id="{A90EBF10-F8A5-47BC-B7D4-E4F0D67320B5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13" id="{A5A2C523-244C-4617-9316-688BF985C13F}">
            <xm:f>NOT(ISNA(VLOOKUP(Y$17,'JOURS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AO57"/>
  <sheetViews>
    <sheetView showGridLines="0" zoomScaleNormal="100" workbookViewId="0">
      <pane ySplit="18" topLeftCell="A19" activePane="bottomLeft" state="frozen"/>
      <selection pane="bottomLeft" activeCell="B19" sqref="B19:E57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3.42578125" style="7" bestFit="1" customWidth="1"/>
    <col min="5" max="5" width="22.28515625" style="7" bestFit="1" customWidth="1"/>
    <col min="6" max="35" width="4.28515625" style="7" customWidth="1"/>
    <col min="36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5">
        <f>Janvier!B3:C5</f>
        <v>2021</v>
      </c>
      <c r="C3" s="95"/>
      <c r="F3" s="8"/>
      <c r="M3" s="9"/>
      <c r="T3" s="14"/>
      <c r="AA3" s="15"/>
      <c r="AH3" s="16"/>
    </row>
    <row r="4" spans="2:41" x14ac:dyDescent="0.25">
      <c r="B4" s="95"/>
      <c r="C4" s="95"/>
    </row>
    <row r="5" spans="2:41" ht="15.75" x14ac:dyDescent="0.25">
      <c r="B5" s="95"/>
      <c r="C5" s="95"/>
      <c r="F5" s="18"/>
      <c r="M5" s="13"/>
      <c r="T5" s="106" t="s">
        <v>115</v>
      </c>
      <c r="AA5" s="107" t="s">
        <v>115</v>
      </c>
      <c r="AH5" s="104" t="s">
        <v>115</v>
      </c>
      <c r="AN5" s="11"/>
      <c r="AO5" s="11"/>
    </row>
    <row r="6" spans="2:41" ht="15.75" x14ac:dyDescent="0.25">
      <c r="F6" s="18"/>
      <c r="M6" s="17"/>
      <c r="T6" s="106"/>
      <c r="AA6" s="107"/>
      <c r="AH6" s="104"/>
      <c r="AN6" s="11">
        <v>6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6" t="s">
        <v>124</v>
      </c>
      <c r="C8" s="96"/>
      <c r="F8" s="105" t="s">
        <v>115</v>
      </c>
      <c r="M8" s="19"/>
      <c r="T8" s="106" t="s">
        <v>116</v>
      </c>
      <c r="AA8" s="107" t="s">
        <v>116</v>
      </c>
      <c r="AH8" s="104" t="s">
        <v>116</v>
      </c>
    </row>
    <row r="9" spans="2:41" ht="15.75" x14ac:dyDescent="0.25">
      <c r="B9" s="96"/>
      <c r="C9" s="96"/>
      <c r="F9" s="105"/>
      <c r="M9" s="19"/>
      <c r="T9" s="106"/>
      <c r="AA9" s="107"/>
      <c r="AH9" s="104"/>
    </row>
    <row r="11" spans="2:41" ht="15.75" x14ac:dyDescent="0.25">
      <c r="F11" s="105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5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13:10:57 par  l.durban</v>
      </c>
    </row>
    <row r="17" spans="1:35" ht="27.75" customHeight="1" x14ac:dyDescent="0.25">
      <c r="A17" s="97"/>
      <c r="B17" s="98" t="s">
        <v>1</v>
      </c>
      <c r="C17" s="100" t="s">
        <v>0</v>
      </c>
      <c r="D17" s="100" t="s">
        <v>45</v>
      </c>
      <c r="E17" s="109" t="s">
        <v>46</v>
      </c>
      <c r="F17" s="103">
        <f>DATE(B3,AN6,1)</f>
        <v>44348</v>
      </c>
      <c r="G17" s="103">
        <f t="shared" ref="G17:AI17" si="0">F17+1</f>
        <v>44349</v>
      </c>
      <c r="H17" s="103">
        <f t="shared" si="0"/>
        <v>44350</v>
      </c>
      <c r="I17" s="103">
        <f t="shared" si="0"/>
        <v>44351</v>
      </c>
      <c r="J17" s="102">
        <f t="shared" si="0"/>
        <v>44352</v>
      </c>
      <c r="K17" s="102">
        <f t="shared" si="0"/>
        <v>44353</v>
      </c>
      <c r="L17" s="102">
        <f t="shared" si="0"/>
        <v>44354</v>
      </c>
      <c r="M17" s="102">
        <f t="shared" si="0"/>
        <v>44355</v>
      </c>
      <c r="N17" s="102">
        <f t="shared" si="0"/>
        <v>44356</v>
      </c>
      <c r="O17" s="102">
        <f t="shared" si="0"/>
        <v>44357</v>
      </c>
      <c r="P17" s="102">
        <f t="shared" si="0"/>
        <v>44358</v>
      </c>
      <c r="Q17" s="102">
        <f t="shared" si="0"/>
        <v>44359</v>
      </c>
      <c r="R17" s="102">
        <f t="shared" si="0"/>
        <v>44360</v>
      </c>
      <c r="S17" s="102">
        <f t="shared" si="0"/>
        <v>44361</v>
      </c>
      <c r="T17" s="102">
        <f t="shared" si="0"/>
        <v>44362</v>
      </c>
      <c r="U17" s="102">
        <f t="shared" si="0"/>
        <v>44363</v>
      </c>
      <c r="V17" s="102">
        <f t="shared" si="0"/>
        <v>44364</v>
      </c>
      <c r="W17" s="102">
        <f t="shared" si="0"/>
        <v>44365</v>
      </c>
      <c r="X17" s="102">
        <f t="shared" si="0"/>
        <v>44366</v>
      </c>
      <c r="Y17" s="102">
        <f t="shared" si="0"/>
        <v>44367</v>
      </c>
      <c r="Z17" s="102">
        <f t="shared" si="0"/>
        <v>44368</v>
      </c>
      <c r="AA17" s="102">
        <f t="shared" si="0"/>
        <v>44369</v>
      </c>
      <c r="AB17" s="102">
        <f t="shared" si="0"/>
        <v>44370</v>
      </c>
      <c r="AC17" s="102">
        <f t="shared" si="0"/>
        <v>44371</v>
      </c>
      <c r="AD17" s="102">
        <f t="shared" si="0"/>
        <v>44372</v>
      </c>
      <c r="AE17" s="102">
        <f t="shared" si="0"/>
        <v>44373</v>
      </c>
      <c r="AF17" s="102">
        <f t="shared" si="0"/>
        <v>44374</v>
      </c>
      <c r="AG17" s="102">
        <f t="shared" si="0"/>
        <v>44375</v>
      </c>
      <c r="AH17" s="102">
        <f t="shared" si="0"/>
        <v>44376</v>
      </c>
      <c r="AI17" s="102">
        <f t="shared" si="0"/>
        <v>44377</v>
      </c>
    </row>
    <row r="18" spans="1:35" x14ac:dyDescent="0.25">
      <c r="A18" s="97"/>
      <c r="B18" s="99"/>
      <c r="C18" s="101"/>
      <c r="D18" s="101"/>
      <c r="E18" s="110"/>
      <c r="F18" s="103"/>
      <c r="G18" s="103"/>
      <c r="H18" s="103"/>
      <c r="I18" s="103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</row>
    <row r="19" spans="1:35" x14ac:dyDescent="0.25">
      <c r="A19" s="26">
        <v>1</v>
      </c>
      <c r="B19" s="79" t="s">
        <v>150</v>
      </c>
      <c r="C19" s="81" t="s">
        <v>165</v>
      </c>
      <c r="D19" s="85" t="s">
        <v>202</v>
      </c>
      <c r="E19" s="92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9" t="s">
        <v>151</v>
      </c>
      <c r="C20" s="81" t="s">
        <v>166</v>
      </c>
      <c r="D20" s="85" t="s">
        <v>84</v>
      </c>
      <c r="E20" s="92" t="s">
        <v>234</v>
      </c>
      <c r="F20" s="2"/>
      <c r="G20" s="2"/>
      <c r="H20" s="2"/>
      <c r="I20" s="2"/>
      <c r="J20" s="3"/>
      <c r="K20" s="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9" t="s">
        <v>152</v>
      </c>
      <c r="C21" s="81" t="s">
        <v>167</v>
      </c>
      <c r="D21" s="85" t="s">
        <v>84</v>
      </c>
      <c r="E21" s="92" t="s">
        <v>234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x14ac:dyDescent="0.25">
      <c r="A22" s="26">
        <v>4</v>
      </c>
      <c r="B22" s="79" t="s">
        <v>51</v>
      </c>
      <c r="C22" s="81" t="s">
        <v>168</v>
      </c>
      <c r="D22" s="85" t="s">
        <v>203</v>
      </c>
      <c r="E22" s="92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3"/>
      <c r="K22" s="3"/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3"/>
      <c r="R22" s="3"/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x14ac:dyDescent="0.25">
      <c r="A23" s="26">
        <v>5</v>
      </c>
      <c r="B23" s="80" t="s">
        <v>153</v>
      </c>
      <c r="C23" s="80" t="s">
        <v>169</v>
      </c>
      <c r="D23" s="80" t="s">
        <v>204</v>
      </c>
      <c r="E23" s="92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3"/>
      <c r="K23" s="3"/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3"/>
      <c r="R23" s="3"/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25">
      <c r="A24" s="26">
        <v>6</v>
      </c>
      <c r="B24" s="81" t="s">
        <v>51</v>
      </c>
      <c r="C24" s="81" t="s">
        <v>170</v>
      </c>
      <c r="D24" s="86" t="s">
        <v>205</v>
      </c>
      <c r="E24" s="92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3"/>
      <c r="K24" s="3"/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3"/>
      <c r="R24" s="3"/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25">
      <c r="A25" s="26">
        <v>7</v>
      </c>
      <c r="B25" s="80" t="s">
        <v>154</v>
      </c>
      <c r="C25" s="81" t="s">
        <v>171</v>
      </c>
      <c r="D25" s="86" t="s">
        <v>206</v>
      </c>
      <c r="E25" s="92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3"/>
      <c r="K25" s="3"/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3"/>
      <c r="R25" s="3"/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5">
      <c r="A26" s="26">
        <v>8</v>
      </c>
      <c r="B26" s="80" t="s">
        <v>154</v>
      </c>
      <c r="C26" s="81" t="s">
        <v>86</v>
      </c>
      <c r="D26" s="86" t="s">
        <v>207</v>
      </c>
      <c r="E26" s="92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3"/>
      <c r="K26" s="3"/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3"/>
      <c r="R26" s="3"/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3"/>
      <c r="Y26" s="3"/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57" t="s">
        <v>121</v>
      </c>
      <c r="AF26" s="3"/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81" t="s">
        <v>155</v>
      </c>
      <c r="C27" s="81" t="s">
        <v>172</v>
      </c>
      <c r="D27" s="86" t="s">
        <v>208</v>
      </c>
      <c r="E27" s="92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3"/>
      <c r="K27" s="3"/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3"/>
      <c r="R27" s="3"/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3"/>
      <c r="Y27" s="3"/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3"/>
      <c r="AF27" s="3"/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81" t="s">
        <v>156</v>
      </c>
      <c r="C28" s="81" t="s">
        <v>173</v>
      </c>
      <c r="D28" s="86" t="s">
        <v>209</v>
      </c>
      <c r="E28" s="92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5" t="s">
        <v>121</v>
      </c>
      <c r="K28" s="3"/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3"/>
      <c r="R28" s="3"/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3"/>
      <c r="Y28" s="3"/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3"/>
      <c r="AF28" s="3"/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81" t="s">
        <v>157</v>
      </c>
      <c r="C29" s="81" t="s">
        <v>174</v>
      </c>
      <c r="D29" s="86" t="s">
        <v>210</v>
      </c>
      <c r="E29" s="92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3"/>
      <c r="K29" s="3"/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3"/>
      <c r="R29" s="3"/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3"/>
      <c r="Y29" s="3"/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3"/>
      <c r="AF29" s="3"/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81" t="s">
        <v>158</v>
      </c>
      <c r="C30" s="81" t="s">
        <v>175</v>
      </c>
      <c r="D30" s="86" t="s">
        <v>211</v>
      </c>
      <c r="E30" s="92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3"/>
      <c r="K30" s="3"/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3"/>
      <c r="R30" s="3"/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3"/>
      <c r="Y30" s="3"/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3"/>
      <c r="AF30" s="3"/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81" t="s">
        <v>158</v>
      </c>
      <c r="C31" s="81" t="s">
        <v>176</v>
      </c>
      <c r="D31" s="86" t="s">
        <v>212</v>
      </c>
      <c r="E31" s="92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3"/>
      <c r="K31" s="3"/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3"/>
      <c r="R31" s="3"/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3"/>
      <c r="Y31" s="3"/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3"/>
      <c r="AF31" s="3"/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81" t="s">
        <v>158</v>
      </c>
      <c r="C32" s="81" t="s">
        <v>177</v>
      </c>
      <c r="D32" s="86" t="s">
        <v>213</v>
      </c>
      <c r="E32" s="92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4" t="s">
        <v>121</v>
      </c>
      <c r="K32" s="3"/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4" t="s">
        <v>121</v>
      </c>
      <c r="R32" s="3"/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4" t="s">
        <v>121</v>
      </c>
      <c r="Y32" s="3"/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4" t="s">
        <v>121</v>
      </c>
      <c r="AF32" s="3"/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9" t="s">
        <v>158</v>
      </c>
      <c r="C33" s="81" t="s">
        <v>178</v>
      </c>
      <c r="D33" s="85" t="s">
        <v>214</v>
      </c>
      <c r="E33" s="92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3"/>
      <c r="K33" s="3"/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3"/>
      <c r="R33" s="3"/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3"/>
      <c r="Y33" s="3"/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3"/>
      <c r="AF33" s="3"/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9" t="s">
        <v>159</v>
      </c>
      <c r="C34" s="81" t="s">
        <v>179</v>
      </c>
      <c r="D34" s="85" t="s">
        <v>215</v>
      </c>
      <c r="E34" s="92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3"/>
      <c r="K34" s="3"/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3"/>
      <c r="R34" s="3"/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3"/>
      <c r="Y34" s="3"/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3"/>
      <c r="AF34" s="3"/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9" t="s">
        <v>158</v>
      </c>
      <c r="C35" s="81" t="s">
        <v>180</v>
      </c>
      <c r="D35" s="85" t="s">
        <v>216</v>
      </c>
      <c r="E35" s="92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3"/>
      <c r="K35" s="3"/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3"/>
      <c r="R35" s="3"/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3"/>
      <c r="Y35" s="3"/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3"/>
      <c r="AF35" s="3"/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9" t="s">
        <v>13</v>
      </c>
      <c r="C36" s="81" t="s">
        <v>106</v>
      </c>
      <c r="D36" s="85" t="s">
        <v>217</v>
      </c>
      <c r="E36" s="92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4"/>
      <c r="K36" s="4"/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4"/>
      <c r="R36" s="4"/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4"/>
      <c r="Y36" s="4"/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71"/>
      <c r="AF36" s="4"/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9" t="s">
        <v>13</v>
      </c>
      <c r="C37" s="81" t="s">
        <v>181</v>
      </c>
      <c r="D37" s="85" t="s">
        <v>218</v>
      </c>
      <c r="E37" s="92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4"/>
      <c r="K37" s="4"/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55" t="s">
        <v>121</v>
      </c>
      <c r="R37" s="4"/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55" t="s">
        <v>121</v>
      </c>
      <c r="Y37" s="4"/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4"/>
      <c r="AF37" s="4"/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80" t="s">
        <v>160</v>
      </c>
      <c r="C38" s="80" t="s">
        <v>182</v>
      </c>
      <c r="D38" s="80" t="s">
        <v>219</v>
      </c>
      <c r="E38" s="92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55" t="s">
        <v>121</v>
      </c>
      <c r="K38" s="4"/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55" t="s">
        <v>121</v>
      </c>
      <c r="R38" s="4"/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55" t="s">
        <v>121</v>
      </c>
      <c r="Y38" s="4"/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4"/>
      <c r="AF38" s="4"/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21</v>
      </c>
      <c r="B39" s="80" t="s">
        <v>160</v>
      </c>
      <c r="C39" s="80" t="s">
        <v>183</v>
      </c>
      <c r="D39" s="80" t="s">
        <v>220</v>
      </c>
      <c r="E39" s="92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4"/>
      <c r="K39" s="4"/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4"/>
      <c r="R39" s="4"/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4"/>
      <c r="Y39" s="4"/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4"/>
      <c r="AF39" s="4"/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22</v>
      </c>
      <c r="B40" s="80" t="s">
        <v>160</v>
      </c>
      <c r="C40" s="80" t="s">
        <v>184</v>
      </c>
      <c r="D40" s="80" t="s">
        <v>221</v>
      </c>
      <c r="E40" s="92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4"/>
      <c r="K40" s="4"/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4"/>
      <c r="R40" s="4"/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4"/>
      <c r="Y40" s="4"/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4"/>
      <c r="AF40" s="4"/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23</v>
      </c>
      <c r="B41" s="81" t="s">
        <v>161</v>
      </c>
      <c r="C41" s="81" t="s">
        <v>185</v>
      </c>
      <c r="D41" s="86" t="s">
        <v>222</v>
      </c>
      <c r="E41" s="92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4"/>
      <c r="K41" s="4"/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4"/>
      <c r="R41" s="4"/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4"/>
      <c r="Y41" s="4"/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4"/>
      <c r="AF41" s="4"/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24</v>
      </c>
      <c r="B42" s="81" t="s">
        <v>161</v>
      </c>
      <c r="C42" s="81" t="s">
        <v>186</v>
      </c>
      <c r="D42" s="86" t="s">
        <v>210</v>
      </c>
      <c r="E42" s="92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4" t="s">
        <v>121</v>
      </c>
      <c r="K42" s="4"/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4" t="s">
        <v>121</v>
      </c>
      <c r="R42" s="4"/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4" t="s">
        <v>121</v>
      </c>
      <c r="Y42" s="4"/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4" t="s">
        <v>121</v>
      </c>
      <c r="AF42" s="4"/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25</v>
      </c>
      <c r="B43" s="80" t="s">
        <v>162</v>
      </c>
      <c r="C43" s="80" t="s">
        <v>187</v>
      </c>
      <c r="D43" s="88" t="s">
        <v>209</v>
      </c>
      <c r="E43" s="92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4"/>
      <c r="K43" s="4"/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4"/>
      <c r="R43" s="4"/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4"/>
      <c r="Y43" s="4"/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4"/>
      <c r="AF43" s="4"/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26</v>
      </c>
      <c r="B44" s="80" t="s">
        <v>162</v>
      </c>
      <c r="C44" s="80" t="s">
        <v>188</v>
      </c>
      <c r="D44" s="88" t="s">
        <v>223</v>
      </c>
      <c r="E44" s="92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55" t="s">
        <v>121</v>
      </c>
      <c r="K44" s="4"/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55" t="s">
        <v>121</v>
      </c>
      <c r="R44" s="4"/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55" t="s">
        <v>121</v>
      </c>
      <c r="Y44" s="4"/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4"/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27</v>
      </c>
      <c r="B45" s="81" t="s">
        <v>161</v>
      </c>
      <c r="C45" s="81" t="s">
        <v>189</v>
      </c>
      <c r="D45" s="86" t="s">
        <v>224</v>
      </c>
      <c r="E45" s="92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4"/>
      <c r="K45" s="4"/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4"/>
      <c r="R45" s="4"/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4"/>
      <c r="Y45" s="4"/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4"/>
      <c r="AF45" s="4"/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28</v>
      </c>
      <c r="B46" s="79" t="s">
        <v>161</v>
      </c>
      <c r="C46" s="81" t="s">
        <v>190</v>
      </c>
      <c r="D46" s="85" t="s">
        <v>225</v>
      </c>
      <c r="E46" s="92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55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55" t="s">
        <v>121</v>
      </c>
      <c r="R46" s="55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55" t="s">
        <v>121</v>
      </c>
      <c r="Y46" s="4"/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4"/>
      <c r="AF46" s="4"/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29</v>
      </c>
      <c r="B47" s="81" t="s">
        <v>163</v>
      </c>
      <c r="C47" s="81" t="s">
        <v>191</v>
      </c>
      <c r="D47" s="86" t="s">
        <v>226</v>
      </c>
      <c r="E47" s="92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4" t="s">
        <v>121</v>
      </c>
      <c r="K47" s="4"/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4" t="s">
        <v>121</v>
      </c>
      <c r="R47" s="4"/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4" t="s">
        <v>121</v>
      </c>
      <c r="Y47" s="4"/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4" t="s">
        <v>121</v>
      </c>
      <c r="AF47" s="4"/>
      <c r="AG47" s="6" t="s">
        <v>121</v>
      </c>
      <c r="AH47" s="6" t="s">
        <v>121</v>
      </c>
      <c r="AI47" s="6" t="s">
        <v>121</v>
      </c>
    </row>
    <row r="48" spans="1:35" x14ac:dyDescent="0.25">
      <c r="B48" s="81" t="s">
        <v>163</v>
      </c>
      <c r="C48" s="81" t="s">
        <v>192</v>
      </c>
      <c r="D48" s="86" t="s">
        <v>227</v>
      </c>
      <c r="E48" s="92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</row>
    <row r="49" spans="2:35" x14ac:dyDescent="0.25">
      <c r="B49" s="81" t="s">
        <v>163</v>
      </c>
      <c r="C49" s="81" t="s">
        <v>193</v>
      </c>
      <c r="D49" s="86" t="s">
        <v>228</v>
      </c>
      <c r="E49" s="92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</row>
    <row r="50" spans="2:35" x14ac:dyDescent="0.25">
      <c r="B50" s="81" t="s">
        <v>163</v>
      </c>
      <c r="C50" s="81" t="s">
        <v>194</v>
      </c>
      <c r="D50" s="86" t="s">
        <v>229</v>
      </c>
      <c r="E50" s="92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</row>
    <row r="51" spans="2:35" x14ac:dyDescent="0.25">
      <c r="B51" s="81" t="s">
        <v>163</v>
      </c>
      <c r="C51" s="81" t="s">
        <v>195</v>
      </c>
      <c r="D51" s="86" t="s">
        <v>230</v>
      </c>
      <c r="E51" s="92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</row>
    <row r="52" spans="2:35" x14ac:dyDescent="0.25">
      <c r="B52" s="81" t="s">
        <v>163</v>
      </c>
      <c r="C52" s="81" t="s">
        <v>196</v>
      </c>
      <c r="D52" s="86" t="s">
        <v>231</v>
      </c>
      <c r="E52" s="92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</row>
    <row r="53" spans="2:35" x14ac:dyDescent="0.25">
      <c r="B53" s="83" t="s">
        <v>164</v>
      </c>
      <c r="C53" s="83" t="s">
        <v>197</v>
      </c>
      <c r="D53" s="83" t="s">
        <v>227</v>
      </c>
      <c r="E53" s="83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</row>
    <row r="54" spans="2:35" x14ac:dyDescent="0.25">
      <c r="B54" s="83" t="s">
        <v>157</v>
      </c>
      <c r="C54" s="83" t="s">
        <v>198</v>
      </c>
      <c r="D54" s="83" t="s">
        <v>211</v>
      </c>
      <c r="E54" s="83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</row>
    <row r="55" spans="2:35" x14ac:dyDescent="0.25">
      <c r="B55" s="83" t="s">
        <v>158</v>
      </c>
      <c r="C55" s="83" t="s">
        <v>199</v>
      </c>
      <c r="D55" s="83" t="s">
        <v>49</v>
      </c>
      <c r="E55" s="83" t="s">
        <v>235</v>
      </c>
      <c r="F55" s="38"/>
      <c r="G55" s="38"/>
      <c r="H55" s="38"/>
      <c r="I55" s="38"/>
      <c r="J55" s="38"/>
      <c r="K55" s="38"/>
      <c r="L55" s="38"/>
      <c r="M55" s="93" t="s">
        <v>121</v>
      </c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</row>
    <row r="56" spans="2:35" x14ac:dyDescent="0.25">
      <c r="B56" s="83" t="s">
        <v>158</v>
      </c>
      <c r="C56" s="83" t="s">
        <v>200</v>
      </c>
      <c r="D56" s="83" t="s">
        <v>232</v>
      </c>
      <c r="E56" s="83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</row>
    <row r="57" spans="2:35" x14ac:dyDescent="0.25">
      <c r="B57" s="83" t="s">
        <v>163</v>
      </c>
      <c r="C57" s="83" t="s">
        <v>201</v>
      </c>
      <c r="D57" s="83" t="s">
        <v>233</v>
      </c>
      <c r="E57" s="83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</row>
  </sheetData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E19:E47">
    <cfRule type="containsText" dxfId="96" priority="24" operator="containsText" text="REFERENT METIER">
      <formula>NOT(ISERROR(SEARCH("REFERENT METIER",E19)))</formula>
    </cfRule>
    <cfRule type="containsText" dxfId="95" priority="25" operator="containsText" text="CORSIC">
      <formula>NOT(ISERROR(SEARCH("CORSIC",E19)))</formula>
    </cfRule>
    <cfRule type="containsText" dxfId="94" priority="26" operator="containsText" text="RH">
      <formula>NOT(ISERROR(SEARCH("RH",E19)))</formula>
    </cfRule>
    <cfRule type="containsText" dxfId="93" priority="27" operator="containsText" text="SECTION 68">
      <formula>NOT(ISERROR(SEARCH("SECTION 68",E19)))</formula>
    </cfRule>
    <cfRule type="containsText" dxfId="92" priority="28" operator="containsText" text="SECTION 67">
      <formula>NOT(ISERROR(SEARCH("SECTION 67",E19)))</formula>
    </cfRule>
    <cfRule type="containsText" dxfId="91" priority="29" operator="containsText" text="COORDINATION">
      <formula>NOT(ISERROR(SEARCH("COORDINATION",E19)))</formula>
    </cfRule>
    <cfRule type="containsText" dxfId="90" priority="30" operator="containsText" text="COMMUNICATION">
      <formula>NOT(ISERROR(SEARCH("COMMUNICATION",E19)))</formula>
    </cfRule>
    <cfRule type="containsText" dxfId="89" priority="31" operator="containsText" text="BUDGET">
      <formula>NOT(ISERROR(SEARCH("BUDGET",E19)))</formula>
    </cfRule>
    <cfRule type="containsText" dxfId="88" priority="32" operator="containsText" text="SECRETARIAT">
      <formula>NOT(ISERROR(SEARCH("SECRETARIAT",E19)))</formula>
    </cfRule>
    <cfRule type="containsText" dxfId="87" priority="33" operator="containsText" text="CHEF BJDC">
      <formula>NOT(ISERROR(SEARCH("CHEF BJDC",E19)))</formula>
    </cfRule>
    <cfRule type="containsText" dxfId="86" priority="34" operator="containsText" text="DIRECTEUR">
      <formula>NOT(ISERROR(SEARCH("DIRECTEUR",E19)))</formula>
    </cfRule>
  </conditionalFormatting>
  <conditionalFormatting sqref="F17:AI21 F23:AI47 F22 Q22:AI22 I22:O22">
    <cfRule type="expression" dxfId="85" priority="20">
      <formula>WEEKDAY(F$17,2)&gt;5</formula>
    </cfRule>
  </conditionalFormatting>
  <conditionalFormatting sqref="Z12:AA12">
    <cfRule type="expression" dxfId="84" priority="86">
      <formula>WEEKDAY(AP$18,2)&gt;5</formula>
    </cfRule>
  </conditionalFormatting>
  <conditionalFormatting sqref="Y12">
    <cfRule type="expression" dxfId="83" priority="14">
      <formula>WEEKDAY(AO$18,2)&gt;5</formula>
    </cfRule>
  </conditionalFormatting>
  <conditionalFormatting sqref="G22">
    <cfRule type="expression" dxfId="82" priority="11">
      <formula>WEEKDAY(G$17,2)&gt;5</formula>
    </cfRule>
  </conditionalFormatting>
  <conditionalFormatting sqref="H22">
    <cfRule type="expression" dxfId="81" priority="7">
      <formula>WEEKDAY(H$17,2)&gt;5</formula>
    </cfRule>
  </conditionalFormatting>
  <conditionalFormatting sqref="P22">
    <cfRule type="expression" dxfId="80" priority="3">
      <formula>WEEKDAY(P$17,2)&gt;5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3</xdr:row>
                    <xdr:rowOff>180975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6</xdr:row>
                    <xdr:rowOff>180975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9</xdr:row>
                    <xdr:rowOff>180975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0</xdr:row>
                    <xdr:rowOff>180975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9</xdr:row>
                    <xdr:rowOff>180975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3</xdr:row>
                    <xdr:rowOff>180975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171450</xdr:rowOff>
                  </from>
                  <to>
                    <xdr:col>19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3</xdr:row>
                    <xdr:rowOff>180975</xdr:rowOff>
                  </from>
                  <to>
                    <xdr:col>19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6</xdr:row>
                    <xdr:rowOff>180975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161925</xdr:rowOff>
                  </from>
                  <to>
                    <xdr:col>26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180975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180975</xdr:rowOff>
                  </from>
                  <to>
                    <xdr:col>26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161925</xdr:rowOff>
                  </from>
                  <to>
                    <xdr:col>33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180975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180975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9</xdr:row>
                    <xdr:rowOff>180975</xdr:rowOff>
                  </from>
                  <to>
                    <xdr:col>12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6</xdr:row>
                    <xdr:rowOff>180975</xdr:rowOff>
                  </from>
                  <to>
                    <xdr:col>12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B832CD84-90A6-4D3D-99D6-0292E5F25E98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F23:AI47 F22 Q22:AI22 I22:O22</xm:sqref>
        </x14:conditionalFormatting>
        <x14:conditionalFormatting xmlns:xm="http://schemas.microsoft.com/office/excel/2006/main">
          <x14:cfRule type="expression" priority="22" id="{5A0A7CB9-D41C-423D-AA14-2993FED1DCE3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</xm:sqref>
        </x14:conditionalFormatting>
        <x14:conditionalFormatting xmlns:xm="http://schemas.microsoft.com/office/excel/2006/main">
          <x14:cfRule type="expression" priority="21" id="{E3A661B9-9AD1-43C3-A681-8B856790BE6B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F23:AI24 F26:AI27 F41:AI44 F46:AI47 F29:AI39 F22 I22:O22 Q22:AI22</xm:sqref>
        </x14:conditionalFormatting>
        <x14:conditionalFormatting xmlns:xm="http://schemas.microsoft.com/office/excel/2006/main">
          <x14:cfRule type="expression" priority="88" id="{20A4911E-9EF7-47AE-BA5A-C8F30B4C91A8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0" id="{CEAD636C-BB40-4A55-AEDC-1F63847D6499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5" id="{5BC17F0E-6ED3-48F7-8B32-DA58876F4A94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6" id="{A286868E-8457-406A-83A2-AD2189D75C23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3" id="{F37C4EAD-B597-42E2-A29E-375EC9F7985B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2" id="{F27B7912-195F-491C-A538-3AF3227F2F95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0" id="{D3065F63-F913-40BC-93D8-6A4CB71331F1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9" id="{EA9185B2-8DD0-43E8-B5A3-CAA3719B922B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8" id="{2DAE8A45-699C-4BCE-895B-9A2081B3F518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6" id="{F24AE98A-0B4A-4740-BF63-8116ADC5B292}">
            <xm:f>NOT(ISNA(VLOOKUP(H$17,'JOURS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5" id="{F9EE5992-6635-445C-963B-067AF0D763DB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4" id="{C5F7B5C1-F4F8-4027-9F41-E55245081751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2" id="{A510A140-D9CA-4DE0-8D48-9535F40478AC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" id="{42EAC4B6-3DDC-4A15-AF60-99E0DBBC3947}">
            <xm:f>NOT(ISNA(VLOOKUP(O$17,'JOURS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O22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Y35"/>
  <sheetViews>
    <sheetView showGridLines="0" zoomScaleNormal="100" workbookViewId="0">
      <selection activeCell="Z6" sqref="Z6"/>
    </sheetView>
  </sheetViews>
  <sheetFormatPr baseColWidth="10" defaultColWidth="11.42578125" defaultRowHeight="15" x14ac:dyDescent="0.25"/>
  <cols>
    <col min="1" max="1" width="18.28515625" style="7" bestFit="1" customWidth="1"/>
    <col min="2" max="3" width="11.42578125" style="7"/>
    <col min="4" max="4" width="13" style="7" bestFit="1" customWidth="1"/>
    <col min="5" max="5" width="11.85546875" style="7" bestFit="1" customWidth="1"/>
    <col min="6" max="6" width="11.42578125" style="7"/>
    <col min="7" max="7" width="13" style="7" bestFit="1" customWidth="1"/>
    <col min="8" max="8" width="11.85546875" style="7" bestFit="1" customWidth="1"/>
    <col min="9" max="10" width="11.42578125" style="7"/>
    <col min="11" max="11" width="0" style="7" hidden="1" customWidth="1"/>
    <col min="12" max="12" width="48.28515625" style="48" hidden="1" customWidth="1"/>
    <col min="13" max="13" width="30.85546875" style="48" hidden="1" customWidth="1"/>
    <col min="14" max="14" width="11.42578125" style="7" hidden="1" customWidth="1"/>
    <col min="15" max="15" width="4.85546875" style="7" customWidth="1"/>
    <col min="16" max="25" width="11.42578125" style="7"/>
    <col min="26" max="16384" width="11.42578125" style="48"/>
  </cols>
  <sheetData>
    <row r="1" spans="1:16" x14ac:dyDescent="0.25">
      <c r="A1" s="7" t="s">
        <v>20</v>
      </c>
      <c r="B1" s="51">
        <v>2020</v>
      </c>
    </row>
    <row r="2" spans="1:16" x14ac:dyDescent="0.25">
      <c r="A2" s="111" t="s">
        <v>37</v>
      </c>
      <c r="B2" s="111"/>
      <c r="D2" s="111" t="s">
        <v>39</v>
      </c>
      <c r="E2" s="111"/>
      <c r="G2" s="111" t="s">
        <v>38</v>
      </c>
      <c r="H2" s="111"/>
      <c r="L2" s="49">
        <f>IF(MOD((B1),4)=0,1,0)</f>
        <v>1</v>
      </c>
      <c r="M2" s="49" t="s">
        <v>113</v>
      </c>
      <c r="N2" s="41"/>
      <c r="O2" s="41"/>
    </row>
    <row r="3" spans="1:16" ht="15.75" x14ac:dyDescent="0.25">
      <c r="D3" s="42"/>
      <c r="E3" s="42"/>
      <c r="F3" s="42"/>
      <c r="G3" s="42"/>
    </row>
    <row r="4" spans="1:16" ht="15.75" x14ac:dyDescent="0.25">
      <c r="A4" s="39" t="s">
        <v>25</v>
      </c>
      <c r="B4" s="40">
        <f>DATE($B$1,1,1)</f>
        <v>43831</v>
      </c>
      <c r="D4" s="52" t="s">
        <v>140</v>
      </c>
      <c r="E4" s="53">
        <v>43832</v>
      </c>
      <c r="F4" s="42"/>
      <c r="G4" s="52" t="s">
        <v>140</v>
      </c>
      <c r="H4" s="53">
        <v>43832</v>
      </c>
    </row>
    <row r="5" spans="1:16" ht="15.75" x14ac:dyDescent="0.25">
      <c r="A5" s="39" t="s">
        <v>21</v>
      </c>
      <c r="B5" s="40">
        <f>B6-2</f>
        <v>43931</v>
      </c>
      <c r="D5" s="52" t="s">
        <v>141</v>
      </c>
      <c r="E5" s="53">
        <v>43833</v>
      </c>
      <c r="F5" s="42"/>
      <c r="G5" s="52" t="s">
        <v>141</v>
      </c>
      <c r="H5" s="53">
        <v>43833</v>
      </c>
    </row>
    <row r="6" spans="1:16" ht="15.75" x14ac:dyDescent="0.25">
      <c r="A6" s="39" t="s">
        <v>22</v>
      </c>
      <c r="B6" s="40">
        <f>ROUND(DATE($B$1,4,MOD(234-11*MOD($B$1,19),30))/7,)*7-6</f>
        <v>43933</v>
      </c>
      <c r="D6" s="52" t="s">
        <v>142</v>
      </c>
      <c r="E6" s="53">
        <v>43973</v>
      </c>
      <c r="F6" s="42"/>
      <c r="G6" s="52" t="s">
        <v>142</v>
      </c>
      <c r="H6" s="53">
        <v>43973</v>
      </c>
      <c r="L6" s="49" t="s">
        <v>236</v>
      </c>
      <c r="M6" s="49"/>
    </row>
    <row r="7" spans="1:16" ht="15.75" x14ac:dyDescent="0.25">
      <c r="A7" s="39" t="s">
        <v>23</v>
      </c>
      <c r="B7" s="40">
        <f>B6+1</f>
        <v>43934</v>
      </c>
      <c r="D7" s="52" t="s">
        <v>143</v>
      </c>
      <c r="E7" s="53">
        <v>44025</v>
      </c>
      <c r="F7" s="42"/>
      <c r="G7" s="52"/>
      <c r="H7" s="53"/>
      <c r="L7" s="49" t="s">
        <v>107</v>
      </c>
      <c r="M7" s="50">
        <v>44230.595277777778</v>
      </c>
    </row>
    <row r="8" spans="1:16" ht="15.75" x14ac:dyDescent="0.25">
      <c r="A8" s="39" t="s">
        <v>24</v>
      </c>
      <c r="B8" s="40">
        <f>DATE($B$1,5,1)</f>
        <v>43952</v>
      </c>
      <c r="D8" s="52" t="s">
        <v>144</v>
      </c>
      <c r="E8" s="53">
        <v>44189</v>
      </c>
      <c r="F8" s="42"/>
      <c r="G8" s="43"/>
      <c r="H8" s="42"/>
      <c r="L8" s="49" t="s">
        <v>108</v>
      </c>
      <c r="M8" s="50">
        <v>44231.549143518518</v>
      </c>
    </row>
    <row r="9" spans="1:16" ht="15.75" x14ac:dyDescent="0.25">
      <c r="A9" s="39" t="s">
        <v>26</v>
      </c>
      <c r="B9" s="40">
        <f>DATE($B$1,5,8)</f>
        <v>43959</v>
      </c>
      <c r="D9" s="52" t="s">
        <v>145</v>
      </c>
      <c r="E9" s="53">
        <v>44193</v>
      </c>
      <c r="F9" s="42"/>
      <c r="G9" s="43"/>
      <c r="H9" s="42"/>
      <c r="L9" s="49" t="s">
        <v>36</v>
      </c>
      <c r="M9" s="50">
        <v>44231.547743055555</v>
      </c>
    </row>
    <row r="10" spans="1:16" ht="15.75" x14ac:dyDescent="0.25">
      <c r="A10" s="39" t="s">
        <v>27</v>
      </c>
      <c r="B10" s="40">
        <f>B6+39</f>
        <v>43972</v>
      </c>
      <c r="D10" s="52" t="s">
        <v>146</v>
      </c>
      <c r="E10" s="53">
        <v>44194</v>
      </c>
      <c r="F10" s="42"/>
      <c r="G10" s="43"/>
      <c r="H10" s="42"/>
      <c r="L10" s="49" t="s">
        <v>122</v>
      </c>
      <c r="M10" s="50">
        <v>44231.548356481479</v>
      </c>
    </row>
    <row r="11" spans="1:16" ht="15.75" x14ac:dyDescent="0.25">
      <c r="A11" s="39" t="s">
        <v>28</v>
      </c>
      <c r="B11" s="40">
        <f>B6+49</f>
        <v>43982</v>
      </c>
      <c r="D11" s="52" t="s">
        <v>147</v>
      </c>
      <c r="E11" s="53">
        <v>44195</v>
      </c>
      <c r="F11" s="42"/>
      <c r="G11" s="43"/>
      <c r="H11" s="42"/>
      <c r="L11" s="49" t="s">
        <v>123</v>
      </c>
      <c r="M11" s="50">
        <v>44231.548726851855</v>
      </c>
      <c r="P11" s="32"/>
    </row>
    <row r="12" spans="1:16" ht="15.75" x14ac:dyDescent="0.25">
      <c r="A12" s="39" t="s">
        <v>29</v>
      </c>
      <c r="B12" s="40">
        <f>B6+50</f>
        <v>43983</v>
      </c>
      <c r="D12" s="52" t="s">
        <v>148</v>
      </c>
      <c r="E12" s="53">
        <v>44196</v>
      </c>
      <c r="F12" s="42"/>
      <c r="G12" s="43"/>
      <c r="H12" s="42"/>
      <c r="L12" s="49" t="s">
        <v>124</v>
      </c>
      <c r="M12" s="50">
        <v>44231.535925925928</v>
      </c>
    </row>
    <row r="13" spans="1:16" ht="15.75" x14ac:dyDescent="0.25">
      <c r="A13" s="39" t="s">
        <v>30</v>
      </c>
      <c r="B13" s="40">
        <f>DATE($B$1,7,14)</f>
        <v>44026</v>
      </c>
      <c r="F13" s="42"/>
      <c r="L13" s="49" t="s">
        <v>125</v>
      </c>
      <c r="M13" s="50">
        <v>43971.470520833333</v>
      </c>
    </row>
    <row r="14" spans="1:16" x14ac:dyDescent="0.25">
      <c r="A14" s="39" t="s">
        <v>31</v>
      </c>
      <c r="B14" s="40">
        <f>DATE($B$1,8,15)</f>
        <v>44058</v>
      </c>
      <c r="L14" s="49" t="s">
        <v>126</v>
      </c>
      <c r="M14" s="50">
        <v>44018.39702546296</v>
      </c>
    </row>
    <row r="15" spans="1:16" x14ac:dyDescent="0.25">
      <c r="A15" s="39" t="s">
        <v>32</v>
      </c>
      <c r="B15" s="40">
        <f>DATE($B$1,11,1)</f>
        <v>44136</v>
      </c>
      <c r="L15" s="49" t="s">
        <v>127</v>
      </c>
      <c r="M15" s="50">
        <v>43895.698564814818</v>
      </c>
    </row>
    <row r="16" spans="1:16" x14ac:dyDescent="0.25">
      <c r="A16" s="39" t="s">
        <v>33</v>
      </c>
      <c r="B16" s="40">
        <f>DATE($B$1,11,11)</f>
        <v>44146</v>
      </c>
      <c r="L16" s="49" t="s">
        <v>128</v>
      </c>
      <c r="M16" s="50">
        <v>43873.404803240737</v>
      </c>
    </row>
    <row r="17" spans="1:13" x14ac:dyDescent="0.25">
      <c r="A17" s="39" t="s">
        <v>34</v>
      </c>
      <c r="B17" s="40">
        <f>DATE($B$1,12,25)</f>
        <v>44190</v>
      </c>
      <c r="L17" s="49" t="s">
        <v>129</v>
      </c>
      <c r="M17" s="50">
        <v>43873.405069444445</v>
      </c>
    </row>
    <row r="18" spans="1:13" x14ac:dyDescent="0.25">
      <c r="A18" s="39" t="s">
        <v>35</v>
      </c>
      <c r="B18" s="40">
        <f>DATE($B$1,12,26)</f>
        <v>44191</v>
      </c>
      <c r="L18" s="49" t="s">
        <v>130</v>
      </c>
      <c r="M18" s="50">
        <v>44231.529942129629</v>
      </c>
    </row>
    <row r="19" spans="1:13" x14ac:dyDescent="0.25">
      <c r="A19" s="44"/>
    </row>
    <row r="21" spans="1:13" x14ac:dyDescent="0.25">
      <c r="A21" s="45" t="s">
        <v>42</v>
      </c>
    </row>
    <row r="22" spans="1:13" x14ac:dyDescent="0.25">
      <c r="A22" s="46" t="s">
        <v>137</v>
      </c>
    </row>
    <row r="23" spans="1:13" x14ac:dyDescent="0.25">
      <c r="A23" s="47" t="s">
        <v>43</v>
      </c>
    </row>
    <row r="24" spans="1:13" x14ac:dyDescent="0.25">
      <c r="A24" s="46" t="s">
        <v>44</v>
      </c>
    </row>
    <row r="25" spans="1:13" x14ac:dyDescent="0.25">
      <c r="A25" s="46" t="s">
        <v>40</v>
      </c>
    </row>
    <row r="26" spans="1:13" x14ac:dyDescent="0.25">
      <c r="A26" s="46" t="s">
        <v>41</v>
      </c>
    </row>
    <row r="27" spans="1:13" x14ac:dyDescent="0.25">
      <c r="A27" s="46" t="s">
        <v>131</v>
      </c>
    </row>
    <row r="28" spans="1:13" x14ac:dyDescent="0.25">
      <c r="A28" s="46" t="s">
        <v>132</v>
      </c>
    </row>
    <row r="29" spans="1:13" x14ac:dyDescent="0.25">
      <c r="A29" s="46"/>
    </row>
    <row r="30" spans="1:13" x14ac:dyDescent="0.25">
      <c r="A30" s="46"/>
    </row>
    <row r="31" spans="1:13" x14ac:dyDescent="0.25">
      <c r="A31" s="45" t="s">
        <v>135</v>
      </c>
    </row>
    <row r="32" spans="1:13" x14ac:dyDescent="0.25">
      <c r="A32" s="46" t="s">
        <v>138</v>
      </c>
    </row>
    <row r="33" spans="1:1" x14ac:dyDescent="0.25">
      <c r="A33" s="46" t="s">
        <v>133</v>
      </c>
    </row>
    <row r="34" spans="1:1" x14ac:dyDescent="0.25">
      <c r="A34" s="46" t="s">
        <v>134</v>
      </c>
    </row>
    <row r="35" spans="1:1" x14ac:dyDescent="0.25">
      <c r="A35" s="46" t="s">
        <v>136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Janvier</vt:lpstr>
      <vt:lpstr>Février</vt:lpstr>
      <vt:lpstr>Mars</vt:lpstr>
      <vt:lpstr>Avril</vt:lpstr>
      <vt:lpstr>Mai</vt:lpstr>
      <vt:lpstr>Juin</vt:lpstr>
      <vt:lpstr>JOURS NON TRAVAILLES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JCB40</cp:lastModifiedBy>
  <dcterms:created xsi:type="dcterms:W3CDTF">2019-07-02T06:44:43Z</dcterms:created>
  <dcterms:modified xsi:type="dcterms:W3CDTF">2021-02-04T13:30:05Z</dcterms:modified>
</cp:coreProperties>
</file>