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FD0713D3-E90A-421D-894B-D4B34D0DB93F}" xr6:coauthVersionLast="45" xr6:coauthVersionMax="45" xr10:uidLastSave="{00000000-0000-0000-0000-000000000000}"/>
  <workbookProtection workbookAlgorithmName="SHA-512" workbookHashValue="UdIImxOyOTeSoykSus0vGwP56dY30xBd5S+i6m80LgWygW/kniQZ1SpNUfTYdLz87KqUO4IuNwIW9xNSIEo0tg==" workbookSaltValue="RF6pPbG/g7yvZ42Aw3ezSQ==" workbookSpinCount="100000" lockStructure="1"/>
  <bookViews>
    <workbookView xWindow="-120" yWindow="-120" windowWidth="19440" windowHeight="15000" tabRatio="835" activeTab="4"/>
  </bookViews>
  <sheets>
    <sheet name="Tableau de bord" sheetId="15" r:id="rId1"/>
    <sheet name="FicheSituationProOriginale" sheetId="11" state="hidden" r:id="rId2"/>
    <sheet name="Fiche SP1" sheetId="75" r:id="rId3"/>
    <sheet name="Passeport professionnel" sheetId="10" r:id="rId4"/>
    <sheet name="Référentiel de compétences" sheetId="6" r:id="rId5"/>
    <sheet name="Recensement" sheetId="14" state="hidden" r:id="rId6"/>
    <sheet name="BasePassPro" sheetId="13" state="hidden" r:id="rId7"/>
    <sheet name="Processus-activité" sheetId="8" state="hidden" r:id="rId8"/>
    <sheet name="Composantes" sheetId="9" state="hidden" r:id="rId9"/>
    <sheet name="Listes" sheetId="16" state="hidden" r:id="rId10"/>
    <sheet name="Parametre" sheetId="17" state="hidden" r:id="rId11"/>
  </sheets>
  <functionGroups builtInGroupCount="19"/>
  <definedNames>
    <definedName name="_edn1" localSheetId="2">'Fiche SP1'!#REF!</definedName>
    <definedName name="_edn1" localSheetId="1">FicheSituationProOriginale!#REF!</definedName>
    <definedName name="_edn2" localSheetId="2">'Fiche SP1'!#REF!</definedName>
    <definedName name="_edn2" localSheetId="1">FicheSituationProOriginale!#REF!</definedName>
    <definedName name="_ednref1" localSheetId="2">'Fiche SP1'!#REF!</definedName>
    <definedName name="_ednref1" localSheetId="1">FicheSituationProOriginale!#REF!</definedName>
    <definedName name="_ednref2" localSheetId="2">'Fiche SP1'!$A$21</definedName>
    <definedName name="_ednref2" localSheetId="1">FicheSituationProOriginale!$A$21</definedName>
    <definedName name="_xlnm._FilterDatabase" localSheetId="5" hidden="1">Recensement!$A$1:$E$1</definedName>
    <definedName name="_GoBack" localSheetId="4">'Référentiel de compétences'!#REF!</definedName>
    <definedName name="actCompetenceDomaine">'Processus-activité'!$A$1:$C$22</definedName>
    <definedName name="ActeursSP" localSheetId="2">'Fiche SP1'!$B$12</definedName>
    <definedName name="ActeursSP" localSheetId="1">FicheSituationProOriginale!$B$12</definedName>
    <definedName name="Activité_1.1._Recherche_de_clientèle_et_contact">Listes!$A$2:$A$5</definedName>
    <definedName name="Activité_1.2._Administration_des_ventes_de_la_PME">Listes!$B$2:$B$9</definedName>
    <definedName name="Activité_1.3._Maintien_et_développement_de_la_relation_avec_les_clients_de_la_PME">Listes!$C$2:$C$5</definedName>
    <definedName name="Activité_1.4._Recherche_et_choix_des_fournisseurs_de_la_PME">Listes!$D$2:$D$7</definedName>
    <definedName name="Activité_1.5._Suivi_et_contrôle_des_opérations_d_achats_et_d_investissement_de_la_PME">Listes!$E$2:$E$8</definedName>
    <definedName name="Activité_1.6._Suivi_comptable_des_opérations_avec_les_clients_et_les_fournisseurs_de_la_PME">Listes!$F$3:$F$7</definedName>
    <definedName name="Activité_2.1._Conduite_d_une_veille">Listes!$G$2:$G$8</definedName>
    <definedName name="Activité_2.2._Participation_à_la_mise_en_place_d_un_travail_en_mode_projet_au_sein_de_la_PME">Listes!$H$2:$H$8</definedName>
    <definedName name="Activité_2.3._Mise_en_œuvre_d_une_démarche_de_gestion_des_risques_de_la_PME">Listes!$I$2:$I$8</definedName>
    <definedName name="Activité_2.4._Participation_à_la_gestion_des_risques_financiers_de_la_PME">Listes!$J$2:$J$8</definedName>
    <definedName name="Activité_2.5._Participation_à_la_gestion_des_risques_non_financiers_de_la_PME">Listes!$K$2:$K$8</definedName>
    <definedName name="Activité_2.6._Mise_en_place_d_une_démarche_qualité_au_sein_de_la_PME">Listes!$L$2:$L$8</definedName>
    <definedName name="Activité_3.1._Gestion_administrative_du_personnel_de_la_PME">Listes!$M$2:$M$9</definedName>
    <definedName name="Activité_3.2._Participation_à_la_gestion_des_ressources_humaines_de_la_PME">Listes!$N$2:$N$8</definedName>
    <definedName name="Activité_3.3._Contribution_à_la_cohésion_interne_de_la_PME">Listes!$O$2:$O$4</definedName>
    <definedName name="Activité_4.1._Contribution_à_la_qualité_du_système_d_information_de_la_PME">Listes!$P$2:$P$8</definedName>
    <definedName name="Activité_4.2._Organisation_des_activités_de_la_PME">Listes!$Q$2:$Q$8</definedName>
    <definedName name="Activité_4.3._Participation_au_développement_commercial_national_ou_international_de_la_PME">Listes!$R$2:$R$5</definedName>
    <definedName name="Activité_4.4._Contribution_à_la_mise_en_œuvre_de_la_communication_de_la_PME">Listes!$S$2:$S$5</definedName>
    <definedName name="Activité_4.5._Participation_à_l_analyse_de_l_activité_de_la_PME">Listes!$T$2:$T$5</definedName>
    <definedName name="Activité_4.6._Participation_au_diagnostic_financier_de_la_PME">Listes!$U$2:$U$4</definedName>
    <definedName name="Activité_4.7._Participation_à_l_élaboration_de_tableaux_de_bord_de_la_PME">Listes!$V$2:$V$4</definedName>
    <definedName name="AnalyseSP" localSheetId="2">'Fiche SP1'!$B$41</definedName>
    <definedName name="AnalyseSP" localSheetId="1">FicheSituationProOriginale!$B$41</definedName>
    <definedName name="AnneeSession">'Tableau de bord'!$B$8</definedName>
    <definedName name="AnneeSP" localSheetId="2">'Fiche SP1'!$B$4</definedName>
    <definedName name="AnneeSP" localSheetId="1">FicheSituationProOriginale!$B$4</definedName>
    <definedName name="baseRecensee">Recensement!$C$1:$E$1</definedName>
    <definedName name="CadreSP" localSheetId="2">'Fiche SP1'!$B$9</definedName>
    <definedName name="CadreSP" localSheetId="1">FicheSituationProOriginale!$B$9</definedName>
    <definedName name="ConditionSP" localSheetId="2">'Fiche SP1'!$D$3</definedName>
    <definedName name="ConditionSP" localSheetId="1">FicheSituationProOriginale!$D$3</definedName>
    <definedName name="ConditionsSP" localSheetId="2">'Fiche SP1'!$B$14</definedName>
    <definedName name="ConditionsSP" localSheetId="1">FicheSituationProOriginale!$B$14</definedName>
    <definedName name="ContributionSP" localSheetId="2">'Fiche SP1'!$B$45</definedName>
    <definedName name="ContributionSP" localSheetId="1">FicheSituationProOriginale!$B$45</definedName>
    <definedName name="debutAct" localSheetId="2">'Fiche SP1'!$A$22</definedName>
    <definedName name="debutAct">FicheSituationProOriginale!$A$22</definedName>
    <definedName name="EcritsSP" localSheetId="2">'Fiche SP1'!$B$18</definedName>
    <definedName name="EcritsSP" localSheetId="1">FicheSituationProOriginale!$B$18</definedName>
    <definedName name="formatDoc">Parametre!$B$36</definedName>
    <definedName name="IdSP" localSheetId="2">'Fiche SP1'!$B$2</definedName>
    <definedName name="IdSP" localSheetId="1">FicheSituationProOriginale!$B$2</definedName>
    <definedName name="_xlnm.Print_Titles" localSheetId="2">'Fiche SP1'!$1:$4</definedName>
    <definedName name="_xlnm.Print_Titles" localSheetId="1">FicheSituationProOriginale!$1:$4</definedName>
    <definedName name="_xlnm.Print_Titles" localSheetId="3">'Passeport professionnel'!$1:$7</definedName>
    <definedName name="infoGenerationFiche">'Tableau de bord'!$C$13</definedName>
    <definedName name="InfosSP" localSheetId="2">'Fiche SP1'!$B$8</definedName>
    <definedName name="InfosSP" localSheetId="1">FicheSituationProOriginale!$B$8</definedName>
    <definedName name="infoTransfert" localSheetId="0">'Tableau de bord'!$C$17</definedName>
    <definedName name="IntituleSP" localSheetId="2">'Fiche SP1'!$B$7</definedName>
    <definedName name="IntituleSP" localSheetId="1">FicheSituationProOriginale!$B$7</definedName>
    <definedName name="laBasePassPro">BasePassPro!$A$2:$D$103</definedName>
    <definedName name="lesActivités">'Processus-activité'!$A$1:$A$22</definedName>
    <definedName name="lesCompétences">BasePassPro!$B$2:$B$103</definedName>
    <definedName name="lesComposantes">BasePassPro!$A$2:$A$103</definedName>
    <definedName name="lesConditions">Composantes!$A$129:$A$131</definedName>
    <definedName name="lesModalitesReal">Composantes!$A$123:$A$126</definedName>
    <definedName name="lesProcessus">'Processus-activité'!$A$28:$A$34</definedName>
    <definedName name="listeAcademies">Composantes!$A$148:$A$180</definedName>
    <definedName name="listeAnneesReal">Composantes!$A$134:$A$139</definedName>
    <definedName name="listeAnneesSession">Composantes!$A$142:$A$145</definedName>
    <definedName name="ListesActivités">Listes!$A$1:$V$1</definedName>
    <definedName name="messageSP" localSheetId="2">'Fiche SP1'!$A$5</definedName>
    <definedName name="messageSP">FicheSituationProOriginale!$A$5</definedName>
    <definedName name="ModaliteSP" localSheetId="2">'Fiche SP1'!$D$2</definedName>
    <definedName name="ModaliteSP" localSheetId="1">FicheSituationProOriginale!$D$2</definedName>
    <definedName name="MoisSP" localSheetId="2">'Fiche SP1'!$B$3</definedName>
    <definedName name="MoisSP" localSheetId="1">FicheSituationProOriginale!$B$3</definedName>
    <definedName name="nbActivités">'Processus-activité'!$A$25</definedName>
    <definedName name="nbCompétences">#REF!</definedName>
    <definedName name="NomCandidat">'Tableau de bord'!$B$4</definedName>
    <definedName name="nomFiche">Parametre!$B$33</definedName>
    <definedName name="NumeroCandidat">'Tableau de bord'!$B$7</definedName>
    <definedName name="ObjectifSP" localSheetId="2">'Fiche SP1'!$B$13</definedName>
    <definedName name="ObjectifSP">FicheSituationProOriginale!$B$13</definedName>
    <definedName name="OrauxSP" localSheetId="2">'Fiche SP1'!$B$19</definedName>
    <definedName name="OrauxSP" localSheetId="1">FicheSituationProOriginale!$B$19</definedName>
    <definedName name="PrenomCandidat">'Tableau de bord'!$B$6</definedName>
    <definedName name="ProblemComESP" localSheetId="2">'Fiche SP1'!$D$11</definedName>
    <definedName name="ProblemComESP">FicheSituationProOriginale!$D$11</definedName>
    <definedName name="ProblemComOSP" localSheetId="2">'Fiche SP1'!$C$11</definedName>
    <definedName name="ProblemComOSP">FicheSituationProOriginale!$C$11</definedName>
    <definedName name="ProblemGestSP" localSheetId="2">'Fiche SP1'!$B$11</definedName>
    <definedName name="ProblemGestSP">FicheSituationProOriginale!$B$11</definedName>
    <definedName name="ProductionsSP" localSheetId="2">'Fiche SP1'!$B$17</definedName>
    <definedName name="ProductionsSP" localSheetId="1">FicheSituationProOriginale!$B$17</definedName>
    <definedName name="RessourcesSP" localSheetId="2">'Fiche SP1'!$B$15</definedName>
    <definedName name="RessourcesSP" localSheetId="1">FicheSituationProOriginale!$B$15</definedName>
    <definedName name="SolutionsSP" localSheetId="2">'Fiche SP1'!$B$16</definedName>
    <definedName name="SolutionsSP" localSheetId="1">FicheSituationProOriginale!$B$16</definedName>
    <definedName name="tabActivitesValideesPass">'Passeport professionnel'!$D$8:$G$109</definedName>
    <definedName name="tabTaches">'Passeport professionnel'!$H$8:$H$109</definedName>
    <definedName name="_xlnm.Print_Area" localSheetId="2">'Fiche SP1'!$A$1:$D$45</definedName>
    <definedName name="_xlnm.Print_Area" localSheetId="1">FicheSituationProOriginale!$A$1:$D$45</definedName>
    <definedName name="_xlnm.Print_Area" localSheetId="3">'Passeport professionnel'!$A$1:$H$109</definedName>
  </definedNames>
  <calcPr calcId="191029" fullCalcOnLoad="1"/>
</workbook>
</file>

<file path=xl/calcChain.xml><?xml version="1.0" encoding="utf-8"?>
<calcChain xmlns="http://schemas.openxmlformats.org/spreadsheetml/2006/main">
  <c r="D37" i="75" l="1"/>
  <c r="A37" i="75"/>
  <c r="D36" i="75"/>
  <c r="A36" i="75"/>
  <c r="D35" i="75"/>
  <c r="A35" i="75"/>
  <c r="D34" i="75"/>
  <c r="A34" i="75"/>
  <c r="D33" i="75"/>
  <c r="A33" i="75"/>
  <c r="D32" i="75"/>
  <c r="A32" i="75"/>
  <c r="D31" i="75"/>
  <c r="A31" i="75"/>
  <c r="D30" i="75"/>
  <c r="A30" i="75"/>
  <c r="D29" i="75"/>
  <c r="A29" i="75"/>
  <c r="D28" i="75"/>
  <c r="A28" i="75"/>
  <c r="D27" i="75"/>
  <c r="A27" i="75"/>
  <c r="D26" i="75"/>
  <c r="A26" i="75"/>
  <c r="D25" i="75"/>
  <c r="A25" i="75"/>
  <c r="D24" i="75"/>
  <c r="A24" i="75"/>
  <c r="D23" i="75"/>
  <c r="A23" i="75"/>
  <c r="D22" i="75"/>
  <c r="A22" i="75"/>
  <c r="B8" i="10"/>
  <c r="C6" i="8"/>
  <c r="A4" i="10"/>
  <c r="D2" i="10"/>
  <c r="A1" i="10"/>
  <c r="H2" i="10"/>
  <c r="A142" i="9"/>
  <c r="A143" i="9" s="1"/>
  <c r="A144" i="9" s="1"/>
  <c r="A145" i="9" s="1"/>
  <c r="A25" i="11"/>
  <c r="A24" i="11"/>
  <c r="A23" i="11"/>
  <c r="A22" i="11"/>
  <c r="D25" i="11"/>
  <c r="D24" i="11"/>
  <c r="D23" i="11"/>
  <c r="D22" i="11"/>
  <c r="A137" i="9"/>
  <c r="A136" i="9" s="1"/>
  <c r="A135" i="9" s="1"/>
  <c r="A134" i="9" s="1"/>
  <c r="C106" i="10"/>
  <c r="C103" i="10"/>
  <c r="C99" i="10"/>
  <c r="C96" i="10"/>
  <c r="C90" i="10"/>
  <c r="C84" i="10"/>
  <c r="C82" i="10"/>
  <c r="C76" i="10"/>
  <c r="C69" i="10"/>
  <c r="C64" i="10"/>
  <c r="C60" i="10"/>
  <c r="C54" i="10"/>
  <c r="C48" i="10"/>
  <c r="C43" i="10"/>
  <c r="C37" i="10"/>
  <c r="C32" i="10"/>
  <c r="C26" i="10"/>
  <c r="C21" i="10"/>
  <c r="C18" i="10"/>
  <c r="C11" i="10"/>
  <c r="C8" i="10"/>
  <c r="C108" i="10"/>
  <c r="C2" i="8"/>
  <c r="C13" i="8"/>
  <c r="A26" i="11"/>
  <c r="D26" i="11"/>
  <c r="A27" i="11"/>
  <c r="D27" i="11"/>
  <c r="A28" i="11"/>
  <c r="D28" i="11"/>
  <c r="G6" i="10"/>
  <c r="F6" i="10"/>
  <c r="E6" i="10"/>
  <c r="D6" i="10"/>
  <c r="A138" i="6"/>
  <c r="A251" i="6"/>
  <c r="A249" i="6"/>
  <c r="A248" i="6"/>
  <c r="A247" i="6"/>
  <c r="A245" i="6"/>
  <c r="A243" i="6"/>
  <c r="A242" i="6"/>
  <c r="A241" i="6"/>
  <c r="A239" i="6"/>
  <c r="A237" i="6"/>
  <c r="A235" i="6"/>
  <c r="A234" i="6"/>
  <c r="A233" i="6"/>
  <c r="A231" i="6"/>
  <c r="A229" i="6"/>
  <c r="A227" i="6"/>
  <c r="A225" i="6"/>
  <c r="A224" i="6"/>
  <c r="A223" i="6"/>
  <c r="A221" i="6"/>
  <c r="A219" i="6"/>
  <c r="A217" i="6"/>
  <c r="A216" i="6"/>
  <c r="A215" i="6"/>
  <c r="A213" i="6"/>
  <c r="A211" i="6"/>
  <c r="A209" i="6"/>
  <c r="A207" i="6"/>
  <c r="A205" i="6"/>
  <c r="A203" i="6"/>
  <c r="A202" i="6"/>
  <c r="A201" i="6"/>
  <c r="A199" i="6"/>
  <c r="A197" i="6"/>
  <c r="A195" i="6"/>
  <c r="A193" i="6"/>
  <c r="A191" i="6"/>
  <c r="A189" i="6"/>
  <c r="A188" i="6"/>
  <c r="A187" i="6"/>
  <c r="A184" i="6"/>
  <c r="A182" i="6"/>
  <c r="A181" i="6"/>
  <c r="A180" i="6"/>
  <c r="A178" i="6"/>
  <c r="A176" i="6"/>
  <c r="A174" i="6"/>
  <c r="A172" i="6"/>
  <c r="A170" i="6"/>
  <c r="A168" i="6"/>
  <c r="A167" i="6"/>
  <c r="A166" i="6"/>
  <c r="A164" i="6"/>
  <c r="A162" i="6"/>
  <c r="A160" i="6"/>
  <c r="A158" i="6"/>
  <c r="A156" i="6"/>
  <c r="A154" i="6"/>
  <c r="A152" i="6"/>
  <c r="A151" i="6"/>
  <c r="A150" i="6"/>
  <c r="A147" i="6"/>
  <c r="A145" i="6"/>
  <c r="A143" i="6"/>
  <c r="A141" i="6"/>
  <c r="A139" i="6"/>
  <c r="A137" i="6"/>
  <c r="A135" i="6"/>
  <c r="A133" i="6"/>
  <c r="A131" i="6"/>
  <c r="A129" i="6"/>
  <c r="A128" i="6"/>
  <c r="A127" i="6"/>
  <c r="A123" i="6"/>
  <c r="A121" i="6"/>
  <c r="A119" i="6"/>
  <c r="A125" i="6"/>
  <c r="A117" i="6"/>
  <c r="A115" i="6"/>
  <c r="A114" i="6"/>
  <c r="A113" i="6"/>
  <c r="A111" i="6"/>
  <c r="A109" i="6"/>
  <c r="A107" i="6"/>
  <c r="A105" i="6"/>
  <c r="A103" i="6"/>
  <c r="A101" i="6"/>
  <c r="A100" i="6"/>
  <c r="A99" i="6"/>
  <c r="A97" i="6"/>
  <c r="A95" i="6"/>
  <c r="A93" i="6"/>
  <c r="A91" i="6"/>
  <c r="A89" i="6"/>
  <c r="A88" i="6"/>
  <c r="A87" i="6"/>
  <c r="A85" i="6"/>
  <c r="A83" i="6"/>
  <c r="A81" i="6"/>
  <c r="A79" i="6"/>
  <c r="A77" i="6"/>
  <c r="A75" i="6"/>
  <c r="A74" i="6"/>
  <c r="A73" i="6"/>
  <c r="A70" i="6"/>
  <c r="A68" i="6"/>
  <c r="A66" i="6"/>
  <c r="A64" i="6"/>
  <c r="A62" i="6"/>
  <c r="A61" i="6"/>
  <c r="A60" i="6"/>
  <c r="A58" i="6"/>
  <c r="A56" i="6"/>
  <c r="A54" i="6"/>
  <c r="A52" i="6"/>
  <c r="A50" i="6"/>
  <c r="A48" i="6"/>
  <c r="A47" i="6"/>
  <c r="A46" i="6"/>
  <c r="A44" i="6"/>
  <c r="A42" i="6"/>
  <c r="A40" i="6"/>
  <c r="A38" i="6"/>
  <c r="A36" i="6"/>
  <c r="A35" i="6"/>
  <c r="A34" i="6"/>
  <c r="A32" i="6"/>
  <c r="A30" i="6"/>
  <c r="A28" i="6"/>
  <c r="A24" i="6"/>
  <c r="A22" i="6"/>
  <c r="A20" i="6"/>
  <c r="A27" i="6"/>
  <c r="A26" i="6"/>
  <c r="A11" i="6"/>
  <c r="A10" i="6"/>
  <c r="A3" i="6"/>
  <c r="A2" i="6"/>
  <c r="D29" i="11"/>
  <c r="D30" i="11"/>
  <c r="D31" i="11"/>
  <c r="D32" i="11"/>
  <c r="D33" i="11"/>
  <c r="D34" i="11"/>
  <c r="D35" i="11"/>
  <c r="D36" i="11"/>
  <c r="D37" i="11"/>
  <c r="A29" i="11"/>
  <c r="A30" i="11"/>
  <c r="A31" i="11"/>
  <c r="A32" i="11"/>
  <c r="A33" i="11"/>
  <c r="A34" i="11"/>
  <c r="A35" i="11"/>
  <c r="A36" i="11"/>
  <c r="A37" i="11"/>
  <c r="C17" i="8"/>
  <c r="C18" i="8"/>
  <c r="C19" i="8"/>
  <c r="C20" i="8"/>
  <c r="C21" i="8"/>
  <c r="C22" i="8"/>
  <c r="C16" i="8"/>
  <c r="C14" i="8"/>
  <c r="C15" i="8"/>
  <c r="C7" i="8"/>
  <c r="C8" i="8"/>
  <c r="C9" i="8"/>
  <c r="C10" i="8"/>
  <c r="C11" i="8"/>
  <c r="C12" i="8"/>
  <c r="C5" i="8"/>
  <c r="C3" i="8"/>
  <c r="C4" i="8"/>
  <c r="C1" i="8"/>
  <c r="V4" i="16"/>
  <c r="V3" i="16"/>
  <c r="U4" i="16"/>
  <c r="U3" i="16"/>
  <c r="T4" i="16"/>
  <c r="T5" i="16"/>
  <c r="T3" i="16"/>
  <c r="S4" i="16"/>
  <c r="S5" i="16"/>
  <c r="S3" i="16"/>
  <c r="R4" i="16"/>
  <c r="R5" i="16"/>
  <c r="R3" i="16"/>
  <c r="Q4" i="16"/>
  <c r="Q5" i="16"/>
  <c r="Q6" i="16"/>
  <c r="Q7" i="16"/>
  <c r="Q8" i="16"/>
  <c r="Q3" i="16"/>
  <c r="P4" i="16"/>
  <c r="P5" i="16"/>
  <c r="P6" i="16"/>
  <c r="P7" i="16"/>
  <c r="P8" i="16"/>
  <c r="P3" i="16"/>
  <c r="O4" i="16"/>
  <c r="O3" i="16"/>
  <c r="N4" i="16"/>
  <c r="N5" i="16"/>
  <c r="N6" i="16"/>
  <c r="N7" i="16"/>
  <c r="N8" i="16"/>
  <c r="N3" i="16"/>
  <c r="M4" i="16"/>
  <c r="M5" i="16"/>
  <c r="M6" i="16"/>
  <c r="M7" i="16"/>
  <c r="M8" i="16"/>
  <c r="M9" i="16"/>
  <c r="M3" i="16"/>
  <c r="L4" i="16"/>
  <c r="L5" i="16"/>
  <c r="L6" i="16"/>
  <c r="L7" i="16"/>
  <c r="L3" i="16"/>
  <c r="K4" i="16"/>
  <c r="K5" i="16"/>
  <c r="K6" i="16"/>
  <c r="K3" i="16"/>
  <c r="J4" i="16"/>
  <c r="J5" i="16"/>
  <c r="J6" i="16"/>
  <c r="J7" i="16"/>
  <c r="J8" i="16"/>
  <c r="J3" i="16"/>
  <c r="I4" i="16"/>
  <c r="I5" i="16"/>
  <c r="I6" i="16"/>
  <c r="I7" i="16"/>
  <c r="I8" i="16"/>
  <c r="I3" i="16"/>
  <c r="H4" i="16"/>
  <c r="H5" i="16"/>
  <c r="H6" i="16"/>
  <c r="H7" i="16"/>
  <c r="V1" i="16"/>
  <c r="U1" i="16"/>
  <c r="T1" i="16"/>
  <c r="S1" i="16"/>
  <c r="R1" i="16"/>
  <c r="Q1" i="16"/>
  <c r="P1" i="16"/>
  <c r="O1" i="16"/>
  <c r="N1" i="16"/>
  <c r="M1" i="16"/>
  <c r="L1" i="16"/>
  <c r="K1" i="16"/>
  <c r="J1" i="16"/>
  <c r="I1" i="16"/>
  <c r="H1" i="16"/>
  <c r="G1" i="16"/>
  <c r="F1" i="16"/>
  <c r="E1" i="16"/>
  <c r="D1" i="16"/>
  <c r="C1" i="16"/>
  <c r="B1" i="16"/>
  <c r="A1" i="16"/>
  <c r="G4" i="16"/>
  <c r="G5" i="16"/>
  <c r="G6" i="16"/>
  <c r="G7" i="16"/>
  <c r="G8" i="16"/>
  <c r="H3" i="16"/>
  <c r="G3" i="16"/>
  <c r="F4" i="16"/>
  <c r="F5" i="16"/>
  <c r="F6" i="16"/>
  <c r="F7" i="16"/>
  <c r="F3" i="16"/>
  <c r="E4" i="16"/>
  <c r="E5" i="16"/>
  <c r="E6" i="16"/>
  <c r="E7" i="16"/>
  <c r="E8" i="16"/>
  <c r="E3" i="16"/>
  <c r="D3" i="16"/>
  <c r="D4" i="16"/>
  <c r="D5" i="16"/>
  <c r="D6" i="16"/>
  <c r="D7" i="16"/>
  <c r="C5" i="16"/>
  <c r="C4" i="16"/>
  <c r="C3" i="16"/>
  <c r="B9" i="16"/>
  <c r="B8" i="16"/>
  <c r="B4" i="16"/>
  <c r="B5" i="16"/>
  <c r="B6" i="16"/>
  <c r="B7" i="16"/>
  <c r="B3" i="16"/>
  <c r="A5" i="16"/>
  <c r="A4" i="16"/>
  <c r="A3" i="16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8" i="10"/>
  <c r="A2" i="13"/>
  <c r="D2" i="13"/>
  <c r="B2" i="13"/>
  <c r="C2" i="13"/>
  <c r="A3" i="13"/>
  <c r="A4" i="13"/>
  <c r="D4" i="13" s="1"/>
  <c r="A5" i="13"/>
  <c r="D5" i="13"/>
  <c r="A6" i="13"/>
  <c r="D6" i="13" s="1"/>
  <c r="A7" i="13"/>
  <c r="D7" i="13"/>
  <c r="A8" i="13"/>
  <c r="D8" i="13" s="1"/>
  <c r="A9" i="13"/>
  <c r="D9" i="13"/>
  <c r="A10" i="13"/>
  <c r="D10" i="13" s="1"/>
  <c r="A11" i="13"/>
  <c r="D11" i="13"/>
  <c r="A12" i="13"/>
  <c r="D12" i="13" s="1"/>
  <c r="A13" i="13"/>
  <c r="D13" i="13"/>
  <c r="A14" i="13"/>
  <c r="D14" i="13" s="1"/>
  <c r="A15" i="13"/>
  <c r="D15" i="13"/>
  <c r="A16" i="13"/>
  <c r="D16" i="13" s="1"/>
  <c r="A17" i="13"/>
  <c r="D17" i="13"/>
  <c r="A18" i="13"/>
  <c r="D18" i="13" s="1"/>
  <c r="A19" i="13"/>
  <c r="D19" i="13"/>
  <c r="A20" i="13"/>
  <c r="D20" i="13" s="1"/>
  <c r="A21" i="13"/>
  <c r="D21" i="13"/>
  <c r="A22" i="13"/>
  <c r="D22" i="13" s="1"/>
  <c r="A23" i="13"/>
  <c r="D23" i="13"/>
  <c r="A24" i="13"/>
  <c r="D24" i="13" s="1"/>
  <c r="A25" i="13"/>
  <c r="D25" i="13"/>
  <c r="A26" i="13"/>
  <c r="D26" i="13" s="1"/>
  <c r="A27" i="13"/>
  <c r="D27" i="13"/>
  <c r="A28" i="13"/>
  <c r="D28" i="13" s="1"/>
  <c r="A29" i="13"/>
  <c r="D29" i="13"/>
  <c r="A30" i="13"/>
  <c r="D30" i="13" s="1"/>
  <c r="A31" i="13"/>
  <c r="D31" i="13"/>
  <c r="A32" i="13"/>
  <c r="D32" i="13" s="1"/>
  <c r="A33" i="13"/>
  <c r="D33" i="13"/>
  <c r="A34" i="13"/>
  <c r="D34" i="13" s="1"/>
  <c r="A35" i="13"/>
  <c r="D35" i="13"/>
  <c r="A36" i="13"/>
  <c r="D36" i="13" s="1"/>
  <c r="A37" i="13"/>
  <c r="D37" i="13"/>
  <c r="A38" i="13"/>
  <c r="D38" i="13" s="1"/>
  <c r="A39" i="13"/>
  <c r="D39" i="13"/>
  <c r="A40" i="13"/>
  <c r="D40" i="13" s="1"/>
  <c r="A41" i="13"/>
  <c r="D41" i="13"/>
  <c r="A42" i="13"/>
  <c r="D42" i="13" s="1"/>
  <c r="A43" i="13"/>
  <c r="D43" i="13"/>
  <c r="A44" i="13"/>
  <c r="D44" i="13" s="1"/>
  <c r="A45" i="13"/>
  <c r="D45" i="13"/>
  <c r="A46" i="13"/>
  <c r="D46" i="13" s="1"/>
  <c r="A47" i="13"/>
  <c r="D47" i="13"/>
  <c r="A48" i="13"/>
  <c r="D48" i="13" s="1"/>
  <c r="A49" i="13"/>
  <c r="D49" i="13"/>
  <c r="A50" i="13"/>
  <c r="D50" i="13" s="1"/>
  <c r="A51" i="13"/>
  <c r="D51" i="13"/>
  <c r="A52" i="13"/>
  <c r="D52" i="13" s="1"/>
  <c r="A53" i="13"/>
  <c r="D53" i="13"/>
  <c r="A54" i="13"/>
  <c r="D54" i="13" s="1"/>
  <c r="A55" i="13"/>
  <c r="D55" i="13"/>
  <c r="A56" i="13"/>
  <c r="D56" i="13" s="1"/>
  <c r="A57" i="13"/>
  <c r="D57" i="13"/>
  <c r="A58" i="13"/>
  <c r="D58" i="13" s="1"/>
  <c r="A59" i="13"/>
  <c r="D59" i="13"/>
  <c r="A60" i="13"/>
  <c r="D60" i="13" s="1"/>
  <c r="A61" i="13"/>
  <c r="D61" i="13"/>
  <c r="A62" i="13"/>
  <c r="D62" i="13" s="1"/>
  <c r="A63" i="13"/>
  <c r="D63" i="13"/>
  <c r="A64" i="13"/>
  <c r="D64" i="13" s="1"/>
  <c r="A65" i="13"/>
  <c r="D65" i="13"/>
  <c r="A66" i="13"/>
  <c r="D66" i="13" s="1"/>
  <c r="A67" i="13"/>
  <c r="D67" i="13"/>
  <c r="A68" i="13"/>
  <c r="D68" i="13" s="1"/>
  <c r="A69" i="13"/>
  <c r="D69" i="13"/>
  <c r="A70" i="13"/>
  <c r="D70" i="13" s="1"/>
  <c r="A71" i="13"/>
  <c r="D71" i="13"/>
  <c r="A72" i="13"/>
  <c r="D72" i="13" s="1"/>
  <c r="A73" i="13"/>
  <c r="D73" i="13"/>
  <c r="A74" i="13"/>
  <c r="D74" i="13" s="1"/>
  <c r="A75" i="13"/>
  <c r="D75" i="13"/>
  <c r="A76" i="13"/>
  <c r="D76" i="13" s="1"/>
  <c r="A77" i="13"/>
  <c r="D77" i="13"/>
  <c r="A78" i="13"/>
  <c r="D78" i="13" s="1"/>
  <c r="A79" i="13"/>
  <c r="D79" i="13"/>
  <c r="A80" i="13"/>
  <c r="D80" i="13" s="1"/>
  <c r="A81" i="13"/>
  <c r="D81" i="13"/>
  <c r="A82" i="13"/>
  <c r="D82" i="13" s="1"/>
  <c r="A83" i="13"/>
  <c r="D83" i="13"/>
  <c r="A84" i="13"/>
  <c r="D84" i="13" s="1"/>
  <c r="A85" i="13"/>
  <c r="D85" i="13"/>
  <c r="A86" i="13"/>
  <c r="D86" i="13" s="1"/>
  <c r="A87" i="13"/>
  <c r="D87" i="13"/>
  <c r="A88" i="13"/>
  <c r="D88" i="13" s="1"/>
  <c r="A89" i="13"/>
  <c r="D89" i="13"/>
  <c r="A90" i="13"/>
  <c r="D90" i="13" s="1"/>
  <c r="A91" i="13"/>
  <c r="D91" i="13"/>
  <c r="A92" i="13"/>
  <c r="D92" i="13" s="1"/>
  <c r="A93" i="13"/>
  <c r="D93" i="13"/>
  <c r="A94" i="13"/>
  <c r="D94" i="13" s="1"/>
  <c r="A95" i="13"/>
  <c r="D95" i="13"/>
  <c r="A96" i="13"/>
  <c r="D96" i="13" s="1"/>
  <c r="A97" i="13"/>
  <c r="D97" i="13"/>
  <c r="A98" i="13"/>
  <c r="D98" i="13" s="1"/>
  <c r="A99" i="13"/>
  <c r="D99" i="13"/>
  <c r="A100" i="13"/>
  <c r="D100" i="13" s="1"/>
  <c r="A101" i="13"/>
  <c r="D101" i="13"/>
  <c r="A102" i="13"/>
  <c r="D102" i="13" s="1"/>
  <c r="A103" i="13"/>
  <c r="D103" i="13"/>
  <c r="C78" i="13"/>
  <c r="C63" i="13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31" i="13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A18" i="6"/>
  <c r="A16" i="6"/>
  <c r="A14" i="6"/>
  <c r="A12" i="6"/>
  <c r="A8" i="6"/>
  <c r="A6" i="6"/>
  <c r="A4" i="6"/>
  <c r="C79" i="13"/>
  <c r="C80" i="13" s="1"/>
  <c r="C81" i="13" s="1"/>
  <c r="C82" i="13"/>
  <c r="C83" i="13" s="1"/>
  <c r="C84" i="13" s="1"/>
  <c r="C85" i="13" s="1"/>
  <c r="C86" i="13"/>
  <c r="C87" i="13" s="1"/>
  <c r="C88" i="13" s="1"/>
  <c r="C89" i="13" s="1"/>
  <c r="C90" i="13"/>
  <c r="C91" i="13" s="1"/>
  <c r="C92" i="13" s="1"/>
  <c r="C93" i="13" s="1"/>
  <c r="C94" i="13" s="1"/>
  <c r="C95" i="13" s="1"/>
  <c r="C96" i="13" s="1"/>
  <c r="C97" i="13" s="1"/>
  <c r="C98" i="13" s="1"/>
  <c r="C99" i="13" s="1"/>
  <c r="C100" i="13" s="1"/>
  <c r="C101" i="13" s="1"/>
  <c r="C102" i="13" s="1"/>
  <c r="C103" i="13" s="1"/>
  <c r="C3" i="13"/>
  <c r="C4" i="13" s="1"/>
  <c r="C5" i="13" s="1"/>
  <c r="C6" i="13" s="1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A25" i="8"/>
  <c r="B108" i="10"/>
  <c r="B106" i="10"/>
  <c r="B103" i="10"/>
  <c r="B99" i="10"/>
  <c r="B96" i="10"/>
  <c r="B90" i="10"/>
  <c r="B84" i="10"/>
  <c r="B82" i="10"/>
  <c r="B76" i="10"/>
  <c r="B69" i="10"/>
  <c r="B64" i="10"/>
  <c r="B60" i="10"/>
  <c r="B54" i="10"/>
  <c r="B48" i="10"/>
  <c r="B43" i="10"/>
  <c r="B37" i="10"/>
  <c r="B32" i="10"/>
  <c r="B26" i="10"/>
  <c r="B21" i="10"/>
  <c r="A186" i="6"/>
  <c r="A149" i="6"/>
  <c r="A72" i="6"/>
  <c r="A1" i="6"/>
  <c r="A84" i="10"/>
  <c r="A69" i="10"/>
  <c r="A37" i="10"/>
  <c r="A8" i="10"/>
  <c r="B11" i="10"/>
  <c r="B18" i="10"/>
  <c r="E2" i="13"/>
  <c r="F2" i="13" s="1"/>
  <c r="D3" i="13"/>
  <c r="A138" i="9"/>
  <c r="A139" i="9" s="1"/>
  <c r="A118" i="9" l="1"/>
</calcChain>
</file>

<file path=xl/sharedStrings.xml><?xml version="1.0" encoding="utf-8"?>
<sst xmlns="http://schemas.openxmlformats.org/spreadsheetml/2006/main" count="463" uniqueCount="382">
  <si>
    <t>Intitulé de la situation professionnelle</t>
  </si>
  <si>
    <t>Productions réalisées</t>
  </si>
  <si>
    <t>Compétences associées</t>
  </si>
  <si>
    <t>Ecrits professionnels</t>
  </si>
  <si>
    <r>
      <t>ACTIVIT</t>
    </r>
    <r>
      <rPr>
        <b/>
        <sz val="12"/>
        <rFont val="Calibri"/>
        <family val="2"/>
      </rPr>
      <t>É</t>
    </r>
    <r>
      <rPr>
        <b/>
        <sz val="10"/>
        <rFont val="Arial"/>
        <family val="2"/>
      </rPr>
      <t xml:space="preserve">S </t>
    </r>
    <r>
      <rPr>
        <b/>
        <sz val="10"/>
        <rFont val="Wingdings"/>
        <charset val="2"/>
      </rPr>
      <t>ê</t>
    </r>
  </si>
  <si>
    <t xml:space="preserve"> </t>
  </si>
  <si>
    <t>COMPOSANTES</t>
  </si>
  <si>
    <t>COMPETENCES</t>
  </si>
  <si>
    <t>Activité</t>
  </si>
  <si>
    <t>Activités</t>
  </si>
  <si>
    <t>Identification de la situation professionnelle</t>
  </si>
  <si>
    <t>Modalité de réalisation</t>
  </si>
  <si>
    <t>Modalités de réalisation</t>
  </si>
  <si>
    <t>SP</t>
  </si>
  <si>
    <t>Modalité</t>
  </si>
  <si>
    <t>Période</t>
  </si>
  <si>
    <t>Périodes (Situations Professionnelles)</t>
  </si>
  <si>
    <t>Conditions de réalisation</t>
  </si>
  <si>
    <t>Accompagnée</t>
  </si>
  <si>
    <t>Fiche de situation professionnelle</t>
  </si>
  <si>
    <t>ANALYSE</t>
  </si>
  <si>
    <t>DOMAINE D’ACTIVITÉS 1 : GÉRER LA RELATION AVEC LES CLIENTS ET LES FOURNISSEURS DE LA PME</t>
  </si>
  <si>
    <t>DOMAINE D’ACTIVITÉS 3 : GÉRER LE PERSONNEL ET CONTRIBUER À LA GESTION DES RESSOURCES HUMAINES de LA PME</t>
  </si>
  <si>
    <t>DOMAINE D’ACTIVITÉS 4 : SOUTENIR LE FONCTIONNEMENT ET LE DÉVELOPPEMENT DE LA PME</t>
  </si>
  <si>
    <t xml:space="preserve">T.3.1.1. Suivi des formalités et procédures d’embauche et de départ </t>
  </si>
  <si>
    <t xml:space="preserve">T.3.1.2. Organisation et suivi des dossiers du personnel </t>
  </si>
  <si>
    <t xml:space="preserve">T.3.1.3. Gestion du temps de travail, des absences et des congés </t>
  </si>
  <si>
    <t>T.3.1.4. Préparation et contrôle des éléments de la paie</t>
  </si>
  <si>
    <t>T.3.1.5. Réalisation des déclarations sociales</t>
  </si>
  <si>
    <t>T.3.1.6. Mise en place des modalités de représentation du personnel et de négociation au sein de l’entreprise</t>
  </si>
  <si>
    <t>T.3.1.7. Communication avec la direction, les salariés, les instances représentatives du personnel de la PME, les spécialistes de gestion du personnel et l’administration</t>
  </si>
  <si>
    <t xml:space="preserve">T.3.2.1. Aide au recrutement </t>
  </si>
  <si>
    <t xml:space="preserve">T.3.2.2. Intégration des nouveaux membres </t>
  </si>
  <si>
    <t xml:space="preserve">T.3.2.3. Préparation et suivi des actions de formation  </t>
  </si>
  <si>
    <t>T.3.2.4. Préparation et mise en place de l'évaluation des personnels</t>
  </si>
  <si>
    <t>T.3.2.5. Préparation et suivi de tableaux de bord sociaux</t>
  </si>
  <si>
    <t>T.3.2.6. Communication avec la direction et les salariés de la PME, les organismes de formation, les organismes paritaires collecteurs, les prestataires externes du recrutement</t>
  </si>
  <si>
    <t>T.3.3.1. Contribution à la qualité des relations interpersonnelles</t>
  </si>
  <si>
    <t>T.3.3.2. Contribution à la mise en place d’un travail collaboratif</t>
  </si>
  <si>
    <r>
      <t>T.4.1.1. Caractérisation du système d’information</t>
    </r>
    <r>
      <rPr>
        <sz val="10"/>
        <color indexed="8"/>
        <rFont val="Arial"/>
        <family val="2"/>
      </rPr>
      <t xml:space="preserve"> </t>
    </r>
  </si>
  <si>
    <t>T.4.1.2. Évaluation des besoins d’information</t>
  </si>
  <si>
    <t>T.4.1.3. Collecte et contrôle des informations</t>
  </si>
  <si>
    <t>T.4.1.4. Structuration des informations et des flux d’information</t>
  </si>
  <si>
    <t>T.4.1.5. Classement et archivage des documents</t>
  </si>
  <si>
    <t>T.4.1.6. Participation à l’évolution du système d’information</t>
  </si>
  <si>
    <t>T.4.2.1. Contribution à l’évolution des processus « supports »</t>
  </si>
  <si>
    <t>T.4.2.2. Amélioration et suivi de l’organisation du travail administratif</t>
  </si>
  <si>
    <t>T.4.2.3. Planification des activités et des prestations (chantiers, interventions, etc.)</t>
  </si>
  <si>
    <t>T.4.2.4. Organisation des déplacements</t>
  </si>
  <si>
    <t>T.4.2.5. Organisation d’événements internes,  participation à des événements externes</t>
  </si>
  <si>
    <t>T.4.2.6. Communication avec des acteurs internes et des prestataires pour organiser les activités de la PME</t>
  </si>
  <si>
    <t xml:space="preserve">T.4.3.1. Veille commerciale et suivi de l’évolution du marché de l’entreprise </t>
  </si>
  <si>
    <t>T.4.3.2. Analyse des tendances du marché</t>
  </si>
  <si>
    <t>T.4.3.3. Fidélisation de la clientèle</t>
  </si>
  <si>
    <t>T.4.4.1. Contribution à la communication institutionnelle</t>
  </si>
  <si>
    <t>T.4.4.2. Contribution à la communication commerciale</t>
  </si>
  <si>
    <t>T.4.4.3. Suivi de l’identité numérique</t>
  </si>
  <si>
    <t xml:space="preserve">T.4.4.4. Contrôle du respect de l’image dans les actions de communication </t>
  </si>
  <si>
    <t>T.4.5.1. Calcul et analyse des coûts et des résultats</t>
  </si>
  <si>
    <t>T.4.5.2. Réalisation des budgets prévisionnels</t>
  </si>
  <si>
    <t>T.4.5.3. Mesure de l'impact de décisions de gestion sur les coûts et les résultats</t>
  </si>
  <si>
    <t xml:space="preserve">T.4.6.1. Analyse financière </t>
  </si>
  <si>
    <t>T.4.6.2. Mesure de l’impact de décisions de gestion sur les équilibres financiers</t>
  </si>
  <si>
    <t>T.4.7.1. Conception et suivi des indicateurs pertinents de gestion et d’alerte</t>
  </si>
  <si>
    <t>T.4.7.2. Établissement d’un tableau de bord dans ses dimensions commerciales et financières</t>
  </si>
  <si>
    <t>T.1.1.1. Organisation de la prospection et prospection clientèle</t>
  </si>
  <si>
    <t>T.1.1.2. Détection, analyse et suivi des appels d’offres</t>
  </si>
  <si>
    <t>T.1.1.3. Communication avec des acteurs internes, avec les prospects, les clients et les pouvoirs adjudicateurs</t>
  </si>
  <si>
    <t>T.1.2.1. Préparation de propositions commerciales</t>
  </si>
  <si>
    <t>T.1.2.2. Préparation des contrats commerciaux (commandes, contrats de maintenance, garanties complémentaires, contrats de sous-traitance, etc.)</t>
  </si>
  <si>
    <t>T.1.2.3. Suivi des ventes et des livraisons</t>
  </si>
  <si>
    <t>T.1.2.4. Facturation,  suivi des règlements et des relances « clients »</t>
  </si>
  <si>
    <t>T.1.2.5. Évaluation du risque client</t>
  </si>
  <si>
    <t>T.1.2.6. Mise à jour du système d’information « clients »</t>
  </si>
  <si>
    <t>T.1.2.7. Communication avec des acteurs internes, les fournisseurs et les clients</t>
  </si>
  <si>
    <t>Domaine Activités</t>
  </si>
  <si>
    <t>T.1.3.1. Accueil, information et conseils</t>
  </si>
  <si>
    <t>T.1.3.2. Traitement et suivi des réclamations</t>
  </si>
  <si>
    <t>T.1.3.3. Communication pour développer la relation client</t>
  </si>
  <si>
    <t>T.1.4.1. Étude des projets d’achats et des investissements</t>
  </si>
  <si>
    <t>T.1.4.2. Recherche des fournisseurs</t>
  </si>
  <si>
    <t>T.1.4.3. Comparaison des offres, sélection et qualification des fournisseurs</t>
  </si>
  <si>
    <t>T.1.4.4. Mise à jour du système d’information fournisseurs</t>
  </si>
  <si>
    <t>T.1.4.5. Communication avec des acteurs internes et avec les fournisseurs</t>
  </si>
  <si>
    <t>T.1.5.1. Préparation de la négociation des contrats</t>
  </si>
  <si>
    <t>T.1.5.2. Passation et suivi des commandes</t>
  </si>
  <si>
    <t>T.1.5.3. Acquisition et suivi des immobilisations</t>
  </si>
  <si>
    <t>T.1.5.4. Contrôle des achats et des règlements</t>
  </si>
  <si>
    <t>T.1.5.5. Évaluation des fournisseurs</t>
  </si>
  <si>
    <t>T.1.5.6. Communication écrite et orale avec des acteurs internes, les fournisseurs et les partenaires financiers</t>
  </si>
  <si>
    <t>T.1.6.1. Contrôle de l’enregistrement comptable des opérations d’achats, de ventes et de règlements</t>
  </si>
  <si>
    <t>T.1.6.2. Suivi des relations avec les banques</t>
  </si>
  <si>
    <t>T.1.6.3. Suivi de la trésorerie des comptes de tiers, des encaissements et des décaissements</t>
  </si>
  <si>
    <t>T.1.6.4. Préparation et contrôle de la déclaration de TVA</t>
  </si>
  <si>
    <t>T.1.6.5. Évaluation et suivi des risques liés aux échanges internationaux</t>
  </si>
  <si>
    <t>T.2.1.1. Mise en place d’une veille</t>
  </si>
  <si>
    <t xml:space="preserve">T.2.1.2. Qualification de l’information </t>
  </si>
  <si>
    <t>T.2.1.3. Mise en évidence de risques éventuels</t>
  </si>
  <si>
    <t>T.2.1.4. Alerte des responsables de la PME</t>
  </si>
  <si>
    <t xml:space="preserve">T.2.1.5. Synthèse et diffusion de l’information </t>
  </si>
  <si>
    <t>T.2.1.6. Mise à jour des pratiques et des procédures</t>
  </si>
  <si>
    <t>T.2.2.1. Identification du besoin en termes d’organisation</t>
  </si>
  <si>
    <t xml:space="preserve">T.2.2.2. Conduite d’une analyse fonctionnelle interne et externe </t>
  </si>
  <si>
    <t xml:space="preserve">T.2.2.3. Élaboration du cahier des charges et planification des tâches à réaliser </t>
  </si>
  <si>
    <t xml:space="preserve">T.2.2.4. Organisation et conduite de réunions avec les acteurs du projet </t>
  </si>
  <si>
    <t>T.2.2.5. Suivi du projet</t>
  </si>
  <si>
    <t xml:space="preserve">T.2.3.1. Identification des risques </t>
  </si>
  <si>
    <t>T.2.3.2. Conduite d’une veille relative à la réglementation et à la certification</t>
  </si>
  <si>
    <t>T.2.3.3. Identification des obligations légales</t>
  </si>
  <si>
    <t>T.2.3.4. Analyse, évaluation des risques et alertes éventuelles des dirigeants de la PME</t>
  </si>
  <si>
    <t>T.2.3.5. Proposition d'actions correctrices</t>
  </si>
  <si>
    <t>T.2.3.6. Mise en œuvre, diffusion et suivi des actions validées</t>
  </si>
  <si>
    <t>T.2.4.1. Identification des échéances à court et moyen terme</t>
  </si>
  <si>
    <t xml:space="preserve">T.2.4.2. Suivi des flux de trésorerie </t>
  </si>
  <si>
    <t xml:space="preserve">T.2.4.3. Évaluation des risques financiers à court et moyen terme </t>
  </si>
  <si>
    <t>T.2.4.4. Alerte des responsables de la PME</t>
  </si>
  <si>
    <t>T.2.4.5. Proposition de solutions</t>
  </si>
  <si>
    <t>T.2.4.6. Mise en œuvre et suivi des actions validées</t>
  </si>
  <si>
    <t>T.2.5.1. Gestion des risques liés à la santé, à l'hygiène et à la sécurité au travail</t>
  </si>
  <si>
    <t xml:space="preserve">T.2.5.2. Gestion des risques liés à la protection des personnes, des biens et des droits </t>
  </si>
  <si>
    <t>T.2.5.3. Gestion des risques environnementaux</t>
  </si>
  <si>
    <t>T.2.5.4. Gestion des risques informatiques et des risques liés aux données</t>
  </si>
  <si>
    <t>T.2.6.1. Analyse de l’existant</t>
  </si>
  <si>
    <t>T.2.6.2. Formalisation, diffusion, contrôle et amélioration des procédures</t>
  </si>
  <si>
    <t>T.2.6.3. Participation à la mise en place de procédures de gestion des connaissances</t>
  </si>
  <si>
    <t>T.2.6.4. Veille sur la certification</t>
  </si>
  <si>
    <t>T.2.6.5. Mise en œuvre et suivi de la démarche de certification</t>
  </si>
  <si>
    <t>DOMAINE D’ACTIVITÉS 2 : PARTICIPER À LA GESTION DES RISQUES DE LA PME</t>
  </si>
  <si>
    <t>Tâches des activités</t>
  </si>
  <si>
    <t>TACHES</t>
  </si>
  <si>
    <t>Tâches déclarées par l'étudiant</t>
  </si>
  <si>
    <t>Tâches de l'activité</t>
  </si>
  <si>
    <t>Activité_1.2._Administration_des_ventes_de_la_PME</t>
  </si>
  <si>
    <t>Activité_1.1._Recherche_de_clientèle_et_contact</t>
  </si>
  <si>
    <t>Cadre de la situation professionnelle</t>
  </si>
  <si>
    <t>Oraux professionnels</t>
  </si>
  <si>
    <t>Activité_1.3._Maintien_et_développement_de_la_relation_avec_les_clients_de_la_PME</t>
  </si>
  <si>
    <t>Activité_1.6._Suivi_comptable_des_opérations_avec_les_clients_et_les_fournisseurs_de_la_PME</t>
  </si>
  <si>
    <t>Activité_2.4._Participation_à_la_gestion_des_risques_financiers_de_la_PME</t>
  </si>
  <si>
    <t>Activité_2.5._Participation_à_la_gestion_des_risques_non_financiers_de_la_PME</t>
  </si>
  <si>
    <t>Activité_3.1._Gestion_administrative_du_personnel_de_la_PME</t>
  </si>
  <si>
    <t>Activité_3.2._Participation_à_la_gestion_des_ressources_humaines_de_la_PME</t>
  </si>
  <si>
    <t>Activité_3.3._Contribution_à_la_cohésion_interne_de_la_PME</t>
  </si>
  <si>
    <t>Activité_4.2._Organisation_des_activités_de_la_PME</t>
  </si>
  <si>
    <t>Activité_4.3._Participation_au_développement_commercial_national_ou_international_de_la_PME</t>
  </si>
  <si>
    <t>Activité_4.4._Contribution_à_la_mise_en_œuvre_de_la_communication_de_la_PME</t>
  </si>
  <si>
    <t>Activité_4.6._Participation_au_diagnostic_financier_de_la_PME</t>
  </si>
  <si>
    <t>Activité_1.4._Recherche_et_choix_des_fournisseurs_de_la_PME</t>
  </si>
  <si>
    <t>Rechercher des clients par prospection ou pour répondre à un appel d’offres</t>
  </si>
  <si>
    <t>Traiter la demande du client (de la demande de devis jusqu’à la relance des éventuels impayés)</t>
  </si>
  <si>
    <t>Informer, conseiller, orienter et traiter les réclamations</t>
  </si>
  <si>
    <t>Rechercher et sélectionner les fournisseurs</t>
  </si>
  <si>
    <t>Passer les commandes d’achat et d’immobilisation et les contrôler, valider le règlement, évaluer les fournisseurs.</t>
  </si>
  <si>
    <t>Assurer le suivi comptable des opérations commerciales</t>
  </si>
  <si>
    <t>Conduire une veille</t>
  </si>
  <si>
    <t>Accompagner la mise en place d’un travail en mode « projet »</t>
  </si>
  <si>
    <t>Identifier, évaluer les risques de l’entreprise et proposer des actions correctrices.</t>
  </si>
  <si>
    <t>Évaluer et suivre les risques financiers de la PME en termes de trésorerie</t>
  </si>
  <si>
    <t>Gérer des risques identifiés dans la PME</t>
  </si>
  <si>
    <t>Mettre en place une démarche qualité au sein de la PME</t>
  </si>
  <si>
    <t>Assurer le suivi administratif du personnel
Préparer les éléments de la paie et communiquer sur ces éléments 
Organiser les élections des représentants du personnel</t>
  </si>
  <si>
    <t>Participer à la gestion des ressources humaines</t>
  </si>
  <si>
    <t>Contribuer à la cohésion interne du personnel de l'entreprise</t>
  </si>
  <si>
    <t>Représenter, analyser, améliorer le système d’information de la PME</t>
  </si>
  <si>
    <t>Améliorer des processus « support » et organiser et suivre les activités de la PME</t>
  </si>
  <si>
    <t>Participer au développement commercial de la PME et à la fidélisation de la clientèle</t>
  </si>
  <si>
    <t xml:space="preserve">Accompagner le déploiement du plan de communication de la PME </t>
  </si>
  <si>
    <t>Analyser l’activité de la PME</t>
  </si>
  <si>
    <t>Produire et analyser des informations de nature financière</t>
  </si>
  <si>
    <t xml:space="preserve">Identifier les facteurs explicatifs de la performance commerciale et financière, concevoir et analyser un tableau de bord </t>
  </si>
  <si>
    <t>C'est le support permettant de recenser les activités, tâches rencontrées dans le cadre des situations professionnelles. Il se complète automatiquement à partir des indications figurant sur les fiches descriptives des situations professionnelles.</t>
  </si>
  <si>
    <t>Ressources à disposition</t>
  </si>
  <si>
    <r>
      <t xml:space="preserve">SITUATIONS VÉCUES OU OBSERVÉES </t>
    </r>
    <r>
      <rPr>
        <b/>
        <sz val="10"/>
        <rFont val="Wingdings"/>
        <charset val="2"/>
      </rPr>
      <t>è</t>
    </r>
  </si>
  <si>
    <t>Domaines d'activités</t>
  </si>
  <si>
    <t xml:space="preserve">Lieu, période et durée de réalisation  </t>
  </si>
  <si>
    <t>Passeport professionnel</t>
  </si>
  <si>
    <t>Référentiel de compétences</t>
  </si>
  <si>
    <t>La description se fait à partir des situations professionnelles vécues ou observées</t>
  </si>
  <si>
    <t xml:space="preserve">
</t>
  </si>
  <si>
    <t>Mode d'emploi</t>
  </si>
  <si>
    <t>Cet onglet est une forme numérique du référentiel de compétences du BTS Gestion de la PME
Il permet de parcourir les domaines d'activités du référentiel de façon ergonomique</t>
  </si>
  <si>
    <t>PRESENTATION  ET CONTEXTE</t>
  </si>
  <si>
    <t>Solutions logicielles choisies et fonctionnalités mobilisées</t>
  </si>
  <si>
    <t>Contribution  à la professionnalisation : Qu’avez-vous appris et comment progresser ?</t>
  </si>
  <si>
    <r>
      <t xml:space="preserve">COMPÉTENCES </t>
    </r>
    <r>
      <rPr>
        <b/>
        <sz val="10"/>
        <rFont val="Wingdings"/>
        <charset val="2"/>
      </rPr>
      <t>ê</t>
    </r>
  </si>
  <si>
    <t>Conditions de réalisation :  contraintes dont le processus et organisation comptable, environnement numérique</t>
  </si>
  <si>
    <t>Objectif</t>
  </si>
  <si>
    <t>BTS Gestion de la PME - Passeport Professionnel</t>
  </si>
  <si>
    <t>Titulaire du passeport</t>
  </si>
  <si>
    <t>Établissement</t>
  </si>
  <si>
    <t>Session du BTS</t>
  </si>
  <si>
    <t>Tableau de bord</t>
  </si>
  <si>
    <t>B5</t>
  </si>
  <si>
    <t>&lt;NomCandidat&gt;</t>
  </si>
  <si>
    <t>Gestion du passeport</t>
  </si>
  <si>
    <t>Nom du titulaire</t>
  </si>
  <si>
    <t>Année de la session</t>
  </si>
  <si>
    <t>B8</t>
  </si>
  <si>
    <t>&lt;AnneeSession&gt;</t>
  </si>
  <si>
    <t>Prénom du titulaire</t>
  </si>
  <si>
    <t>&lt;PrenomCandidat&gt;</t>
  </si>
  <si>
    <t>Identification de la situation</t>
  </si>
  <si>
    <t>Descriptif</t>
  </si>
  <si>
    <t>Feuille</t>
  </si>
  <si>
    <t>Cellule</t>
  </si>
  <si>
    <t>Balise</t>
  </si>
  <si>
    <t>&lt;IdSP&gt;</t>
  </si>
  <si>
    <t>B2</t>
  </si>
  <si>
    <t>B3</t>
  </si>
  <si>
    <t>&lt;InfosSP&gt;</t>
  </si>
  <si>
    <t>B7</t>
  </si>
  <si>
    <t>&lt;CadreSP&gt;</t>
  </si>
  <si>
    <t>B9</t>
  </si>
  <si>
    <t>B11</t>
  </si>
  <si>
    <t>B12</t>
  </si>
  <si>
    <t>B13</t>
  </si>
  <si>
    <t>B15</t>
  </si>
  <si>
    <t>B14</t>
  </si>
  <si>
    <t>B16</t>
  </si>
  <si>
    <t>Nom</t>
  </si>
  <si>
    <t>SP0</t>
  </si>
  <si>
    <t>AnneeSession</t>
  </si>
  <si>
    <t>NomCandidat</t>
  </si>
  <si>
    <t>PrenomCandidat</t>
  </si>
  <si>
    <t>IdSP</t>
  </si>
  <si>
    <t>InfosSP</t>
  </si>
  <si>
    <t>CadreSP</t>
  </si>
  <si>
    <t>Acteurs</t>
  </si>
  <si>
    <t>Mois de réalisation</t>
  </si>
  <si>
    <t>Année de réalisation</t>
  </si>
  <si>
    <t>MoisSP</t>
  </si>
  <si>
    <t>AnneeSP</t>
  </si>
  <si>
    <t>Lieu, période et durée de réalisation</t>
  </si>
  <si>
    <t>Cadre de la situation</t>
  </si>
  <si>
    <t>ActeursSP</t>
  </si>
  <si>
    <t>ConditionsSP</t>
  </si>
  <si>
    <t>RessourcesSP</t>
  </si>
  <si>
    <t>SolutionsSP</t>
  </si>
  <si>
    <t>ProductionsSP</t>
  </si>
  <si>
    <t>EcritsSP</t>
  </si>
  <si>
    <t>OrauxSP</t>
  </si>
  <si>
    <t>AnalyseSP</t>
  </si>
  <si>
    <t>ContributionSP</t>
  </si>
  <si>
    <t>&lt;ActeursSP&gt;</t>
  </si>
  <si>
    <t>&lt;ConditionsSP&gt;</t>
  </si>
  <si>
    <t>&lt;RessourcesSP&gt;</t>
  </si>
  <si>
    <t>&lt;SolutionsSP&gt;</t>
  </si>
  <si>
    <t>&lt;ProductionsSP&gt;</t>
  </si>
  <si>
    <t>&lt;EcritsSP&gt;</t>
  </si>
  <si>
    <t>&lt;OrauxSP&gt;</t>
  </si>
  <si>
    <t>&lt;AnalyseSP&gt;</t>
  </si>
  <si>
    <t>&lt;ContributionSP&gt;</t>
  </si>
  <si>
    <t>&lt;MoisSP&gt;</t>
  </si>
  <si>
    <t>&lt;AnneeSP&gt;</t>
  </si>
  <si>
    <t>Feuille sélectionnée</t>
  </si>
  <si>
    <t>&lt;IntituleSP&gt;</t>
  </si>
  <si>
    <t>B4</t>
  </si>
  <si>
    <t>Intitule de la situation</t>
  </si>
  <si>
    <t>IntituleSP</t>
  </si>
  <si>
    <t>B17</t>
  </si>
  <si>
    <t>Analyse de la situation</t>
  </si>
  <si>
    <t>Contribution à la professionnalisation</t>
  </si>
  <si>
    <t>Avant la formation</t>
  </si>
  <si>
    <t>Pendant la formation en établissement</t>
  </si>
  <si>
    <t>Pendant la formation dans une PME</t>
  </si>
  <si>
    <t>Pendant la formation dans une organisation</t>
  </si>
  <si>
    <t>Modalité de la réalisation</t>
  </si>
  <si>
    <t>D2</t>
  </si>
  <si>
    <t>ModaliteSP</t>
  </si>
  <si>
    <t>MOD</t>
  </si>
  <si>
    <t>Condition de la réalisation</t>
  </si>
  <si>
    <t>ConditionSP</t>
  </si>
  <si>
    <t>COND</t>
  </si>
  <si>
    <t>D3</t>
  </si>
  <si>
    <t>SP1</t>
  </si>
  <si>
    <t>Janvier</t>
  </si>
  <si>
    <t>De gestion</t>
  </si>
  <si>
    <t>De communication orale</t>
  </si>
  <si>
    <t>De communication écrite</t>
  </si>
  <si>
    <t>Problématique de gestion</t>
  </si>
  <si>
    <t>Problématique de communication orale</t>
  </si>
  <si>
    <t>Problématique de communication écrite</t>
  </si>
  <si>
    <t>ProblemGestSP</t>
  </si>
  <si>
    <t>ProblemComOSP</t>
  </si>
  <si>
    <t>ProblemComESP</t>
  </si>
  <si>
    <t>&lt;ProblemGestSP&gt;</t>
  </si>
  <si>
    <t>&lt;ProblemComOSP&gt;</t>
  </si>
  <si>
    <t>&lt;ProblemComESP&gt;</t>
  </si>
  <si>
    <t>Acteurs et relation entre les acteurs</t>
  </si>
  <si>
    <t>En autonomie</t>
  </si>
  <si>
    <t>En observation</t>
  </si>
  <si>
    <t>Problème de gestion soulevé et enjeux de la situation</t>
  </si>
  <si>
    <t>Durée de la réalisation</t>
  </si>
  <si>
    <t>1 mois</t>
  </si>
  <si>
    <t>Début de la réalisation</t>
  </si>
  <si>
    <t>Académie</t>
  </si>
  <si>
    <t>Nom de l'établissement</t>
  </si>
  <si>
    <t>Ville de l'établissement</t>
  </si>
  <si>
    <t>Numéro de candidat</t>
  </si>
  <si>
    <t>Académies</t>
  </si>
  <si>
    <t>Aix-Marseille</t>
  </si>
  <si>
    <t>Amiens</t>
  </si>
  <si>
    <t>Besançon</t>
  </si>
  <si>
    <t>Bordeaux</t>
  </si>
  <si>
    <t>Caen</t>
  </si>
  <si>
    <t>Clermont-Ferrand</t>
  </si>
  <si>
    <t>Corse</t>
  </si>
  <si>
    <t>Créteil</t>
  </si>
  <si>
    <t>Dijon</t>
  </si>
  <si>
    <t>Grenoble</t>
  </si>
  <si>
    <t>Guadeloupe</t>
  </si>
  <si>
    <t>Guyane</t>
  </si>
  <si>
    <t>La Réunion</t>
  </si>
  <si>
    <t>Lille</t>
  </si>
  <si>
    <t>Limoges</t>
  </si>
  <si>
    <t>Lyon</t>
  </si>
  <si>
    <t>Martinique</t>
  </si>
  <si>
    <t>Montpellier</t>
  </si>
  <si>
    <t>Nancy-Metz</t>
  </si>
  <si>
    <t>Nantes</t>
  </si>
  <si>
    <t>Nice</t>
  </si>
  <si>
    <t>Nouvelle-Calédonie</t>
  </si>
  <si>
    <t>Orléans-Tours</t>
  </si>
  <si>
    <t>Paris</t>
  </si>
  <si>
    <t>Poitiers</t>
  </si>
  <si>
    <t>Polynésie Française</t>
  </si>
  <si>
    <t>Reims</t>
  </si>
  <si>
    <t>Rennes</t>
  </si>
  <si>
    <t>Rouen</t>
  </si>
  <si>
    <t>Strasbourg</t>
  </si>
  <si>
    <t>Toulouse</t>
  </si>
  <si>
    <t>Versailles</t>
  </si>
  <si>
    <t>Nom de l'enseignant 1</t>
  </si>
  <si>
    <t>Nom de l'enseignant 2</t>
  </si>
  <si>
    <t>A l'origine, ce classeur comporte 4 feuilles :
1 - Tableau de bord : il doit être complété par le titulaire du passeport. Il décrit aussi l'ensemble des feuilles disponibles et leur utilisation
2 - Fiche de situation professionnelle : elle peut être dupliquée pour chaque situation professionnelle rencontrée à l'aide du bouton "Créer une nouvelle fiche"
3 - Passeport professionnel
4 - Référentiel de compétences du BTS Gestion de la PME</t>
  </si>
  <si>
    <t>Mayotte</t>
  </si>
  <si>
    <t>Identifiants des feuilles</t>
  </si>
  <si>
    <t>Fiche SP</t>
  </si>
  <si>
    <t>Fiche de situation professionnelle vierge</t>
  </si>
  <si>
    <t>FicheSituationProOriginale</t>
  </si>
  <si>
    <t>NOM et Prénom du titulaire du passeport :</t>
  </si>
  <si>
    <t>Signatures des enseignants de l'équipe pédagogique
et cachet de l'établissement</t>
  </si>
  <si>
    <t>NumeroCandidat</t>
  </si>
  <si>
    <t>&lt;NumeroCandidat&gt;</t>
  </si>
  <si>
    <t>C11</t>
  </si>
  <si>
    <t>D11</t>
  </si>
  <si>
    <t>ObjectifSP</t>
  </si>
  <si>
    <t>&lt;ObjectifSP&gt;</t>
  </si>
  <si>
    <t>B18</t>
  </si>
  <si>
    <t>B19</t>
  </si>
  <si>
    <t>B41</t>
  </si>
  <si>
    <t>B45</t>
  </si>
  <si>
    <t>Colonne modalité</t>
  </si>
  <si>
    <t>Ligne activité</t>
  </si>
  <si>
    <t>Colonne tâche</t>
  </si>
  <si>
    <t>Ligne tâche</t>
  </si>
  <si>
    <t>Activité_1.5._Suivi_et_contrôle_des_opérations_d_achats_et_d_investissement_de_la_PME</t>
  </si>
  <si>
    <t>Activité_2.6._Mise_en_place_d_une_démarche_qualité_au_sein_de_la_PME</t>
  </si>
  <si>
    <t>Activité_2.1._Conduite_d_une_veille</t>
  </si>
  <si>
    <t>Activité_2.3._Mise_en_œuvre_d_une_démarche_de_gestion_des_risques_de_la_PME</t>
  </si>
  <si>
    <t>Activité_4.1._Contribution_à_la_qualité_du_système_d_information_de_la_PME</t>
  </si>
  <si>
    <t>Activité_4.5._Participation_à_l_analyse_de_l_activité_de_la_PME</t>
  </si>
  <si>
    <t>Activité_4.7._Participation_à_l_élaboration_de_tableaux_de_bord_de_la_PME</t>
  </si>
  <si>
    <t>Activité_2.2._Participation_à_la_mise_en_place_d_un_travail_en_mode_projet_au_sein_de_la_PME</t>
  </si>
  <si>
    <t xml:space="preserve">                          Format des documents générés :</t>
  </si>
  <si>
    <t>Format des documents générés</t>
  </si>
  <si>
    <t>Le tableau de bord regroupe les informations concernant l'étudiant (nom, prénom, établissement, …) et permet la gestion du passeport numérique à l'aide de différents boutons.</t>
  </si>
  <si>
    <r>
      <t xml:space="preserve"> - bouton de duplication d'une situation : permet de créer une nouvelle situation à partir d'une situation existante </t>
    </r>
    <r>
      <rPr>
        <sz val="9"/>
        <rFont val="Arial"/>
        <family val="2"/>
      </rPr>
      <t>(Si l'utilisateur saisit 2 puis 5, la Fiche SP5 sera créée à partir de la Fiche SP2)</t>
    </r>
    <r>
      <rPr>
        <sz val="11"/>
        <rFont val="Arial"/>
        <family val="2"/>
      </rPr>
      <t>.</t>
    </r>
  </si>
  <si>
    <r>
      <t xml:space="preserve"> - bouton de suppression d'une situation : supprime la feuille Fiche SP et ses éléments dans le passeport en spécifiant son numéro </t>
    </r>
    <r>
      <rPr>
        <sz val="9"/>
        <rFont val="Arial"/>
        <family val="2"/>
      </rPr>
      <t>(ex.: 5 saisi par l'utilisateur supprime la Fiche SP5)</t>
    </r>
    <r>
      <rPr>
        <sz val="11"/>
        <rFont val="Arial"/>
        <family val="2"/>
      </rPr>
      <t>.</t>
    </r>
  </si>
  <si>
    <t xml:space="preserve"> - boutons radio format de fichier : permet de choisir le format Word de la fiche d'analyse générée. Le fichier sera enregistré dans le dossier du passeport Excel.</t>
  </si>
  <si>
    <t xml:space="preserve"> - bouton de création de la fiche d'analyse : permet de générer la fiche d'analyse dans un document Word (conforme aux attentes de l'examen) de la situation choisie. </t>
  </si>
  <si>
    <t>Cette fiche permet de décrire et d'analyser une situation professionnelle</t>
  </si>
  <si>
    <t xml:space="preserve"> - bouton de création d'une nouvelle situation : génère automatiquement une nouvelle feuille Fiche SP qui permettra de compléter une nouvelle situation vécue ou observée.</t>
  </si>
  <si>
    <t>1- Décrire la situation professionnelle en complétant les cellules</t>
  </si>
  <si>
    <t>4- Générer la fiche d'analyse de la situation professionnelle au format Word</t>
  </si>
  <si>
    <t xml:space="preserve">Le bouton Générer permet de générer la fiche d'analyse de cette fiche de situation. </t>
  </si>
  <si>
    <t xml:space="preserve"> - bouton de transfert d'une situation vers le passeport : permet de valider les activités et les tâches liées à la situation choisie dans le passeport professionnel.</t>
  </si>
  <si>
    <t>Le bouton Transfert permet de valider les activités et les tâches liées à cette fiche de situation dans le passeport professionnel.</t>
  </si>
  <si>
    <t>Attention : Afin d'utiliser le passeport numérique, l’exécution des macros doit être autorisée pour ce fichier Excel.</t>
  </si>
  <si>
    <t>Analyse de la situation :
analyse de l'activité menée, démarches et techniques mises en oeuvre,moyens mobilisés,stratégie de communication,  difficultés rencontrées et solutions proposées</t>
  </si>
  <si>
    <t>2- Recenser, pour la situation professionnelle, les activités puis les tâches : les domaines et compétences associées se complètent automatiquement.</t>
  </si>
  <si>
    <t>3- Saisir les éléments d'analyse de la situation puis cliquer sur le bouton "Transfert" pour les valider dans le passeport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</si>
</sst>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_-* #,##0.00\ _€_-;\-* #,##0.00\ _€_-;_-* &quot;-&quot;??\ _€_-;_-@_-"/>
    <numFmt numFmtId="174" formatCode="_-* #,##0.00\ [$€-1]_-;\-* #,##0.00\ [$€-1]_-;_-* &quot;-&quot;??\ [$€-1]_-"/>
    <numFmt numFmtId="179" formatCode="[$-40C]mmm\-yy;@"/>
    <numFmt numFmtId="182" formatCode="[$-40C]mmmm\-yy;@"/>
  </numFmts>
  <fonts count="37" x14ac:knownFonts="1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2"/>
      <name val="Calibri"/>
      <family val="2"/>
    </font>
    <font>
      <b/>
      <i/>
      <sz val="11"/>
      <name val="Calibri"/>
      <family val="2"/>
    </font>
    <font>
      <b/>
      <sz val="14"/>
      <name val="Calibri"/>
      <family val="2"/>
    </font>
    <font>
      <b/>
      <sz val="8"/>
      <name val="Arial"/>
      <family val="2"/>
    </font>
    <font>
      <b/>
      <sz val="10"/>
      <name val="Wingdings"/>
      <charset val="2"/>
    </font>
    <font>
      <b/>
      <sz val="11"/>
      <name val="Calibri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6"/>
      <name val="Calibri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4"/>
      <name val="Arial"/>
      <family val="2"/>
    </font>
    <font>
      <b/>
      <sz val="15"/>
      <name val="Calibri"/>
      <family val="2"/>
    </font>
    <font>
      <b/>
      <sz val="10"/>
      <color indexed="48"/>
      <name val="Arial"/>
      <family val="2"/>
    </font>
    <font>
      <b/>
      <sz val="14.5"/>
      <name val="Calibri"/>
      <family val="2"/>
    </font>
    <font>
      <sz val="8"/>
      <name val="Tahoma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0"/>
      <color rgb="FF0070C0"/>
      <name val="Arial"/>
      <family val="2"/>
    </font>
    <font>
      <b/>
      <sz val="12"/>
      <color theme="0"/>
      <name val="Arial"/>
      <family val="2"/>
    </font>
    <font>
      <b/>
      <sz val="24"/>
      <color theme="0"/>
      <name val="Calibri"/>
      <family val="2"/>
    </font>
    <font>
      <b/>
      <sz val="14"/>
      <color theme="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4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39E639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</cellStyleXfs>
  <cellXfs count="265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0" fillId="0" borderId="1" xfId="0" applyBorder="1" applyProtection="1">
      <protection locked="0"/>
    </xf>
    <xf numFmtId="0" fontId="5" fillId="7" borderId="2" xfId="0" applyFont="1" applyFill="1" applyBorder="1" applyAlignment="1">
      <alignment horizontal="right"/>
    </xf>
    <xf numFmtId="0" fontId="5" fillId="7" borderId="3" xfId="0" applyFont="1" applyFill="1" applyBorder="1" applyAlignment="1">
      <alignment horizontal="right"/>
    </xf>
    <xf numFmtId="0" fontId="5" fillId="7" borderId="4" xfId="0" applyFont="1" applyFill="1" applyBorder="1" applyAlignment="1">
      <alignment horizontal="right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 applyProtection="1">
      <alignment horizontal="left" vertical="top" wrapText="1"/>
      <protection locked="0"/>
    </xf>
    <xf numFmtId="179" fontId="16" fillId="8" borderId="13" xfId="0" applyNumberFormat="1" applyFont="1" applyFill="1" applyBorder="1" applyAlignment="1" applyProtection="1">
      <alignment horizontal="center" vertical="center"/>
      <protection locked="0"/>
    </xf>
    <xf numFmtId="0" fontId="23" fillId="8" borderId="0" xfId="0" applyNumberFormat="1" applyFont="1" applyFill="1" applyBorder="1" applyAlignment="1" applyProtection="1">
      <alignment horizontal="center" vertical="center"/>
      <protection locked="0"/>
    </xf>
    <xf numFmtId="179" fontId="25" fillId="9" borderId="14" xfId="0" applyNumberFormat="1" applyFont="1" applyFill="1" applyBorder="1" applyAlignment="1" applyProtection="1">
      <alignment horizontal="center" vertical="center"/>
      <protection locked="0"/>
    </xf>
    <xf numFmtId="49" fontId="19" fillId="0" borderId="6" xfId="0" applyNumberFormat="1" applyFont="1" applyBorder="1" applyAlignment="1">
      <alignment horizontal="center"/>
    </xf>
    <xf numFmtId="0" fontId="0" fillId="0" borderId="2" xfId="0" applyBorder="1"/>
    <xf numFmtId="0" fontId="5" fillId="0" borderId="0" xfId="0" applyFont="1" applyProtection="1">
      <protection hidden="1"/>
    </xf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0" fillId="2" borderId="0" xfId="0" applyFill="1" applyProtection="1">
      <protection locked="0"/>
    </xf>
    <xf numFmtId="0" fontId="12" fillId="10" borderId="15" xfId="0" applyFont="1" applyFill="1" applyBorder="1" applyAlignment="1" applyProtection="1">
      <alignment vertical="center" wrapText="1"/>
      <protection locked="0"/>
    </xf>
    <xf numFmtId="0" fontId="12" fillId="10" borderId="11" xfId="0" applyFont="1" applyFill="1" applyBorder="1" applyAlignment="1" applyProtection="1">
      <alignment horizontal="center" vertical="center" wrapText="1"/>
      <protection locked="0"/>
    </xf>
    <xf numFmtId="0" fontId="12" fillId="10" borderId="16" xfId="0" applyFont="1" applyFill="1" applyBorder="1" applyAlignment="1" applyProtection="1">
      <alignment horizontal="center" vertical="center" wrapText="1"/>
      <protection locked="0"/>
    </xf>
    <xf numFmtId="0" fontId="28" fillId="8" borderId="17" xfId="0" applyFont="1" applyFill="1" applyBorder="1" applyAlignment="1" applyProtection="1">
      <alignment vertical="center" wrapText="1"/>
      <protection locked="0"/>
    </xf>
    <xf numFmtId="0" fontId="12" fillId="8" borderId="0" xfId="0" applyFont="1" applyFill="1" applyBorder="1" applyAlignment="1" applyProtection="1">
      <alignment horizontal="center" vertical="center" wrapText="1"/>
      <protection locked="0"/>
    </xf>
    <xf numFmtId="0" fontId="12" fillId="10" borderId="18" xfId="0" applyFont="1" applyFill="1" applyBorder="1" applyAlignment="1" applyProtection="1">
      <alignment vertical="center" wrapText="1"/>
      <protection locked="0"/>
    </xf>
    <xf numFmtId="0" fontId="12" fillId="10" borderId="19" xfId="0" applyFont="1" applyFill="1" applyBorder="1" applyAlignment="1" applyProtection="1">
      <alignment horizontal="center" vertical="center" wrapText="1"/>
      <protection locked="0"/>
    </xf>
    <xf numFmtId="0" fontId="12" fillId="10" borderId="20" xfId="0" applyFont="1" applyFill="1" applyBorder="1" applyAlignment="1" applyProtection="1">
      <alignment horizontal="center" vertical="center" wrapText="1"/>
      <protection locked="0"/>
    </xf>
    <xf numFmtId="0" fontId="12" fillId="10" borderId="21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Protection="1">
      <protection hidden="1"/>
    </xf>
    <xf numFmtId="0" fontId="0" fillId="4" borderId="0" xfId="0" applyFont="1" applyFill="1" applyProtection="1">
      <protection hidden="1"/>
    </xf>
    <xf numFmtId="49" fontId="3" fillId="4" borderId="0" xfId="0" applyNumberFormat="1" applyFont="1" applyFill="1" applyProtection="1">
      <protection hidden="1"/>
    </xf>
    <xf numFmtId="0" fontId="0" fillId="11" borderId="0" xfId="0" applyFill="1" applyProtection="1">
      <protection hidden="1"/>
    </xf>
    <xf numFmtId="49" fontId="0" fillId="4" borderId="0" xfId="0" applyNumberFormat="1" applyFill="1" applyProtection="1">
      <protection hidden="1"/>
    </xf>
    <xf numFmtId="49" fontId="0" fillId="0" borderId="0" xfId="0" applyNumberFormat="1" applyProtection="1">
      <protection hidden="1"/>
    </xf>
    <xf numFmtId="0" fontId="27" fillId="0" borderId="0" xfId="0" applyFont="1" applyAlignment="1" applyProtection="1">
      <alignment horizontal="justify"/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vertical="center" wrapText="1"/>
      <protection hidden="1"/>
    </xf>
    <xf numFmtId="0" fontId="27" fillId="0" borderId="0" xfId="0" applyFont="1" applyProtection="1">
      <protection hidden="1"/>
    </xf>
    <xf numFmtId="0" fontId="27" fillId="0" borderId="0" xfId="0" applyFont="1" applyAlignment="1" applyProtection="1">
      <protection hidden="1"/>
    </xf>
    <xf numFmtId="0" fontId="29" fillId="0" borderId="0" xfId="0" applyFont="1" applyBorder="1" applyAlignment="1">
      <alignment horizontal="center"/>
    </xf>
    <xf numFmtId="0" fontId="29" fillId="0" borderId="22" xfId="0" applyFont="1" applyBorder="1" applyAlignment="1">
      <alignment horizontal="center"/>
    </xf>
    <xf numFmtId="0" fontId="16" fillId="9" borderId="23" xfId="0" applyFont="1" applyFill="1" applyBorder="1" applyAlignment="1" applyProtection="1">
      <alignment horizontal="center" vertical="center"/>
      <protection hidden="1"/>
    </xf>
    <xf numFmtId="0" fontId="13" fillId="0" borderId="24" xfId="2" applyFont="1" applyBorder="1" applyAlignment="1" applyProtection="1">
      <alignment vertical="center" wrapText="1"/>
      <protection locked="0" hidden="1"/>
    </xf>
    <xf numFmtId="0" fontId="0" fillId="12" borderId="25" xfId="0" applyFill="1" applyBorder="1" applyAlignment="1" applyProtection="1">
      <alignment vertical="center" wrapText="1"/>
      <protection locked="0" hidden="1"/>
    </xf>
    <xf numFmtId="0" fontId="6" fillId="13" borderId="25" xfId="0" applyFont="1" applyFill="1" applyBorder="1" applyAlignment="1" applyProtection="1">
      <alignment vertical="center" wrapText="1"/>
      <protection locked="0" hidden="1"/>
    </xf>
    <xf numFmtId="0" fontId="6" fillId="0" borderId="26" xfId="0" applyFont="1" applyBorder="1" applyAlignment="1" applyProtection="1">
      <alignment vertical="center" wrapText="1"/>
      <protection locked="0" hidden="1"/>
    </xf>
    <xf numFmtId="0" fontId="13" fillId="0" borderId="27" xfId="2" applyFont="1" applyBorder="1" applyAlignment="1" applyProtection="1">
      <alignment vertical="center" wrapText="1"/>
      <protection locked="0" hidden="1"/>
    </xf>
    <xf numFmtId="0" fontId="0" fillId="12" borderId="28" xfId="0" applyFill="1" applyBorder="1" applyAlignment="1" applyProtection="1">
      <alignment vertical="center" wrapText="1"/>
      <protection locked="0" hidden="1"/>
    </xf>
    <xf numFmtId="0" fontId="6" fillId="13" borderId="28" xfId="0" applyFont="1" applyFill="1" applyBorder="1" applyAlignment="1" applyProtection="1">
      <alignment vertical="center" wrapText="1"/>
      <protection locked="0" hidden="1"/>
    </xf>
    <xf numFmtId="0" fontId="6" fillId="0" borderId="29" xfId="0" applyFont="1" applyBorder="1" applyAlignment="1" applyProtection="1">
      <alignment vertical="center" wrapText="1"/>
      <protection locked="0" hidden="1"/>
    </xf>
    <xf numFmtId="182" fontId="23" fillId="9" borderId="16" xfId="0" applyNumberFormat="1" applyFont="1" applyFill="1" applyBorder="1" applyAlignment="1" applyProtection="1">
      <alignment horizontal="center"/>
      <protection locked="0" hidden="1"/>
    </xf>
    <xf numFmtId="0" fontId="23" fillId="9" borderId="30" xfId="0" applyNumberFormat="1" applyFont="1" applyFill="1" applyBorder="1" applyAlignment="1" applyProtection="1">
      <alignment horizontal="center" vertical="top"/>
      <protection locked="0" hidden="1"/>
    </xf>
    <xf numFmtId="0" fontId="25" fillId="9" borderId="14" xfId="0" applyFont="1" applyFill="1" applyBorder="1" applyAlignment="1" applyProtection="1">
      <alignment horizontal="center" vertical="center"/>
      <protection locked="0" hidden="1"/>
    </xf>
    <xf numFmtId="179" fontId="25" fillId="9" borderId="31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/>
      <protection hidden="1"/>
    </xf>
    <xf numFmtId="0" fontId="30" fillId="0" borderId="0" xfId="0" applyFont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horizontal="left"/>
      <protection hidden="1"/>
    </xf>
    <xf numFmtId="0" fontId="18" fillId="0" borderId="2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2" xfId="0" applyFont="1" applyBorder="1" applyAlignment="1">
      <alignment vertical="top" wrapText="1"/>
    </xf>
    <xf numFmtId="0" fontId="21" fillId="0" borderId="0" xfId="0" applyFont="1" applyProtection="1">
      <protection locked="0"/>
    </xf>
    <xf numFmtId="0" fontId="5" fillId="2" borderId="32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 applyProtection="1">
      <protection locked="0"/>
    </xf>
    <xf numFmtId="0" fontId="4" fillId="2" borderId="32" xfId="0" applyFont="1" applyFill="1" applyBorder="1" applyAlignment="1" applyProtection="1">
      <alignment horizontal="center" vertical="top" wrapText="1"/>
      <protection locked="0"/>
    </xf>
    <xf numFmtId="0" fontId="0" fillId="2" borderId="0" xfId="0" applyFill="1" applyAlignment="1" applyProtection="1">
      <alignment wrapText="1"/>
      <protection locked="0"/>
    </xf>
    <xf numFmtId="0" fontId="5" fillId="2" borderId="0" xfId="0" applyFont="1" applyFill="1" applyAlignment="1" applyProtection="1">
      <alignment horizontal="right" vertical="center" wrapText="1"/>
      <protection locked="0"/>
    </xf>
    <xf numFmtId="0" fontId="5" fillId="2" borderId="0" xfId="0" applyFont="1" applyFill="1" applyProtection="1">
      <protection locked="0"/>
    </xf>
    <xf numFmtId="0" fontId="0" fillId="0" borderId="0" xfId="0" applyAlignment="1" applyProtection="1">
      <alignment vertical="center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hidden="1"/>
    </xf>
    <xf numFmtId="0" fontId="31" fillId="2" borderId="33" xfId="0" applyFont="1" applyFill="1" applyBorder="1" applyAlignment="1" applyProtection="1">
      <alignment vertical="center" wrapText="1"/>
      <protection hidden="1"/>
    </xf>
    <xf numFmtId="0" fontId="31" fillId="2" borderId="34" xfId="0" applyFont="1" applyFill="1" applyBorder="1" applyAlignment="1" applyProtection="1">
      <alignment vertical="center" wrapText="1"/>
      <protection hidden="1"/>
    </xf>
    <xf numFmtId="0" fontId="31" fillId="2" borderId="35" xfId="0" applyFont="1" applyFill="1" applyBorder="1" applyAlignment="1" applyProtection="1">
      <alignment vertical="center" wrapText="1"/>
      <protection hidden="1"/>
    </xf>
    <xf numFmtId="0" fontId="9" fillId="6" borderId="36" xfId="0" applyFont="1" applyFill="1" applyBorder="1" applyAlignment="1" applyProtection="1">
      <alignment horizontal="center" vertical="center"/>
      <protection hidden="1"/>
    </xf>
    <xf numFmtId="0" fontId="7" fillId="5" borderId="37" xfId="0" applyFont="1" applyFill="1" applyBorder="1" applyAlignment="1" applyProtection="1">
      <alignment horizontal="center" vertical="center"/>
      <protection hidden="1"/>
    </xf>
    <xf numFmtId="0" fontId="7" fillId="14" borderId="37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wrapText="1"/>
      <protection hidden="1"/>
    </xf>
    <xf numFmtId="0" fontId="0" fillId="0" borderId="0" xfId="0" applyBorder="1" applyProtection="1">
      <protection hidden="1"/>
    </xf>
    <xf numFmtId="0" fontId="6" fillId="0" borderId="0" xfId="0" applyFont="1" applyBorder="1" applyAlignment="1" applyProtection="1">
      <alignment wrapText="1"/>
      <protection hidden="1"/>
    </xf>
    <xf numFmtId="0" fontId="7" fillId="5" borderId="36" xfId="0" applyFont="1" applyFill="1" applyBorder="1" applyAlignment="1" applyProtection="1">
      <alignment horizontal="center" vertical="center"/>
      <protection hidden="1"/>
    </xf>
    <xf numFmtId="0" fontId="7" fillId="14" borderId="36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18" fillId="0" borderId="2" xfId="0" applyFont="1" applyBorder="1" applyAlignment="1">
      <alignment wrapText="1"/>
    </xf>
    <xf numFmtId="0" fontId="18" fillId="0" borderId="0" xfId="0" applyFont="1" applyBorder="1" applyAlignment="1">
      <alignment wrapText="1"/>
    </xf>
    <xf numFmtId="0" fontId="18" fillId="0" borderId="22" xfId="0" applyFont="1" applyBorder="1" applyAlignment="1">
      <alignment wrapText="1"/>
    </xf>
    <xf numFmtId="0" fontId="0" fillId="0" borderId="2" xfId="0" applyFont="1" applyBorder="1"/>
    <xf numFmtId="0" fontId="0" fillId="0" borderId="0" xfId="0" applyFont="1" applyBorder="1"/>
    <xf numFmtId="0" fontId="0" fillId="0" borderId="22" xfId="0" applyFont="1" applyBorder="1"/>
    <xf numFmtId="0" fontId="29" fillId="0" borderId="0" xfId="0" applyFont="1" applyBorder="1" applyAlignment="1">
      <alignment horizontal="center"/>
    </xf>
    <xf numFmtId="0" fontId="29" fillId="0" borderId="22" xfId="0" applyFont="1" applyBorder="1" applyAlignment="1">
      <alignment horizontal="center"/>
    </xf>
    <xf numFmtId="0" fontId="4" fillId="17" borderId="41" xfId="0" applyFont="1" applyFill="1" applyBorder="1"/>
    <xf numFmtId="0" fontId="4" fillId="17" borderId="42" xfId="0" applyFont="1" applyFill="1" applyBorder="1"/>
    <xf numFmtId="0" fontId="4" fillId="17" borderId="43" xfId="0" applyFont="1" applyFill="1" applyBorder="1"/>
    <xf numFmtId="0" fontId="18" fillId="0" borderId="2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2" xfId="0" applyFont="1" applyBorder="1" applyAlignment="1">
      <alignment vertical="top" wrapText="1"/>
    </xf>
    <xf numFmtId="0" fontId="19" fillId="0" borderId="4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2" xfId="0" applyBorder="1"/>
    <xf numFmtId="0" fontId="34" fillId="18" borderId="41" xfId="0" applyFont="1" applyFill="1" applyBorder="1"/>
    <xf numFmtId="0" fontId="34" fillId="18" borderId="42" xfId="0" applyFont="1" applyFill="1" applyBorder="1"/>
    <xf numFmtId="0" fontId="34" fillId="18" borderId="43" xfId="0" applyFont="1" applyFill="1" applyBorder="1"/>
    <xf numFmtId="0" fontId="18" fillId="0" borderId="2" xfId="0" applyFont="1" applyBorder="1"/>
    <xf numFmtId="0" fontId="18" fillId="0" borderId="0" xfId="0" applyFont="1" applyBorder="1"/>
    <xf numFmtId="0" fontId="18" fillId="0" borderId="22" xfId="0" applyFont="1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16" borderId="41" xfId="0" applyFont="1" applyFill="1" applyBorder="1"/>
    <xf numFmtId="0" fontId="4" fillId="16" borderId="42" xfId="0" applyFont="1" applyFill="1" applyBorder="1"/>
    <xf numFmtId="0" fontId="4" fillId="16" borderId="43" xfId="0" applyFont="1" applyFill="1" applyBorder="1"/>
    <xf numFmtId="0" fontId="33" fillId="0" borderId="0" xfId="0" applyFont="1" applyBorder="1" applyAlignment="1">
      <alignment horizontal="left" vertical="center"/>
    </xf>
    <xf numFmtId="0" fontId="33" fillId="0" borderId="22" xfId="0" applyFont="1" applyBorder="1" applyAlignment="1">
      <alignment horizontal="left" vertical="center"/>
    </xf>
    <xf numFmtId="0" fontId="29" fillId="0" borderId="10" xfId="0" applyFont="1" applyBorder="1" applyAlignment="1">
      <alignment horizontal="center"/>
    </xf>
    <xf numFmtId="0" fontId="29" fillId="0" borderId="40" xfId="0" applyFont="1" applyBorder="1" applyAlignment="1">
      <alignment horizontal="center"/>
    </xf>
    <xf numFmtId="0" fontId="34" fillId="7" borderId="41" xfId="0" applyFont="1" applyFill="1" applyBorder="1"/>
    <xf numFmtId="0" fontId="34" fillId="7" borderId="42" xfId="0" applyFont="1" applyFill="1" applyBorder="1"/>
    <xf numFmtId="0" fontId="34" fillId="7" borderId="43" xfId="0" applyFont="1" applyFill="1" applyBorder="1"/>
    <xf numFmtId="0" fontId="5" fillId="7" borderId="38" xfId="0" applyFont="1" applyFill="1" applyBorder="1" applyAlignment="1">
      <alignment horizontal="right" vertical="center"/>
    </xf>
    <xf numFmtId="0" fontId="5" fillId="7" borderId="39" xfId="0" applyFont="1" applyFill="1" applyBorder="1" applyAlignment="1">
      <alignment horizontal="right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8" fillId="0" borderId="3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8" fillId="0" borderId="40" xfId="0" applyFont="1" applyBorder="1" applyAlignment="1">
      <alignment vertical="top" wrapText="1"/>
    </xf>
    <xf numFmtId="0" fontId="22" fillId="15" borderId="41" xfId="0" applyFont="1" applyFill="1" applyBorder="1" applyAlignment="1">
      <alignment horizontal="center"/>
    </xf>
    <xf numFmtId="0" fontId="22" fillId="15" borderId="42" xfId="0" applyFont="1" applyFill="1" applyBorder="1" applyAlignment="1">
      <alignment horizontal="center"/>
    </xf>
    <xf numFmtId="0" fontId="22" fillId="15" borderId="43" xfId="0" applyFont="1" applyFill="1" applyBorder="1" applyAlignment="1">
      <alignment horizontal="center"/>
    </xf>
    <xf numFmtId="0" fontId="19" fillId="7" borderId="41" xfId="0" applyFont="1" applyFill="1" applyBorder="1" applyAlignment="1">
      <alignment horizontal="center"/>
    </xf>
    <xf numFmtId="0" fontId="19" fillId="7" borderId="43" xfId="0" applyFont="1" applyFill="1" applyBorder="1" applyAlignment="1">
      <alignment horizontal="center"/>
    </xf>
    <xf numFmtId="0" fontId="3" fillId="0" borderId="2" xfId="0" applyFont="1" applyBorder="1"/>
    <xf numFmtId="0" fontId="3" fillId="0" borderId="0" xfId="0" applyFont="1" applyBorder="1"/>
    <xf numFmtId="0" fontId="3" fillId="0" borderId="22" xfId="0" applyFont="1" applyBorder="1"/>
    <xf numFmtId="0" fontId="32" fillId="0" borderId="2" xfId="0" applyFont="1" applyBorder="1"/>
    <xf numFmtId="0" fontId="32" fillId="0" borderId="0" xfId="0" applyFont="1" applyBorder="1"/>
    <xf numFmtId="0" fontId="32" fillId="0" borderId="22" xfId="0" applyFont="1" applyBorder="1"/>
    <xf numFmtId="0" fontId="6" fillId="0" borderId="48" xfId="0" applyFont="1" applyBorder="1" applyAlignment="1" applyProtection="1">
      <alignment horizontal="left" vertical="top" wrapText="1"/>
      <protection locked="0"/>
    </xf>
    <xf numFmtId="0" fontId="6" fillId="0" borderId="49" xfId="0" applyFont="1" applyBorder="1" applyAlignment="1" applyProtection="1">
      <alignment horizontal="left" vertical="top" wrapText="1"/>
      <protection locked="0"/>
    </xf>
    <xf numFmtId="0" fontId="6" fillId="0" borderId="50" xfId="0" applyFont="1" applyBorder="1" applyAlignment="1" applyProtection="1">
      <alignment horizontal="left" vertical="top" wrapText="1"/>
      <protection locked="0"/>
    </xf>
    <xf numFmtId="0" fontId="6" fillId="0" borderId="51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13" xfId="0" applyFont="1" applyBorder="1" applyAlignment="1" applyProtection="1">
      <alignment horizontal="left" vertical="top" wrapText="1"/>
      <protection locked="0"/>
    </xf>
    <xf numFmtId="0" fontId="12" fillId="10" borderId="52" xfId="0" applyFont="1" applyFill="1" applyBorder="1" applyAlignment="1" applyProtection="1">
      <alignment horizontal="left" vertical="center" wrapText="1"/>
      <protection locked="0"/>
    </xf>
    <xf numFmtId="0" fontId="12" fillId="10" borderId="53" xfId="0" applyFont="1" applyFill="1" applyBorder="1" applyAlignment="1" applyProtection="1">
      <alignment horizontal="left" vertical="center" wrapText="1"/>
      <protection locked="0"/>
    </xf>
    <xf numFmtId="0" fontId="12" fillId="10" borderId="54" xfId="0" applyFont="1" applyFill="1" applyBorder="1" applyAlignment="1" applyProtection="1">
      <alignment horizontal="left" vertical="center" wrapText="1"/>
      <protection locked="0"/>
    </xf>
    <xf numFmtId="0" fontId="12" fillId="10" borderId="17" xfId="0" applyFont="1" applyFill="1" applyBorder="1" applyAlignment="1" applyProtection="1">
      <alignment horizontal="left" vertical="center" wrapText="1"/>
      <protection locked="0"/>
    </xf>
    <xf numFmtId="0" fontId="12" fillId="10" borderId="37" xfId="0" applyFont="1" applyFill="1" applyBorder="1" applyAlignment="1" applyProtection="1">
      <alignment horizontal="left" vertical="center" wrapText="1"/>
      <protection locked="0"/>
    </xf>
    <xf numFmtId="0" fontId="6" fillId="0" borderId="55" xfId="0" applyFont="1" applyBorder="1" applyAlignment="1" applyProtection="1">
      <alignment horizontal="left" vertical="top" wrapText="1"/>
      <protection locked="0"/>
    </xf>
    <xf numFmtId="0" fontId="6" fillId="0" borderId="56" xfId="0" applyFont="1" applyBorder="1" applyAlignment="1" applyProtection="1">
      <alignment horizontal="left" vertical="top" wrapText="1"/>
      <protection locked="0"/>
    </xf>
    <xf numFmtId="0" fontId="6" fillId="0" borderId="57" xfId="0" applyFont="1" applyBorder="1" applyAlignment="1" applyProtection="1">
      <alignment horizontal="left" vertical="top" wrapText="1"/>
      <protection locked="0"/>
    </xf>
    <xf numFmtId="0" fontId="6" fillId="0" borderId="58" xfId="0" applyFont="1" applyBorder="1" applyAlignment="1" applyProtection="1">
      <alignment horizontal="left" vertical="top" wrapText="1"/>
      <protection locked="0"/>
    </xf>
    <xf numFmtId="0" fontId="6" fillId="0" borderId="59" xfId="0" applyFont="1" applyBorder="1" applyAlignment="1" applyProtection="1">
      <alignment horizontal="left" vertical="top" wrapText="1"/>
      <protection locked="0"/>
    </xf>
    <xf numFmtId="0" fontId="6" fillId="0" borderId="60" xfId="0" applyFont="1" applyBorder="1" applyAlignment="1" applyProtection="1">
      <alignment horizontal="left" vertical="top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6" fillId="0" borderId="45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16" fillId="20" borderId="36" xfId="0" applyFont="1" applyFill="1" applyBorder="1" applyAlignment="1" applyProtection="1">
      <alignment horizontal="center" vertical="center"/>
      <protection locked="0"/>
    </xf>
    <xf numFmtId="0" fontId="16" fillId="20" borderId="1" xfId="0" applyFont="1" applyFill="1" applyBorder="1" applyAlignment="1" applyProtection="1">
      <alignment horizontal="center" vertical="center"/>
      <protection locked="0"/>
    </xf>
    <xf numFmtId="0" fontId="16" fillId="20" borderId="61" xfId="0" applyFont="1" applyFill="1" applyBorder="1" applyAlignment="1" applyProtection="1">
      <alignment horizontal="center" vertical="center"/>
      <protection locked="0"/>
    </xf>
    <xf numFmtId="0" fontId="6" fillId="0" borderId="62" xfId="0" applyFont="1" applyBorder="1" applyAlignment="1" applyProtection="1">
      <alignment horizontal="center" vertical="center" wrapText="1"/>
      <protection locked="0"/>
    </xf>
    <xf numFmtId="0" fontId="6" fillId="0" borderId="63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35" fillId="19" borderId="19" xfId="0" applyFont="1" applyFill="1" applyBorder="1" applyAlignment="1" applyProtection="1">
      <alignment horizontal="center"/>
      <protection locked="0"/>
    </xf>
    <xf numFmtId="0" fontId="35" fillId="19" borderId="20" xfId="0" applyFont="1" applyFill="1" applyBorder="1" applyAlignment="1" applyProtection="1">
      <alignment horizontal="center"/>
      <protection locked="0"/>
    </xf>
    <xf numFmtId="0" fontId="35" fillId="19" borderId="44" xfId="0" applyFont="1" applyFill="1" applyBorder="1" applyAlignment="1" applyProtection="1">
      <alignment horizontal="center"/>
      <protection locked="0"/>
    </xf>
    <xf numFmtId="0" fontId="12" fillId="10" borderId="46" xfId="0" applyFont="1" applyFill="1" applyBorder="1" applyAlignment="1" applyProtection="1">
      <alignment vertical="center" wrapText="1"/>
      <protection locked="0"/>
    </xf>
    <xf numFmtId="0" fontId="12" fillId="10" borderId="24" xfId="0" applyFont="1" applyFill="1" applyBorder="1" applyAlignment="1" applyProtection="1">
      <alignment vertical="center" wrapText="1"/>
      <protection locked="0"/>
    </xf>
    <xf numFmtId="0" fontId="12" fillId="10" borderId="46" xfId="0" applyFont="1" applyFill="1" applyBorder="1" applyAlignment="1" applyProtection="1">
      <alignment horizontal="left" vertical="center" wrapText="1"/>
      <protection locked="0"/>
    </xf>
    <xf numFmtId="0" fontId="12" fillId="10" borderId="24" xfId="0" applyFont="1" applyFill="1" applyBorder="1" applyAlignment="1" applyProtection="1">
      <alignment horizontal="left" vertical="center" wrapText="1"/>
      <protection locked="0"/>
    </xf>
    <xf numFmtId="0" fontId="16" fillId="20" borderId="47" xfId="0" applyFont="1" applyFill="1" applyBorder="1" applyAlignment="1" applyProtection="1">
      <alignment horizontal="center" vertical="center"/>
      <protection locked="0"/>
    </xf>
    <xf numFmtId="0" fontId="16" fillId="20" borderId="45" xfId="0" applyFont="1" applyFill="1" applyBorder="1" applyAlignment="1" applyProtection="1">
      <alignment horizontal="center" vertical="center"/>
      <protection locked="0"/>
    </xf>
    <xf numFmtId="0" fontId="16" fillId="20" borderId="12" xfId="0" applyFont="1" applyFill="1" applyBorder="1" applyAlignment="1" applyProtection="1">
      <alignment horizontal="center" vertical="center"/>
      <protection locked="0"/>
    </xf>
    <xf numFmtId="165" fontId="14" fillId="0" borderId="33" xfId="3" applyFont="1" applyBorder="1" applyAlignment="1" applyProtection="1">
      <alignment horizontal="center" vertical="center" wrapText="1"/>
      <protection locked="0"/>
    </xf>
    <xf numFmtId="165" fontId="14" fillId="0" borderId="34" xfId="3" applyFont="1" applyBorder="1" applyAlignment="1" applyProtection="1">
      <alignment horizontal="center" vertical="center" wrapText="1"/>
      <protection locked="0"/>
    </xf>
    <xf numFmtId="0" fontId="14" fillId="0" borderId="64" xfId="0" applyFont="1" applyBorder="1" applyAlignment="1" applyProtection="1">
      <alignment horizontal="center" vertical="center" wrapText="1"/>
      <protection locked="0"/>
    </xf>
    <xf numFmtId="0" fontId="14" fillId="0" borderId="67" xfId="0" applyFont="1" applyBorder="1" applyAlignment="1" applyProtection="1">
      <alignment horizontal="center" vertical="center" wrapText="1"/>
      <protection locked="0"/>
    </xf>
    <xf numFmtId="0" fontId="14" fillId="0" borderId="65" xfId="0" applyFont="1" applyBorder="1" applyAlignment="1" applyProtection="1">
      <alignment horizontal="center" vertical="center" wrapText="1"/>
      <protection locked="0"/>
    </xf>
    <xf numFmtId="165" fontId="14" fillId="0" borderId="68" xfId="3" applyFont="1" applyBorder="1" applyAlignment="1" applyProtection="1">
      <alignment horizontal="center" vertical="center" wrapText="1"/>
      <protection locked="0"/>
    </xf>
    <xf numFmtId="165" fontId="14" fillId="0" borderId="67" xfId="3" applyFont="1" applyBorder="1" applyAlignment="1" applyProtection="1">
      <alignment horizontal="center" vertical="center" wrapText="1"/>
      <protection locked="0"/>
    </xf>
    <xf numFmtId="165" fontId="14" fillId="0" borderId="65" xfId="3" applyFont="1" applyBorder="1" applyAlignment="1" applyProtection="1">
      <alignment horizontal="center" vertical="center" wrapText="1"/>
      <protection locked="0"/>
    </xf>
    <xf numFmtId="165" fontId="14" fillId="0" borderId="64" xfId="3" applyFont="1" applyBorder="1" applyAlignment="1" applyProtection="1">
      <alignment horizontal="center" vertical="center" wrapText="1"/>
      <protection locked="0"/>
    </xf>
    <xf numFmtId="179" fontId="14" fillId="0" borderId="64" xfId="0" applyNumberFormat="1" applyFont="1" applyBorder="1" applyAlignment="1" applyProtection="1">
      <alignment horizontal="center" vertical="center" wrapText="1"/>
      <protection locked="0"/>
    </xf>
    <xf numFmtId="179" fontId="14" fillId="0" borderId="67" xfId="0" applyNumberFormat="1" applyFont="1" applyBorder="1" applyAlignment="1" applyProtection="1">
      <alignment horizontal="center" vertical="center" wrapText="1"/>
      <protection locked="0"/>
    </xf>
    <xf numFmtId="179" fontId="14" fillId="0" borderId="65" xfId="0" applyNumberFormat="1" applyFont="1" applyBorder="1" applyAlignment="1" applyProtection="1">
      <alignment horizontal="center" vertical="center" wrapText="1"/>
      <protection locked="0"/>
    </xf>
    <xf numFmtId="165" fontId="14" fillId="0" borderId="33" xfId="3" applyFont="1" applyFill="1" applyBorder="1" applyAlignment="1" applyProtection="1">
      <alignment horizontal="center" vertical="center" wrapText="1"/>
      <protection locked="0"/>
    </xf>
    <xf numFmtId="165" fontId="14" fillId="0" borderId="34" xfId="3" applyFont="1" applyFill="1" applyBorder="1" applyAlignment="1" applyProtection="1">
      <alignment horizontal="center" vertical="center" wrapText="1"/>
      <protection locked="0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4" fillId="2" borderId="64" xfId="0" applyFont="1" applyFill="1" applyBorder="1" applyAlignment="1" applyProtection="1">
      <alignment horizontal="center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hidden="1"/>
    </xf>
    <xf numFmtId="0" fontId="13" fillId="2" borderId="11" xfId="0" applyFont="1" applyFill="1" applyBorder="1" applyAlignment="1" applyProtection="1">
      <alignment horizontal="left" vertical="center" wrapText="1"/>
      <protection hidden="1"/>
    </xf>
    <xf numFmtId="179" fontId="14" fillId="0" borderId="33" xfId="0" applyNumberFormat="1" applyFont="1" applyBorder="1" applyAlignment="1" applyProtection="1">
      <alignment horizontal="center" vertical="center" wrapText="1"/>
      <protection locked="0"/>
    </xf>
    <xf numFmtId="179" fontId="14" fillId="0" borderId="34" xfId="0" applyNumberFormat="1" applyFont="1" applyBorder="1" applyAlignment="1" applyProtection="1">
      <alignment horizontal="center" vertical="center" wrapText="1"/>
      <protection locked="0"/>
    </xf>
    <xf numFmtId="0" fontId="14" fillId="0" borderId="68" xfId="0" applyFont="1" applyBorder="1" applyAlignment="1" applyProtection="1">
      <alignment horizontal="center" vertical="center" wrapText="1"/>
      <protection locked="0"/>
    </xf>
    <xf numFmtId="16" fontId="14" fillId="0" borderId="68" xfId="0" applyNumberFormat="1" applyFont="1" applyBorder="1" applyAlignment="1" applyProtection="1">
      <alignment horizontal="center" vertical="center" wrapText="1"/>
      <protection locked="0"/>
    </xf>
    <xf numFmtId="16" fontId="14" fillId="0" borderId="67" xfId="0" applyNumberFormat="1" applyFont="1" applyBorder="1" applyAlignment="1" applyProtection="1">
      <alignment horizontal="center" vertical="center" wrapText="1"/>
      <protection locked="0"/>
    </xf>
    <xf numFmtId="16" fontId="14" fillId="0" borderId="65" xfId="0" applyNumberFormat="1" applyFont="1" applyBorder="1" applyAlignment="1" applyProtection="1">
      <alignment horizontal="center" vertical="center" wrapText="1"/>
      <protection locked="0"/>
    </xf>
    <xf numFmtId="0" fontId="5" fillId="2" borderId="54" xfId="0" applyFont="1" applyFill="1" applyBorder="1" applyAlignment="1" applyProtection="1">
      <alignment horizontal="center"/>
      <protection locked="0"/>
    </xf>
    <xf numFmtId="0" fontId="5" fillId="2" borderId="56" xfId="0" applyFont="1" applyFill="1" applyBorder="1" applyAlignment="1" applyProtection="1">
      <alignment horizontal="center"/>
      <protection locked="0"/>
    </xf>
    <xf numFmtId="0" fontId="5" fillId="2" borderId="57" xfId="0" applyFont="1" applyFill="1" applyBorder="1" applyAlignment="1" applyProtection="1">
      <alignment horizontal="center"/>
      <protection locked="0"/>
    </xf>
    <xf numFmtId="0" fontId="4" fillId="2" borderId="36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61" xfId="0" applyFont="1" applyFill="1" applyBorder="1" applyAlignment="1" applyProtection="1">
      <alignment horizontal="center" vertical="center" wrapText="1"/>
      <protection locked="0"/>
    </xf>
    <xf numFmtId="165" fontId="14" fillId="0" borderId="35" xfId="3" applyFont="1" applyBorder="1" applyAlignment="1" applyProtection="1">
      <alignment horizontal="center" vertical="center" wrapText="1"/>
      <protection locked="0"/>
    </xf>
    <xf numFmtId="165" fontId="14" fillId="8" borderId="34" xfId="3" applyFont="1" applyFill="1" applyBorder="1" applyAlignment="1" applyProtection="1">
      <alignment horizontal="center" vertical="center" wrapText="1"/>
      <protection locked="0"/>
    </xf>
    <xf numFmtId="165" fontId="14" fillId="8" borderId="35" xfId="3" applyFont="1" applyFill="1" applyBorder="1" applyAlignment="1" applyProtection="1">
      <alignment horizontal="center" vertical="center" wrapText="1"/>
      <protection locked="0"/>
    </xf>
    <xf numFmtId="179" fontId="14" fillId="0" borderId="53" xfId="0" applyNumberFormat="1" applyFont="1" applyBorder="1" applyAlignment="1" applyProtection="1">
      <alignment horizontal="center" vertical="center" wrapText="1"/>
      <protection locked="0"/>
    </xf>
    <xf numFmtId="179" fontId="14" fillId="0" borderId="24" xfId="0" applyNumberFormat="1" applyFont="1" applyBorder="1" applyAlignment="1" applyProtection="1">
      <alignment horizontal="center" vertical="center" wrapText="1"/>
      <protection locked="0"/>
    </xf>
    <xf numFmtId="165" fontId="14" fillId="0" borderId="46" xfId="3" applyFont="1" applyBorder="1" applyAlignment="1" applyProtection="1">
      <alignment horizontal="center" vertical="center" wrapText="1"/>
      <protection locked="0"/>
    </xf>
    <xf numFmtId="165" fontId="14" fillId="0" borderId="53" xfId="3" applyFont="1" applyBorder="1" applyAlignment="1" applyProtection="1">
      <alignment horizontal="center" vertical="center" wrapText="1"/>
      <protection locked="0"/>
    </xf>
    <xf numFmtId="165" fontId="14" fillId="0" borderId="24" xfId="3" applyFont="1" applyBorder="1" applyAlignment="1" applyProtection="1">
      <alignment horizontal="center" vertical="center" wrapText="1"/>
      <protection locked="0"/>
    </xf>
    <xf numFmtId="0" fontId="14" fillId="0" borderId="66" xfId="0" applyFont="1" applyBorder="1" applyAlignment="1" applyProtection="1">
      <alignment horizontal="center" vertical="center" wrapText="1"/>
      <protection locked="0"/>
    </xf>
    <xf numFmtId="0" fontId="14" fillId="0" borderId="46" xfId="0" applyFont="1" applyBorder="1" applyAlignment="1" applyProtection="1">
      <alignment horizontal="center" vertical="center" wrapText="1"/>
      <protection locked="0"/>
    </xf>
    <xf numFmtId="0" fontId="14" fillId="0" borderId="53" xfId="0" applyFont="1" applyBorder="1" applyAlignment="1" applyProtection="1">
      <alignment horizontal="center" vertical="center" wrapText="1"/>
      <protection locked="0"/>
    </xf>
    <xf numFmtId="0" fontId="14" fillId="0" borderId="24" xfId="0" applyFont="1" applyBorder="1" applyAlignment="1" applyProtection="1">
      <alignment horizontal="center" vertical="center" wrapText="1"/>
      <protection locked="0"/>
    </xf>
    <xf numFmtId="0" fontId="13" fillId="2" borderId="62" xfId="0" applyFont="1" applyFill="1" applyBorder="1" applyAlignment="1" applyProtection="1">
      <alignment horizontal="left" vertical="center" wrapText="1"/>
      <protection hidden="1"/>
    </xf>
    <xf numFmtId="179" fontId="14" fillId="0" borderId="35" xfId="0" applyNumberFormat="1" applyFont="1" applyBorder="1" applyAlignment="1" applyProtection="1">
      <alignment horizontal="center" vertical="center" wrapText="1"/>
      <protection locked="0"/>
    </xf>
    <xf numFmtId="179" fontId="14" fillId="0" borderId="66" xfId="0" applyNumberFormat="1" applyFont="1" applyBorder="1" applyAlignment="1" applyProtection="1">
      <alignment horizontal="center" vertical="center" wrapText="1"/>
      <protection locked="0"/>
    </xf>
    <xf numFmtId="179" fontId="14" fillId="0" borderId="46" xfId="0" applyNumberFormat="1" applyFont="1" applyBorder="1" applyAlignment="1" applyProtection="1">
      <alignment horizontal="center" vertical="center" wrapText="1"/>
      <protection locked="0"/>
    </xf>
    <xf numFmtId="0" fontId="5" fillId="6" borderId="52" xfId="0" applyFont="1" applyFill="1" applyBorder="1" applyAlignment="1" applyProtection="1">
      <alignment horizontal="center" vertical="center" textRotation="90" wrapText="1"/>
      <protection hidden="1"/>
    </xf>
    <xf numFmtId="0" fontId="5" fillId="6" borderId="53" xfId="0" applyFont="1" applyFill="1" applyBorder="1" applyAlignment="1" applyProtection="1">
      <alignment horizontal="center" vertical="center" textRotation="90" wrapText="1"/>
      <protection hidden="1"/>
    </xf>
    <xf numFmtId="0" fontId="5" fillId="6" borderId="27" xfId="0" applyFont="1" applyFill="1" applyBorder="1" applyAlignment="1" applyProtection="1">
      <alignment horizontal="center" vertical="center" textRotation="90" wrapText="1"/>
      <protection hidden="1"/>
    </xf>
    <xf numFmtId="0" fontId="5" fillId="6" borderId="19" xfId="0" applyFont="1" applyFill="1" applyBorder="1" applyAlignment="1" applyProtection="1">
      <alignment horizontal="center" vertical="center" textRotation="90"/>
      <protection hidden="1"/>
    </xf>
    <xf numFmtId="0" fontId="5" fillId="6" borderId="15" xfId="0" applyFont="1" applyFill="1" applyBorder="1" applyAlignment="1" applyProtection="1">
      <alignment horizontal="center" vertical="center" textRotation="90"/>
      <protection hidden="1"/>
    </xf>
    <xf numFmtId="0" fontId="5" fillId="6" borderId="18" xfId="0" applyFont="1" applyFill="1" applyBorder="1" applyAlignment="1" applyProtection="1">
      <alignment horizontal="center" vertical="center" textRotation="90"/>
      <protection hidden="1"/>
    </xf>
    <xf numFmtId="0" fontId="5" fillId="6" borderId="19" xfId="0" applyFont="1" applyFill="1" applyBorder="1" applyAlignment="1" applyProtection="1">
      <alignment horizontal="center" vertical="center" textRotation="90" wrapText="1"/>
      <protection hidden="1"/>
    </xf>
    <xf numFmtId="0" fontId="5" fillId="6" borderId="15" xfId="0" applyFont="1" applyFill="1" applyBorder="1" applyAlignment="1" applyProtection="1">
      <alignment horizontal="center" vertical="center" textRotation="90" wrapText="1"/>
      <protection hidden="1"/>
    </xf>
    <xf numFmtId="0" fontId="5" fillId="6" borderId="18" xfId="0" applyFont="1" applyFill="1" applyBorder="1" applyAlignment="1" applyProtection="1">
      <alignment horizontal="center" vertical="center" textRotation="90" wrapText="1"/>
      <protection hidden="1"/>
    </xf>
    <xf numFmtId="0" fontId="20" fillId="2" borderId="36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2" borderId="61" xfId="0" applyFont="1" applyFill="1" applyBorder="1" applyAlignment="1" applyProtection="1">
      <alignment horizontal="center" vertical="center"/>
      <protection locked="0"/>
    </xf>
    <xf numFmtId="179" fontId="14" fillId="0" borderId="69" xfId="0" applyNumberFormat="1" applyFont="1" applyBorder="1" applyAlignment="1" applyProtection="1">
      <alignment horizontal="center" vertical="center" wrapText="1"/>
      <protection locked="0"/>
    </xf>
    <xf numFmtId="179" fontId="14" fillId="0" borderId="47" xfId="0" applyNumberFormat="1" applyFont="1" applyBorder="1" applyAlignment="1" applyProtection="1">
      <alignment horizontal="center" vertical="center" wrapText="1"/>
      <protection locked="0"/>
    </xf>
    <xf numFmtId="165" fontId="14" fillId="0" borderId="66" xfId="3" applyFont="1" applyBorder="1" applyAlignment="1" applyProtection="1">
      <alignment horizontal="center" vertical="center" wrapText="1"/>
      <protection locked="0"/>
    </xf>
    <xf numFmtId="179" fontId="14" fillId="0" borderId="68" xfId="0" applyNumberFormat="1" applyFont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 applyProtection="1">
      <alignment horizontal="left" vertical="center" wrapText="1"/>
      <protection hidden="1"/>
    </xf>
    <xf numFmtId="0" fontId="13" fillId="2" borderId="14" xfId="0" applyFont="1" applyFill="1" applyBorder="1" applyAlignment="1" applyProtection="1">
      <alignment horizontal="left" vertical="center" wrapText="1"/>
      <protection hidden="1"/>
    </xf>
    <xf numFmtId="0" fontId="13" fillId="2" borderId="63" xfId="0" applyFont="1" applyFill="1" applyBorder="1" applyAlignment="1" applyProtection="1">
      <alignment horizontal="left" vertical="center" wrapText="1"/>
      <protection hidden="1"/>
    </xf>
    <xf numFmtId="0" fontId="4" fillId="2" borderId="36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left" vertical="center"/>
      <protection locked="0"/>
    </xf>
    <xf numFmtId="0" fontId="36" fillId="2" borderId="61" xfId="0" applyFont="1" applyFill="1" applyBorder="1" applyAlignment="1" applyProtection="1">
      <alignment horizontal="left" vertical="center"/>
      <protection locked="0"/>
    </xf>
    <xf numFmtId="0" fontId="8" fillId="3" borderId="50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6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left" wrapText="1"/>
      <protection hidden="1"/>
    </xf>
  </cellXfs>
  <cellStyles count="4">
    <cellStyle name="Euro" xfId="1"/>
    <cellStyle name="Lien hypertexte" xfId="2" builtinId="8"/>
    <cellStyle name="Milliers" xfId="3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Radio" checked="Checked" firstButton="1" fmlaLink="Parametre!$B$36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10</xdr:row>
          <xdr:rowOff>161925</xdr:rowOff>
        </xdr:from>
        <xdr:to>
          <xdr:col>1</xdr:col>
          <xdr:colOff>2962275</xdr:colOff>
          <xdr:row>11</xdr:row>
          <xdr:rowOff>514350</xdr:rowOff>
        </xdr:to>
        <xdr:sp macro="" textlink="">
          <xdr:nvSpPr>
            <xdr:cNvPr id="12306" name="Button 18" hidden="1">
              <a:extLst>
                <a:ext uri="{63B3BB69-23CF-44E3-9099-C40C66FF867C}">
                  <a14:compatExt spid="_x0000_s12306"/>
                </a:ext>
                <a:ext uri="{FF2B5EF4-FFF2-40B4-BE49-F238E27FC236}">
                  <a16:creationId xmlns:a16="http://schemas.microsoft.com/office/drawing/2014/main" id="{B135F049-08D3-4165-8296-BEC553F890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Créer une nouvelle fiche de situation professionnelle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11</xdr:row>
          <xdr:rowOff>0</xdr:rowOff>
        </xdr:from>
        <xdr:to>
          <xdr:col>3</xdr:col>
          <xdr:colOff>3114675</xdr:colOff>
          <xdr:row>12</xdr:row>
          <xdr:rowOff>0</xdr:rowOff>
        </xdr:to>
        <xdr:sp macro="" textlink="">
          <xdr:nvSpPr>
            <xdr:cNvPr id="12308" name="Button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CCC838A2-CE75-46E7-8360-5370CFB51B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Générer la fiche d'analyse d'une situation professionnelle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13</xdr:row>
          <xdr:rowOff>9525</xdr:rowOff>
        </xdr:from>
        <xdr:to>
          <xdr:col>1</xdr:col>
          <xdr:colOff>2962275</xdr:colOff>
          <xdr:row>14</xdr:row>
          <xdr:rowOff>9525</xdr:rowOff>
        </xdr:to>
        <xdr:sp macro="" textlink="">
          <xdr:nvSpPr>
            <xdr:cNvPr id="12316" name="Button 28" hidden="1">
              <a:extLst>
                <a:ext uri="{63B3BB69-23CF-44E3-9099-C40C66FF867C}">
                  <a14:compatExt spid="_x0000_s12316"/>
                </a:ext>
                <a:ext uri="{FF2B5EF4-FFF2-40B4-BE49-F238E27FC236}">
                  <a16:creationId xmlns:a16="http://schemas.microsoft.com/office/drawing/2014/main" id="{331F1718-99F3-4145-80AB-F4BD47B745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Supprimer une fiche de situation professionnelle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1533525</xdr:colOff>
          <xdr:row>13</xdr:row>
          <xdr:rowOff>133350</xdr:rowOff>
        </xdr:from>
        <xdr:to>
          <xdr:col>3</xdr:col>
          <xdr:colOff>1971675</xdr:colOff>
          <xdr:row>13</xdr:row>
          <xdr:rowOff>390525</xdr:rowOff>
        </xdr:to>
        <xdr:sp macro="" textlink="">
          <xdr:nvSpPr>
            <xdr:cNvPr id="12317" name="Option Button 29" hidden="1">
              <a:extLst>
                <a:ext uri="{63B3BB69-23CF-44E3-9099-C40C66FF867C}">
                  <a14:compatExt spid="_x0000_s12317"/>
                </a:ext>
                <a:ext uri="{FF2B5EF4-FFF2-40B4-BE49-F238E27FC236}">
                  <a16:creationId xmlns:a16="http://schemas.microsoft.com/office/drawing/2014/main" id="{B54F2FDD-EBE5-4774-B17E-FBEFE3DDE0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.docx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2076450</xdr:colOff>
          <xdr:row>13</xdr:row>
          <xdr:rowOff>133350</xdr:rowOff>
        </xdr:from>
        <xdr:to>
          <xdr:col>3</xdr:col>
          <xdr:colOff>2514600</xdr:colOff>
          <xdr:row>13</xdr:row>
          <xdr:rowOff>390525</xdr:rowOff>
        </xdr:to>
        <xdr:sp macro="" textlink="">
          <xdr:nvSpPr>
            <xdr:cNvPr id="12319" name="Option Button 31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46AB615E-4162-4F61-9198-9DBECF5C0D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.doc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15</xdr:row>
          <xdr:rowOff>9525</xdr:rowOff>
        </xdr:from>
        <xdr:to>
          <xdr:col>1</xdr:col>
          <xdr:colOff>2962275</xdr:colOff>
          <xdr:row>16</xdr:row>
          <xdr:rowOff>9525</xdr:rowOff>
        </xdr:to>
        <xdr:sp macro="" textlink="">
          <xdr:nvSpPr>
            <xdr:cNvPr id="12322" name="Button 34" hidden="1">
              <a:extLst>
                <a:ext uri="{63B3BB69-23CF-44E3-9099-C40C66FF867C}">
                  <a14:compatExt spid="_x0000_s12322"/>
                </a:ext>
                <a:ext uri="{FF2B5EF4-FFF2-40B4-BE49-F238E27FC236}">
                  <a16:creationId xmlns:a16="http://schemas.microsoft.com/office/drawing/2014/main" id="{65017A79-BD84-44DA-81A0-DCFB7A7BD1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Dupliquer une fiche de situation professionnelle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15</xdr:row>
          <xdr:rowOff>0</xdr:rowOff>
        </xdr:from>
        <xdr:to>
          <xdr:col>3</xdr:col>
          <xdr:colOff>3114675</xdr:colOff>
          <xdr:row>16</xdr:row>
          <xdr:rowOff>0</xdr:rowOff>
        </xdr:to>
        <xdr:sp macro="" textlink="">
          <xdr:nvSpPr>
            <xdr:cNvPr id="12323" name="Button 35" hidden="1">
              <a:extLst>
                <a:ext uri="{63B3BB69-23CF-44E3-9099-C40C66FF867C}">
                  <a14:compatExt spid="_x0000_s12323"/>
                </a:ext>
                <a:ext uri="{FF2B5EF4-FFF2-40B4-BE49-F238E27FC236}">
                  <a16:creationId xmlns:a16="http://schemas.microsoft.com/office/drawing/2014/main" id="{E411565E-5CFF-458D-83F3-0F99E002F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Transférer les informations d'une situation professionnelle vers le passeport professionnel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57150</xdr:rowOff>
        </xdr:from>
        <xdr:to>
          <xdr:col>1</xdr:col>
          <xdr:colOff>3295650</xdr:colOff>
          <xdr:row>4</xdr:row>
          <xdr:rowOff>419100</xdr:rowOff>
        </xdr:to>
        <xdr:sp macro="" textlink="">
          <xdr:nvSpPr>
            <xdr:cNvPr id="2504" name="Button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12935AFD-CAC7-4360-AFBB-320D12A72B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Générer la fiche d'analyse de cette situation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1790700</xdr:colOff>
          <xdr:row>4</xdr:row>
          <xdr:rowOff>66675</xdr:rowOff>
        </xdr:from>
        <xdr:to>
          <xdr:col>3</xdr:col>
          <xdr:colOff>1762125</xdr:colOff>
          <xdr:row>4</xdr:row>
          <xdr:rowOff>428625</xdr:rowOff>
        </xdr:to>
        <xdr:sp macro="" textlink="">
          <xdr:nvSpPr>
            <xdr:cNvPr id="2512" name="Button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295FA982-CE37-4B13-8E06-1C2B0D1853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Transférer cette situation vers le passeport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57150</xdr:rowOff>
        </xdr:from>
        <xdr:to>
          <xdr:col>1</xdr:col>
          <xdr:colOff>3295650</xdr:colOff>
          <xdr:row>4</xdr:row>
          <xdr:rowOff>419100</xdr:rowOff>
        </xdr:to>
        <xdr:sp macro="" textlink="">
          <xdr:nvSpPr>
            <xdr:cNvPr id="109569" name="Button 1" hidden="1">
              <a:extLst>
                <a:ext uri="{63B3BB69-23CF-44E3-9099-C40C66FF867C}">
                  <a14:compatExt spid="_x0000_s109569"/>
                </a:ext>
                <a:ext uri="{FF2B5EF4-FFF2-40B4-BE49-F238E27FC236}">
                  <a16:creationId xmlns:a16="http://schemas.microsoft.com/office/drawing/2014/main" id="{6815F69C-61FC-4451-8275-7FFD78083B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Générer la fiche d'analyse de cette situation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1790700</xdr:colOff>
          <xdr:row>4</xdr:row>
          <xdr:rowOff>66675</xdr:rowOff>
        </xdr:from>
        <xdr:to>
          <xdr:col>3</xdr:col>
          <xdr:colOff>1762125</xdr:colOff>
          <xdr:row>4</xdr:row>
          <xdr:rowOff>428625</xdr:rowOff>
        </xdr:to>
        <xdr:sp macro="" textlink="">
          <xdr:nvSpPr>
            <xdr:cNvPr id="109570" name="Button 2" hidden="1">
              <a:extLst>
                <a:ext uri="{63B3BB69-23CF-44E3-9099-C40C66FF867C}">
                  <a14:compatExt spid="_x0000_s109570"/>
                </a:ext>
                <a:ext uri="{FF2B5EF4-FFF2-40B4-BE49-F238E27FC236}">
                  <a16:creationId xmlns:a16="http://schemas.microsoft.com/office/drawing/2014/main" id="{5E2E9552-7C3B-44ED-BB37-0795C832A9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Transférer cette situation vers le passeport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92D050"/>
  </sheetPr>
  <dimension ref="A1:F48"/>
  <sheetViews>
    <sheetView showGridLines="0" workbookViewId="0">
      <selection activeCell="C14" sqref="C14:D14"/>
    </sheetView>
  </sheetViews>
  <sheetFormatPr baseColWidth="10" defaultRowHeight="12.75" x14ac:dyDescent="0.2"/>
  <cols>
    <col min="1" max="1" width="22.7109375" customWidth="1"/>
    <col min="2" max="2" width="56.28515625" customWidth="1"/>
    <col min="3" max="3" width="22.7109375" customWidth="1"/>
    <col min="4" max="4" width="56.28515625" customWidth="1"/>
  </cols>
  <sheetData>
    <row r="1" spans="1:6" ht="31.5" thickTop="1" thickBot="1" x14ac:dyDescent="0.45">
      <c r="A1" s="143" t="s">
        <v>187</v>
      </c>
      <c r="B1" s="144"/>
      <c r="C1" s="144"/>
      <c r="D1" s="145"/>
      <c r="F1" s="1"/>
    </row>
    <row r="2" spans="1:6" ht="14.25" thickTop="1" thickBot="1" x14ac:dyDescent="0.25">
      <c r="F2" s="1"/>
    </row>
    <row r="3" spans="1:6" ht="19.5" thickTop="1" thickBot="1" x14ac:dyDescent="0.3">
      <c r="A3" s="146" t="s">
        <v>188</v>
      </c>
      <c r="B3" s="147"/>
      <c r="C3" s="146" t="s">
        <v>189</v>
      </c>
      <c r="D3" s="147"/>
    </row>
    <row r="4" spans="1:6" ht="18.75" thickTop="1" x14ac:dyDescent="0.25">
      <c r="A4" s="136" t="s">
        <v>195</v>
      </c>
      <c r="B4" s="138"/>
      <c r="C4" s="9" t="s">
        <v>295</v>
      </c>
      <c r="D4" s="10"/>
    </row>
    <row r="5" spans="1:6" ht="18" x14ac:dyDescent="0.25">
      <c r="A5" s="137"/>
      <c r="B5" s="139"/>
      <c r="C5" s="7" t="s">
        <v>296</v>
      </c>
      <c r="D5" s="11"/>
    </row>
    <row r="6" spans="1:6" ht="18" x14ac:dyDescent="0.25">
      <c r="A6" s="7" t="s">
        <v>199</v>
      </c>
      <c r="B6" s="11"/>
      <c r="C6" s="7" t="s">
        <v>297</v>
      </c>
      <c r="D6" s="11"/>
    </row>
    <row r="7" spans="1:6" ht="18" x14ac:dyDescent="0.25">
      <c r="A7" s="7" t="s">
        <v>298</v>
      </c>
      <c r="B7" s="25"/>
      <c r="C7" s="7" t="s">
        <v>332</v>
      </c>
      <c r="D7" s="11"/>
    </row>
    <row r="8" spans="1:6" ht="18.75" thickBot="1" x14ac:dyDescent="0.3">
      <c r="A8" s="8" t="s">
        <v>190</v>
      </c>
      <c r="B8" s="12">
        <v>2019</v>
      </c>
      <c r="C8" s="8" t="s">
        <v>333</v>
      </c>
      <c r="D8" s="12"/>
    </row>
    <row r="9" spans="1:6" ht="14.25" thickTop="1" thickBot="1" x14ac:dyDescent="0.25"/>
    <row r="10" spans="1:6" ht="19.5" thickTop="1" thickBot="1" x14ac:dyDescent="0.3">
      <c r="A10" s="111" t="s">
        <v>194</v>
      </c>
      <c r="B10" s="112"/>
      <c r="C10" s="112"/>
      <c r="D10" s="113"/>
    </row>
    <row r="11" spans="1:6" ht="13.5" thickTop="1" x14ac:dyDescent="0.2">
      <c r="A11" s="13"/>
      <c r="B11" s="14"/>
      <c r="C11" s="14"/>
      <c r="D11" s="15"/>
    </row>
    <row r="12" spans="1:6" ht="40.9" customHeight="1" x14ac:dyDescent="0.2">
      <c r="A12" s="123"/>
      <c r="B12" s="124"/>
      <c r="C12" s="124"/>
      <c r="D12" s="125"/>
    </row>
    <row r="13" spans="1:6" x14ac:dyDescent="0.2">
      <c r="A13" s="26"/>
      <c r="B13" s="2"/>
      <c r="C13" s="103"/>
      <c r="D13" s="104"/>
    </row>
    <row r="14" spans="1:6" ht="40.9" customHeight="1" x14ac:dyDescent="0.2">
      <c r="A14" s="26"/>
      <c r="B14" s="2"/>
      <c r="C14" s="129" t="s">
        <v>364</v>
      </c>
      <c r="D14" s="130"/>
    </row>
    <row r="15" spans="1:6" x14ac:dyDescent="0.2">
      <c r="A15" s="26"/>
      <c r="B15" s="2"/>
      <c r="C15" s="52"/>
      <c r="D15" s="53"/>
    </row>
    <row r="16" spans="1:6" ht="40.9" customHeight="1" x14ac:dyDescent="0.2">
      <c r="A16" s="26"/>
      <c r="B16" s="2"/>
      <c r="C16" s="103"/>
      <c r="D16" s="104"/>
    </row>
    <row r="17" spans="1:4" ht="13.5" thickBot="1" x14ac:dyDescent="0.25">
      <c r="A17" s="16"/>
      <c r="B17" s="17"/>
      <c r="C17" s="131"/>
      <c r="D17" s="132"/>
    </row>
    <row r="18" spans="1:4" ht="14.25" thickTop="1" thickBot="1" x14ac:dyDescent="0.25"/>
    <row r="19" spans="1:4" ht="19.5" thickTop="1" thickBot="1" x14ac:dyDescent="0.3">
      <c r="A19" s="111" t="s">
        <v>179</v>
      </c>
      <c r="B19" s="112"/>
      <c r="C19" s="112"/>
      <c r="D19" s="113"/>
    </row>
    <row r="20" spans="1:4" ht="69.599999999999994" customHeight="1" thickTop="1" x14ac:dyDescent="0.2">
      <c r="A20" s="108" t="s">
        <v>334</v>
      </c>
      <c r="B20" s="109"/>
      <c r="C20" s="109"/>
      <c r="D20" s="110"/>
    </row>
    <row r="21" spans="1:4" ht="13.15" customHeight="1" x14ac:dyDescent="0.2">
      <c r="A21" s="151" t="s">
        <v>378</v>
      </c>
      <c r="B21" s="152"/>
      <c r="C21" s="152"/>
      <c r="D21" s="153"/>
    </row>
    <row r="22" spans="1:4" ht="13.15" customHeight="1" thickBot="1" x14ac:dyDescent="0.25">
      <c r="A22" s="71"/>
      <c r="B22" s="72"/>
      <c r="C22" s="72"/>
      <c r="D22" s="73"/>
    </row>
    <row r="23" spans="1:4" ht="16.899999999999999" customHeight="1" thickTop="1" thickBot="1" x14ac:dyDescent="0.3">
      <c r="A23" s="133" t="s">
        <v>191</v>
      </c>
      <c r="B23" s="134"/>
      <c r="C23" s="134"/>
      <c r="D23" s="135"/>
    </row>
    <row r="24" spans="1:4" ht="13.15" customHeight="1" thickTop="1" x14ac:dyDescent="0.2">
      <c r="A24" s="120" t="s">
        <v>366</v>
      </c>
      <c r="B24" s="121"/>
      <c r="C24" s="121"/>
      <c r="D24" s="122"/>
    </row>
    <row r="25" spans="1:4" ht="13.15" customHeight="1" x14ac:dyDescent="0.2">
      <c r="A25" s="120" t="s">
        <v>372</v>
      </c>
      <c r="B25" s="121"/>
      <c r="C25" s="121"/>
      <c r="D25" s="122"/>
    </row>
    <row r="26" spans="1:4" ht="13.15" customHeight="1" x14ac:dyDescent="0.2">
      <c r="A26" s="120" t="s">
        <v>368</v>
      </c>
      <c r="B26" s="121"/>
      <c r="C26" s="121"/>
      <c r="D26" s="122"/>
    </row>
    <row r="27" spans="1:4" ht="13.15" customHeight="1" x14ac:dyDescent="0.2">
      <c r="A27" s="120" t="s">
        <v>367</v>
      </c>
      <c r="B27" s="121"/>
      <c r="C27" s="121"/>
      <c r="D27" s="122"/>
    </row>
    <row r="28" spans="1:4" ht="13.15" customHeight="1" x14ac:dyDescent="0.2">
      <c r="A28" s="120" t="s">
        <v>370</v>
      </c>
      <c r="B28" s="121"/>
      <c r="C28" s="121"/>
      <c r="D28" s="122"/>
    </row>
    <row r="29" spans="1:4" ht="13.15" customHeight="1" x14ac:dyDescent="0.2">
      <c r="A29" s="120" t="s">
        <v>369</v>
      </c>
      <c r="B29" s="121"/>
      <c r="C29" s="121"/>
      <c r="D29" s="122"/>
    </row>
    <row r="30" spans="1:4" ht="13.15" customHeight="1" x14ac:dyDescent="0.2">
      <c r="A30" s="120" t="s">
        <v>376</v>
      </c>
      <c r="B30" s="121"/>
      <c r="C30" s="121"/>
      <c r="D30" s="122"/>
    </row>
    <row r="31" spans="1:4" ht="13.5" thickBot="1" x14ac:dyDescent="0.25">
      <c r="A31" s="114"/>
      <c r="B31" s="115"/>
      <c r="C31" s="115"/>
      <c r="D31" s="116"/>
    </row>
    <row r="32" spans="1:4" ht="16.899999999999999" customHeight="1" thickTop="1" thickBot="1" x14ac:dyDescent="0.3">
      <c r="A32" s="117" t="s">
        <v>19</v>
      </c>
      <c r="B32" s="118"/>
      <c r="C32" s="118"/>
      <c r="D32" s="119"/>
    </row>
    <row r="33" spans="1:4" ht="13.15" customHeight="1" thickTop="1" x14ac:dyDescent="0.2">
      <c r="A33" s="120" t="s">
        <v>371</v>
      </c>
      <c r="B33" s="121"/>
      <c r="C33" s="121"/>
      <c r="D33" s="122"/>
    </row>
    <row r="34" spans="1:4" ht="13.15" customHeight="1" x14ac:dyDescent="0.2">
      <c r="A34" s="120" t="s">
        <v>177</v>
      </c>
      <c r="B34" s="121"/>
      <c r="C34" s="121"/>
      <c r="D34" s="122"/>
    </row>
    <row r="35" spans="1:4" ht="13.15" customHeight="1" x14ac:dyDescent="0.2">
      <c r="A35" s="120" t="s">
        <v>373</v>
      </c>
      <c r="B35" s="121"/>
      <c r="C35" s="121"/>
      <c r="D35" s="122"/>
    </row>
    <row r="36" spans="1:4" ht="13.15" customHeight="1" x14ac:dyDescent="0.2">
      <c r="A36" s="120" t="s">
        <v>380</v>
      </c>
      <c r="B36" s="121"/>
      <c r="C36" s="121"/>
      <c r="D36" s="122"/>
    </row>
    <row r="37" spans="1:4" ht="13.15" customHeight="1" x14ac:dyDescent="0.2">
      <c r="A37" s="120" t="s">
        <v>381</v>
      </c>
      <c r="B37" s="121"/>
      <c r="C37" s="121"/>
      <c r="D37" s="122"/>
    </row>
    <row r="38" spans="1:4" ht="13.15" customHeight="1" x14ac:dyDescent="0.2">
      <c r="A38" s="120" t="s">
        <v>374</v>
      </c>
      <c r="B38" s="121"/>
      <c r="C38" s="121"/>
      <c r="D38" s="122"/>
    </row>
    <row r="39" spans="1:4" ht="13.15" customHeight="1" x14ac:dyDescent="0.2">
      <c r="A39" s="120" t="s">
        <v>375</v>
      </c>
      <c r="B39" s="121"/>
      <c r="C39" s="121"/>
      <c r="D39" s="122"/>
    </row>
    <row r="40" spans="1:4" ht="13.15" customHeight="1" x14ac:dyDescent="0.2">
      <c r="A40" s="120" t="s">
        <v>377</v>
      </c>
      <c r="B40" s="121"/>
      <c r="C40" s="121"/>
      <c r="D40" s="122"/>
    </row>
    <row r="41" spans="1:4" ht="13.15" customHeight="1" thickBot="1" x14ac:dyDescent="0.25">
      <c r="A41" s="148"/>
      <c r="B41" s="149"/>
      <c r="C41" s="149"/>
      <c r="D41" s="150"/>
    </row>
    <row r="42" spans="1:4" ht="16.899999999999999" customHeight="1" thickTop="1" thickBot="1" x14ac:dyDescent="0.3">
      <c r="A42" s="126" t="s">
        <v>175</v>
      </c>
      <c r="B42" s="127"/>
      <c r="C42" s="127"/>
      <c r="D42" s="128"/>
    </row>
    <row r="43" spans="1:4" ht="25.9" customHeight="1" thickTop="1" x14ac:dyDescent="0.2">
      <c r="A43" s="97" t="s">
        <v>170</v>
      </c>
      <c r="B43" s="98"/>
      <c r="C43" s="98"/>
      <c r="D43" s="99"/>
    </row>
    <row r="44" spans="1:4" ht="13.15" customHeight="1" thickBot="1" x14ac:dyDescent="0.25">
      <c r="A44" s="100"/>
      <c r="B44" s="101"/>
      <c r="C44" s="101"/>
      <c r="D44" s="102"/>
    </row>
    <row r="45" spans="1:4" ht="16.899999999999999" customHeight="1" thickTop="1" thickBot="1" x14ac:dyDescent="0.3">
      <c r="A45" s="105" t="s">
        <v>176</v>
      </c>
      <c r="B45" s="106"/>
      <c r="C45" s="106"/>
      <c r="D45" s="107"/>
    </row>
    <row r="46" spans="1:4" ht="13.15" customHeight="1" thickTop="1" x14ac:dyDescent="0.2">
      <c r="A46" s="108" t="s">
        <v>180</v>
      </c>
      <c r="B46" s="109"/>
      <c r="C46" s="109"/>
      <c r="D46" s="110"/>
    </row>
    <row r="47" spans="1:4" ht="13.15" customHeight="1" thickBot="1" x14ac:dyDescent="0.25">
      <c r="A47" s="140"/>
      <c r="B47" s="141"/>
      <c r="C47" s="141"/>
      <c r="D47" s="142"/>
    </row>
    <row r="48" spans="1:4" ht="13.5" thickTop="1" x14ac:dyDescent="0.2">
      <c r="A48" s="1"/>
      <c r="B48" s="3"/>
    </row>
  </sheetData>
  <mergeCells count="40">
    <mergeCell ref="A30:D30"/>
    <mergeCell ref="A39:D39"/>
    <mergeCell ref="A21:D21"/>
    <mergeCell ref="A40:D40"/>
    <mergeCell ref="A24:D24"/>
    <mergeCell ref="A25:D25"/>
    <mergeCell ref="A26:D26"/>
    <mergeCell ref="A27:D27"/>
    <mergeCell ref="A28:D28"/>
    <mergeCell ref="A29:D29"/>
    <mergeCell ref="A4:A5"/>
    <mergeCell ref="B4:B5"/>
    <mergeCell ref="A46:D46"/>
    <mergeCell ref="A47:D47"/>
    <mergeCell ref="A1:D1"/>
    <mergeCell ref="A3:B3"/>
    <mergeCell ref="C3:D3"/>
    <mergeCell ref="A38:D38"/>
    <mergeCell ref="A41:D41"/>
    <mergeCell ref="A35:D35"/>
    <mergeCell ref="A36:D36"/>
    <mergeCell ref="A37:D37"/>
    <mergeCell ref="A10:D10"/>
    <mergeCell ref="A12:B12"/>
    <mergeCell ref="C12:D12"/>
    <mergeCell ref="A42:D42"/>
    <mergeCell ref="C14:D14"/>
    <mergeCell ref="C16:D16"/>
    <mergeCell ref="C17:D17"/>
    <mergeCell ref="A23:D23"/>
    <mergeCell ref="A43:D43"/>
    <mergeCell ref="A44:D44"/>
    <mergeCell ref="C13:D13"/>
    <mergeCell ref="A45:D45"/>
    <mergeCell ref="A20:D20"/>
    <mergeCell ref="A19:D19"/>
    <mergeCell ref="A31:D31"/>
    <mergeCell ref="A32:D32"/>
    <mergeCell ref="A33:D33"/>
    <mergeCell ref="A34:D34"/>
  </mergeCells>
  <phoneticPr fontId="15" type="noConversion"/>
  <dataValidations count="2">
    <dataValidation type="list" allowBlank="1" showErrorMessage="1" errorTitle="Session non valide" error="L'année de votre session doit être égale ou supérieure de 2 ans maximum par rapport à l'année en cours." sqref="B8">
      <formula1>listeAnneesSession</formula1>
    </dataValidation>
    <dataValidation type="list" allowBlank="1" showInputMessage="1" showErrorMessage="1" sqref="D4">
      <formula1>listeAcademies</formula1>
    </dataValidation>
  </dataValidations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6" r:id="rId4" name="Button 18">
              <controlPr defaultSize="0" print="0" autoFill="0" autoPict="0" macro="[0]!AjouterSituationPro">
                <anchor moveWithCells="1" sizeWithCells="1">
                  <from>
                    <xdr:col>0</xdr:col>
                    <xdr:colOff>666750</xdr:colOff>
                    <xdr:row>10</xdr:row>
                    <xdr:rowOff>161925</xdr:rowOff>
                  </from>
                  <to>
                    <xdr:col>1</xdr:col>
                    <xdr:colOff>2962275</xdr:colOff>
                    <xdr:row>11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5" name="Button 20">
              <controlPr defaultSize="0" print="0" autoFill="0" autoPict="0" macro="[0]!genererFicheAnalyse">
                <anchor moveWithCells="1" sizeWithCells="1">
                  <from>
                    <xdr:col>2</xdr:col>
                    <xdr:colOff>619125</xdr:colOff>
                    <xdr:row>11</xdr:row>
                    <xdr:rowOff>0</xdr:rowOff>
                  </from>
                  <to>
                    <xdr:col>3</xdr:col>
                    <xdr:colOff>3114675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6" name="Button 28">
              <controlPr defaultSize="0" print="0" autoFill="0" autoPict="0" macro="[0]!SupprimerSituationPro">
                <anchor moveWithCells="1" sizeWithCells="1">
                  <from>
                    <xdr:col>0</xdr:col>
                    <xdr:colOff>666750</xdr:colOff>
                    <xdr:row>13</xdr:row>
                    <xdr:rowOff>9525</xdr:rowOff>
                  </from>
                  <to>
                    <xdr:col>1</xdr:col>
                    <xdr:colOff>2962275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7" name="Option Button 29">
              <controlPr defaultSize="0" autoFill="0" autoLine="0" autoPict="0">
                <anchor moveWithCells="1">
                  <from>
                    <xdr:col>3</xdr:col>
                    <xdr:colOff>1533525</xdr:colOff>
                    <xdr:row>13</xdr:row>
                    <xdr:rowOff>133350</xdr:rowOff>
                  </from>
                  <to>
                    <xdr:col>3</xdr:col>
                    <xdr:colOff>1971675</xdr:colOff>
                    <xdr:row>13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8" name="Option Button 31">
              <controlPr defaultSize="0" autoFill="0" autoLine="0" autoPict="0">
                <anchor moveWithCells="1">
                  <from>
                    <xdr:col>3</xdr:col>
                    <xdr:colOff>2076450</xdr:colOff>
                    <xdr:row>13</xdr:row>
                    <xdr:rowOff>133350</xdr:rowOff>
                  </from>
                  <to>
                    <xdr:col>3</xdr:col>
                    <xdr:colOff>2514600</xdr:colOff>
                    <xdr:row>13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9" name="Button 34">
              <controlPr defaultSize="0" print="0" autoFill="0" autoPict="0" macro="[0]!DupliquerSituationPro">
                <anchor moveWithCells="1" sizeWithCells="1">
                  <from>
                    <xdr:col>0</xdr:col>
                    <xdr:colOff>666750</xdr:colOff>
                    <xdr:row>15</xdr:row>
                    <xdr:rowOff>9525</xdr:rowOff>
                  </from>
                  <to>
                    <xdr:col>1</xdr:col>
                    <xdr:colOff>2962275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10" name="Button 35">
              <controlPr defaultSize="0" print="0" autoFill="0" autoPict="0" macro="[0]!btnTransfert_QuandClic">
                <anchor moveWithCells="1" sizeWithCells="1">
                  <from>
                    <xdr:col>2</xdr:col>
                    <xdr:colOff>619125</xdr:colOff>
                    <xdr:row>15</xdr:row>
                    <xdr:rowOff>0</xdr:rowOff>
                  </from>
                  <to>
                    <xdr:col>3</xdr:col>
                    <xdr:colOff>3114675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5"/>
  </sheetPr>
  <dimension ref="A1:AC48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24.7109375" style="4" customWidth="1"/>
    <col min="2" max="4" width="49.7109375" style="4" customWidth="1"/>
    <col min="5" max="29" width="11.42578125" style="31" customWidth="1"/>
    <col min="30" max="16384" width="11.5703125" style="4"/>
  </cols>
  <sheetData>
    <row r="1" spans="1:4" ht="31.5" x14ac:dyDescent="0.5">
      <c r="A1" s="181" t="s">
        <v>19</v>
      </c>
      <c r="B1" s="182"/>
      <c r="C1" s="182"/>
      <c r="D1" s="183"/>
    </row>
    <row r="2" spans="1:4" ht="28.9" customHeight="1" x14ac:dyDescent="0.2">
      <c r="A2" s="32" t="s">
        <v>10</v>
      </c>
      <c r="B2" s="54" t="s">
        <v>220</v>
      </c>
      <c r="C2" s="33" t="s">
        <v>11</v>
      </c>
      <c r="D2" s="65" t="s">
        <v>262</v>
      </c>
    </row>
    <row r="3" spans="1:4" ht="28.9" customHeight="1" x14ac:dyDescent="0.3">
      <c r="A3" s="184" t="s">
        <v>294</v>
      </c>
      <c r="B3" s="63" t="s">
        <v>275</v>
      </c>
      <c r="C3" s="34" t="s">
        <v>17</v>
      </c>
      <c r="D3" s="66" t="s">
        <v>289</v>
      </c>
    </row>
    <row r="4" spans="1:4" ht="28.9" customHeight="1" x14ac:dyDescent="0.2">
      <c r="A4" s="185"/>
      <c r="B4" s="64">
        <v>2019</v>
      </c>
      <c r="C4" s="33" t="s">
        <v>292</v>
      </c>
      <c r="D4" s="24" t="s">
        <v>293</v>
      </c>
    </row>
    <row r="5" spans="1:4" ht="38.450000000000003" customHeight="1" x14ac:dyDescent="0.2">
      <c r="A5" s="35"/>
      <c r="B5" s="23"/>
      <c r="C5" s="36"/>
      <c r="D5" s="22"/>
    </row>
    <row r="6" spans="1:4" ht="24" customHeight="1" x14ac:dyDescent="0.2">
      <c r="A6" s="188" t="s">
        <v>181</v>
      </c>
      <c r="B6" s="189"/>
      <c r="C6" s="189"/>
      <c r="D6" s="190"/>
    </row>
    <row r="7" spans="1:4" ht="45" customHeight="1" x14ac:dyDescent="0.2">
      <c r="A7" s="32" t="s">
        <v>0</v>
      </c>
      <c r="B7" s="171"/>
      <c r="C7" s="172"/>
      <c r="D7" s="173"/>
    </row>
    <row r="8" spans="1:4" ht="42" customHeight="1" x14ac:dyDescent="0.2">
      <c r="A8" s="32" t="s">
        <v>174</v>
      </c>
      <c r="B8" s="171"/>
      <c r="C8" s="172"/>
      <c r="D8" s="173"/>
    </row>
    <row r="9" spans="1:4" ht="54" customHeight="1" x14ac:dyDescent="0.2">
      <c r="A9" s="32" t="s">
        <v>134</v>
      </c>
      <c r="B9" s="171"/>
      <c r="C9" s="172"/>
      <c r="D9" s="173"/>
    </row>
    <row r="10" spans="1:4" ht="19.899999999999999" customHeight="1" x14ac:dyDescent="0.2">
      <c r="A10" s="186" t="s">
        <v>291</v>
      </c>
      <c r="B10" s="18" t="s">
        <v>276</v>
      </c>
      <c r="C10" s="18" t="s">
        <v>277</v>
      </c>
      <c r="D10" s="19" t="s">
        <v>278</v>
      </c>
    </row>
    <row r="11" spans="1:4" ht="56.25" customHeight="1" x14ac:dyDescent="0.2">
      <c r="A11" s="187"/>
      <c r="B11" s="20"/>
      <c r="C11" s="20"/>
      <c r="D11" s="21"/>
    </row>
    <row r="12" spans="1:4" ht="40.5" customHeight="1" x14ac:dyDescent="0.2">
      <c r="A12" s="32" t="s">
        <v>288</v>
      </c>
      <c r="B12" s="171"/>
      <c r="C12" s="172"/>
      <c r="D12" s="173"/>
    </row>
    <row r="13" spans="1:4" ht="42" customHeight="1" x14ac:dyDescent="0.2">
      <c r="A13" s="32" t="s">
        <v>186</v>
      </c>
      <c r="B13" s="179"/>
      <c r="C13" s="179"/>
      <c r="D13" s="180"/>
    </row>
    <row r="14" spans="1:4" ht="91.5" customHeight="1" x14ac:dyDescent="0.2">
      <c r="A14" s="32" t="s">
        <v>185</v>
      </c>
      <c r="B14" s="179"/>
      <c r="C14" s="179"/>
      <c r="D14" s="180"/>
    </row>
    <row r="15" spans="1:4" ht="63.75" customHeight="1" x14ac:dyDescent="0.2">
      <c r="A15" s="32" t="s">
        <v>171</v>
      </c>
      <c r="B15" s="171"/>
      <c r="C15" s="172"/>
      <c r="D15" s="173"/>
    </row>
    <row r="16" spans="1:4" ht="63.75" customHeight="1" x14ac:dyDescent="0.2">
      <c r="A16" s="32" t="s">
        <v>182</v>
      </c>
      <c r="B16" s="171"/>
      <c r="C16" s="172"/>
      <c r="D16" s="173"/>
    </row>
    <row r="17" spans="1:4" ht="63.75" customHeight="1" x14ac:dyDescent="0.2">
      <c r="A17" s="32" t="s">
        <v>1</v>
      </c>
      <c r="B17" s="171"/>
      <c r="C17" s="172"/>
      <c r="D17" s="173"/>
    </row>
    <row r="18" spans="1:4" ht="39" customHeight="1" x14ac:dyDescent="0.2">
      <c r="A18" s="32" t="s">
        <v>3</v>
      </c>
      <c r="B18" s="179"/>
      <c r="C18" s="179"/>
      <c r="D18" s="180"/>
    </row>
    <row r="19" spans="1:4" ht="39" customHeight="1" thickBot="1" x14ac:dyDescent="0.25">
      <c r="A19" s="37" t="s">
        <v>135</v>
      </c>
      <c r="B19" s="177"/>
      <c r="C19" s="177"/>
      <c r="D19" s="178"/>
    </row>
    <row r="20" spans="1:4" ht="15.75" thickBot="1" x14ac:dyDescent="0.25">
      <c r="A20" s="5"/>
      <c r="B20" s="5"/>
      <c r="C20" s="6"/>
      <c r="D20" s="6"/>
    </row>
    <row r="21" spans="1:4" ht="32.25" customHeight="1" x14ac:dyDescent="0.2">
      <c r="A21" s="38" t="s">
        <v>173</v>
      </c>
      <c r="B21" s="39" t="s">
        <v>9</v>
      </c>
      <c r="C21" s="39" t="s">
        <v>131</v>
      </c>
      <c r="D21" s="40" t="s">
        <v>2</v>
      </c>
    </row>
    <row r="22" spans="1:4" ht="15" x14ac:dyDescent="0.2">
      <c r="A22" s="55" t="str">
        <f t="shared" ref="A22:A37" si="0">IF(B22&lt;&gt;"",IFERROR(VLOOKUP(B22,actCompetenceDomaine,3,FALSE),"??"),"")</f>
        <v/>
      </c>
      <c r="B22" s="56"/>
      <c r="C22" s="57"/>
      <c r="D22" s="58" t="str">
        <f t="shared" ref="D22:D37" si="1">IF(B22&lt;&gt;"",IFERROR(VLOOKUP(B22,actCompetenceDomaine,2,FALSE),"??"),"")</f>
        <v/>
      </c>
    </row>
    <row r="23" spans="1:4" ht="15" x14ac:dyDescent="0.2">
      <c r="A23" s="55" t="str">
        <f t="shared" si="0"/>
        <v/>
      </c>
      <c r="B23" s="56"/>
      <c r="C23" s="57"/>
      <c r="D23" s="58" t="str">
        <f t="shared" si="1"/>
        <v/>
      </c>
    </row>
    <row r="24" spans="1:4" ht="15" x14ac:dyDescent="0.2">
      <c r="A24" s="55" t="str">
        <f t="shared" si="0"/>
        <v/>
      </c>
      <c r="B24" s="56"/>
      <c r="C24" s="57"/>
      <c r="D24" s="58" t="str">
        <f t="shared" si="1"/>
        <v/>
      </c>
    </row>
    <row r="25" spans="1:4" ht="15" x14ac:dyDescent="0.2">
      <c r="A25" s="55" t="str">
        <f t="shared" si="0"/>
        <v/>
      </c>
      <c r="B25" s="56"/>
      <c r="C25" s="57"/>
      <c r="D25" s="58" t="str">
        <f t="shared" si="1"/>
        <v/>
      </c>
    </row>
    <row r="26" spans="1:4" ht="15" x14ac:dyDescent="0.2">
      <c r="A26" s="55" t="str">
        <f t="shared" si="0"/>
        <v/>
      </c>
      <c r="B26" s="56"/>
      <c r="C26" s="57"/>
      <c r="D26" s="58" t="str">
        <f t="shared" si="1"/>
        <v/>
      </c>
    </row>
    <row r="27" spans="1:4" ht="15" x14ac:dyDescent="0.2">
      <c r="A27" s="55" t="str">
        <f t="shared" si="0"/>
        <v/>
      </c>
      <c r="B27" s="56"/>
      <c r="C27" s="57"/>
      <c r="D27" s="58" t="str">
        <f t="shared" si="1"/>
        <v/>
      </c>
    </row>
    <row r="28" spans="1:4" ht="15" x14ac:dyDescent="0.2">
      <c r="A28" s="55" t="str">
        <f t="shared" si="0"/>
        <v/>
      </c>
      <c r="B28" s="56"/>
      <c r="C28" s="57"/>
      <c r="D28" s="58" t="str">
        <f t="shared" si="1"/>
        <v/>
      </c>
    </row>
    <row r="29" spans="1:4" ht="15" x14ac:dyDescent="0.2">
      <c r="A29" s="55" t="str">
        <f t="shared" si="0"/>
        <v/>
      </c>
      <c r="B29" s="56"/>
      <c r="C29" s="57"/>
      <c r="D29" s="58" t="str">
        <f t="shared" si="1"/>
        <v/>
      </c>
    </row>
    <row r="30" spans="1:4" ht="15" x14ac:dyDescent="0.2">
      <c r="A30" s="55" t="str">
        <f t="shared" si="0"/>
        <v/>
      </c>
      <c r="B30" s="56"/>
      <c r="C30" s="57"/>
      <c r="D30" s="58" t="str">
        <f t="shared" si="1"/>
        <v/>
      </c>
    </row>
    <row r="31" spans="1:4" ht="15" x14ac:dyDescent="0.2">
      <c r="A31" s="55" t="str">
        <f t="shared" si="0"/>
        <v/>
      </c>
      <c r="B31" s="56"/>
      <c r="C31" s="57"/>
      <c r="D31" s="58" t="str">
        <f t="shared" si="1"/>
        <v/>
      </c>
    </row>
    <row r="32" spans="1:4" ht="15" x14ac:dyDescent="0.2">
      <c r="A32" s="55" t="str">
        <f t="shared" si="0"/>
        <v/>
      </c>
      <c r="B32" s="56"/>
      <c r="C32" s="57"/>
      <c r="D32" s="58" t="str">
        <f t="shared" si="1"/>
        <v/>
      </c>
    </row>
    <row r="33" spans="1:4" ht="15" x14ac:dyDescent="0.2">
      <c r="A33" s="55" t="str">
        <f t="shared" si="0"/>
        <v/>
      </c>
      <c r="B33" s="56"/>
      <c r="C33" s="57"/>
      <c r="D33" s="58" t="str">
        <f t="shared" si="1"/>
        <v/>
      </c>
    </row>
    <row r="34" spans="1:4" ht="15" x14ac:dyDescent="0.2">
      <c r="A34" s="55" t="str">
        <f t="shared" si="0"/>
        <v/>
      </c>
      <c r="B34" s="56"/>
      <c r="C34" s="57"/>
      <c r="D34" s="58" t="str">
        <f t="shared" si="1"/>
        <v/>
      </c>
    </row>
    <row r="35" spans="1:4" ht="15" x14ac:dyDescent="0.2">
      <c r="A35" s="55" t="str">
        <f t="shared" si="0"/>
        <v/>
      </c>
      <c r="B35" s="56"/>
      <c r="C35" s="57"/>
      <c r="D35" s="58" t="str">
        <f t="shared" si="1"/>
        <v/>
      </c>
    </row>
    <row r="36" spans="1:4" ht="15" x14ac:dyDescent="0.2">
      <c r="A36" s="55" t="str">
        <f t="shared" si="0"/>
        <v/>
      </c>
      <c r="B36" s="56"/>
      <c r="C36" s="57"/>
      <c r="D36" s="58" t="str">
        <f t="shared" si="1"/>
        <v/>
      </c>
    </row>
    <row r="37" spans="1:4" ht="15.75" thickBot="1" x14ac:dyDescent="0.25">
      <c r="A37" s="59" t="str">
        <f t="shared" si="0"/>
        <v/>
      </c>
      <c r="B37" s="60"/>
      <c r="C37" s="61"/>
      <c r="D37" s="62" t="str">
        <f t="shared" si="1"/>
        <v/>
      </c>
    </row>
    <row r="38" spans="1:4" ht="13.5" thickBot="1" x14ac:dyDescent="0.25"/>
    <row r="39" spans="1:4" ht="21.75" thickBot="1" x14ac:dyDescent="0.25">
      <c r="A39" s="174" t="s">
        <v>20</v>
      </c>
      <c r="B39" s="175"/>
      <c r="C39" s="175"/>
      <c r="D39" s="176"/>
    </row>
    <row r="40" spans="1:4" ht="13.5" thickBot="1" x14ac:dyDescent="0.25"/>
    <row r="41" spans="1:4" ht="36.6" customHeight="1" x14ac:dyDescent="0.2">
      <c r="A41" s="160" t="s">
        <v>379</v>
      </c>
      <c r="B41" s="154"/>
      <c r="C41" s="155"/>
      <c r="D41" s="156"/>
    </row>
    <row r="42" spans="1:4" ht="36.6" customHeight="1" x14ac:dyDescent="0.2">
      <c r="A42" s="161"/>
      <c r="B42" s="157"/>
      <c r="C42" s="158"/>
      <c r="D42" s="159"/>
    </row>
    <row r="43" spans="1:4" ht="36.6" customHeight="1" x14ac:dyDescent="0.2">
      <c r="A43" s="161"/>
      <c r="B43" s="157"/>
      <c r="C43" s="158"/>
      <c r="D43" s="159"/>
    </row>
    <row r="44" spans="1:4" ht="36.6" customHeight="1" x14ac:dyDescent="0.2">
      <c r="A44" s="161"/>
      <c r="B44" s="157"/>
      <c r="C44" s="158"/>
      <c r="D44" s="159"/>
    </row>
    <row r="45" spans="1:4" ht="36.6" customHeight="1" x14ac:dyDescent="0.2">
      <c r="A45" s="162" t="s">
        <v>183</v>
      </c>
      <c r="B45" s="165"/>
      <c r="C45" s="166"/>
      <c r="D45" s="167"/>
    </row>
    <row r="46" spans="1:4" ht="36.6" customHeight="1" x14ac:dyDescent="0.2">
      <c r="A46" s="163"/>
      <c r="B46" s="157"/>
      <c r="C46" s="158"/>
      <c r="D46" s="159"/>
    </row>
    <row r="47" spans="1:4" ht="36.6" customHeight="1" x14ac:dyDescent="0.2">
      <c r="A47" s="163"/>
      <c r="B47" s="157"/>
      <c r="C47" s="158"/>
      <c r="D47" s="159"/>
    </row>
    <row r="48" spans="1:4" ht="36.6" customHeight="1" thickBot="1" x14ac:dyDescent="0.25">
      <c r="A48" s="164"/>
      <c r="B48" s="168"/>
      <c r="C48" s="169"/>
      <c r="D48" s="170"/>
    </row>
  </sheetData>
  <sheetProtection password="B4EF" sheet="1" formatCells="0" formatColumns="0" formatRows="0" insertColumns="0" insertRows="0" deleteColumns="0" deleteRows="0"/>
  <mergeCells count="20">
    <mergeCell ref="A1:D1"/>
    <mergeCell ref="B7:D7"/>
    <mergeCell ref="B9:D9"/>
    <mergeCell ref="B13:D13"/>
    <mergeCell ref="A3:A4"/>
    <mergeCell ref="B17:D17"/>
    <mergeCell ref="B8:D8"/>
    <mergeCell ref="A10:A11"/>
    <mergeCell ref="B16:D16"/>
    <mergeCell ref="A6:D6"/>
    <mergeCell ref="B41:D44"/>
    <mergeCell ref="A41:A44"/>
    <mergeCell ref="A45:A48"/>
    <mergeCell ref="B45:D48"/>
    <mergeCell ref="B15:D15"/>
    <mergeCell ref="B12:D12"/>
    <mergeCell ref="A39:D39"/>
    <mergeCell ref="B19:D19"/>
    <mergeCell ref="B18:D18"/>
    <mergeCell ref="B14:D14"/>
  </mergeCells>
  <phoneticPr fontId="15" type="noConversion"/>
  <dataValidations count="21">
    <dataValidation type="list" allowBlank="1" showInputMessage="1" showErrorMessage="1" sqref="C37">
      <formula1>INDIRECT($B$37)</formula1>
    </dataValidation>
    <dataValidation type="list" allowBlank="1" showInputMessage="1" showErrorMessage="1" sqref="D3">
      <formula1>lesConditions</formula1>
    </dataValidation>
    <dataValidation type="list" allowBlank="1" showInputMessage="1" showErrorMessage="1" sqref="B22:B37">
      <formula1>ListesActivités</formula1>
    </dataValidation>
    <dataValidation type="list" allowBlank="1" showInputMessage="1" showErrorMessage="1" sqref="C22">
      <formula1>INDIRECT($B$22)</formula1>
    </dataValidation>
    <dataValidation type="list" allowBlank="1" showInputMessage="1" showErrorMessage="1" sqref="C23">
      <formula1>INDIRECT($B$23)</formula1>
    </dataValidation>
    <dataValidation type="list" allowBlank="1" showInputMessage="1" showErrorMessage="1" sqref="C24">
      <formula1>INDIRECT($B$24)</formula1>
    </dataValidation>
    <dataValidation type="list" allowBlank="1" showInputMessage="1" showErrorMessage="1" sqref="C25">
      <formula1>INDIRECT($B$25)</formula1>
    </dataValidation>
    <dataValidation type="list" allowBlank="1" showInputMessage="1" showErrorMessage="1" sqref="C26">
      <formula1>INDIRECT($B$26)</formula1>
    </dataValidation>
    <dataValidation type="list" allowBlank="1" showInputMessage="1" showErrorMessage="1" sqref="C27">
      <formula1>INDIRECT($B$27)</formula1>
    </dataValidation>
    <dataValidation type="list" allowBlank="1" showInputMessage="1" showErrorMessage="1" sqref="C28">
      <formula1>INDIRECT($B$28)</formula1>
    </dataValidation>
    <dataValidation type="list" allowBlank="1" showInputMessage="1" showErrorMessage="1" sqref="C29">
      <formula1>INDIRECT($B$29)</formula1>
    </dataValidation>
    <dataValidation type="list" allowBlank="1" showInputMessage="1" showErrorMessage="1" sqref="C30">
      <formula1>INDIRECT($B$30)</formula1>
    </dataValidation>
    <dataValidation type="list" allowBlank="1" showInputMessage="1" showErrorMessage="1" sqref="C31">
      <formula1>INDIRECT($B$31)</formula1>
    </dataValidation>
    <dataValidation type="list" allowBlank="1" showInputMessage="1" showErrorMessage="1" sqref="C32">
      <formula1>INDIRECT($B$32)</formula1>
    </dataValidation>
    <dataValidation type="list" allowBlank="1" showInputMessage="1" showErrorMessage="1" sqref="C33">
      <formula1>INDIRECT($B$33)</formula1>
    </dataValidation>
    <dataValidation type="list" allowBlank="1" showInputMessage="1" showErrorMessage="1" sqref="C34">
      <formula1>INDIRECT($B$34)</formula1>
    </dataValidation>
    <dataValidation type="list" allowBlank="1" showInputMessage="1" showErrorMessage="1" sqref="C35">
      <formula1>INDIRECT($B$35)</formula1>
    </dataValidation>
    <dataValidation type="list" allowBlank="1" showInputMessage="1" showErrorMessage="1" sqref="C36">
      <formula1>INDIRECT($B$36)</formula1>
    </dataValidation>
    <dataValidation type="list" allowBlank="1" showInputMessage="1" showErrorMessage="1" sqref="D2">
      <formula1>lesModalitesReal</formula1>
    </dataValidation>
    <dataValidation type="list" allowBlank="1" showInputMessage="1" showErrorMessage="1" sqref="B3">
      <formula1>"Janvier,Février,Mars,Avril,Mai,Juin,Juillet,Août,Septembre,Octobre,Novembre,Décembre"</formula1>
    </dataValidation>
    <dataValidation type="list" allowBlank="1" showInputMessage="1" showErrorMessage="1" sqref="B4">
      <formula1>listeAnneesReal</formula1>
    </dataValidation>
  </dataValidations>
  <printOptions horizontalCentered="1" verticalCentered="1"/>
  <pageMargins left="0" right="0" top="0.55118110236220474" bottom="0" header="0" footer="0"/>
  <pageSetup paperSize="9" scale="53" fitToHeight="2" orientation="portrait" r:id="rId1"/>
  <headerFooter>
    <oddHeader xml:space="preserve">&amp;LNOM et Prénom du candidat : &amp;RNuméro du candidat : </oddHeader>
    <oddFooter>Page &amp;P de &amp;N</oddFooter>
  </headerFooter>
  <rowBreaks count="1" manualBreakCount="1">
    <brk id="38" max="3" man="1"/>
  </rowBreaks>
  <ignoredErrors>
    <ignoredError sqref="A26:A37" unlockedFormula="1" emptyCellReference="1"/>
    <ignoredError sqref="A22:A25 D22:D3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04" r:id="rId4" name="Button 456">
              <controlPr defaultSize="0" print="0" autoFill="0" autoPict="0" macro="[0]!btnGenerer_Clic">
                <anchor moveWithCells="1" sizeWithCells="1">
                  <from>
                    <xdr:col>1</xdr:col>
                    <xdr:colOff>9525</xdr:colOff>
                    <xdr:row>4</xdr:row>
                    <xdr:rowOff>57150</xdr:rowOff>
                  </from>
                  <to>
                    <xdr:col>1</xdr:col>
                    <xdr:colOff>3295650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5" name="Button 464">
              <controlPr defaultSize="0" print="0" autoFill="0" autoPict="0" macro="[0]!btnValider_QuandClic">
                <anchor moveWithCells="1" sizeWithCells="1">
                  <from>
                    <xdr:col>2</xdr:col>
                    <xdr:colOff>1790700</xdr:colOff>
                    <xdr:row>4</xdr:row>
                    <xdr:rowOff>66675</xdr:rowOff>
                  </from>
                  <to>
                    <xdr:col>3</xdr:col>
                    <xdr:colOff>1762125</xdr:colOff>
                    <xdr:row>4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5"/>
  </sheetPr>
  <dimension ref="A1:AC48"/>
  <sheetViews>
    <sheetView zoomScaleNormal="100" workbookViewId="0">
      <selection activeCell="A6" sqref="A6:D6"/>
    </sheetView>
  </sheetViews>
  <sheetFormatPr baseColWidth="10" defaultColWidth="11.5703125" defaultRowHeight="12.75" x14ac:dyDescent="0.2"/>
  <cols>
    <col min="1" max="1" width="24.7109375" style="4" customWidth="1"/>
    <col min="2" max="4" width="49.7109375" style="4" customWidth="1"/>
    <col min="5" max="29" width="11.42578125" style="31" customWidth="1"/>
    <col min="30" max="16384" width="11.5703125" style="4"/>
  </cols>
  <sheetData>
    <row r="1" spans="1:4" ht="31.5" x14ac:dyDescent="0.5">
      <c r="A1" s="181" t="s">
        <v>19</v>
      </c>
      <c r="B1" s="182"/>
      <c r="C1" s="182"/>
      <c r="D1" s="183"/>
    </row>
    <row r="2" spans="1:4" ht="28.9" customHeight="1" x14ac:dyDescent="0.2">
      <c r="A2" s="32" t="s">
        <v>10</v>
      </c>
      <c r="B2" s="54" t="s">
        <v>274</v>
      </c>
      <c r="C2" s="33" t="s">
        <v>11</v>
      </c>
      <c r="D2" s="65" t="s">
        <v>262</v>
      </c>
    </row>
    <row r="3" spans="1:4" ht="28.9" customHeight="1" x14ac:dyDescent="0.3">
      <c r="A3" s="184" t="s">
        <v>294</v>
      </c>
      <c r="B3" s="63" t="s">
        <v>275</v>
      </c>
      <c r="C3" s="34" t="s">
        <v>17</v>
      </c>
      <c r="D3" s="66" t="s">
        <v>289</v>
      </c>
    </row>
    <row r="4" spans="1:4" ht="28.9" customHeight="1" x14ac:dyDescent="0.2">
      <c r="A4" s="185"/>
      <c r="B4" s="64">
        <v>2019</v>
      </c>
      <c r="C4" s="33" t="s">
        <v>292</v>
      </c>
      <c r="D4" s="24" t="s">
        <v>293</v>
      </c>
    </row>
    <row r="5" spans="1:4" ht="38.450000000000003" customHeight="1" x14ac:dyDescent="0.2">
      <c r="A5" s="35"/>
      <c r="B5" s="23"/>
      <c r="C5" s="36"/>
      <c r="D5" s="22"/>
    </row>
    <row r="6" spans="1:4" ht="24" customHeight="1" x14ac:dyDescent="0.2">
      <c r="A6" s="188" t="s">
        <v>181</v>
      </c>
      <c r="B6" s="189"/>
      <c r="C6" s="189"/>
      <c r="D6" s="190"/>
    </row>
    <row r="7" spans="1:4" ht="45" customHeight="1" x14ac:dyDescent="0.2">
      <c r="A7" s="32" t="s">
        <v>0</v>
      </c>
      <c r="B7" s="171"/>
      <c r="C7" s="172"/>
      <c r="D7" s="173"/>
    </row>
    <row r="8" spans="1:4" ht="42" customHeight="1" x14ac:dyDescent="0.2">
      <c r="A8" s="32" t="s">
        <v>174</v>
      </c>
      <c r="B8" s="171"/>
      <c r="C8" s="172"/>
      <c r="D8" s="173"/>
    </row>
    <row r="9" spans="1:4" ht="54" customHeight="1" x14ac:dyDescent="0.2">
      <c r="A9" s="32" t="s">
        <v>134</v>
      </c>
      <c r="B9" s="171"/>
      <c r="C9" s="172"/>
      <c r="D9" s="173"/>
    </row>
    <row r="10" spans="1:4" ht="19.899999999999999" customHeight="1" x14ac:dyDescent="0.2">
      <c r="A10" s="186" t="s">
        <v>291</v>
      </c>
      <c r="B10" s="18" t="s">
        <v>276</v>
      </c>
      <c r="C10" s="18" t="s">
        <v>277</v>
      </c>
      <c r="D10" s="19" t="s">
        <v>278</v>
      </c>
    </row>
    <row r="11" spans="1:4" ht="56.25" customHeight="1" x14ac:dyDescent="0.2">
      <c r="A11" s="187"/>
      <c r="B11" s="20"/>
      <c r="C11" s="20"/>
      <c r="D11" s="21"/>
    </row>
    <row r="12" spans="1:4" ht="40.5" customHeight="1" x14ac:dyDescent="0.2">
      <c r="A12" s="32" t="s">
        <v>288</v>
      </c>
      <c r="B12" s="171"/>
      <c r="C12" s="172"/>
      <c r="D12" s="173"/>
    </row>
    <row r="13" spans="1:4" ht="42" customHeight="1" x14ac:dyDescent="0.2">
      <c r="A13" s="32" t="s">
        <v>186</v>
      </c>
      <c r="B13" s="179"/>
      <c r="C13" s="179"/>
      <c r="D13" s="180"/>
    </row>
    <row r="14" spans="1:4" ht="91.5" customHeight="1" x14ac:dyDescent="0.2">
      <c r="A14" s="32" t="s">
        <v>185</v>
      </c>
      <c r="B14" s="179"/>
      <c r="C14" s="179"/>
      <c r="D14" s="180"/>
    </row>
    <row r="15" spans="1:4" ht="63.75" customHeight="1" x14ac:dyDescent="0.2">
      <c r="A15" s="32" t="s">
        <v>171</v>
      </c>
      <c r="B15" s="171"/>
      <c r="C15" s="172"/>
      <c r="D15" s="173"/>
    </row>
    <row r="16" spans="1:4" ht="63.75" customHeight="1" x14ac:dyDescent="0.2">
      <c r="A16" s="32" t="s">
        <v>182</v>
      </c>
      <c r="B16" s="171"/>
      <c r="C16" s="172"/>
      <c r="D16" s="173"/>
    </row>
    <row r="17" spans="1:4" ht="63.75" customHeight="1" x14ac:dyDescent="0.2">
      <c r="A17" s="32" t="s">
        <v>1</v>
      </c>
      <c r="B17" s="171"/>
      <c r="C17" s="172"/>
      <c r="D17" s="173"/>
    </row>
    <row r="18" spans="1:4" ht="39" customHeight="1" x14ac:dyDescent="0.2">
      <c r="A18" s="32" t="s">
        <v>3</v>
      </c>
      <c r="B18" s="179"/>
      <c r="C18" s="179"/>
      <c r="D18" s="180"/>
    </row>
    <row r="19" spans="1:4" ht="39" customHeight="1" thickBot="1" x14ac:dyDescent="0.25">
      <c r="A19" s="37" t="s">
        <v>135</v>
      </c>
      <c r="B19" s="177"/>
      <c r="C19" s="177"/>
      <c r="D19" s="178"/>
    </row>
    <row r="20" spans="1:4" ht="15.75" thickBot="1" x14ac:dyDescent="0.25">
      <c r="A20" s="5"/>
      <c r="B20" s="5"/>
      <c r="C20" s="6"/>
      <c r="D20" s="6"/>
    </row>
    <row r="21" spans="1:4" ht="32.25" customHeight="1" x14ac:dyDescent="0.2">
      <c r="A21" s="38" t="s">
        <v>173</v>
      </c>
      <c r="B21" s="39" t="s">
        <v>9</v>
      </c>
      <c r="C21" s="39" t="s">
        <v>131</v>
      </c>
      <c r="D21" s="40" t="s">
        <v>2</v>
      </c>
    </row>
    <row r="22" spans="1:4" ht="15" x14ac:dyDescent="0.2">
      <c r="A22" s="55" t="str">
        <f t="shared" ref="A22:A37" si="0">IF(B22&lt;&gt;"",IFERROR(VLOOKUP(B22,actCompetenceDomaine,3,FALSE),"??"),"")</f>
        <v/>
      </c>
      <c r="B22" s="56"/>
      <c r="C22" s="57"/>
      <c r="D22" s="58" t="str">
        <f t="shared" ref="D22:D37" si="1">IF(B22&lt;&gt;"",IFERROR(VLOOKUP(B22,actCompetenceDomaine,2,FALSE),"??"),"")</f>
        <v/>
      </c>
    </row>
    <row r="23" spans="1:4" ht="15" x14ac:dyDescent="0.2">
      <c r="A23" s="55" t="str">
        <f t="shared" si="0"/>
        <v/>
      </c>
      <c r="B23" s="56"/>
      <c r="C23" s="57"/>
      <c r="D23" s="58" t="str">
        <f t="shared" si="1"/>
        <v/>
      </c>
    </row>
    <row r="24" spans="1:4" ht="15" x14ac:dyDescent="0.2">
      <c r="A24" s="55" t="str">
        <f t="shared" si="0"/>
        <v/>
      </c>
      <c r="B24" s="56"/>
      <c r="C24" s="57"/>
      <c r="D24" s="58" t="str">
        <f t="shared" si="1"/>
        <v/>
      </c>
    </row>
    <row r="25" spans="1:4" ht="15" x14ac:dyDescent="0.2">
      <c r="A25" s="55" t="str">
        <f t="shared" si="0"/>
        <v/>
      </c>
      <c r="B25" s="56"/>
      <c r="C25" s="57"/>
      <c r="D25" s="58" t="str">
        <f t="shared" si="1"/>
        <v/>
      </c>
    </row>
    <row r="26" spans="1:4" ht="15" x14ac:dyDescent="0.2">
      <c r="A26" s="55" t="str">
        <f t="shared" si="0"/>
        <v/>
      </c>
      <c r="B26" s="56"/>
      <c r="C26" s="57"/>
      <c r="D26" s="58" t="str">
        <f t="shared" si="1"/>
        <v/>
      </c>
    </row>
    <row r="27" spans="1:4" ht="15" x14ac:dyDescent="0.2">
      <c r="A27" s="55" t="str">
        <f t="shared" si="0"/>
        <v/>
      </c>
      <c r="B27" s="56"/>
      <c r="C27" s="57"/>
      <c r="D27" s="58" t="str">
        <f t="shared" si="1"/>
        <v/>
      </c>
    </row>
    <row r="28" spans="1:4" ht="15" x14ac:dyDescent="0.2">
      <c r="A28" s="55" t="str">
        <f t="shared" si="0"/>
        <v/>
      </c>
      <c r="B28" s="56"/>
      <c r="C28" s="57"/>
      <c r="D28" s="58" t="str">
        <f t="shared" si="1"/>
        <v/>
      </c>
    </row>
    <row r="29" spans="1:4" ht="15" x14ac:dyDescent="0.2">
      <c r="A29" s="55" t="str">
        <f t="shared" si="0"/>
        <v/>
      </c>
      <c r="B29" s="56"/>
      <c r="C29" s="57"/>
      <c r="D29" s="58" t="str">
        <f t="shared" si="1"/>
        <v/>
      </c>
    </row>
    <row r="30" spans="1:4" ht="15" x14ac:dyDescent="0.2">
      <c r="A30" s="55" t="str">
        <f t="shared" si="0"/>
        <v/>
      </c>
      <c r="B30" s="56"/>
      <c r="C30" s="57"/>
      <c r="D30" s="58" t="str">
        <f t="shared" si="1"/>
        <v/>
      </c>
    </row>
    <row r="31" spans="1:4" ht="15" x14ac:dyDescent="0.2">
      <c r="A31" s="55" t="str">
        <f t="shared" si="0"/>
        <v/>
      </c>
      <c r="B31" s="56"/>
      <c r="C31" s="57"/>
      <c r="D31" s="58" t="str">
        <f t="shared" si="1"/>
        <v/>
      </c>
    </row>
    <row r="32" spans="1:4" ht="15" x14ac:dyDescent="0.2">
      <c r="A32" s="55" t="str">
        <f t="shared" si="0"/>
        <v/>
      </c>
      <c r="B32" s="56"/>
      <c r="C32" s="57"/>
      <c r="D32" s="58" t="str">
        <f t="shared" si="1"/>
        <v/>
      </c>
    </row>
    <row r="33" spans="1:4" ht="15" x14ac:dyDescent="0.2">
      <c r="A33" s="55" t="str">
        <f t="shared" si="0"/>
        <v/>
      </c>
      <c r="B33" s="56"/>
      <c r="C33" s="57"/>
      <c r="D33" s="58" t="str">
        <f t="shared" si="1"/>
        <v/>
      </c>
    </row>
    <row r="34" spans="1:4" ht="15" x14ac:dyDescent="0.2">
      <c r="A34" s="55" t="str">
        <f t="shared" si="0"/>
        <v/>
      </c>
      <c r="B34" s="56"/>
      <c r="C34" s="57"/>
      <c r="D34" s="58" t="str">
        <f t="shared" si="1"/>
        <v/>
      </c>
    </row>
    <row r="35" spans="1:4" ht="15" x14ac:dyDescent="0.2">
      <c r="A35" s="55" t="str">
        <f t="shared" si="0"/>
        <v/>
      </c>
      <c r="B35" s="56"/>
      <c r="C35" s="57"/>
      <c r="D35" s="58" t="str">
        <f t="shared" si="1"/>
        <v/>
      </c>
    </row>
    <row r="36" spans="1:4" ht="15" x14ac:dyDescent="0.2">
      <c r="A36" s="55" t="str">
        <f t="shared" si="0"/>
        <v/>
      </c>
      <c r="B36" s="56"/>
      <c r="C36" s="57"/>
      <c r="D36" s="58" t="str">
        <f t="shared" si="1"/>
        <v/>
      </c>
    </row>
    <row r="37" spans="1:4" ht="15.75" thickBot="1" x14ac:dyDescent="0.25">
      <c r="A37" s="59" t="str">
        <f t="shared" si="0"/>
        <v/>
      </c>
      <c r="B37" s="60"/>
      <c r="C37" s="61"/>
      <c r="D37" s="62" t="str">
        <f t="shared" si="1"/>
        <v/>
      </c>
    </row>
    <row r="38" spans="1:4" ht="13.5" thickBot="1" x14ac:dyDescent="0.25"/>
    <row r="39" spans="1:4" ht="21.75" thickBot="1" x14ac:dyDescent="0.25">
      <c r="A39" s="174" t="s">
        <v>20</v>
      </c>
      <c r="B39" s="175"/>
      <c r="C39" s="175"/>
      <c r="D39" s="176"/>
    </row>
    <row r="40" spans="1:4" ht="13.5" thickBot="1" x14ac:dyDescent="0.25"/>
    <row r="41" spans="1:4" ht="36.6" customHeight="1" x14ac:dyDescent="0.2">
      <c r="A41" s="160" t="s">
        <v>379</v>
      </c>
      <c r="B41" s="154"/>
      <c r="C41" s="155"/>
      <c r="D41" s="156"/>
    </row>
    <row r="42" spans="1:4" ht="36.6" customHeight="1" x14ac:dyDescent="0.2">
      <c r="A42" s="161"/>
      <c r="B42" s="157"/>
      <c r="C42" s="158"/>
      <c r="D42" s="159"/>
    </row>
    <row r="43" spans="1:4" ht="36.6" customHeight="1" x14ac:dyDescent="0.2">
      <c r="A43" s="161"/>
      <c r="B43" s="157"/>
      <c r="C43" s="158"/>
      <c r="D43" s="159"/>
    </row>
    <row r="44" spans="1:4" ht="36.6" customHeight="1" x14ac:dyDescent="0.2">
      <c r="A44" s="161"/>
      <c r="B44" s="157"/>
      <c r="C44" s="158"/>
      <c r="D44" s="159"/>
    </row>
    <row r="45" spans="1:4" ht="36.6" customHeight="1" x14ac:dyDescent="0.2">
      <c r="A45" s="162" t="s">
        <v>183</v>
      </c>
      <c r="B45" s="165"/>
      <c r="C45" s="166"/>
      <c r="D45" s="167"/>
    </row>
    <row r="46" spans="1:4" ht="36.6" customHeight="1" x14ac:dyDescent="0.2">
      <c r="A46" s="163"/>
      <c r="B46" s="157"/>
      <c r="C46" s="158"/>
      <c r="D46" s="159"/>
    </row>
    <row r="47" spans="1:4" ht="36.6" customHeight="1" x14ac:dyDescent="0.2">
      <c r="A47" s="163"/>
      <c r="B47" s="157"/>
      <c r="C47" s="158"/>
      <c r="D47" s="159"/>
    </row>
    <row r="48" spans="1:4" ht="36.6" customHeight="1" thickBot="1" x14ac:dyDescent="0.25">
      <c r="A48" s="164"/>
      <c r="B48" s="168"/>
      <c r="C48" s="169"/>
      <c r="D48" s="170"/>
    </row>
  </sheetData>
  <sheetProtection password="B4EF" sheet="1" objects="1" scenarios="1"/>
  <mergeCells count="20">
    <mergeCell ref="A1:D1"/>
    <mergeCell ref="A3:A4"/>
    <mergeCell ref="A6:D6"/>
    <mergeCell ref="B7:D7"/>
    <mergeCell ref="B8:D8"/>
    <mergeCell ref="B9:D9"/>
    <mergeCell ref="A10:A11"/>
    <mergeCell ref="B12:D12"/>
    <mergeCell ref="B13:D13"/>
    <mergeCell ref="B14:D14"/>
    <mergeCell ref="B15:D15"/>
    <mergeCell ref="B16:D16"/>
    <mergeCell ref="A45:A48"/>
    <mergeCell ref="B45:D48"/>
    <mergeCell ref="B17:D17"/>
    <mergeCell ref="B18:D18"/>
    <mergeCell ref="B19:D19"/>
    <mergeCell ref="A39:D39"/>
    <mergeCell ref="A41:A44"/>
    <mergeCell ref="B41:D44"/>
  </mergeCells>
  <dataValidations count="21">
    <dataValidation type="list" allowBlank="1" showInputMessage="1" showErrorMessage="1" sqref="B4">
      <formula1>listeAnneesReal</formula1>
    </dataValidation>
    <dataValidation type="list" allowBlank="1" showInputMessage="1" showErrorMessage="1" sqref="B3">
      <formula1>"Janvier,Février,Mars,Avril,Mai,Juin,Juillet,Août,Septembre,Octobre,Novembre,Décembre"</formula1>
    </dataValidation>
    <dataValidation type="list" allowBlank="1" showInputMessage="1" showErrorMessage="1" sqref="D2">
      <formula1>lesModalitesReal</formula1>
    </dataValidation>
    <dataValidation type="list" allowBlank="1" showInputMessage="1" showErrorMessage="1" sqref="C36">
      <formula1>INDIRECT($B$36)</formula1>
    </dataValidation>
    <dataValidation type="list" allowBlank="1" showInputMessage="1" showErrorMessage="1" sqref="C35">
      <formula1>INDIRECT($B$35)</formula1>
    </dataValidation>
    <dataValidation type="list" allowBlank="1" showInputMessage="1" showErrorMessage="1" sqref="C34">
      <formula1>INDIRECT($B$34)</formula1>
    </dataValidation>
    <dataValidation type="list" allowBlank="1" showInputMessage="1" showErrorMessage="1" sqref="C33">
      <formula1>INDIRECT($B$33)</formula1>
    </dataValidation>
    <dataValidation type="list" allowBlank="1" showInputMessage="1" showErrorMessage="1" sqref="C32">
      <formula1>INDIRECT($B$32)</formula1>
    </dataValidation>
    <dataValidation type="list" allowBlank="1" showInputMessage="1" showErrorMessage="1" sqref="C31">
      <formula1>INDIRECT($B$31)</formula1>
    </dataValidation>
    <dataValidation type="list" allowBlank="1" showInputMessage="1" showErrorMessage="1" sqref="C30">
      <formula1>INDIRECT($B$30)</formula1>
    </dataValidation>
    <dataValidation type="list" allowBlank="1" showInputMessage="1" showErrorMessage="1" sqref="C29">
      <formula1>INDIRECT($B$29)</formula1>
    </dataValidation>
    <dataValidation type="list" allowBlank="1" showInputMessage="1" showErrorMessage="1" sqref="C28">
      <formula1>INDIRECT($B$28)</formula1>
    </dataValidation>
    <dataValidation type="list" allowBlank="1" showInputMessage="1" showErrorMessage="1" sqref="C27">
      <formula1>INDIRECT($B$27)</formula1>
    </dataValidation>
    <dataValidation type="list" allowBlank="1" showInputMessage="1" showErrorMessage="1" sqref="C26">
      <formula1>INDIRECT($B$26)</formula1>
    </dataValidation>
    <dataValidation type="list" allowBlank="1" showInputMessage="1" showErrorMessage="1" sqref="C25">
      <formula1>INDIRECT($B$25)</formula1>
    </dataValidation>
    <dataValidation type="list" allowBlank="1" showInputMessage="1" showErrorMessage="1" sqref="C24">
      <formula1>INDIRECT($B$24)</formula1>
    </dataValidation>
    <dataValidation type="list" allowBlank="1" showInputMessage="1" showErrorMessage="1" sqref="C23">
      <formula1>INDIRECT($B$23)</formula1>
    </dataValidation>
    <dataValidation type="list" allowBlank="1" showInputMessage="1" showErrorMessage="1" sqref="C22">
      <formula1>INDIRECT($B$22)</formula1>
    </dataValidation>
    <dataValidation type="list" allowBlank="1" showInputMessage="1" showErrorMessage="1" sqref="B22:B37">
      <formula1>ListesActivités</formula1>
    </dataValidation>
    <dataValidation type="list" allowBlank="1" showInputMessage="1" showErrorMessage="1" sqref="D3">
      <formula1>lesConditions</formula1>
    </dataValidation>
    <dataValidation type="list" allowBlank="1" showInputMessage="1" showErrorMessage="1" sqref="C37">
      <formula1>INDIRECT($B$37)</formula1>
    </dataValidation>
  </dataValidations>
  <printOptions horizontalCentered="1" verticalCentered="1"/>
  <pageMargins left="0" right="0" top="0.55118110236220474" bottom="0" header="0" footer="0"/>
  <pageSetup paperSize="9" scale="53" fitToHeight="2" orientation="portrait" r:id="rId1"/>
  <headerFooter>
    <oddHeader xml:space="preserve">&amp;LNOM et Prénom du candidat : &amp;RNuméro du candidat : </oddHeader>
    <oddFooter>Page &amp;P de &amp;N</oddFooter>
  </headerFooter>
  <rowBreaks count="1" manualBreakCount="1">
    <brk id="38" max="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69" r:id="rId4" name="Button 1">
              <controlPr defaultSize="0" print="0" autoFill="0" autoPict="0" macro="[0]!btnGenerer_Clic">
                <anchor moveWithCells="1" sizeWithCells="1">
                  <from>
                    <xdr:col>1</xdr:col>
                    <xdr:colOff>9525</xdr:colOff>
                    <xdr:row>4</xdr:row>
                    <xdr:rowOff>57150</xdr:rowOff>
                  </from>
                  <to>
                    <xdr:col>1</xdr:col>
                    <xdr:colOff>3295650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70" r:id="rId5" name="Button 2">
              <controlPr defaultSize="0" print="0" autoFill="0" autoPict="0" macro="[0]!btnValider_QuandClic">
                <anchor moveWithCells="1" sizeWithCells="1">
                  <from>
                    <xdr:col>2</xdr:col>
                    <xdr:colOff>1790700</xdr:colOff>
                    <xdr:row>4</xdr:row>
                    <xdr:rowOff>66675</xdr:rowOff>
                  </from>
                  <to>
                    <xdr:col>3</xdr:col>
                    <xdr:colOff>1762125</xdr:colOff>
                    <xdr:row>4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/>
    <pageSetUpPr fitToPage="1"/>
  </sheetPr>
  <dimension ref="A1:H109"/>
  <sheetViews>
    <sheetView zoomScaleNormal="100" workbookViewId="0">
      <selection activeCell="D7" sqref="D7:G7"/>
    </sheetView>
  </sheetViews>
  <sheetFormatPr baseColWidth="10" defaultColWidth="11.5703125" defaultRowHeight="12.75" x14ac:dyDescent="0.2"/>
  <cols>
    <col min="1" max="1" width="10.140625" style="4" customWidth="1"/>
    <col min="2" max="2" width="34.140625" style="4" customWidth="1"/>
    <col min="3" max="3" width="28.42578125" style="4" customWidth="1"/>
    <col min="4" max="7" width="16.85546875" style="4" customWidth="1"/>
    <col min="8" max="8" width="65.42578125" style="4" customWidth="1"/>
    <col min="9" max="16384" width="11.5703125" style="4"/>
  </cols>
  <sheetData>
    <row r="1" spans="1:8" s="74" customFormat="1" ht="21" thickBot="1" x14ac:dyDescent="0.35">
      <c r="A1" s="246" t="str">
        <f>CONCATENATE("BTS GESTION DE LA PME - SESSION ",'Tableau de bord'!B8," - PASSEPORT PROFESSIONNEL")</f>
        <v>BTS GESTION DE LA PME - SESSION 2019 - PASSEPORT PROFESSIONNEL</v>
      </c>
      <c r="B1" s="247"/>
      <c r="C1" s="247"/>
      <c r="D1" s="247"/>
      <c r="E1" s="247"/>
      <c r="F1" s="247"/>
      <c r="G1" s="247"/>
      <c r="H1" s="248"/>
    </row>
    <row r="2" spans="1:8" ht="24.75" customHeight="1" thickBot="1" x14ac:dyDescent="0.25">
      <c r="A2" s="256" t="s">
        <v>340</v>
      </c>
      <c r="B2" s="257"/>
      <c r="C2" s="257"/>
      <c r="D2" s="258" t="str">
        <f xml:space="preserve"> CONCATENATE('Tableau de bord'!B4," ",'Tableau de bord'!B6)</f>
        <v xml:space="preserve"> </v>
      </c>
      <c r="E2" s="258"/>
      <c r="F2" s="258"/>
      <c r="G2" s="259"/>
      <c r="H2" s="75" t="str">
        <f>CONCATENATE("Numéro du candidat : ",'Tableau de bord'!B7)</f>
        <v xml:space="preserve">Numéro du candidat : </v>
      </c>
    </row>
    <row r="3" spans="1:8" ht="9" customHeight="1" thickBot="1" x14ac:dyDescent="0.3">
      <c r="A3" s="76"/>
      <c r="B3" s="76"/>
      <c r="C3" s="76"/>
      <c r="D3" s="76"/>
      <c r="E3" s="76"/>
      <c r="F3" s="76"/>
      <c r="G3" s="77"/>
      <c r="H3" s="78"/>
    </row>
    <row r="4" spans="1:8" ht="108" customHeight="1" thickBot="1" x14ac:dyDescent="0.25">
      <c r="A4" s="218" t="str">
        <f>CONCATENATE("L'équipe pédagogique représentée par les enseignants, en lycée ou centre de formation :",CHAR(10),'Tableau de bord'!D7,CHAR(10),'Tableau de bord'!D8,CHAR(10),"atteste que le titulaire de ce passeport professionnel a bien effectué, en formation, les activités et missions présentées dans ce tableau.")</f>
        <v>L'équipe pédagogique représentée par les enseignants, en lycée ou centre de formation :
atteste que le titulaire de ce passeport professionnel a bien effectué, en formation, les activités et missions présentées dans ce tableau.</v>
      </c>
      <c r="B4" s="219"/>
      <c r="C4" s="219"/>
      <c r="D4" s="219"/>
      <c r="E4" s="219"/>
      <c r="F4" s="219"/>
      <c r="G4" s="220"/>
      <c r="H4" s="79" t="s">
        <v>341</v>
      </c>
    </row>
    <row r="5" spans="1:8" ht="14.25" customHeight="1" thickBot="1" x14ac:dyDescent="0.25">
      <c r="A5" s="80" t="s">
        <v>178</v>
      </c>
      <c r="B5" s="31"/>
      <c r="C5" s="31"/>
      <c r="D5" s="31"/>
      <c r="E5" s="31"/>
      <c r="F5" s="31"/>
      <c r="G5" s="31"/>
      <c r="H5" s="31"/>
    </row>
    <row r="6" spans="1:8" ht="51.75" customHeight="1" x14ac:dyDescent="0.2">
      <c r="A6" s="31"/>
      <c r="B6" s="81"/>
      <c r="C6" s="81" t="s">
        <v>172</v>
      </c>
      <c r="D6" s="84" t="str">
        <f>Composantes!A123</f>
        <v>Avant la formation</v>
      </c>
      <c r="E6" s="84" t="str">
        <f>Composantes!A124</f>
        <v>Pendant la formation en établissement</v>
      </c>
      <c r="F6" s="84" t="str">
        <f>Composantes!A125</f>
        <v>Pendant la formation dans une PME</v>
      </c>
      <c r="G6" s="84" t="str">
        <f>Composantes!A126</f>
        <v>Pendant la formation dans une organisation</v>
      </c>
      <c r="H6" s="205" t="s">
        <v>128</v>
      </c>
    </row>
    <row r="7" spans="1:8" ht="16.5" thickBot="1" x14ac:dyDescent="0.3">
      <c r="A7" s="31"/>
      <c r="B7" s="82" t="s">
        <v>4</v>
      </c>
      <c r="C7" s="82" t="s">
        <v>184</v>
      </c>
      <c r="D7" s="215" t="s">
        <v>16</v>
      </c>
      <c r="E7" s="216"/>
      <c r="F7" s="216"/>
      <c r="G7" s="217"/>
      <c r="H7" s="206"/>
    </row>
    <row r="8" spans="1:8" s="83" customFormat="1" ht="24.75" customHeight="1" x14ac:dyDescent="0.2">
      <c r="A8" s="237" t="str">
        <f>'Processus-activité'!A28</f>
        <v>DOMAINE D’ACTIVITÉS 1 : GÉRER LA RELATION AVEC LES CLIENTS ET LES FOURNISSEURS DE LA PME</v>
      </c>
      <c r="B8" s="207" t="str">
        <f>'Processus-activité'!A1</f>
        <v>Activité_1.1._Recherche_de_clientèle_et_contact</v>
      </c>
      <c r="C8" s="253" t="str">
        <f>'Processus-activité'!B1</f>
        <v>Rechercher des clients par prospection ou pour répondre à un appel d’offres</v>
      </c>
      <c r="D8" s="191"/>
      <c r="E8" s="191"/>
      <c r="F8" s="196"/>
      <c r="G8" s="203"/>
      <c r="H8" s="85" t="str">
        <f>Composantes!A2</f>
        <v>T.1.1.1. Organisation de la prospection et prospection clientèle</v>
      </c>
    </row>
    <row r="9" spans="1:8" s="83" customFormat="1" ht="24.75" customHeight="1" x14ac:dyDescent="0.2">
      <c r="A9" s="238"/>
      <c r="B9" s="208"/>
      <c r="C9" s="254"/>
      <c r="D9" s="192"/>
      <c r="E9" s="192"/>
      <c r="F9" s="197"/>
      <c r="G9" s="204"/>
      <c r="H9" s="86" t="str">
        <f>Composantes!A3</f>
        <v>T.1.1.2. Détection, analyse et suivi des appels d’offres</v>
      </c>
    </row>
    <row r="10" spans="1:8" s="83" customFormat="1" ht="24.75" customHeight="1" x14ac:dyDescent="0.2">
      <c r="A10" s="238"/>
      <c r="B10" s="208"/>
      <c r="C10" s="254"/>
      <c r="D10" s="192"/>
      <c r="E10" s="192"/>
      <c r="F10" s="198"/>
      <c r="G10" s="204"/>
      <c r="H10" s="86" t="str">
        <f>Composantes!A4</f>
        <v>T.1.1.3. Communication avec des acteurs internes, avec les prospects, les clients et les pouvoirs adjudicateurs</v>
      </c>
    </row>
    <row r="11" spans="1:8" s="83" customFormat="1" ht="24.75" customHeight="1" x14ac:dyDescent="0.2">
      <c r="A11" s="238"/>
      <c r="B11" s="208" t="str">
        <f>'Processus-activité'!A2</f>
        <v>Activité_1.2._Administration_des_ventes_de_la_PME</v>
      </c>
      <c r="C11" s="254" t="str">
        <f>'Processus-activité'!B2</f>
        <v>Traiter la demande du client (de la demande de devis jusqu’à la relance des éventuels impayés)</v>
      </c>
      <c r="D11" s="192"/>
      <c r="E11" s="192"/>
      <c r="F11" s="199"/>
      <c r="G11" s="192"/>
      <c r="H11" s="86" t="str">
        <f>Composantes!A5</f>
        <v>T.1.2.1. Préparation de propositions commerciales</v>
      </c>
    </row>
    <row r="12" spans="1:8" s="83" customFormat="1" ht="24.75" customHeight="1" x14ac:dyDescent="0.2">
      <c r="A12" s="238"/>
      <c r="B12" s="208"/>
      <c r="C12" s="254"/>
      <c r="D12" s="192"/>
      <c r="E12" s="192"/>
      <c r="F12" s="197"/>
      <c r="G12" s="192"/>
      <c r="H12" s="86" t="str">
        <f>Composantes!A6</f>
        <v>T.1.2.2. Préparation des contrats commerciaux (commandes, contrats de maintenance, garanties complémentaires, contrats de sous-traitance, etc.)</v>
      </c>
    </row>
    <row r="13" spans="1:8" s="83" customFormat="1" ht="24.75" customHeight="1" x14ac:dyDescent="0.2">
      <c r="A13" s="238"/>
      <c r="B13" s="208"/>
      <c r="C13" s="254"/>
      <c r="D13" s="192"/>
      <c r="E13" s="192"/>
      <c r="F13" s="197"/>
      <c r="G13" s="192"/>
      <c r="H13" s="86" t="str">
        <f>Composantes!A7</f>
        <v>T.1.2.3. Suivi des ventes et des livraisons</v>
      </c>
    </row>
    <row r="14" spans="1:8" s="83" customFormat="1" ht="24.75" customHeight="1" x14ac:dyDescent="0.2">
      <c r="A14" s="238"/>
      <c r="B14" s="208"/>
      <c r="C14" s="254"/>
      <c r="D14" s="192"/>
      <c r="E14" s="192"/>
      <c r="F14" s="197"/>
      <c r="G14" s="192"/>
      <c r="H14" s="86" t="str">
        <f>Composantes!A8</f>
        <v>T.1.2.4. Facturation,  suivi des règlements et des relances « clients »</v>
      </c>
    </row>
    <row r="15" spans="1:8" s="83" customFormat="1" ht="24.75" customHeight="1" x14ac:dyDescent="0.2">
      <c r="A15" s="238"/>
      <c r="B15" s="208"/>
      <c r="C15" s="254"/>
      <c r="D15" s="192"/>
      <c r="E15" s="192"/>
      <c r="F15" s="197"/>
      <c r="G15" s="192"/>
      <c r="H15" s="86" t="str">
        <f>Composantes!A9</f>
        <v>T.1.2.5. Évaluation du risque client</v>
      </c>
    </row>
    <row r="16" spans="1:8" s="83" customFormat="1" ht="24.75" customHeight="1" x14ac:dyDescent="0.2">
      <c r="A16" s="238"/>
      <c r="B16" s="208"/>
      <c r="C16" s="254"/>
      <c r="D16" s="192"/>
      <c r="E16" s="192"/>
      <c r="F16" s="197"/>
      <c r="G16" s="192"/>
      <c r="H16" s="86" t="str">
        <f>Composantes!A10</f>
        <v>T.1.2.6. Mise à jour du système d’information « clients »</v>
      </c>
    </row>
    <row r="17" spans="1:8" s="83" customFormat="1" ht="24.75" customHeight="1" x14ac:dyDescent="0.2">
      <c r="A17" s="238"/>
      <c r="B17" s="208"/>
      <c r="C17" s="254"/>
      <c r="D17" s="192"/>
      <c r="E17" s="192"/>
      <c r="F17" s="198"/>
      <c r="G17" s="192"/>
      <c r="H17" s="86" t="str">
        <f>Composantes!A11</f>
        <v>T.1.2.7. Communication avec des acteurs internes, les fournisseurs et les clients</v>
      </c>
    </row>
    <row r="18" spans="1:8" s="83" customFormat="1" ht="24.75" customHeight="1" x14ac:dyDescent="0.2">
      <c r="A18" s="238"/>
      <c r="B18" s="208" t="str">
        <f>'Processus-activité'!A3</f>
        <v>Activité_1.3._Maintien_et_développement_de_la_relation_avec_les_clients_de_la_PME</v>
      </c>
      <c r="C18" s="254" t="str">
        <f>'Processus-activité'!B3</f>
        <v>Informer, conseiller, orienter et traiter les réclamations</v>
      </c>
      <c r="D18" s="192"/>
      <c r="E18" s="192"/>
      <c r="F18" s="199"/>
      <c r="G18" s="192"/>
      <c r="H18" s="86" t="str">
        <f>Composantes!A12</f>
        <v>T.1.3.1. Accueil, information et conseils</v>
      </c>
    </row>
    <row r="19" spans="1:8" s="83" customFormat="1" ht="24.75" customHeight="1" x14ac:dyDescent="0.2">
      <c r="A19" s="238"/>
      <c r="B19" s="208"/>
      <c r="C19" s="254"/>
      <c r="D19" s="192"/>
      <c r="E19" s="192"/>
      <c r="F19" s="197"/>
      <c r="G19" s="192"/>
      <c r="H19" s="86" t="str">
        <f>Composantes!A13</f>
        <v>T.1.3.2. Traitement et suivi des réclamations</v>
      </c>
    </row>
    <row r="20" spans="1:8" s="83" customFormat="1" ht="24.75" customHeight="1" x14ac:dyDescent="0.2">
      <c r="A20" s="238"/>
      <c r="B20" s="208"/>
      <c r="C20" s="254"/>
      <c r="D20" s="192"/>
      <c r="E20" s="192"/>
      <c r="F20" s="198"/>
      <c r="G20" s="192"/>
      <c r="H20" s="86" t="str">
        <f>Composantes!A14</f>
        <v>T.1.3.3. Communication pour développer la relation client</v>
      </c>
    </row>
    <row r="21" spans="1:8" s="83" customFormat="1" ht="24.75" customHeight="1" x14ac:dyDescent="0.2">
      <c r="A21" s="238"/>
      <c r="B21" s="208" t="str">
        <f>'Processus-activité'!A4</f>
        <v>Activité_1.4._Recherche_et_choix_des_fournisseurs_de_la_PME</v>
      </c>
      <c r="C21" s="254" t="str">
        <f>'Processus-activité'!B4</f>
        <v>Rechercher et sélectionner les fournisseurs</v>
      </c>
      <c r="D21" s="192"/>
      <c r="E21" s="192"/>
      <c r="F21" s="199"/>
      <c r="G21" s="192"/>
      <c r="H21" s="86" t="str">
        <f>Composantes!A15</f>
        <v>T.1.4.1. Étude des projets d’achats et des investissements</v>
      </c>
    </row>
    <row r="22" spans="1:8" s="83" customFormat="1" ht="24.75" customHeight="1" x14ac:dyDescent="0.2">
      <c r="A22" s="238"/>
      <c r="B22" s="208"/>
      <c r="C22" s="254"/>
      <c r="D22" s="192"/>
      <c r="E22" s="192"/>
      <c r="F22" s="197"/>
      <c r="G22" s="192"/>
      <c r="H22" s="86" t="str">
        <f>Composantes!A16</f>
        <v>T.1.4.2. Recherche des fournisseurs</v>
      </c>
    </row>
    <row r="23" spans="1:8" s="83" customFormat="1" ht="24.75" customHeight="1" x14ac:dyDescent="0.2">
      <c r="A23" s="238"/>
      <c r="B23" s="208"/>
      <c r="C23" s="254"/>
      <c r="D23" s="192"/>
      <c r="E23" s="192"/>
      <c r="F23" s="197"/>
      <c r="G23" s="192"/>
      <c r="H23" s="86" t="str">
        <f>Composantes!A17</f>
        <v>T.1.4.3. Comparaison des offres, sélection et qualification des fournisseurs</v>
      </c>
    </row>
    <row r="24" spans="1:8" s="83" customFormat="1" ht="24.75" customHeight="1" x14ac:dyDescent="0.2">
      <c r="A24" s="238"/>
      <c r="B24" s="208"/>
      <c r="C24" s="254"/>
      <c r="D24" s="192"/>
      <c r="E24" s="192"/>
      <c r="F24" s="197"/>
      <c r="G24" s="192"/>
      <c r="H24" s="86" t="str">
        <f>Composantes!A18</f>
        <v>T.1.4.4. Mise à jour du système d’information fournisseurs</v>
      </c>
    </row>
    <row r="25" spans="1:8" s="83" customFormat="1" ht="24.75" customHeight="1" x14ac:dyDescent="0.2">
      <c r="A25" s="238"/>
      <c r="B25" s="208"/>
      <c r="C25" s="254"/>
      <c r="D25" s="192"/>
      <c r="E25" s="192"/>
      <c r="F25" s="198"/>
      <c r="G25" s="192"/>
      <c r="H25" s="86" t="str">
        <f>Composantes!A19</f>
        <v>T.1.4.5. Communication avec des acteurs internes et avec les fournisseurs</v>
      </c>
    </row>
    <row r="26" spans="1:8" s="83" customFormat="1" ht="24.75" customHeight="1" x14ac:dyDescent="0.2">
      <c r="A26" s="238"/>
      <c r="B26" s="208" t="str">
        <f>'Processus-activité'!A5</f>
        <v>Activité_1.5._Suivi_et_contrôle_des_opérations_d_achats_et_d_investissement_de_la_PME</v>
      </c>
      <c r="C26" s="254" t="str">
        <f>'Processus-activité'!B5</f>
        <v>Passer les commandes d’achat et d’immobilisation et les contrôler, valider le règlement, évaluer les fournisseurs.</v>
      </c>
      <c r="D26" s="192"/>
      <c r="E26" s="192"/>
      <c r="F26" s="199"/>
      <c r="G26" s="192"/>
      <c r="H26" s="86" t="str">
        <f>Composantes!A20</f>
        <v>T.1.5.1. Préparation de la négociation des contrats</v>
      </c>
    </row>
    <row r="27" spans="1:8" s="83" customFormat="1" ht="24.75" customHeight="1" x14ac:dyDescent="0.2">
      <c r="A27" s="238"/>
      <c r="B27" s="208"/>
      <c r="C27" s="254"/>
      <c r="D27" s="192"/>
      <c r="E27" s="192"/>
      <c r="F27" s="197"/>
      <c r="G27" s="192"/>
      <c r="H27" s="86" t="str">
        <f>Composantes!A21</f>
        <v>T.1.5.2. Passation et suivi des commandes</v>
      </c>
    </row>
    <row r="28" spans="1:8" s="83" customFormat="1" ht="24.75" customHeight="1" x14ac:dyDescent="0.2">
      <c r="A28" s="238"/>
      <c r="B28" s="208"/>
      <c r="C28" s="254"/>
      <c r="D28" s="192"/>
      <c r="E28" s="192"/>
      <c r="F28" s="197"/>
      <c r="G28" s="192"/>
      <c r="H28" s="86" t="str">
        <f>Composantes!A22</f>
        <v>T.1.5.3. Acquisition et suivi des immobilisations</v>
      </c>
    </row>
    <row r="29" spans="1:8" s="83" customFormat="1" ht="24.75" customHeight="1" x14ac:dyDescent="0.2">
      <c r="A29" s="238"/>
      <c r="B29" s="208"/>
      <c r="C29" s="254"/>
      <c r="D29" s="192"/>
      <c r="E29" s="192"/>
      <c r="F29" s="197"/>
      <c r="G29" s="192"/>
      <c r="H29" s="86" t="str">
        <f>Composantes!A23</f>
        <v>T.1.5.4. Contrôle des achats et des règlements</v>
      </c>
    </row>
    <row r="30" spans="1:8" s="83" customFormat="1" ht="24.75" customHeight="1" x14ac:dyDescent="0.2">
      <c r="A30" s="238"/>
      <c r="B30" s="208"/>
      <c r="C30" s="254"/>
      <c r="D30" s="192"/>
      <c r="E30" s="192"/>
      <c r="F30" s="197"/>
      <c r="G30" s="192"/>
      <c r="H30" s="86" t="str">
        <f>Composantes!A24</f>
        <v>T.1.5.5. Évaluation des fournisseurs</v>
      </c>
    </row>
    <row r="31" spans="1:8" s="83" customFormat="1" ht="24.75" customHeight="1" x14ac:dyDescent="0.2">
      <c r="A31" s="238"/>
      <c r="B31" s="208"/>
      <c r="C31" s="254"/>
      <c r="D31" s="192"/>
      <c r="E31" s="192"/>
      <c r="F31" s="198"/>
      <c r="G31" s="192"/>
      <c r="H31" s="86" t="str">
        <f>Composantes!A25</f>
        <v>T.1.5.6. Communication écrite et orale avec des acteurs internes, les fournisseurs et les partenaires financiers</v>
      </c>
    </row>
    <row r="32" spans="1:8" s="83" customFormat="1" ht="24.75" customHeight="1" x14ac:dyDescent="0.2">
      <c r="A32" s="238"/>
      <c r="B32" s="208" t="str">
        <f>'Processus-activité'!A6</f>
        <v>Activité_1.6._Suivi_comptable_des_opérations_avec_les_clients_et_les_fournisseurs_de_la_PME</v>
      </c>
      <c r="C32" s="254" t="str">
        <f>'Processus-activité'!B6</f>
        <v>Assurer le suivi comptable des opérations commerciales</v>
      </c>
      <c r="D32" s="192"/>
      <c r="E32" s="192"/>
      <c r="F32" s="199"/>
      <c r="G32" s="222"/>
      <c r="H32" s="86" t="str">
        <f>Composantes!A26</f>
        <v>T.1.6.1. Contrôle de l’enregistrement comptable des opérations d’achats, de ventes et de règlements</v>
      </c>
    </row>
    <row r="33" spans="1:8" s="83" customFormat="1" ht="24.75" customHeight="1" x14ac:dyDescent="0.2">
      <c r="A33" s="238"/>
      <c r="B33" s="208"/>
      <c r="C33" s="254"/>
      <c r="D33" s="192"/>
      <c r="E33" s="192"/>
      <c r="F33" s="197"/>
      <c r="G33" s="222"/>
      <c r="H33" s="86" t="str">
        <f>Composantes!A27</f>
        <v>T.1.6.2. Suivi des relations avec les banques</v>
      </c>
    </row>
    <row r="34" spans="1:8" s="83" customFormat="1" ht="24.75" customHeight="1" x14ac:dyDescent="0.2">
      <c r="A34" s="238"/>
      <c r="B34" s="208"/>
      <c r="C34" s="254"/>
      <c r="D34" s="192"/>
      <c r="E34" s="192"/>
      <c r="F34" s="197"/>
      <c r="G34" s="222"/>
      <c r="H34" s="86" t="str">
        <f>Composantes!A28</f>
        <v>T.1.6.3. Suivi de la trésorerie des comptes de tiers, des encaissements et des décaissements</v>
      </c>
    </row>
    <row r="35" spans="1:8" s="83" customFormat="1" ht="24.75" customHeight="1" x14ac:dyDescent="0.2">
      <c r="A35" s="238"/>
      <c r="B35" s="208"/>
      <c r="C35" s="254"/>
      <c r="D35" s="192"/>
      <c r="E35" s="192"/>
      <c r="F35" s="197"/>
      <c r="G35" s="222"/>
      <c r="H35" s="86" t="str">
        <f>Composantes!A29</f>
        <v>T.1.6.4. Préparation et contrôle de la déclaration de TVA</v>
      </c>
    </row>
    <row r="36" spans="1:8" s="83" customFormat="1" ht="24.75" customHeight="1" thickBot="1" x14ac:dyDescent="0.25">
      <c r="A36" s="239"/>
      <c r="B36" s="233"/>
      <c r="C36" s="255"/>
      <c r="D36" s="221"/>
      <c r="E36" s="221"/>
      <c r="F36" s="251"/>
      <c r="G36" s="223"/>
      <c r="H36" s="87" t="str">
        <f>Composantes!A30</f>
        <v>T.1.6.5. Évaluation et suivi des risques liés aux échanges internationaux</v>
      </c>
    </row>
    <row r="37" spans="1:8" s="83" customFormat="1" ht="24.75" customHeight="1" x14ac:dyDescent="0.2">
      <c r="A37" s="240" t="str">
        <f>'Processus-activité'!A29</f>
        <v>DOMAINE D’ACTIVITÉS 2 : PARTICIPER À LA GESTION DES RISQUES DE LA PME</v>
      </c>
      <c r="B37" s="207" t="str">
        <f>'Processus-activité'!A7</f>
        <v>Activité_2.1._Conduite_d_une_veille</v>
      </c>
      <c r="C37" s="253" t="str">
        <f>'Processus-activité'!B7</f>
        <v>Conduire une veille</v>
      </c>
      <c r="D37" s="209"/>
      <c r="E37" s="211"/>
      <c r="F37" s="211"/>
      <c r="G37" s="212"/>
      <c r="H37" s="85" t="str">
        <f>Composantes!A31</f>
        <v>T.2.1.1. Mise en place d’une veille</v>
      </c>
    </row>
    <row r="38" spans="1:8" s="83" customFormat="1" ht="24.75" customHeight="1" x14ac:dyDescent="0.2">
      <c r="A38" s="241"/>
      <c r="B38" s="208"/>
      <c r="C38" s="254"/>
      <c r="D38" s="210"/>
      <c r="E38" s="194"/>
      <c r="F38" s="194"/>
      <c r="G38" s="213"/>
      <c r="H38" s="86" t="str">
        <f>Composantes!A32</f>
        <v xml:space="preserve">T.2.1.2. Qualification de l’information </v>
      </c>
    </row>
    <row r="39" spans="1:8" s="83" customFormat="1" ht="24.75" customHeight="1" x14ac:dyDescent="0.2">
      <c r="A39" s="241"/>
      <c r="B39" s="208"/>
      <c r="C39" s="254"/>
      <c r="D39" s="210"/>
      <c r="E39" s="194"/>
      <c r="F39" s="194"/>
      <c r="G39" s="213"/>
      <c r="H39" s="86" t="str">
        <f>Composantes!A33</f>
        <v>T.2.1.3. Mise en évidence de risques éventuels</v>
      </c>
    </row>
    <row r="40" spans="1:8" s="83" customFormat="1" ht="24.75" customHeight="1" x14ac:dyDescent="0.2">
      <c r="A40" s="241"/>
      <c r="B40" s="208"/>
      <c r="C40" s="254"/>
      <c r="D40" s="210"/>
      <c r="E40" s="194"/>
      <c r="F40" s="194"/>
      <c r="G40" s="213"/>
      <c r="H40" s="86" t="str">
        <f>Composantes!A34</f>
        <v>T.2.1.4. Alerte des responsables de la PME</v>
      </c>
    </row>
    <row r="41" spans="1:8" s="83" customFormat="1" ht="24.75" customHeight="1" x14ac:dyDescent="0.2">
      <c r="A41" s="241"/>
      <c r="B41" s="208"/>
      <c r="C41" s="254"/>
      <c r="D41" s="210"/>
      <c r="E41" s="194"/>
      <c r="F41" s="194"/>
      <c r="G41" s="213"/>
      <c r="H41" s="86" t="str">
        <f>Composantes!A35</f>
        <v xml:space="preserve">T.2.1.5. Synthèse et diffusion de l’information </v>
      </c>
    </row>
    <row r="42" spans="1:8" s="83" customFormat="1" ht="24.75" customHeight="1" x14ac:dyDescent="0.2">
      <c r="A42" s="241"/>
      <c r="B42" s="208"/>
      <c r="C42" s="254"/>
      <c r="D42" s="210"/>
      <c r="E42" s="195"/>
      <c r="F42" s="195"/>
      <c r="G42" s="214"/>
      <c r="H42" s="86" t="str">
        <f>Composantes!A36</f>
        <v>T.2.1.6. Mise à jour des pratiques et des procédures</v>
      </c>
    </row>
    <row r="43" spans="1:8" s="83" customFormat="1" ht="24.75" customHeight="1" x14ac:dyDescent="0.2">
      <c r="A43" s="241"/>
      <c r="B43" s="208" t="str">
        <f>'Processus-activité'!A8</f>
        <v>Activité_2.2._Participation_à_la_mise_en_place_d_un_travail_en_mode_projet_au_sein_de_la_PME</v>
      </c>
      <c r="C43" s="254" t="str">
        <f>'Processus-activité'!B8</f>
        <v>Accompagner la mise en place d’un travail en mode « projet »</v>
      </c>
      <c r="D43" s="210"/>
      <c r="E43" s="224"/>
      <c r="F43" s="200"/>
      <c r="G43" s="200"/>
      <c r="H43" s="86" t="str">
        <f>Composantes!A37</f>
        <v>T.2.2.1. Identification du besoin en termes d’organisation</v>
      </c>
    </row>
    <row r="44" spans="1:8" s="83" customFormat="1" ht="24.75" customHeight="1" x14ac:dyDescent="0.2">
      <c r="A44" s="241"/>
      <c r="B44" s="208"/>
      <c r="C44" s="254"/>
      <c r="D44" s="210"/>
      <c r="E44" s="224"/>
      <c r="F44" s="201"/>
      <c r="G44" s="201"/>
      <c r="H44" s="86" t="str">
        <f>Composantes!A38</f>
        <v xml:space="preserve">T.2.2.2. Conduite d’une analyse fonctionnelle interne et externe </v>
      </c>
    </row>
    <row r="45" spans="1:8" s="83" customFormat="1" ht="24.75" customHeight="1" x14ac:dyDescent="0.2">
      <c r="A45" s="241"/>
      <c r="B45" s="208"/>
      <c r="C45" s="254"/>
      <c r="D45" s="210"/>
      <c r="E45" s="224"/>
      <c r="F45" s="201"/>
      <c r="G45" s="201"/>
      <c r="H45" s="86" t="str">
        <f>Composantes!A39</f>
        <v xml:space="preserve">T.2.2.3. Élaboration du cahier des charges et planification des tâches à réaliser </v>
      </c>
    </row>
    <row r="46" spans="1:8" s="83" customFormat="1" ht="24.75" customHeight="1" x14ac:dyDescent="0.2">
      <c r="A46" s="241"/>
      <c r="B46" s="208"/>
      <c r="C46" s="254"/>
      <c r="D46" s="210"/>
      <c r="E46" s="224"/>
      <c r="F46" s="201"/>
      <c r="G46" s="201"/>
      <c r="H46" s="86" t="str">
        <f>Composantes!A40</f>
        <v xml:space="preserve">T.2.2.4. Organisation et conduite de réunions avec les acteurs du projet </v>
      </c>
    </row>
    <row r="47" spans="1:8" s="83" customFormat="1" ht="24.75" customHeight="1" x14ac:dyDescent="0.2">
      <c r="A47" s="241"/>
      <c r="B47" s="208"/>
      <c r="C47" s="254"/>
      <c r="D47" s="210"/>
      <c r="E47" s="225"/>
      <c r="F47" s="202"/>
      <c r="G47" s="202"/>
      <c r="H47" s="86" t="str">
        <f>Composantes!A41</f>
        <v>T.2.2.5. Suivi du projet</v>
      </c>
    </row>
    <row r="48" spans="1:8" s="83" customFormat="1" ht="24.75" customHeight="1" x14ac:dyDescent="0.2">
      <c r="A48" s="241"/>
      <c r="B48" s="208" t="str">
        <f>'Processus-activité'!A9</f>
        <v>Activité_2.3._Mise_en_œuvre_d_une_démarche_de_gestion_des_risques_de_la_PME</v>
      </c>
      <c r="C48" s="254" t="str">
        <f>'Processus-activité'!B9</f>
        <v>Identifier, évaluer les risques de l’entreprise et proposer des actions correctrices.</v>
      </c>
      <c r="D48" s="210"/>
      <c r="E48" s="230"/>
      <c r="F48" s="193"/>
      <c r="G48" s="193"/>
      <c r="H48" s="86" t="str">
        <f>Composantes!A42</f>
        <v xml:space="preserve">T.2.3.1. Identification des risques </v>
      </c>
    </row>
    <row r="49" spans="1:8" s="83" customFormat="1" ht="24.75" customHeight="1" x14ac:dyDescent="0.2">
      <c r="A49" s="241"/>
      <c r="B49" s="208"/>
      <c r="C49" s="254"/>
      <c r="D49" s="210"/>
      <c r="E49" s="231"/>
      <c r="F49" s="194"/>
      <c r="G49" s="194"/>
      <c r="H49" s="86" t="str">
        <f>Composantes!A43</f>
        <v>T.2.3.2. Conduite d’une veille relative à la réglementation et à la certification</v>
      </c>
    </row>
    <row r="50" spans="1:8" s="83" customFormat="1" ht="24.75" customHeight="1" x14ac:dyDescent="0.2">
      <c r="A50" s="241"/>
      <c r="B50" s="208"/>
      <c r="C50" s="254"/>
      <c r="D50" s="210"/>
      <c r="E50" s="231"/>
      <c r="F50" s="194"/>
      <c r="G50" s="194"/>
      <c r="H50" s="86" t="str">
        <f>Composantes!A44</f>
        <v>T.2.3.3. Identification des obligations légales</v>
      </c>
    </row>
    <row r="51" spans="1:8" s="83" customFormat="1" ht="24.75" customHeight="1" x14ac:dyDescent="0.2">
      <c r="A51" s="241"/>
      <c r="B51" s="208"/>
      <c r="C51" s="254"/>
      <c r="D51" s="210"/>
      <c r="E51" s="231"/>
      <c r="F51" s="194"/>
      <c r="G51" s="194"/>
      <c r="H51" s="86" t="str">
        <f>Composantes!A45</f>
        <v>T.2.3.4. Analyse, évaluation des risques et alertes éventuelles des dirigeants de la PME</v>
      </c>
    </row>
    <row r="52" spans="1:8" s="83" customFormat="1" ht="24.75" customHeight="1" x14ac:dyDescent="0.2">
      <c r="A52" s="241"/>
      <c r="B52" s="208"/>
      <c r="C52" s="254"/>
      <c r="D52" s="210"/>
      <c r="E52" s="231"/>
      <c r="F52" s="194"/>
      <c r="G52" s="194"/>
      <c r="H52" s="86" t="str">
        <f>Composantes!A46</f>
        <v>T.2.3.5. Proposition d'actions correctrices</v>
      </c>
    </row>
    <row r="53" spans="1:8" s="83" customFormat="1" ht="24.75" customHeight="1" x14ac:dyDescent="0.2">
      <c r="A53" s="241"/>
      <c r="B53" s="208"/>
      <c r="C53" s="254"/>
      <c r="D53" s="210"/>
      <c r="E53" s="232"/>
      <c r="F53" s="195"/>
      <c r="G53" s="195"/>
      <c r="H53" s="86" t="str">
        <f>Composantes!A47</f>
        <v>T.2.3.6. Mise en œuvre, diffusion et suivi des actions validées</v>
      </c>
    </row>
    <row r="54" spans="1:8" s="83" customFormat="1" ht="24.75" customHeight="1" x14ac:dyDescent="0.2">
      <c r="A54" s="241"/>
      <c r="B54" s="208" t="str">
        <f>'Processus-activité'!A10</f>
        <v>Activité_2.4._Participation_à_la_gestion_des_risques_financiers_de_la_PME</v>
      </c>
      <c r="C54" s="254" t="str">
        <f>'Processus-activité'!B10</f>
        <v>Évaluer et suivre les risques financiers de la PME en termes de trésorerie</v>
      </c>
      <c r="D54" s="192"/>
      <c r="E54" s="226"/>
      <c r="F54" s="199"/>
      <c r="G54" s="199"/>
      <c r="H54" s="86" t="str">
        <f>Composantes!A48</f>
        <v>T.2.4.1. Identification des échéances à court et moyen terme</v>
      </c>
    </row>
    <row r="55" spans="1:8" s="83" customFormat="1" ht="24.75" customHeight="1" x14ac:dyDescent="0.2">
      <c r="A55" s="241"/>
      <c r="B55" s="208"/>
      <c r="C55" s="254"/>
      <c r="D55" s="192"/>
      <c r="E55" s="227"/>
      <c r="F55" s="197"/>
      <c r="G55" s="197"/>
      <c r="H55" s="86" t="str">
        <f>Composantes!A49</f>
        <v xml:space="preserve">T.2.4.2. Suivi des flux de trésorerie </v>
      </c>
    </row>
    <row r="56" spans="1:8" s="83" customFormat="1" ht="24.75" customHeight="1" x14ac:dyDescent="0.2">
      <c r="A56" s="241"/>
      <c r="B56" s="208"/>
      <c r="C56" s="254"/>
      <c r="D56" s="192"/>
      <c r="E56" s="227"/>
      <c r="F56" s="197"/>
      <c r="G56" s="197"/>
      <c r="H56" s="86" t="str">
        <f>Composantes!A50</f>
        <v xml:space="preserve">T.2.4.3. Évaluation des risques financiers à court et moyen terme </v>
      </c>
    </row>
    <row r="57" spans="1:8" s="83" customFormat="1" ht="24.75" customHeight="1" x14ac:dyDescent="0.2">
      <c r="A57" s="241"/>
      <c r="B57" s="208"/>
      <c r="C57" s="254"/>
      <c r="D57" s="192"/>
      <c r="E57" s="227"/>
      <c r="F57" s="197"/>
      <c r="G57" s="197"/>
      <c r="H57" s="86" t="str">
        <f>Composantes!A51</f>
        <v>T.2.4.4. Alerte des responsables de la PME</v>
      </c>
    </row>
    <row r="58" spans="1:8" s="83" customFormat="1" ht="24.75" customHeight="1" x14ac:dyDescent="0.2">
      <c r="A58" s="241"/>
      <c r="B58" s="208"/>
      <c r="C58" s="254"/>
      <c r="D58" s="192"/>
      <c r="E58" s="227"/>
      <c r="F58" s="197"/>
      <c r="G58" s="197"/>
      <c r="H58" s="86" t="str">
        <f>Composantes!A52</f>
        <v>T.2.4.5. Proposition de solutions</v>
      </c>
    </row>
    <row r="59" spans="1:8" s="83" customFormat="1" ht="24.75" customHeight="1" x14ac:dyDescent="0.2">
      <c r="A59" s="241"/>
      <c r="B59" s="208"/>
      <c r="C59" s="254"/>
      <c r="D59" s="192"/>
      <c r="E59" s="228"/>
      <c r="F59" s="198"/>
      <c r="G59" s="198"/>
      <c r="H59" s="86" t="str">
        <f>Composantes!A53</f>
        <v>T.2.4.6. Mise en œuvre et suivi des actions validées</v>
      </c>
    </row>
    <row r="60" spans="1:8" s="83" customFormat="1" ht="24.75" customHeight="1" x14ac:dyDescent="0.2">
      <c r="A60" s="241"/>
      <c r="B60" s="208" t="str">
        <f>'Processus-activité'!A11</f>
        <v>Activité_2.5._Participation_à_la_gestion_des_risques_non_financiers_de_la_PME</v>
      </c>
      <c r="C60" s="254" t="str">
        <f>'Processus-activité'!B11</f>
        <v>Gérer des risques identifiés dans la PME</v>
      </c>
      <c r="D60" s="210"/>
      <c r="E60" s="230"/>
      <c r="F60" s="193"/>
      <c r="G60" s="193"/>
      <c r="H60" s="86" t="str">
        <f>Composantes!A54</f>
        <v>T.2.5.1. Gestion des risques liés à la santé, à l'hygiène et à la sécurité au travail</v>
      </c>
    </row>
    <row r="61" spans="1:8" s="83" customFormat="1" ht="24.75" customHeight="1" x14ac:dyDescent="0.2">
      <c r="A61" s="241"/>
      <c r="B61" s="208"/>
      <c r="C61" s="254"/>
      <c r="D61" s="210"/>
      <c r="E61" s="231"/>
      <c r="F61" s="194"/>
      <c r="G61" s="194"/>
      <c r="H61" s="86" t="str">
        <f>Composantes!A55</f>
        <v xml:space="preserve">T.2.5.2. Gestion des risques liés à la protection des personnes, des biens et des droits </v>
      </c>
    </row>
    <row r="62" spans="1:8" s="83" customFormat="1" ht="24.75" customHeight="1" x14ac:dyDescent="0.2">
      <c r="A62" s="241"/>
      <c r="B62" s="208"/>
      <c r="C62" s="254"/>
      <c r="D62" s="210"/>
      <c r="E62" s="231"/>
      <c r="F62" s="194"/>
      <c r="G62" s="194"/>
      <c r="H62" s="86" t="str">
        <f>Composantes!A56</f>
        <v>T.2.5.3. Gestion des risques environnementaux</v>
      </c>
    </row>
    <row r="63" spans="1:8" s="83" customFormat="1" ht="24.75" customHeight="1" x14ac:dyDescent="0.2">
      <c r="A63" s="241"/>
      <c r="B63" s="208"/>
      <c r="C63" s="254"/>
      <c r="D63" s="210"/>
      <c r="E63" s="232"/>
      <c r="F63" s="195"/>
      <c r="G63" s="195"/>
      <c r="H63" s="86" t="str">
        <f>Composantes!A57</f>
        <v>T.2.5.4. Gestion des risques informatiques et des risques liés aux données</v>
      </c>
    </row>
    <row r="64" spans="1:8" s="83" customFormat="1" ht="24.75" customHeight="1" thickBot="1" x14ac:dyDescent="0.25">
      <c r="A64" s="241"/>
      <c r="B64" s="208" t="str">
        <f>'Processus-activité'!A12</f>
        <v>Activité_2.6._Mise_en_place_d_une_démarche_qualité_au_sein_de_la_PME</v>
      </c>
      <c r="C64" s="254" t="str">
        <f>'Processus-activité'!B12</f>
        <v>Mettre en place une démarche qualité au sein de la PME</v>
      </c>
      <c r="D64" s="234"/>
      <c r="E64" s="193"/>
      <c r="F64" s="193"/>
      <c r="G64" s="193"/>
      <c r="H64" s="86" t="str">
        <f>Composantes!A58</f>
        <v>T.2.6.1. Analyse de l’existant</v>
      </c>
    </row>
    <row r="65" spans="1:8" s="83" customFormat="1" ht="24.75" customHeight="1" x14ac:dyDescent="0.2">
      <c r="A65" s="241"/>
      <c r="B65" s="208"/>
      <c r="C65" s="254"/>
      <c r="D65" s="201"/>
      <c r="E65" s="194"/>
      <c r="F65" s="194"/>
      <c r="G65" s="194"/>
      <c r="H65" s="86" t="str">
        <f>Composantes!A59</f>
        <v>T.2.6.2. Formalisation, diffusion, contrôle et amélioration des procédures</v>
      </c>
    </row>
    <row r="66" spans="1:8" s="83" customFormat="1" ht="24.75" customHeight="1" x14ac:dyDescent="0.2">
      <c r="A66" s="241"/>
      <c r="B66" s="208"/>
      <c r="C66" s="254"/>
      <c r="D66" s="201"/>
      <c r="E66" s="194"/>
      <c r="F66" s="194"/>
      <c r="G66" s="194"/>
      <c r="H66" s="86" t="str">
        <f>Composantes!A60</f>
        <v>T.2.6.3. Participation à la mise en place de procédures de gestion des connaissances</v>
      </c>
    </row>
    <row r="67" spans="1:8" s="83" customFormat="1" ht="24.75" customHeight="1" x14ac:dyDescent="0.2">
      <c r="A67" s="241"/>
      <c r="B67" s="208"/>
      <c r="C67" s="254"/>
      <c r="D67" s="201"/>
      <c r="E67" s="194"/>
      <c r="F67" s="194"/>
      <c r="G67" s="194"/>
      <c r="H67" s="86" t="str">
        <f>Composantes!A61</f>
        <v>T.2.6.4. Veille sur la certification</v>
      </c>
    </row>
    <row r="68" spans="1:8" s="83" customFormat="1" ht="24.75" customHeight="1" thickBot="1" x14ac:dyDescent="0.25">
      <c r="A68" s="242"/>
      <c r="B68" s="233"/>
      <c r="C68" s="255"/>
      <c r="D68" s="235"/>
      <c r="E68" s="229"/>
      <c r="F68" s="229"/>
      <c r="G68" s="229"/>
      <c r="H68" s="87" t="str">
        <f>Composantes!A62</f>
        <v>T.2.6.5. Mise en œuvre et suivi de la démarche de certification</v>
      </c>
    </row>
    <row r="69" spans="1:8" s="83" customFormat="1" ht="24.75" customHeight="1" x14ac:dyDescent="0.2">
      <c r="A69" s="243" t="str">
        <f>'Processus-activité'!A30</f>
        <v>DOMAINE D’ACTIVITÉS 3 : GÉRER LE PERSONNEL ET CONTRIBUER À LA GESTION DES RESSOURCES HUMAINES de LA PME</v>
      </c>
      <c r="B69" s="207" t="str">
        <f>'Processus-activité'!A13</f>
        <v>Activité_3.1._Gestion_administrative_du_personnel_de_la_PME</v>
      </c>
      <c r="C69" s="253" t="str">
        <f>'Processus-activité'!B13</f>
        <v>Assurer le suivi administratif du personnel
Préparer les éléments de la paie et communiquer sur ces éléments 
Organiser les élections des représentants du personnel</v>
      </c>
      <c r="D69" s="224"/>
      <c r="E69" s="224"/>
      <c r="F69" s="252"/>
      <c r="G69" s="202"/>
      <c r="H69" s="85" t="str">
        <f>Composantes!A63</f>
        <v xml:space="preserve">T.3.1.1. Suivi des formalités et procédures d’embauche et de départ </v>
      </c>
    </row>
    <row r="70" spans="1:8" s="83" customFormat="1" ht="24.75" customHeight="1" x14ac:dyDescent="0.2">
      <c r="A70" s="244"/>
      <c r="B70" s="208"/>
      <c r="C70" s="254"/>
      <c r="D70" s="224"/>
      <c r="E70" s="224"/>
      <c r="F70" s="201"/>
      <c r="G70" s="210"/>
      <c r="H70" s="86" t="str">
        <f>Composantes!A64</f>
        <v xml:space="preserve">T.3.1.2. Organisation et suivi des dossiers du personnel </v>
      </c>
    </row>
    <row r="71" spans="1:8" s="83" customFormat="1" ht="24.75" customHeight="1" x14ac:dyDescent="0.2">
      <c r="A71" s="244"/>
      <c r="B71" s="208"/>
      <c r="C71" s="254"/>
      <c r="D71" s="224"/>
      <c r="E71" s="224"/>
      <c r="F71" s="201"/>
      <c r="G71" s="210"/>
      <c r="H71" s="86" t="str">
        <f>Composantes!A65</f>
        <v xml:space="preserve">T.3.1.3. Gestion du temps de travail, des absences et des congés </v>
      </c>
    </row>
    <row r="72" spans="1:8" s="83" customFormat="1" ht="24.75" customHeight="1" x14ac:dyDescent="0.2">
      <c r="A72" s="244"/>
      <c r="B72" s="208"/>
      <c r="C72" s="254"/>
      <c r="D72" s="224"/>
      <c r="E72" s="224"/>
      <c r="F72" s="201"/>
      <c r="G72" s="210"/>
      <c r="H72" s="86" t="str">
        <f>Composantes!A66</f>
        <v>T.3.1.4. Préparation et contrôle des éléments de la paie</v>
      </c>
    </row>
    <row r="73" spans="1:8" s="83" customFormat="1" ht="24.75" customHeight="1" x14ac:dyDescent="0.2">
      <c r="A73" s="244"/>
      <c r="B73" s="208"/>
      <c r="C73" s="254"/>
      <c r="D73" s="224"/>
      <c r="E73" s="224"/>
      <c r="F73" s="201"/>
      <c r="G73" s="210"/>
      <c r="H73" s="86" t="str">
        <f>Composantes!A67</f>
        <v>T.3.1.5. Réalisation des déclarations sociales</v>
      </c>
    </row>
    <row r="74" spans="1:8" s="83" customFormat="1" ht="24.75" customHeight="1" x14ac:dyDescent="0.2">
      <c r="A74" s="244"/>
      <c r="B74" s="208"/>
      <c r="C74" s="254"/>
      <c r="D74" s="224"/>
      <c r="E74" s="224"/>
      <c r="F74" s="201"/>
      <c r="G74" s="210"/>
      <c r="H74" s="86" t="str">
        <f>Composantes!A68</f>
        <v>T.3.1.6. Mise en place des modalités de représentation du personnel et de négociation au sein de l’entreprise</v>
      </c>
    </row>
    <row r="75" spans="1:8" s="83" customFormat="1" ht="24.75" customHeight="1" x14ac:dyDescent="0.2">
      <c r="A75" s="244"/>
      <c r="B75" s="208"/>
      <c r="C75" s="254"/>
      <c r="D75" s="225"/>
      <c r="E75" s="225"/>
      <c r="F75" s="202"/>
      <c r="G75" s="210"/>
      <c r="H75" s="86" t="str">
        <f>Composantes!A69</f>
        <v>T.3.1.7. Communication avec la direction, les salariés, les instances représentatives du personnel de la PME, les spécialistes de gestion du personnel et l’administration</v>
      </c>
    </row>
    <row r="76" spans="1:8" s="83" customFormat="1" ht="24.75" customHeight="1" x14ac:dyDescent="0.2">
      <c r="A76" s="244"/>
      <c r="B76" s="208" t="str">
        <f>'Processus-activité'!A14</f>
        <v>Activité_3.2._Participation_à_la_gestion_des_ressources_humaines_de_la_PME</v>
      </c>
      <c r="C76" s="254" t="str">
        <f>'Processus-activité'!B14</f>
        <v>Participer à la gestion des ressources humaines</v>
      </c>
      <c r="D76" s="236"/>
      <c r="E76" s="236"/>
      <c r="F76" s="200"/>
      <c r="G76" s="210"/>
      <c r="H76" s="86" t="str">
        <f>Composantes!A70</f>
        <v xml:space="preserve">T.3.2.1. Aide au recrutement </v>
      </c>
    </row>
    <row r="77" spans="1:8" s="83" customFormat="1" ht="24.75" customHeight="1" x14ac:dyDescent="0.2">
      <c r="A77" s="244"/>
      <c r="B77" s="208"/>
      <c r="C77" s="254"/>
      <c r="D77" s="224"/>
      <c r="E77" s="224"/>
      <c r="F77" s="201"/>
      <c r="G77" s="210"/>
      <c r="H77" s="86" t="str">
        <f>Composantes!A71</f>
        <v xml:space="preserve">T.3.2.2. Intégration des nouveaux membres </v>
      </c>
    </row>
    <row r="78" spans="1:8" s="83" customFormat="1" ht="24.75" customHeight="1" x14ac:dyDescent="0.2">
      <c r="A78" s="244"/>
      <c r="B78" s="208"/>
      <c r="C78" s="254"/>
      <c r="D78" s="224"/>
      <c r="E78" s="224"/>
      <c r="F78" s="201"/>
      <c r="G78" s="210"/>
      <c r="H78" s="86" t="str">
        <f>Composantes!A72</f>
        <v xml:space="preserve">T.3.2.3. Préparation et suivi des actions de formation  </v>
      </c>
    </row>
    <row r="79" spans="1:8" s="83" customFormat="1" ht="24.75" customHeight="1" x14ac:dyDescent="0.2">
      <c r="A79" s="244"/>
      <c r="B79" s="208"/>
      <c r="C79" s="254"/>
      <c r="D79" s="224"/>
      <c r="E79" s="224"/>
      <c r="F79" s="201"/>
      <c r="G79" s="210"/>
      <c r="H79" s="86" t="str">
        <f>Composantes!A73</f>
        <v>T.3.2.4. Préparation et mise en place de l'évaluation des personnels</v>
      </c>
    </row>
    <row r="80" spans="1:8" s="83" customFormat="1" ht="24.75" customHeight="1" x14ac:dyDescent="0.2">
      <c r="A80" s="244"/>
      <c r="B80" s="208"/>
      <c r="C80" s="254"/>
      <c r="D80" s="224"/>
      <c r="E80" s="224"/>
      <c r="F80" s="201"/>
      <c r="G80" s="210"/>
      <c r="H80" s="86" t="str">
        <f>Composantes!A74</f>
        <v>T.3.2.5. Préparation et suivi de tableaux de bord sociaux</v>
      </c>
    </row>
    <row r="81" spans="1:8" s="83" customFormat="1" ht="24.75" customHeight="1" x14ac:dyDescent="0.2">
      <c r="A81" s="244"/>
      <c r="B81" s="208"/>
      <c r="C81" s="254"/>
      <c r="D81" s="225"/>
      <c r="E81" s="225"/>
      <c r="F81" s="202"/>
      <c r="G81" s="210"/>
      <c r="H81" s="86" t="str">
        <f>Composantes!A75</f>
        <v>T.3.2.6. Communication avec la direction et les salariés de la PME, les organismes de formation, les organismes paritaires collecteurs, les prestataires externes du recrutement</v>
      </c>
    </row>
    <row r="82" spans="1:8" s="83" customFormat="1" ht="24.75" customHeight="1" thickBot="1" x14ac:dyDescent="0.25">
      <c r="A82" s="244"/>
      <c r="B82" s="208" t="str">
        <f>'Processus-activité'!A15</f>
        <v>Activité_3.3._Contribution_à_la_cohésion_interne_de_la_PME</v>
      </c>
      <c r="C82" s="254" t="str">
        <f>'Processus-activité'!B15</f>
        <v>Contribuer à la cohésion interne du personnel de l'entreprise</v>
      </c>
      <c r="D82" s="236"/>
      <c r="E82" s="236"/>
      <c r="F82" s="200"/>
      <c r="G82" s="234"/>
      <c r="H82" s="86" t="str">
        <f>Composantes!A76</f>
        <v>T.3.3.1. Contribution à la qualité des relations interpersonnelles</v>
      </c>
    </row>
    <row r="83" spans="1:8" s="83" customFormat="1" ht="24.75" customHeight="1" thickBot="1" x14ac:dyDescent="0.25">
      <c r="A83" s="245"/>
      <c r="B83" s="233"/>
      <c r="C83" s="255"/>
      <c r="D83" s="225"/>
      <c r="E83" s="225"/>
      <c r="F83" s="235"/>
      <c r="G83" s="202"/>
      <c r="H83" s="87" t="str">
        <f>Composantes!A77</f>
        <v>T.3.3.2. Contribution à la mise en place d’un travail collaboratif</v>
      </c>
    </row>
    <row r="84" spans="1:8" s="83" customFormat="1" ht="24.75" customHeight="1" x14ac:dyDescent="0.2">
      <c r="A84" s="243" t="str">
        <f>'Processus-activité'!A31</f>
        <v>DOMAINE D’ACTIVITÉS 4 : SOUTENIR LE FONCTIONNEMENT ET LE DÉVELOPPEMENT DE LA PME</v>
      </c>
      <c r="B84" s="207" t="str">
        <f>'Processus-activité'!A16</f>
        <v>Activité_4.1._Contribution_à_la_qualité_du_système_d_information_de_la_PME</v>
      </c>
      <c r="C84" s="253" t="str">
        <f>'Processus-activité'!B16</f>
        <v>Représenter, analyser, améliorer le système d’information de la PME</v>
      </c>
      <c r="D84" s="191"/>
      <c r="E84" s="191"/>
      <c r="F84" s="196"/>
      <c r="G84" s="191"/>
      <c r="H84" s="85" t="str">
        <f>Composantes!A78</f>
        <v xml:space="preserve">T.4.1.1. Caractérisation du système d’information </v>
      </c>
    </row>
    <row r="85" spans="1:8" s="83" customFormat="1" ht="24.75" customHeight="1" x14ac:dyDescent="0.2">
      <c r="A85" s="244"/>
      <c r="B85" s="208"/>
      <c r="C85" s="254"/>
      <c r="D85" s="192"/>
      <c r="E85" s="192"/>
      <c r="F85" s="197"/>
      <c r="G85" s="192"/>
      <c r="H85" s="86" t="str">
        <f>Composantes!A79</f>
        <v>T.4.1.2. Évaluation des besoins d’information</v>
      </c>
    </row>
    <row r="86" spans="1:8" s="83" customFormat="1" ht="24.75" customHeight="1" x14ac:dyDescent="0.2">
      <c r="A86" s="244"/>
      <c r="B86" s="208"/>
      <c r="C86" s="254"/>
      <c r="D86" s="192"/>
      <c r="E86" s="192"/>
      <c r="F86" s="197"/>
      <c r="G86" s="192"/>
      <c r="H86" s="86" t="str">
        <f>Composantes!A80</f>
        <v>T.4.1.3. Collecte et contrôle des informations</v>
      </c>
    </row>
    <row r="87" spans="1:8" s="83" customFormat="1" ht="24.75" customHeight="1" x14ac:dyDescent="0.2">
      <c r="A87" s="244"/>
      <c r="B87" s="208"/>
      <c r="C87" s="254"/>
      <c r="D87" s="192"/>
      <c r="E87" s="192"/>
      <c r="F87" s="197"/>
      <c r="G87" s="192"/>
      <c r="H87" s="86" t="str">
        <f>Composantes!A81</f>
        <v>T.4.1.4. Structuration des informations et des flux d’information</v>
      </c>
    </row>
    <row r="88" spans="1:8" s="83" customFormat="1" ht="24.75" customHeight="1" x14ac:dyDescent="0.2">
      <c r="A88" s="244"/>
      <c r="B88" s="208"/>
      <c r="C88" s="254"/>
      <c r="D88" s="192"/>
      <c r="E88" s="192"/>
      <c r="F88" s="197"/>
      <c r="G88" s="192"/>
      <c r="H88" s="86" t="str">
        <f>Composantes!A82</f>
        <v>T.4.1.5. Classement et archivage des documents</v>
      </c>
    </row>
    <row r="89" spans="1:8" s="83" customFormat="1" ht="24.75" customHeight="1" x14ac:dyDescent="0.2">
      <c r="A89" s="244"/>
      <c r="B89" s="208"/>
      <c r="C89" s="254"/>
      <c r="D89" s="192"/>
      <c r="E89" s="192"/>
      <c r="F89" s="198"/>
      <c r="G89" s="192"/>
      <c r="H89" s="86" t="str">
        <f>Composantes!A83</f>
        <v>T.4.1.6. Participation à l’évolution du système d’information</v>
      </c>
    </row>
    <row r="90" spans="1:8" s="83" customFormat="1" ht="24.75" customHeight="1" x14ac:dyDescent="0.2">
      <c r="A90" s="244"/>
      <c r="B90" s="208" t="str">
        <f>'Processus-activité'!A17</f>
        <v>Activité_4.2._Organisation_des_activités_de_la_PME</v>
      </c>
      <c r="C90" s="254" t="str">
        <f>'Processus-activité'!B17</f>
        <v>Améliorer des processus « support » et organiser et suivre les activités de la PME</v>
      </c>
      <c r="D90" s="210"/>
      <c r="E90" s="192"/>
      <c r="F90" s="199"/>
      <c r="G90" s="210"/>
      <c r="H90" s="86" t="str">
        <f>Composantes!A84</f>
        <v>T.4.2.1. Contribution à l’évolution des processus « supports »</v>
      </c>
    </row>
    <row r="91" spans="1:8" s="83" customFormat="1" ht="24.75" customHeight="1" x14ac:dyDescent="0.2">
      <c r="A91" s="244"/>
      <c r="B91" s="208"/>
      <c r="C91" s="254"/>
      <c r="D91" s="210"/>
      <c r="E91" s="192"/>
      <c r="F91" s="197"/>
      <c r="G91" s="210"/>
      <c r="H91" s="86" t="str">
        <f>Composantes!A85</f>
        <v>T.4.2.2. Amélioration et suivi de l’organisation du travail administratif</v>
      </c>
    </row>
    <row r="92" spans="1:8" s="83" customFormat="1" ht="24.75" customHeight="1" x14ac:dyDescent="0.2">
      <c r="A92" s="244"/>
      <c r="B92" s="208"/>
      <c r="C92" s="254"/>
      <c r="D92" s="210"/>
      <c r="E92" s="192"/>
      <c r="F92" s="197"/>
      <c r="G92" s="210"/>
      <c r="H92" s="86" t="str">
        <f>Composantes!A86</f>
        <v>T.4.2.3. Planification des activités et des prestations (chantiers, interventions, etc.)</v>
      </c>
    </row>
    <row r="93" spans="1:8" s="83" customFormat="1" ht="24.75" customHeight="1" x14ac:dyDescent="0.2">
      <c r="A93" s="244"/>
      <c r="B93" s="208"/>
      <c r="C93" s="254"/>
      <c r="D93" s="210"/>
      <c r="E93" s="192"/>
      <c r="F93" s="197"/>
      <c r="G93" s="210"/>
      <c r="H93" s="86" t="str">
        <f>Composantes!A87</f>
        <v>T.4.2.4. Organisation des déplacements</v>
      </c>
    </row>
    <row r="94" spans="1:8" s="83" customFormat="1" ht="24.75" customHeight="1" x14ac:dyDescent="0.2">
      <c r="A94" s="244"/>
      <c r="B94" s="208"/>
      <c r="C94" s="254"/>
      <c r="D94" s="210"/>
      <c r="E94" s="192"/>
      <c r="F94" s="197"/>
      <c r="G94" s="210"/>
      <c r="H94" s="86" t="str">
        <f>Composantes!A88</f>
        <v>T.4.2.5. Organisation d’événements internes,  participation à des événements externes</v>
      </c>
    </row>
    <row r="95" spans="1:8" s="83" customFormat="1" ht="24.75" customHeight="1" x14ac:dyDescent="0.2">
      <c r="A95" s="244"/>
      <c r="B95" s="208"/>
      <c r="C95" s="254"/>
      <c r="D95" s="210"/>
      <c r="E95" s="192"/>
      <c r="F95" s="198"/>
      <c r="G95" s="210"/>
      <c r="H95" s="86" t="str">
        <f>Composantes!A89</f>
        <v>T.4.2.6. Communication avec des acteurs internes et des prestataires pour organiser les activités de la PME</v>
      </c>
    </row>
    <row r="96" spans="1:8" s="83" customFormat="1" ht="24.75" customHeight="1" x14ac:dyDescent="0.2">
      <c r="A96" s="244"/>
      <c r="B96" s="208" t="str">
        <f>'Processus-activité'!A18</f>
        <v>Activité_4.3._Participation_au_développement_commercial_national_ou_international_de_la_PME</v>
      </c>
      <c r="C96" s="254" t="str">
        <f>'Processus-activité'!B18</f>
        <v>Participer au développement commercial de la PME et à la fidélisation de la clientèle</v>
      </c>
      <c r="D96" s="210"/>
      <c r="E96" s="210"/>
      <c r="F96" s="200"/>
      <c r="G96" s="210"/>
      <c r="H96" s="86" t="str">
        <f>Composantes!A90</f>
        <v xml:space="preserve">T.4.3.1. Veille commerciale et suivi de l’évolution du marché de l’entreprise </v>
      </c>
    </row>
    <row r="97" spans="1:8" s="83" customFormat="1" ht="24.75" customHeight="1" x14ac:dyDescent="0.2">
      <c r="A97" s="244"/>
      <c r="B97" s="208"/>
      <c r="C97" s="254"/>
      <c r="D97" s="210"/>
      <c r="E97" s="210"/>
      <c r="F97" s="201"/>
      <c r="G97" s="210"/>
      <c r="H97" s="86" t="str">
        <f>Composantes!A91</f>
        <v>T.4.3.2. Analyse des tendances du marché</v>
      </c>
    </row>
    <row r="98" spans="1:8" s="83" customFormat="1" ht="24.75" customHeight="1" x14ac:dyDescent="0.2">
      <c r="A98" s="244"/>
      <c r="B98" s="208"/>
      <c r="C98" s="254"/>
      <c r="D98" s="210"/>
      <c r="E98" s="210"/>
      <c r="F98" s="202"/>
      <c r="G98" s="210"/>
      <c r="H98" s="86" t="str">
        <f>Composantes!A92</f>
        <v>T.4.3.3. Fidélisation de la clientèle</v>
      </c>
    </row>
    <row r="99" spans="1:8" s="83" customFormat="1" ht="24.75" customHeight="1" x14ac:dyDescent="0.2">
      <c r="A99" s="244"/>
      <c r="B99" s="208" t="str">
        <f>'Processus-activité'!A19</f>
        <v>Activité_4.4._Contribution_à_la_mise_en_œuvre_de_la_communication_de_la_PME</v>
      </c>
      <c r="C99" s="254" t="str">
        <f>'Processus-activité'!B19</f>
        <v xml:space="preserve">Accompagner le déploiement du plan de communication de la PME </v>
      </c>
      <c r="D99" s="210"/>
      <c r="E99" s="210"/>
      <c r="F99" s="200"/>
      <c r="G99" s="210"/>
      <c r="H99" s="86" t="str">
        <f>Composantes!A93</f>
        <v>T.4.4.1. Contribution à la communication institutionnelle</v>
      </c>
    </row>
    <row r="100" spans="1:8" s="83" customFormat="1" ht="24.75" customHeight="1" x14ac:dyDescent="0.2">
      <c r="A100" s="244"/>
      <c r="B100" s="208"/>
      <c r="C100" s="254"/>
      <c r="D100" s="210"/>
      <c r="E100" s="210"/>
      <c r="F100" s="201"/>
      <c r="G100" s="210"/>
      <c r="H100" s="86" t="str">
        <f>Composantes!A94</f>
        <v>T.4.4.2. Contribution à la communication commerciale</v>
      </c>
    </row>
    <row r="101" spans="1:8" s="83" customFormat="1" ht="24.75" customHeight="1" x14ac:dyDescent="0.2">
      <c r="A101" s="244"/>
      <c r="B101" s="208"/>
      <c r="C101" s="254"/>
      <c r="D101" s="210"/>
      <c r="E101" s="210"/>
      <c r="F101" s="201"/>
      <c r="G101" s="210"/>
      <c r="H101" s="86" t="str">
        <f>Composantes!A95</f>
        <v>T.4.4.3. Suivi de l’identité numérique</v>
      </c>
    </row>
    <row r="102" spans="1:8" s="83" customFormat="1" ht="24.75" customHeight="1" x14ac:dyDescent="0.2">
      <c r="A102" s="244"/>
      <c r="B102" s="208"/>
      <c r="C102" s="254"/>
      <c r="D102" s="210"/>
      <c r="E102" s="210"/>
      <c r="F102" s="202"/>
      <c r="G102" s="210"/>
      <c r="H102" s="86" t="str">
        <f>Composantes!A96</f>
        <v xml:space="preserve">T.4.4.4. Contrôle du respect de l’image dans les actions de communication </v>
      </c>
    </row>
    <row r="103" spans="1:8" s="83" customFormat="1" ht="24.75" customHeight="1" x14ac:dyDescent="0.2">
      <c r="A103" s="244"/>
      <c r="B103" s="208" t="str">
        <f>'Processus-activité'!A20</f>
        <v>Activité_4.5._Participation_à_l_analyse_de_l_activité_de_la_PME</v>
      </c>
      <c r="C103" s="254" t="str">
        <f>'Processus-activité'!B20</f>
        <v>Analyser l’activité de la PME</v>
      </c>
      <c r="D103" s="210"/>
      <c r="E103" s="210"/>
      <c r="F103" s="200"/>
      <c r="G103" s="210"/>
      <c r="H103" s="86" t="str">
        <f>Composantes!A97</f>
        <v>T.4.5.1. Calcul et analyse des coûts et des résultats</v>
      </c>
    </row>
    <row r="104" spans="1:8" s="83" customFormat="1" ht="24.75" customHeight="1" x14ac:dyDescent="0.2">
      <c r="A104" s="244"/>
      <c r="B104" s="208"/>
      <c r="C104" s="254"/>
      <c r="D104" s="210"/>
      <c r="E104" s="210"/>
      <c r="F104" s="201"/>
      <c r="G104" s="210"/>
      <c r="H104" s="86" t="str">
        <f>Composantes!A98</f>
        <v>T.4.5.2. Réalisation des budgets prévisionnels</v>
      </c>
    </row>
    <row r="105" spans="1:8" s="83" customFormat="1" ht="24.75" customHeight="1" x14ac:dyDescent="0.2">
      <c r="A105" s="244"/>
      <c r="B105" s="208"/>
      <c r="C105" s="254"/>
      <c r="D105" s="210"/>
      <c r="E105" s="210"/>
      <c r="F105" s="202"/>
      <c r="G105" s="210"/>
      <c r="H105" s="86" t="str">
        <f>Composantes!A99</f>
        <v>T.4.5.3. Mesure de l'impact de décisions de gestion sur les coûts et les résultats</v>
      </c>
    </row>
    <row r="106" spans="1:8" s="83" customFormat="1" ht="24.75" customHeight="1" x14ac:dyDescent="0.2">
      <c r="A106" s="244"/>
      <c r="B106" s="208" t="str">
        <f>'Processus-activité'!A21</f>
        <v>Activité_4.6._Participation_au_diagnostic_financier_de_la_PME</v>
      </c>
      <c r="C106" s="254" t="str">
        <f>'Processus-activité'!B21</f>
        <v>Produire et analyser des informations de nature financière</v>
      </c>
      <c r="D106" s="210"/>
      <c r="E106" s="210"/>
      <c r="F106" s="200"/>
      <c r="G106" s="210"/>
      <c r="H106" s="86" t="str">
        <f>Composantes!A100</f>
        <v xml:space="preserve">T.4.6.1. Analyse financière </v>
      </c>
    </row>
    <row r="107" spans="1:8" s="83" customFormat="1" ht="24.75" customHeight="1" x14ac:dyDescent="0.2">
      <c r="A107" s="244"/>
      <c r="B107" s="208"/>
      <c r="C107" s="254"/>
      <c r="D107" s="225"/>
      <c r="E107" s="249"/>
      <c r="F107" s="202"/>
      <c r="G107" s="250"/>
      <c r="H107" s="86" t="str">
        <f>Composantes!A101</f>
        <v>T.4.6.2. Mesure de l’impact de décisions de gestion sur les équilibres financiers</v>
      </c>
    </row>
    <row r="108" spans="1:8" s="83" customFormat="1" ht="24.75" customHeight="1" x14ac:dyDescent="0.2">
      <c r="A108" s="244"/>
      <c r="B108" s="208" t="str">
        <f>'Processus-activité'!A22</f>
        <v>Activité_4.7._Participation_à_l_élaboration_de_tableaux_de_bord_de_la_PME</v>
      </c>
      <c r="C108" s="254" t="str">
        <f>'Processus-activité'!B22</f>
        <v xml:space="preserve">Identifier les facteurs explicatifs de la performance commerciale et financière, concevoir et analyser un tableau de bord </v>
      </c>
      <c r="D108" s="210"/>
      <c r="E108" s="210"/>
      <c r="F108" s="200"/>
      <c r="G108" s="210"/>
      <c r="H108" s="86" t="str">
        <f>Composantes!A102</f>
        <v>T.4.7.1. Conception et suivi des indicateurs pertinents de gestion et d’alerte</v>
      </c>
    </row>
    <row r="109" spans="1:8" s="83" customFormat="1" ht="24.75" customHeight="1" thickBot="1" x14ac:dyDescent="0.25">
      <c r="A109" s="245"/>
      <c r="B109" s="233"/>
      <c r="C109" s="255"/>
      <c r="D109" s="234"/>
      <c r="E109" s="234"/>
      <c r="F109" s="235"/>
      <c r="G109" s="234"/>
      <c r="H109" s="87" t="str">
        <f>Composantes!A103</f>
        <v>T.4.7.2. Établissement d’un tableau de bord dans ses dimensions commerciales et financières</v>
      </c>
    </row>
  </sheetData>
  <sheetProtection password="B4EF" sheet="1" formatCells="0" formatColumns="0" formatRows="0" insertColumns="0" insertRows="0" insertHyperlinks="0" deleteColumns="0" deleteRows="0"/>
  <mergeCells count="142">
    <mergeCell ref="A2:C2"/>
    <mergeCell ref="D2:G2"/>
    <mergeCell ref="C99:C102"/>
    <mergeCell ref="C103:C105"/>
    <mergeCell ref="C106:C107"/>
    <mergeCell ref="C108:C109"/>
    <mergeCell ref="C69:C75"/>
    <mergeCell ref="C76:C81"/>
    <mergeCell ref="C82:C83"/>
    <mergeCell ref="C84:C89"/>
    <mergeCell ref="C90:C95"/>
    <mergeCell ref="C96:C98"/>
    <mergeCell ref="C37:C42"/>
    <mergeCell ref="C43:C47"/>
    <mergeCell ref="C48:C53"/>
    <mergeCell ref="C54:C59"/>
    <mergeCell ref="C60:C63"/>
    <mergeCell ref="C64:C68"/>
    <mergeCell ref="C8:C10"/>
    <mergeCell ref="C11:C17"/>
    <mergeCell ref="C18:C20"/>
    <mergeCell ref="C21:C25"/>
    <mergeCell ref="C26:C31"/>
    <mergeCell ref="C32:C36"/>
    <mergeCell ref="F106:F107"/>
    <mergeCell ref="F108:F109"/>
    <mergeCell ref="F60:F63"/>
    <mergeCell ref="F64:F68"/>
    <mergeCell ref="F69:F75"/>
    <mergeCell ref="F76:F81"/>
    <mergeCell ref="F82:F83"/>
    <mergeCell ref="F84:F89"/>
    <mergeCell ref="F32:F36"/>
    <mergeCell ref="F37:F42"/>
    <mergeCell ref="F43:F47"/>
    <mergeCell ref="F48:F53"/>
    <mergeCell ref="F54:F59"/>
    <mergeCell ref="F103:F105"/>
    <mergeCell ref="A1:H1"/>
    <mergeCell ref="B60:B63"/>
    <mergeCell ref="B48:B53"/>
    <mergeCell ref="E108:E109"/>
    <mergeCell ref="G108:G109"/>
    <mergeCell ref="E106:E107"/>
    <mergeCell ref="G106:G107"/>
    <mergeCell ref="G96:G98"/>
    <mergeCell ref="G99:G102"/>
    <mergeCell ref="E103:E105"/>
    <mergeCell ref="A8:A36"/>
    <mergeCell ref="A37:A68"/>
    <mergeCell ref="A69:A83"/>
    <mergeCell ref="A84:A109"/>
    <mergeCell ref="D99:D102"/>
    <mergeCell ref="E99:E102"/>
    <mergeCell ref="D106:D107"/>
    <mergeCell ref="B90:B95"/>
    <mergeCell ref="B99:B102"/>
    <mergeCell ref="B106:B107"/>
    <mergeCell ref="B103:B105"/>
    <mergeCell ref="D103:D105"/>
    <mergeCell ref="B108:B109"/>
    <mergeCell ref="D108:D109"/>
    <mergeCell ref="G103:G105"/>
    <mergeCell ref="B84:B89"/>
    <mergeCell ref="B96:B98"/>
    <mergeCell ref="F90:F95"/>
    <mergeCell ref="F96:F98"/>
    <mergeCell ref="F99:F102"/>
    <mergeCell ref="D82:D83"/>
    <mergeCell ref="E82:E83"/>
    <mergeCell ref="E84:E89"/>
    <mergeCell ref="E90:E95"/>
    <mergeCell ref="D84:D89"/>
    <mergeCell ref="E96:E98"/>
    <mergeCell ref="D96:D98"/>
    <mergeCell ref="D90:D95"/>
    <mergeCell ref="G82:G83"/>
    <mergeCell ref="B82:B83"/>
    <mergeCell ref="B11:B17"/>
    <mergeCell ref="G76:G81"/>
    <mergeCell ref="E76:E81"/>
    <mergeCell ref="D76:D81"/>
    <mergeCell ref="B43:B47"/>
    <mergeCell ref="B69:B75"/>
    <mergeCell ref="B32:B36"/>
    <mergeCell ref="G64:G68"/>
    <mergeCell ref="B54:B59"/>
    <mergeCell ref="B64:B68"/>
    <mergeCell ref="G90:G95"/>
    <mergeCell ref="G84:G89"/>
    <mergeCell ref="D64:D68"/>
    <mergeCell ref="D43:D47"/>
    <mergeCell ref="D54:D59"/>
    <mergeCell ref="G54:G59"/>
    <mergeCell ref="D69:D75"/>
    <mergeCell ref="E69:E75"/>
    <mergeCell ref="G69:G75"/>
    <mergeCell ref="D60:D63"/>
    <mergeCell ref="E43:E47"/>
    <mergeCell ref="B76:B81"/>
    <mergeCell ref="B26:B31"/>
    <mergeCell ref="D48:D53"/>
    <mergeCell ref="E54:E59"/>
    <mergeCell ref="E64:E68"/>
    <mergeCell ref="E60:E63"/>
    <mergeCell ref="E48:E53"/>
    <mergeCell ref="A4:G4"/>
    <mergeCell ref="D32:D36"/>
    <mergeCell ref="E32:E36"/>
    <mergeCell ref="G32:G36"/>
    <mergeCell ref="B21:B25"/>
    <mergeCell ref="D26:D31"/>
    <mergeCell ref="E26:E31"/>
    <mergeCell ref="D18:D20"/>
    <mergeCell ref="B18:B20"/>
    <mergeCell ref="D8:D10"/>
    <mergeCell ref="H6:H7"/>
    <mergeCell ref="B8:B10"/>
    <mergeCell ref="D37:D42"/>
    <mergeCell ref="E37:E42"/>
    <mergeCell ref="G37:G42"/>
    <mergeCell ref="B37:B42"/>
    <mergeCell ref="E18:E20"/>
    <mergeCell ref="D21:D25"/>
    <mergeCell ref="E21:E25"/>
    <mergeCell ref="D7:G7"/>
    <mergeCell ref="G60:G63"/>
    <mergeCell ref="G43:G47"/>
    <mergeCell ref="G8:G10"/>
    <mergeCell ref="G11:G17"/>
    <mergeCell ref="G18:G20"/>
    <mergeCell ref="G21:G25"/>
    <mergeCell ref="E8:E10"/>
    <mergeCell ref="D11:D17"/>
    <mergeCell ref="E11:E17"/>
    <mergeCell ref="G48:G53"/>
    <mergeCell ref="G26:G31"/>
    <mergeCell ref="F8:F10"/>
    <mergeCell ref="F11:F17"/>
    <mergeCell ref="F18:F20"/>
    <mergeCell ref="F21:F25"/>
    <mergeCell ref="F26:F31"/>
  </mergeCells>
  <phoneticPr fontId="15" type="noConversion"/>
  <printOptions horizontalCentered="1" verticalCentered="1"/>
  <pageMargins left="0" right="3.3464566929133861" top="0" bottom="0" header="0" footer="0"/>
  <pageSetup paperSize="8" scale="41" orientation="portrait" r:id="rId1"/>
  <rowBreaks count="1" manualBreakCount="1"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J253"/>
  <sheetViews>
    <sheetView tabSelected="1" zoomScale="90" zoomScaleNormal="90" workbookViewId="0"/>
  </sheetViews>
  <sheetFormatPr baseColWidth="10" defaultColWidth="11.5703125" defaultRowHeight="12.75" outlineLevelRow="2" x14ac:dyDescent="0.2"/>
  <cols>
    <col min="1" max="1" width="222.85546875" style="28" customWidth="1"/>
    <col min="2" max="16384" width="11.5703125" style="28"/>
  </cols>
  <sheetData>
    <row r="1" spans="1:10" ht="19.5" thickBot="1" x14ac:dyDescent="0.25">
      <c r="A1" s="88" t="str">
        <f>'Processus-activité'!A28</f>
        <v>DOMAINE D’ACTIVITÉS 1 : GÉRER LA RELATION AVEC LES CLIENTS ET LES FOURNISSEURS DE LA PME</v>
      </c>
    </row>
    <row r="2" spans="1:10" ht="15.75" customHeight="1" outlineLevel="1" thickBot="1" x14ac:dyDescent="0.25">
      <c r="A2" s="89" t="str">
        <f>'Processus-activité'!A1</f>
        <v>Activité_1.1._Recherche_de_clientèle_et_contact</v>
      </c>
    </row>
    <row r="3" spans="1:10" ht="15.75" customHeight="1" outlineLevel="1" thickBot="1" x14ac:dyDescent="0.25">
      <c r="A3" s="90" t="str">
        <f>'Processus-activité'!B1</f>
        <v>Rechercher des clients par prospection ou pour répondre à un appel d’offres</v>
      </c>
    </row>
    <row r="4" spans="1:10" ht="15.75" hidden="1" customHeight="1" outlineLevel="2" x14ac:dyDescent="0.25">
      <c r="A4" s="260" t="str">
        <f>Composantes!A2</f>
        <v>T.1.1.1. Organisation de la prospection et prospection clientèle</v>
      </c>
      <c r="J4" s="91"/>
    </row>
    <row r="5" spans="1:10" ht="15.75" hidden="1" customHeight="1" outlineLevel="2" thickBot="1" x14ac:dyDescent="0.3">
      <c r="A5" s="261"/>
      <c r="I5" s="92"/>
      <c r="J5" s="93"/>
    </row>
    <row r="6" spans="1:10" ht="15.75" hidden="1" customHeight="1" outlineLevel="2" x14ac:dyDescent="0.25">
      <c r="A6" s="260" t="str">
        <f>Composantes!A3</f>
        <v>T.1.1.2. Détection, analyse et suivi des appels d’offres</v>
      </c>
      <c r="I6" s="92"/>
      <c r="J6" s="93"/>
    </row>
    <row r="7" spans="1:10" ht="15.75" hidden="1" customHeight="1" outlineLevel="2" thickBot="1" x14ac:dyDescent="0.25">
      <c r="A7" s="261"/>
      <c r="I7" s="92"/>
    </row>
    <row r="8" spans="1:10" ht="15.75" hidden="1" customHeight="1" outlineLevel="2" x14ac:dyDescent="0.2">
      <c r="A8" s="260" t="str">
        <f>Composantes!A4</f>
        <v>T.1.1.3. Communication avec des acteurs internes, avec les prospects, les clients et les pouvoirs adjudicateurs</v>
      </c>
      <c r="I8" s="92"/>
    </row>
    <row r="9" spans="1:10" ht="15.75" hidden="1" customHeight="1" outlineLevel="2" thickBot="1" x14ac:dyDescent="0.3">
      <c r="A9" s="261"/>
      <c r="I9" s="92"/>
      <c r="J9" s="93"/>
    </row>
    <row r="10" spans="1:10" ht="15.75" customHeight="1" outlineLevel="1" collapsed="1" thickBot="1" x14ac:dyDescent="0.25">
      <c r="A10" s="94" t="str">
        <f>'Processus-activité'!A2</f>
        <v>Activité_1.2._Administration_des_ventes_de_la_PME</v>
      </c>
      <c r="I10" s="92"/>
    </row>
    <row r="11" spans="1:10" ht="15.75" customHeight="1" outlineLevel="1" thickBot="1" x14ac:dyDescent="0.25">
      <c r="A11" s="95" t="str">
        <f>'Processus-activité'!B2</f>
        <v>Traiter la demande du client (de la demande de devis jusqu’à la relance des éventuels impayés)</v>
      </c>
      <c r="I11" s="92"/>
    </row>
    <row r="12" spans="1:10" ht="15.75" hidden="1" customHeight="1" outlineLevel="2" x14ac:dyDescent="0.2">
      <c r="A12" s="260" t="str">
        <f>Composantes!A5</f>
        <v>T.1.2.1. Préparation de propositions commerciales</v>
      </c>
      <c r="I12" s="92"/>
    </row>
    <row r="13" spans="1:10" ht="15.75" hidden="1" customHeight="1" outlineLevel="2" thickBot="1" x14ac:dyDescent="0.25">
      <c r="A13" s="261"/>
      <c r="I13" s="92"/>
    </row>
    <row r="14" spans="1:10" ht="15.75" hidden="1" customHeight="1" outlineLevel="2" x14ac:dyDescent="0.25">
      <c r="A14" s="260" t="str">
        <f>Composantes!A6</f>
        <v>T.1.2.2. Préparation des contrats commerciaux (commandes, contrats de maintenance, garanties complémentaires, contrats de sous-traitance, etc.)</v>
      </c>
      <c r="I14" s="92"/>
      <c r="J14" s="93"/>
    </row>
    <row r="15" spans="1:10" ht="15.75" hidden="1" customHeight="1" outlineLevel="2" thickBot="1" x14ac:dyDescent="0.25">
      <c r="A15" s="261"/>
      <c r="I15" s="92"/>
    </row>
    <row r="16" spans="1:10" ht="15.75" hidden="1" customHeight="1" outlineLevel="2" x14ac:dyDescent="0.25">
      <c r="A16" s="260" t="str">
        <f>Composantes!A7</f>
        <v>T.1.2.3. Suivi des ventes et des livraisons</v>
      </c>
      <c r="I16" s="92"/>
      <c r="J16" s="93"/>
    </row>
    <row r="17" spans="1:10" ht="15.75" hidden="1" customHeight="1" outlineLevel="2" thickBot="1" x14ac:dyDescent="0.3">
      <c r="A17" s="261"/>
      <c r="I17" s="92"/>
      <c r="J17" s="93"/>
    </row>
    <row r="18" spans="1:10" ht="15.75" hidden="1" customHeight="1" outlineLevel="2" x14ac:dyDescent="0.25">
      <c r="A18" s="260" t="str">
        <f>Composantes!A8</f>
        <v>T.1.2.4. Facturation,  suivi des règlements et des relances « clients »</v>
      </c>
      <c r="I18" s="92"/>
      <c r="J18" s="91"/>
    </row>
    <row r="19" spans="1:10" ht="15.75" hidden="1" customHeight="1" outlineLevel="2" thickBot="1" x14ac:dyDescent="0.3">
      <c r="A19" s="261"/>
      <c r="I19" s="92"/>
      <c r="J19" s="93"/>
    </row>
    <row r="20" spans="1:10" ht="15.75" hidden="1" customHeight="1" outlineLevel="2" x14ac:dyDescent="0.25">
      <c r="A20" s="260" t="str">
        <f>Composantes!A9</f>
        <v>T.1.2.5. Évaluation du risque client</v>
      </c>
      <c r="I20" s="92"/>
      <c r="J20" s="91"/>
    </row>
    <row r="21" spans="1:10" ht="15.75" hidden="1" customHeight="1" outlineLevel="2" thickBot="1" x14ac:dyDescent="0.3">
      <c r="A21" s="261"/>
      <c r="I21" s="92"/>
      <c r="J21" s="93"/>
    </row>
    <row r="22" spans="1:10" ht="15.75" hidden="1" customHeight="1" outlineLevel="2" x14ac:dyDescent="0.25">
      <c r="A22" s="260" t="str">
        <f>Composantes!A10</f>
        <v>T.1.2.6. Mise à jour du système d’information « clients »</v>
      </c>
      <c r="I22" s="92"/>
      <c r="J22" s="91"/>
    </row>
    <row r="23" spans="1:10" ht="15.75" hidden="1" customHeight="1" outlineLevel="2" thickBot="1" x14ac:dyDescent="0.3">
      <c r="A23" s="261"/>
      <c r="I23" s="92"/>
      <c r="J23" s="93"/>
    </row>
    <row r="24" spans="1:10" ht="15.75" hidden="1" customHeight="1" outlineLevel="2" x14ac:dyDescent="0.25">
      <c r="A24" s="260" t="str">
        <f>Composantes!A11</f>
        <v>T.1.2.7. Communication avec des acteurs internes, les fournisseurs et les clients</v>
      </c>
      <c r="I24" s="92"/>
      <c r="J24" s="91"/>
    </row>
    <row r="25" spans="1:10" ht="15.75" hidden="1" customHeight="1" outlineLevel="2" thickBot="1" x14ac:dyDescent="0.3">
      <c r="A25" s="261"/>
      <c r="I25" s="92"/>
      <c r="J25" s="93"/>
    </row>
    <row r="26" spans="1:10" ht="15.75" customHeight="1" outlineLevel="1" collapsed="1" thickBot="1" x14ac:dyDescent="0.25">
      <c r="A26" s="94" t="str">
        <f>'Processus-activité'!A3</f>
        <v>Activité_1.3._Maintien_et_développement_de_la_relation_avec_les_clients_de_la_PME</v>
      </c>
    </row>
    <row r="27" spans="1:10" ht="15.75" customHeight="1" outlineLevel="1" thickBot="1" x14ac:dyDescent="0.25">
      <c r="A27" s="95" t="str">
        <f>'Processus-activité'!B3</f>
        <v>Informer, conseiller, orienter et traiter les réclamations</v>
      </c>
    </row>
    <row r="28" spans="1:10" ht="15.75" hidden="1" customHeight="1" outlineLevel="2" x14ac:dyDescent="0.2">
      <c r="A28" s="260" t="str">
        <f>Composantes!A12</f>
        <v>T.1.3.1. Accueil, information et conseils</v>
      </c>
    </row>
    <row r="29" spans="1:10" ht="15.75" hidden="1" customHeight="1" outlineLevel="2" thickBot="1" x14ac:dyDescent="0.25">
      <c r="A29" s="261"/>
    </row>
    <row r="30" spans="1:10" ht="15.75" hidden="1" customHeight="1" outlineLevel="2" x14ac:dyDescent="0.2">
      <c r="A30" s="260" t="str">
        <f>Composantes!A13</f>
        <v>T.1.3.2. Traitement et suivi des réclamations</v>
      </c>
    </row>
    <row r="31" spans="1:10" ht="15.75" hidden="1" customHeight="1" outlineLevel="2" thickBot="1" x14ac:dyDescent="0.25">
      <c r="A31" s="261"/>
    </row>
    <row r="32" spans="1:10" ht="15.75" hidden="1" customHeight="1" outlineLevel="2" x14ac:dyDescent="0.2">
      <c r="A32" s="260" t="str">
        <f>Composantes!A14</f>
        <v>T.1.3.3. Communication pour développer la relation client</v>
      </c>
    </row>
    <row r="33" spans="1:1" ht="15.75" hidden="1" customHeight="1" outlineLevel="2" thickBot="1" x14ac:dyDescent="0.25">
      <c r="A33" s="261"/>
    </row>
    <row r="34" spans="1:1" ht="15.75" customHeight="1" outlineLevel="1" collapsed="1" thickBot="1" x14ac:dyDescent="0.25">
      <c r="A34" s="94" t="str">
        <f>'Processus-activité'!A4</f>
        <v>Activité_1.4._Recherche_et_choix_des_fournisseurs_de_la_PME</v>
      </c>
    </row>
    <row r="35" spans="1:1" ht="15.75" customHeight="1" outlineLevel="1" thickBot="1" x14ac:dyDescent="0.25">
      <c r="A35" s="95" t="str">
        <f>'Processus-activité'!B4</f>
        <v>Rechercher et sélectionner les fournisseurs</v>
      </c>
    </row>
    <row r="36" spans="1:1" ht="15.75" hidden="1" customHeight="1" outlineLevel="2" x14ac:dyDescent="0.2">
      <c r="A36" s="260" t="str">
        <f>Composantes!A15</f>
        <v>T.1.4.1. Étude des projets d’achats et des investissements</v>
      </c>
    </row>
    <row r="37" spans="1:1" ht="15.75" hidden="1" customHeight="1" outlineLevel="2" thickBot="1" x14ac:dyDescent="0.25">
      <c r="A37" s="261"/>
    </row>
    <row r="38" spans="1:1" ht="15.75" hidden="1" customHeight="1" outlineLevel="2" x14ac:dyDescent="0.2">
      <c r="A38" s="260" t="str">
        <f>Composantes!A16</f>
        <v>T.1.4.2. Recherche des fournisseurs</v>
      </c>
    </row>
    <row r="39" spans="1:1" ht="15.75" hidden="1" customHeight="1" outlineLevel="2" thickBot="1" x14ac:dyDescent="0.25">
      <c r="A39" s="261"/>
    </row>
    <row r="40" spans="1:1" ht="15.75" hidden="1" customHeight="1" outlineLevel="2" x14ac:dyDescent="0.2">
      <c r="A40" s="260" t="str">
        <f>Composantes!A17</f>
        <v>T.1.4.3. Comparaison des offres, sélection et qualification des fournisseurs</v>
      </c>
    </row>
    <row r="41" spans="1:1" ht="15.75" hidden="1" customHeight="1" outlineLevel="2" thickBot="1" x14ac:dyDescent="0.25">
      <c r="A41" s="261"/>
    </row>
    <row r="42" spans="1:1" ht="15.75" hidden="1" customHeight="1" outlineLevel="2" x14ac:dyDescent="0.2">
      <c r="A42" s="260" t="str">
        <f>Composantes!A18</f>
        <v>T.1.4.4. Mise à jour du système d’information fournisseurs</v>
      </c>
    </row>
    <row r="43" spans="1:1" ht="15.75" hidden="1" customHeight="1" outlineLevel="2" thickBot="1" x14ac:dyDescent="0.25">
      <c r="A43" s="261"/>
    </row>
    <row r="44" spans="1:1" ht="15.75" hidden="1" customHeight="1" outlineLevel="2" x14ac:dyDescent="0.2">
      <c r="A44" s="260" t="str">
        <f>Composantes!A19</f>
        <v>T.1.4.5. Communication avec des acteurs internes et avec les fournisseurs</v>
      </c>
    </row>
    <row r="45" spans="1:1" ht="15.75" hidden="1" customHeight="1" outlineLevel="2" thickBot="1" x14ac:dyDescent="0.25">
      <c r="A45" s="261"/>
    </row>
    <row r="46" spans="1:1" ht="15.75" customHeight="1" outlineLevel="1" collapsed="1" thickBot="1" x14ac:dyDescent="0.25">
      <c r="A46" s="94" t="str">
        <f>'Processus-activité'!A5</f>
        <v>Activité_1.5._Suivi_et_contrôle_des_opérations_d_achats_et_d_investissement_de_la_PME</v>
      </c>
    </row>
    <row r="47" spans="1:1" ht="16.5" outlineLevel="1" thickBot="1" x14ac:dyDescent="0.25">
      <c r="A47" s="95" t="str">
        <f>'Processus-activité'!B5</f>
        <v>Passer les commandes d’achat et d’immobilisation et les contrôler, valider le règlement, évaluer les fournisseurs.</v>
      </c>
    </row>
    <row r="48" spans="1:1" hidden="1" outlineLevel="2" x14ac:dyDescent="0.2">
      <c r="A48" s="260" t="str">
        <f>Composantes!A20</f>
        <v>T.1.5.1. Préparation de la négociation des contrats</v>
      </c>
    </row>
    <row r="49" spans="1:1" ht="13.5" hidden="1" outlineLevel="2" thickBot="1" x14ac:dyDescent="0.25">
      <c r="A49" s="261"/>
    </row>
    <row r="50" spans="1:1" ht="19.5" hidden="1" customHeight="1" outlineLevel="2" x14ac:dyDescent="0.2">
      <c r="A50" s="260" t="str">
        <f>Composantes!A21</f>
        <v>T.1.5.2. Passation et suivi des commandes</v>
      </c>
    </row>
    <row r="51" spans="1:1" ht="13.5" hidden="1" outlineLevel="2" thickBot="1" x14ac:dyDescent="0.25">
      <c r="A51" s="261"/>
    </row>
    <row r="52" spans="1:1" hidden="1" outlineLevel="2" x14ac:dyDescent="0.2">
      <c r="A52" s="260" t="str">
        <f>Composantes!A22</f>
        <v>T.1.5.3. Acquisition et suivi des immobilisations</v>
      </c>
    </row>
    <row r="53" spans="1:1" ht="13.5" hidden="1" outlineLevel="2" thickBot="1" x14ac:dyDescent="0.25">
      <c r="A53" s="261"/>
    </row>
    <row r="54" spans="1:1" hidden="1" outlineLevel="2" x14ac:dyDescent="0.2">
      <c r="A54" s="260" t="str">
        <f>Composantes!A23</f>
        <v>T.1.5.4. Contrôle des achats et des règlements</v>
      </c>
    </row>
    <row r="55" spans="1:1" ht="13.5" hidden="1" outlineLevel="2" thickBot="1" x14ac:dyDescent="0.25">
      <c r="A55" s="261"/>
    </row>
    <row r="56" spans="1:1" hidden="1" outlineLevel="2" x14ac:dyDescent="0.2">
      <c r="A56" s="260" t="str">
        <f>Composantes!A24</f>
        <v>T.1.5.5. Évaluation des fournisseurs</v>
      </c>
    </row>
    <row r="57" spans="1:1" ht="13.5" hidden="1" outlineLevel="2" thickBot="1" x14ac:dyDescent="0.25">
      <c r="A57" s="261"/>
    </row>
    <row r="58" spans="1:1" hidden="1" outlineLevel="2" x14ac:dyDescent="0.2">
      <c r="A58" s="260" t="str">
        <f>Composantes!A25</f>
        <v>T.1.5.6. Communication écrite et orale avec des acteurs internes, les fournisseurs et les partenaires financiers</v>
      </c>
    </row>
    <row r="59" spans="1:1" ht="13.5" hidden="1" outlineLevel="2" thickBot="1" x14ac:dyDescent="0.25">
      <c r="A59" s="261"/>
    </row>
    <row r="60" spans="1:1" ht="16.5" outlineLevel="1" collapsed="1" thickBot="1" x14ac:dyDescent="0.25">
      <c r="A60" s="94" t="str">
        <f>'Processus-activité'!A6</f>
        <v>Activité_1.6._Suivi_comptable_des_opérations_avec_les_clients_et_les_fournisseurs_de_la_PME</v>
      </c>
    </row>
    <row r="61" spans="1:1" ht="16.5" outlineLevel="1" thickBot="1" x14ac:dyDescent="0.25">
      <c r="A61" s="95" t="str">
        <f>'Processus-activité'!B6</f>
        <v>Assurer le suivi comptable des opérations commerciales</v>
      </c>
    </row>
    <row r="62" spans="1:1" outlineLevel="2" x14ac:dyDescent="0.2">
      <c r="A62" s="260" t="str">
        <f>Composantes!A26</f>
        <v>T.1.6.1. Contrôle de l’enregistrement comptable des opérations d’achats, de ventes et de règlements</v>
      </c>
    </row>
    <row r="63" spans="1:1" ht="13.5" outlineLevel="2" thickBot="1" x14ac:dyDescent="0.25">
      <c r="A63" s="261"/>
    </row>
    <row r="64" spans="1:1" outlineLevel="2" x14ac:dyDescent="0.2">
      <c r="A64" s="260" t="str">
        <f>Composantes!A27</f>
        <v>T.1.6.2. Suivi des relations avec les banques</v>
      </c>
    </row>
    <row r="65" spans="1:1" ht="13.5" outlineLevel="2" thickBot="1" x14ac:dyDescent="0.25">
      <c r="A65" s="261"/>
    </row>
    <row r="66" spans="1:1" outlineLevel="2" x14ac:dyDescent="0.2">
      <c r="A66" s="260" t="str">
        <f>Composantes!A28</f>
        <v>T.1.6.3. Suivi de la trésorerie des comptes de tiers, des encaissements et des décaissements</v>
      </c>
    </row>
    <row r="67" spans="1:1" ht="13.5" outlineLevel="2" thickBot="1" x14ac:dyDescent="0.25">
      <c r="A67" s="261"/>
    </row>
    <row r="68" spans="1:1" s="96" customFormat="1" ht="12" customHeight="1" outlineLevel="2" x14ac:dyDescent="0.2">
      <c r="A68" s="260" t="str">
        <f>Composantes!A29</f>
        <v>T.1.6.4. Préparation et contrôle de la déclaration de TVA</v>
      </c>
    </row>
    <row r="69" spans="1:1" s="96" customFormat="1" ht="12.75" customHeight="1" outlineLevel="2" thickBot="1" x14ac:dyDescent="0.25">
      <c r="A69" s="262"/>
    </row>
    <row r="70" spans="1:1" ht="15.75" customHeight="1" outlineLevel="2" x14ac:dyDescent="0.2">
      <c r="A70" s="260" t="str">
        <f>Composantes!A30</f>
        <v>T.1.6.5. Évaluation et suivi des risques liés aux échanges internationaux</v>
      </c>
    </row>
    <row r="71" spans="1:1" ht="15.75" customHeight="1" outlineLevel="2" thickBot="1" x14ac:dyDescent="0.25">
      <c r="A71" s="261"/>
    </row>
    <row r="72" spans="1:1" ht="19.5" thickBot="1" x14ac:dyDescent="0.25">
      <c r="A72" s="88" t="str">
        <f>'Processus-activité'!A29</f>
        <v>DOMAINE D’ACTIVITÉS 2 : PARTICIPER À LA GESTION DES RISQUES DE LA PME</v>
      </c>
    </row>
    <row r="73" spans="1:1" ht="16.5" hidden="1" outlineLevel="1" thickBot="1" x14ac:dyDescent="0.25">
      <c r="A73" s="94" t="str">
        <f>'Processus-activité'!A7</f>
        <v>Activité_2.1._Conduite_d_une_veille</v>
      </c>
    </row>
    <row r="74" spans="1:1" ht="16.5" hidden="1" outlineLevel="1" thickBot="1" x14ac:dyDescent="0.25">
      <c r="A74" s="95" t="str">
        <f>'Processus-activité'!B7</f>
        <v>Conduire une veille</v>
      </c>
    </row>
    <row r="75" spans="1:1" hidden="1" outlineLevel="2" x14ac:dyDescent="0.2">
      <c r="A75" s="260" t="str">
        <f>Composantes!A31</f>
        <v>T.2.1.1. Mise en place d’une veille</v>
      </c>
    </row>
    <row r="76" spans="1:1" ht="15.75" hidden="1" customHeight="1" outlineLevel="2" thickBot="1" x14ac:dyDescent="0.25">
      <c r="A76" s="261"/>
    </row>
    <row r="77" spans="1:1" hidden="1" outlineLevel="2" x14ac:dyDescent="0.2">
      <c r="A77" s="260" t="str">
        <f>Composantes!A32</f>
        <v xml:space="preserve">T.2.1.2. Qualification de l’information </v>
      </c>
    </row>
    <row r="78" spans="1:1" ht="13.5" hidden="1" outlineLevel="2" thickBot="1" x14ac:dyDescent="0.25">
      <c r="A78" s="261"/>
    </row>
    <row r="79" spans="1:1" hidden="1" outlineLevel="2" x14ac:dyDescent="0.2">
      <c r="A79" s="260" t="str">
        <f>Composantes!A33</f>
        <v>T.2.1.3. Mise en évidence de risques éventuels</v>
      </c>
    </row>
    <row r="80" spans="1:1" ht="13.5" hidden="1" outlineLevel="2" thickBot="1" x14ac:dyDescent="0.25">
      <c r="A80" s="261"/>
    </row>
    <row r="81" spans="1:1" hidden="1" outlineLevel="2" x14ac:dyDescent="0.2">
      <c r="A81" s="260" t="str">
        <f>Composantes!A34</f>
        <v>T.2.1.4. Alerte des responsables de la PME</v>
      </c>
    </row>
    <row r="82" spans="1:1" ht="13.5" hidden="1" outlineLevel="2" thickBot="1" x14ac:dyDescent="0.25">
      <c r="A82" s="261"/>
    </row>
    <row r="83" spans="1:1" hidden="1" outlineLevel="2" x14ac:dyDescent="0.2">
      <c r="A83" s="260" t="str">
        <f>Composantes!A35</f>
        <v xml:space="preserve">T.2.1.5. Synthèse et diffusion de l’information </v>
      </c>
    </row>
    <row r="84" spans="1:1" ht="13.5" hidden="1" outlineLevel="2" thickBot="1" x14ac:dyDescent="0.25">
      <c r="A84" s="261"/>
    </row>
    <row r="85" spans="1:1" hidden="1" outlineLevel="2" x14ac:dyDescent="0.2">
      <c r="A85" s="260" t="str">
        <f>Composantes!A36</f>
        <v>T.2.1.6. Mise à jour des pratiques et des procédures</v>
      </c>
    </row>
    <row r="86" spans="1:1" ht="13.5" hidden="1" outlineLevel="2" thickBot="1" x14ac:dyDescent="0.25">
      <c r="A86" s="261"/>
    </row>
    <row r="87" spans="1:1" ht="15.75" hidden="1" customHeight="1" outlineLevel="1" collapsed="1" thickBot="1" x14ac:dyDescent="0.25">
      <c r="A87" s="94" t="str">
        <f>'Processus-activité'!A8</f>
        <v>Activité_2.2._Participation_à_la_mise_en_place_d_un_travail_en_mode_projet_au_sein_de_la_PME</v>
      </c>
    </row>
    <row r="88" spans="1:1" ht="16.5" hidden="1" outlineLevel="1" thickBot="1" x14ac:dyDescent="0.25">
      <c r="A88" s="95" t="str">
        <f>'Processus-activité'!B8</f>
        <v>Accompagner la mise en place d’un travail en mode « projet »</v>
      </c>
    </row>
    <row r="89" spans="1:1" hidden="1" outlineLevel="2" x14ac:dyDescent="0.2">
      <c r="A89" s="260" t="str">
        <f>Composantes!A37</f>
        <v>T.2.2.1. Identification du besoin en termes d’organisation</v>
      </c>
    </row>
    <row r="90" spans="1:1" ht="15.75" hidden="1" customHeight="1" outlineLevel="2" thickBot="1" x14ac:dyDescent="0.25">
      <c r="A90" s="261"/>
    </row>
    <row r="91" spans="1:1" ht="12" hidden="1" customHeight="1" outlineLevel="2" x14ac:dyDescent="0.2">
      <c r="A91" s="260" t="str">
        <f>Composantes!A38</f>
        <v xml:space="preserve">T.2.2.2. Conduite d’une analyse fonctionnelle interne et externe </v>
      </c>
    </row>
    <row r="92" spans="1:1" ht="15.75" hidden="1" customHeight="1" outlineLevel="2" thickBot="1" x14ac:dyDescent="0.25">
      <c r="A92" s="261"/>
    </row>
    <row r="93" spans="1:1" ht="12" hidden="1" customHeight="1" outlineLevel="2" x14ac:dyDescent="0.2">
      <c r="A93" s="260" t="str">
        <f>Composantes!A39</f>
        <v xml:space="preserve">T.2.2.3. Élaboration du cahier des charges et planification des tâches à réaliser </v>
      </c>
    </row>
    <row r="94" spans="1:1" ht="15.75" hidden="1" customHeight="1" outlineLevel="2" thickBot="1" x14ac:dyDescent="0.25">
      <c r="A94" s="261"/>
    </row>
    <row r="95" spans="1:1" ht="12" hidden="1" customHeight="1" outlineLevel="2" x14ac:dyDescent="0.2">
      <c r="A95" s="260" t="str">
        <f>Composantes!A40</f>
        <v xml:space="preserve">T.2.2.4. Organisation et conduite de réunions avec les acteurs du projet </v>
      </c>
    </row>
    <row r="96" spans="1:1" ht="15.75" hidden="1" customHeight="1" outlineLevel="2" thickBot="1" x14ac:dyDescent="0.25">
      <c r="A96" s="261"/>
    </row>
    <row r="97" spans="1:1" ht="12" hidden="1" customHeight="1" outlineLevel="2" x14ac:dyDescent="0.2">
      <c r="A97" s="260" t="str">
        <f>Composantes!A41</f>
        <v>T.2.2.5. Suivi du projet</v>
      </c>
    </row>
    <row r="98" spans="1:1" ht="15.75" hidden="1" customHeight="1" outlineLevel="2" thickBot="1" x14ac:dyDescent="0.25">
      <c r="A98" s="261"/>
    </row>
    <row r="99" spans="1:1" ht="16.5" hidden="1" outlineLevel="1" collapsed="1" thickBot="1" x14ac:dyDescent="0.25">
      <c r="A99" s="94" t="str">
        <f>'Processus-activité'!A9</f>
        <v>Activité_2.3._Mise_en_œuvre_d_une_démarche_de_gestion_des_risques_de_la_PME</v>
      </c>
    </row>
    <row r="100" spans="1:1" ht="16.5" hidden="1" outlineLevel="1" thickBot="1" x14ac:dyDescent="0.25">
      <c r="A100" s="95" t="str">
        <f>'Processus-activité'!B9</f>
        <v>Identifier, évaluer les risques de l’entreprise et proposer des actions correctrices.</v>
      </c>
    </row>
    <row r="101" spans="1:1" hidden="1" outlineLevel="2" x14ac:dyDescent="0.2">
      <c r="A101" s="260" t="str">
        <f>Composantes!A42</f>
        <v xml:space="preserve">T.2.3.1. Identification des risques </v>
      </c>
    </row>
    <row r="102" spans="1:1" ht="13.5" hidden="1" outlineLevel="2" thickBot="1" x14ac:dyDescent="0.25">
      <c r="A102" s="261"/>
    </row>
    <row r="103" spans="1:1" hidden="1" outlineLevel="2" x14ac:dyDescent="0.2">
      <c r="A103" s="260" t="str">
        <f>Composantes!A43</f>
        <v>T.2.3.2. Conduite d’une veille relative à la réglementation et à la certification</v>
      </c>
    </row>
    <row r="104" spans="1:1" ht="13.5" hidden="1" outlineLevel="2" thickBot="1" x14ac:dyDescent="0.25">
      <c r="A104" s="261"/>
    </row>
    <row r="105" spans="1:1" hidden="1" outlineLevel="2" x14ac:dyDescent="0.2">
      <c r="A105" s="260" t="str">
        <f>Composantes!A44</f>
        <v>T.2.3.3. Identification des obligations légales</v>
      </c>
    </row>
    <row r="106" spans="1:1" ht="18" hidden="1" customHeight="1" outlineLevel="2" thickBot="1" x14ac:dyDescent="0.25">
      <c r="A106" s="261"/>
    </row>
    <row r="107" spans="1:1" hidden="1" outlineLevel="2" x14ac:dyDescent="0.2">
      <c r="A107" s="260" t="str">
        <f>Composantes!A45</f>
        <v>T.2.3.4. Analyse, évaluation des risques et alertes éventuelles des dirigeants de la PME</v>
      </c>
    </row>
    <row r="108" spans="1:1" ht="13.5" hidden="1" outlineLevel="2" thickBot="1" x14ac:dyDescent="0.25">
      <c r="A108" s="261"/>
    </row>
    <row r="109" spans="1:1" hidden="1" outlineLevel="2" x14ac:dyDescent="0.2">
      <c r="A109" s="260" t="str">
        <f>Composantes!A46</f>
        <v>T.2.3.5. Proposition d'actions correctrices</v>
      </c>
    </row>
    <row r="110" spans="1:1" ht="18" hidden="1" customHeight="1" outlineLevel="2" thickBot="1" x14ac:dyDescent="0.25">
      <c r="A110" s="261"/>
    </row>
    <row r="111" spans="1:1" hidden="1" outlineLevel="2" x14ac:dyDescent="0.2">
      <c r="A111" s="260" t="str">
        <f>Composantes!A47</f>
        <v>T.2.3.6. Mise en œuvre, diffusion et suivi des actions validées</v>
      </c>
    </row>
    <row r="112" spans="1:1" ht="18" hidden="1" customHeight="1" outlineLevel="2" thickBot="1" x14ac:dyDescent="0.25">
      <c r="A112" s="261"/>
    </row>
    <row r="113" spans="1:1" ht="16.5" hidden="1" outlineLevel="1" collapsed="1" thickBot="1" x14ac:dyDescent="0.25">
      <c r="A113" s="94" t="str">
        <f>'Processus-activité'!A10</f>
        <v>Activité_2.4._Participation_à_la_gestion_des_risques_financiers_de_la_PME</v>
      </c>
    </row>
    <row r="114" spans="1:1" ht="16.5" hidden="1" outlineLevel="1" thickBot="1" x14ac:dyDescent="0.25">
      <c r="A114" s="95" t="str">
        <f>'Processus-activité'!B10</f>
        <v>Évaluer et suivre les risques financiers de la PME en termes de trésorerie</v>
      </c>
    </row>
    <row r="115" spans="1:1" hidden="1" outlineLevel="2" x14ac:dyDescent="0.2">
      <c r="A115" s="260" t="str">
        <f>Composantes!A48</f>
        <v>T.2.4.1. Identification des échéances à court et moyen terme</v>
      </c>
    </row>
    <row r="116" spans="1:1" ht="13.5" hidden="1" outlineLevel="2" thickBot="1" x14ac:dyDescent="0.25">
      <c r="A116" s="261"/>
    </row>
    <row r="117" spans="1:1" hidden="1" outlineLevel="2" x14ac:dyDescent="0.2">
      <c r="A117" s="260" t="str">
        <f>Composantes!A49</f>
        <v xml:space="preserve">T.2.4.2. Suivi des flux de trésorerie </v>
      </c>
    </row>
    <row r="118" spans="1:1" ht="13.5" hidden="1" outlineLevel="2" thickBot="1" x14ac:dyDescent="0.25">
      <c r="A118" s="261"/>
    </row>
    <row r="119" spans="1:1" hidden="1" outlineLevel="2" x14ac:dyDescent="0.2">
      <c r="A119" s="260" t="str">
        <f>Composantes!A50</f>
        <v xml:space="preserve">T.2.4.3. Évaluation des risques financiers à court et moyen terme </v>
      </c>
    </row>
    <row r="120" spans="1:1" ht="13.5" hidden="1" outlineLevel="2" thickBot="1" x14ac:dyDescent="0.25">
      <c r="A120" s="261"/>
    </row>
    <row r="121" spans="1:1" hidden="1" outlineLevel="2" x14ac:dyDescent="0.2">
      <c r="A121" s="260" t="str">
        <f>Composantes!A51</f>
        <v>T.2.4.4. Alerte des responsables de la PME</v>
      </c>
    </row>
    <row r="122" spans="1:1" ht="13.5" hidden="1" outlineLevel="2" thickBot="1" x14ac:dyDescent="0.25">
      <c r="A122" s="261"/>
    </row>
    <row r="123" spans="1:1" hidden="1" outlineLevel="2" x14ac:dyDescent="0.2">
      <c r="A123" s="260" t="str">
        <f>Composantes!A52</f>
        <v>T.2.4.5. Proposition de solutions</v>
      </c>
    </row>
    <row r="124" spans="1:1" ht="13.5" hidden="1" outlineLevel="2" thickBot="1" x14ac:dyDescent="0.25">
      <c r="A124" s="261"/>
    </row>
    <row r="125" spans="1:1" hidden="1" outlineLevel="2" x14ac:dyDescent="0.2">
      <c r="A125" s="260" t="str">
        <f>Composantes!A53</f>
        <v>T.2.4.6. Mise en œuvre et suivi des actions validées</v>
      </c>
    </row>
    <row r="126" spans="1:1" ht="13.5" hidden="1" outlineLevel="2" thickBot="1" x14ac:dyDescent="0.25">
      <c r="A126" s="261"/>
    </row>
    <row r="127" spans="1:1" ht="14.25" hidden="1" customHeight="1" outlineLevel="1" collapsed="1" thickBot="1" x14ac:dyDescent="0.25">
      <c r="A127" s="94" t="str">
        <f>'Processus-activité'!A11</f>
        <v>Activité_2.5._Participation_à_la_gestion_des_risques_non_financiers_de_la_PME</v>
      </c>
    </row>
    <row r="128" spans="1:1" ht="14.25" hidden="1" customHeight="1" outlineLevel="1" thickBot="1" x14ac:dyDescent="0.25">
      <c r="A128" s="95" t="str">
        <f>'Processus-activité'!B11</f>
        <v>Gérer des risques identifiés dans la PME</v>
      </c>
    </row>
    <row r="129" spans="1:1" hidden="1" outlineLevel="2" x14ac:dyDescent="0.2">
      <c r="A129" s="260" t="str">
        <f>Composantes!A54</f>
        <v>T.2.5.1. Gestion des risques liés à la santé, à l'hygiène et à la sécurité au travail</v>
      </c>
    </row>
    <row r="130" spans="1:1" ht="15.75" hidden="1" customHeight="1" outlineLevel="2" thickBot="1" x14ac:dyDescent="0.25">
      <c r="A130" s="261"/>
    </row>
    <row r="131" spans="1:1" hidden="1" outlineLevel="2" x14ac:dyDescent="0.2">
      <c r="A131" s="260" t="str">
        <f>Composantes!A55</f>
        <v xml:space="preserve">T.2.5.2. Gestion des risques liés à la protection des personnes, des biens et des droits </v>
      </c>
    </row>
    <row r="132" spans="1:1" ht="13.5" hidden="1" outlineLevel="2" thickBot="1" x14ac:dyDescent="0.25">
      <c r="A132" s="261"/>
    </row>
    <row r="133" spans="1:1" hidden="1" outlineLevel="2" x14ac:dyDescent="0.2">
      <c r="A133" s="260" t="str">
        <f>Composantes!A56</f>
        <v>T.2.5.3. Gestion des risques environnementaux</v>
      </c>
    </row>
    <row r="134" spans="1:1" ht="13.5" hidden="1" outlineLevel="2" thickBot="1" x14ac:dyDescent="0.25">
      <c r="A134" s="261"/>
    </row>
    <row r="135" spans="1:1" hidden="1" outlineLevel="2" x14ac:dyDescent="0.2">
      <c r="A135" s="260" t="str">
        <f>Composantes!A57</f>
        <v>T.2.5.4. Gestion des risques informatiques et des risques liés aux données</v>
      </c>
    </row>
    <row r="136" spans="1:1" ht="13.5" hidden="1" outlineLevel="2" thickBot="1" x14ac:dyDescent="0.25">
      <c r="A136" s="261"/>
    </row>
    <row r="137" spans="1:1" ht="16.5" hidden="1" outlineLevel="1" collapsed="1" thickBot="1" x14ac:dyDescent="0.25">
      <c r="A137" s="94" t="str">
        <f>'Processus-activité'!A12</f>
        <v>Activité_2.6._Mise_en_place_d_une_démarche_qualité_au_sein_de_la_PME</v>
      </c>
    </row>
    <row r="138" spans="1:1" ht="16.5" hidden="1" outlineLevel="1" collapsed="1" thickBot="1" x14ac:dyDescent="0.25">
      <c r="A138" s="95" t="str">
        <f>'Processus-activité'!B12</f>
        <v>Mettre en place une démarche qualité au sein de la PME</v>
      </c>
    </row>
    <row r="139" spans="1:1" hidden="1" outlineLevel="2" x14ac:dyDescent="0.2">
      <c r="A139" s="260" t="str">
        <f>Composantes!A58</f>
        <v>T.2.6.1. Analyse de l’existant</v>
      </c>
    </row>
    <row r="140" spans="1:1" ht="13.5" hidden="1" outlineLevel="2" thickBot="1" x14ac:dyDescent="0.25">
      <c r="A140" s="261"/>
    </row>
    <row r="141" spans="1:1" hidden="1" outlineLevel="2" x14ac:dyDescent="0.2">
      <c r="A141" s="260" t="str">
        <f>Composantes!A59</f>
        <v>T.2.6.2. Formalisation, diffusion, contrôle et amélioration des procédures</v>
      </c>
    </row>
    <row r="142" spans="1:1" ht="13.5" hidden="1" outlineLevel="2" thickBot="1" x14ac:dyDescent="0.25">
      <c r="A142" s="261"/>
    </row>
    <row r="143" spans="1:1" hidden="1" outlineLevel="2" x14ac:dyDescent="0.2">
      <c r="A143" s="260" t="str">
        <f>Composantes!A60</f>
        <v>T.2.6.3. Participation à la mise en place de procédures de gestion des connaissances</v>
      </c>
    </row>
    <row r="144" spans="1:1" ht="13.5" hidden="1" outlineLevel="2" thickBot="1" x14ac:dyDescent="0.25">
      <c r="A144" s="261"/>
    </row>
    <row r="145" spans="1:1" hidden="1" outlineLevel="2" x14ac:dyDescent="0.2">
      <c r="A145" s="260" t="str">
        <f>Composantes!A61</f>
        <v>T.2.6.4. Veille sur la certification</v>
      </c>
    </row>
    <row r="146" spans="1:1" ht="13.5" hidden="1" outlineLevel="2" thickBot="1" x14ac:dyDescent="0.25">
      <c r="A146" s="261"/>
    </row>
    <row r="147" spans="1:1" hidden="1" outlineLevel="2" x14ac:dyDescent="0.2">
      <c r="A147" s="260" t="str">
        <f>Composantes!A62</f>
        <v>T.2.6.5. Mise en œuvre et suivi de la démarche de certification</v>
      </c>
    </row>
    <row r="148" spans="1:1" ht="13.5" hidden="1" outlineLevel="2" thickBot="1" x14ac:dyDescent="0.25">
      <c r="A148" s="261"/>
    </row>
    <row r="149" spans="1:1" ht="19.5" collapsed="1" thickBot="1" x14ac:dyDescent="0.25">
      <c r="A149" s="88" t="str">
        <f>'Processus-activité'!A30</f>
        <v>DOMAINE D’ACTIVITÉS 3 : GÉRER LE PERSONNEL ET CONTRIBUER À LA GESTION DES RESSOURCES HUMAINES de LA PME</v>
      </c>
    </row>
    <row r="150" spans="1:1" ht="16.5" hidden="1" outlineLevel="1" thickBot="1" x14ac:dyDescent="0.25">
      <c r="A150" s="94" t="str">
        <f>'Processus-activité'!A13</f>
        <v>Activité_3.1._Gestion_administrative_du_personnel_de_la_PME</v>
      </c>
    </row>
    <row r="151" spans="1:1" ht="16.5" hidden="1" outlineLevel="1" thickBot="1" x14ac:dyDescent="0.25">
      <c r="A151" s="95" t="str">
        <f>'Processus-activité'!B13</f>
        <v>Assurer le suivi administratif du personnel
Préparer les éléments de la paie et communiquer sur ces éléments 
Organiser les élections des représentants du personnel</v>
      </c>
    </row>
    <row r="152" spans="1:1" hidden="1" outlineLevel="2" x14ac:dyDescent="0.2">
      <c r="A152" s="260" t="str">
        <f>Composantes!A63</f>
        <v xml:space="preserve">T.3.1.1. Suivi des formalités et procédures d’embauche et de départ </v>
      </c>
    </row>
    <row r="153" spans="1:1" ht="13.5" hidden="1" outlineLevel="2" thickBot="1" x14ac:dyDescent="0.25">
      <c r="A153" s="261"/>
    </row>
    <row r="154" spans="1:1" hidden="1" outlineLevel="2" x14ac:dyDescent="0.2">
      <c r="A154" s="260" t="str">
        <f>Composantes!A64</f>
        <v xml:space="preserve">T.3.1.2. Organisation et suivi des dossiers du personnel </v>
      </c>
    </row>
    <row r="155" spans="1:1" ht="13.5" hidden="1" outlineLevel="2" thickBot="1" x14ac:dyDescent="0.25">
      <c r="A155" s="261"/>
    </row>
    <row r="156" spans="1:1" hidden="1" outlineLevel="2" x14ac:dyDescent="0.2">
      <c r="A156" s="260" t="str">
        <f>Composantes!A65</f>
        <v xml:space="preserve">T.3.1.3. Gestion du temps de travail, des absences et des congés </v>
      </c>
    </row>
    <row r="157" spans="1:1" ht="13.5" hidden="1" outlineLevel="2" thickBot="1" x14ac:dyDescent="0.25">
      <c r="A157" s="261"/>
    </row>
    <row r="158" spans="1:1" hidden="1" outlineLevel="2" x14ac:dyDescent="0.2">
      <c r="A158" s="260" t="str">
        <f>Composantes!A66</f>
        <v>T.3.1.4. Préparation et contrôle des éléments de la paie</v>
      </c>
    </row>
    <row r="159" spans="1:1" ht="13.5" hidden="1" outlineLevel="2" thickBot="1" x14ac:dyDescent="0.25">
      <c r="A159" s="261"/>
    </row>
    <row r="160" spans="1:1" hidden="1" outlineLevel="2" x14ac:dyDescent="0.2">
      <c r="A160" s="260" t="str">
        <f>Composantes!A67</f>
        <v>T.3.1.5. Réalisation des déclarations sociales</v>
      </c>
    </row>
    <row r="161" spans="1:1" ht="13.5" hidden="1" outlineLevel="2" thickBot="1" x14ac:dyDescent="0.25">
      <c r="A161" s="261"/>
    </row>
    <row r="162" spans="1:1" hidden="1" outlineLevel="2" x14ac:dyDescent="0.2">
      <c r="A162" s="260" t="str">
        <f>Composantes!A68</f>
        <v>T.3.1.6. Mise en place des modalités de représentation du personnel et de négociation au sein de l’entreprise</v>
      </c>
    </row>
    <row r="163" spans="1:1" ht="13.5" hidden="1" outlineLevel="2" thickBot="1" x14ac:dyDescent="0.25">
      <c r="A163" s="261"/>
    </row>
    <row r="164" spans="1:1" hidden="1" outlineLevel="2" x14ac:dyDescent="0.2">
      <c r="A164" s="260" t="str">
        <f>Composantes!A69</f>
        <v>T.3.1.7. Communication avec la direction, les salariés, les instances représentatives du personnel de la PME, les spécialistes de gestion du personnel et l’administration</v>
      </c>
    </row>
    <row r="165" spans="1:1" ht="13.5" hidden="1" outlineLevel="2" thickBot="1" x14ac:dyDescent="0.25">
      <c r="A165" s="261"/>
    </row>
    <row r="166" spans="1:1" ht="16.5" hidden="1" outlineLevel="1" collapsed="1" thickBot="1" x14ac:dyDescent="0.25">
      <c r="A166" s="94" t="str">
        <f>'Processus-activité'!A14</f>
        <v>Activité_3.2._Participation_à_la_gestion_des_ressources_humaines_de_la_PME</v>
      </c>
    </row>
    <row r="167" spans="1:1" ht="16.5" hidden="1" outlineLevel="1" thickBot="1" x14ac:dyDescent="0.25">
      <c r="A167" s="95" t="str">
        <f>'Processus-activité'!B14</f>
        <v>Participer à la gestion des ressources humaines</v>
      </c>
    </row>
    <row r="168" spans="1:1" hidden="1" outlineLevel="2" x14ac:dyDescent="0.2">
      <c r="A168" s="260" t="str">
        <f>Composantes!A70</f>
        <v xml:space="preserve">T.3.2.1. Aide au recrutement </v>
      </c>
    </row>
    <row r="169" spans="1:1" ht="13.5" hidden="1" outlineLevel="2" thickBot="1" x14ac:dyDescent="0.25">
      <c r="A169" s="261"/>
    </row>
    <row r="170" spans="1:1" hidden="1" outlineLevel="2" x14ac:dyDescent="0.2">
      <c r="A170" s="260" t="str">
        <f>Composantes!A71</f>
        <v xml:space="preserve">T.3.2.2. Intégration des nouveaux membres </v>
      </c>
    </row>
    <row r="171" spans="1:1" ht="13.5" hidden="1" outlineLevel="2" thickBot="1" x14ac:dyDescent="0.25">
      <c r="A171" s="261"/>
    </row>
    <row r="172" spans="1:1" hidden="1" outlineLevel="2" x14ac:dyDescent="0.2">
      <c r="A172" s="260" t="str">
        <f>Composantes!A72</f>
        <v xml:space="preserve">T.3.2.3. Préparation et suivi des actions de formation  </v>
      </c>
    </row>
    <row r="173" spans="1:1" ht="13.5" hidden="1" outlineLevel="2" thickBot="1" x14ac:dyDescent="0.25">
      <c r="A173" s="261"/>
    </row>
    <row r="174" spans="1:1" hidden="1" outlineLevel="2" x14ac:dyDescent="0.2">
      <c r="A174" s="260" t="str">
        <f>Composantes!A73</f>
        <v>T.3.2.4. Préparation et mise en place de l'évaluation des personnels</v>
      </c>
    </row>
    <row r="175" spans="1:1" ht="13.5" hidden="1" outlineLevel="2" thickBot="1" x14ac:dyDescent="0.25">
      <c r="A175" s="261"/>
    </row>
    <row r="176" spans="1:1" hidden="1" outlineLevel="2" x14ac:dyDescent="0.2">
      <c r="A176" s="260" t="str">
        <f>Composantes!A74</f>
        <v>T.3.2.5. Préparation et suivi de tableaux de bord sociaux</v>
      </c>
    </row>
    <row r="177" spans="1:1" ht="13.5" hidden="1" outlineLevel="2" thickBot="1" x14ac:dyDescent="0.25">
      <c r="A177" s="261"/>
    </row>
    <row r="178" spans="1:1" hidden="1" outlineLevel="2" x14ac:dyDescent="0.2">
      <c r="A178" s="260" t="str">
        <f>Composantes!A75</f>
        <v>T.3.2.6. Communication avec la direction et les salariés de la PME, les organismes de formation, les organismes paritaires collecteurs, les prestataires externes du recrutement</v>
      </c>
    </row>
    <row r="179" spans="1:1" hidden="1" outlineLevel="2" x14ac:dyDescent="0.2">
      <c r="A179" s="261"/>
    </row>
    <row r="180" spans="1:1" ht="15.75" hidden="1" customHeight="1" outlineLevel="1" collapsed="1" thickBot="1" x14ac:dyDescent="0.25">
      <c r="A180" s="89" t="str">
        <f>'Processus-activité'!A15</f>
        <v>Activité_3.3._Contribution_à_la_cohésion_interne_de_la_PME</v>
      </c>
    </row>
    <row r="181" spans="1:1" ht="16.5" hidden="1" outlineLevel="1" thickBot="1" x14ac:dyDescent="0.25">
      <c r="A181" s="90" t="str">
        <f>'Processus-activité'!B15</f>
        <v>Contribuer à la cohésion interne du personnel de l'entreprise</v>
      </c>
    </row>
    <row r="182" spans="1:1" hidden="1" outlineLevel="2" x14ac:dyDescent="0.2">
      <c r="A182" s="260" t="str">
        <f>Composantes!A76</f>
        <v>T.3.3.1. Contribution à la qualité des relations interpersonnelles</v>
      </c>
    </row>
    <row r="183" spans="1:1" ht="13.5" hidden="1" outlineLevel="2" thickBot="1" x14ac:dyDescent="0.25">
      <c r="A183" s="261"/>
    </row>
    <row r="184" spans="1:1" hidden="1" outlineLevel="2" x14ac:dyDescent="0.2">
      <c r="A184" s="260" t="str">
        <f>Composantes!A77</f>
        <v>T.3.3.2. Contribution à la mise en place d’un travail collaboratif</v>
      </c>
    </row>
    <row r="185" spans="1:1" ht="13.5" hidden="1" outlineLevel="2" thickBot="1" x14ac:dyDescent="0.25">
      <c r="A185" s="261"/>
    </row>
    <row r="186" spans="1:1" ht="19.5" collapsed="1" thickBot="1" x14ac:dyDescent="0.25">
      <c r="A186" s="88" t="str">
        <f>'Processus-activité'!A31</f>
        <v>DOMAINE D’ACTIVITÉS 4 : SOUTENIR LE FONCTIONNEMENT ET LE DÉVELOPPEMENT DE LA PME</v>
      </c>
    </row>
    <row r="187" spans="1:1" ht="15.75" hidden="1" customHeight="1" outlineLevel="1" thickBot="1" x14ac:dyDescent="0.25">
      <c r="A187" s="94" t="str">
        <f>'Processus-activité'!A16</f>
        <v>Activité_4.1._Contribution_à_la_qualité_du_système_d_information_de_la_PME</v>
      </c>
    </row>
    <row r="188" spans="1:1" ht="15.75" hidden="1" customHeight="1" outlineLevel="1" thickBot="1" x14ac:dyDescent="0.25">
      <c r="A188" s="95" t="str">
        <f>'Processus-activité'!B16</f>
        <v>Représenter, analyser, améliorer le système d’information de la PME</v>
      </c>
    </row>
    <row r="189" spans="1:1" hidden="1" outlineLevel="2" x14ac:dyDescent="0.2">
      <c r="A189" s="260" t="str">
        <f>Composantes!A78</f>
        <v xml:space="preserve">T.4.1.1. Caractérisation du système d’information </v>
      </c>
    </row>
    <row r="190" spans="1:1" ht="15.75" hidden="1" customHeight="1" outlineLevel="2" thickBot="1" x14ac:dyDescent="0.25">
      <c r="A190" s="261"/>
    </row>
    <row r="191" spans="1:1" hidden="1" outlineLevel="2" x14ac:dyDescent="0.2">
      <c r="A191" s="260" t="str">
        <f>Composantes!A79</f>
        <v>T.4.1.2. Évaluation des besoins d’information</v>
      </c>
    </row>
    <row r="192" spans="1:1" ht="13.5" hidden="1" outlineLevel="2" thickBot="1" x14ac:dyDescent="0.25">
      <c r="A192" s="261"/>
    </row>
    <row r="193" spans="1:1" hidden="1" outlineLevel="2" x14ac:dyDescent="0.2">
      <c r="A193" s="260" t="str">
        <f>Composantes!A80</f>
        <v>T.4.1.3. Collecte et contrôle des informations</v>
      </c>
    </row>
    <row r="194" spans="1:1" ht="13.5" hidden="1" outlineLevel="2" thickBot="1" x14ac:dyDescent="0.25">
      <c r="A194" s="261"/>
    </row>
    <row r="195" spans="1:1" ht="14.1" hidden="1" customHeight="1" outlineLevel="2" x14ac:dyDescent="0.2">
      <c r="A195" s="260" t="str">
        <f>Composantes!A81</f>
        <v>T.4.1.4. Structuration des informations et des flux d’information</v>
      </c>
    </row>
    <row r="196" spans="1:1" ht="15" hidden="1" customHeight="1" outlineLevel="2" thickBot="1" x14ac:dyDescent="0.25">
      <c r="A196" s="261"/>
    </row>
    <row r="197" spans="1:1" hidden="1" outlineLevel="2" x14ac:dyDescent="0.2">
      <c r="A197" s="260" t="str">
        <f>Composantes!A82</f>
        <v>T.4.1.5. Classement et archivage des documents</v>
      </c>
    </row>
    <row r="198" spans="1:1" ht="13.5" hidden="1" outlineLevel="2" thickBot="1" x14ac:dyDescent="0.25">
      <c r="A198" s="261"/>
    </row>
    <row r="199" spans="1:1" hidden="1" outlineLevel="2" x14ac:dyDescent="0.2">
      <c r="A199" s="260" t="str">
        <f>Composantes!A83</f>
        <v>T.4.1.6. Participation à l’évolution du système d’information</v>
      </c>
    </row>
    <row r="200" spans="1:1" ht="13.5" hidden="1" outlineLevel="2" thickBot="1" x14ac:dyDescent="0.25">
      <c r="A200" s="261"/>
    </row>
    <row r="201" spans="1:1" ht="15.75" hidden="1" customHeight="1" outlineLevel="1" collapsed="1" thickBot="1" x14ac:dyDescent="0.25">
      <c r="A201" s="94" t="str">
        <f>'Processus-activité'!A17</f>
        <v>Activité_4.2._Organisation_des_activités_de_la_PME</v>
      </c>
    </row>
    <row r="202" spans="1:1" ht="15.75" hidden="1" customHeight="1" outlineLevel="1" thickBot="1" x14ac:dyDescent="0.25">
      <c r="A202" s="95" t="str">
        <f>'Processus-activité'!B17</f>
        <v>Améliorer des processus « support » et organiser et suivre les activités de la PME</v>
      </c>
    </row>
    <row r="203" spans="1:1" hidden="1" outlineLevel="2" x14ac:dyDescent="0.2">
      <c r="A203" s="260" t="str">
        <f>Composantes!A84</f>
        <v>T.4.2.1. Contribution à l’évolution des processus « supports »</v>
      </c>
    </row>
    <row r="204" spans="1:1" ht="13.5" hidden="1" outlineLevel="2" thickBot="1" x14ac:dyDescent="0.25">
      <c r="A204" s="261"/>
    </row>
    <row r="205" spans="1:1" ht="16.5" hidden="1" customHeight="1" outlineLevel="2" x14ac:dyDescent="0.2">
      <c r="A205" s="260" t="str">
        <f>Composantes!A85</f>
        <v>T.4.2.2. Amélioration et suivi de l’organisation du travail administratif</v>
      </c>
    </row>
    <row r="206" spans="1:1" ht="13.5" hidden="1" outlineLevel="2" thickBot="1" x14ac:dyDescent="0.25">
      <c r="A206" s="261"/>
    </row>
    <row r="207" spans="1:1" hidden="1" outlineLevel="2" x14ac:dyDescent="0.2">
      <c r="A207" s="260" t="str">
        <f>Composantes!A86</f>
        <v>T.4.2.3. Planification des activités et des prestations (chantiers, interventions, etc.)</v>
      </c>
    </row>
    <row r="208" spans="1:1" ht="13.5" hidden="1" outlineLevel="2" thickBot="1" x14ac:dyDescent="0.25">
      <c r="A208" s="261"/>
    </row>
    <row r="209" spans="1:1" hidden="1" outlineLevel="2" x14ac:dyDescent="0.2">
      <c r="A209" s="260" t="str">
        <f>Composantes!A87</f>
        <v>T.4.2.4. Organisation des déplacements</v>
      </c>
    </row>
    <row r="210" spans="1:1" ht="13.5" hidden="1" outlineLevel="2" thickBot="1" x14ac:dyDescent="0.25">
      <c r="A210" s="261"/>
    </row>
    <row r="211" spans="1:1" hidden="1" outlineLevel="2" x14ac:dyDescent="0.2">
      <c r="A211" s="260" t="str">
        <f>Composantes!A88</f>
        <v>T.4.2.5. Organisation d’événements internes,  participation à des événements externes</v>
      </c>
    </row>
    <row r="212" spans="1:1" ht="13.5" hidden="1" outlineLevel="2" thickBot="1" x14ac:dyDescent="0.25">
      <c r="A212" s="261"/>
    </row>
    <row r="213" spans="1:1" ht="18" hidden="1" customHeight="1" outlineLevel="2" x14ac:dyDescent="0.2">
      <c r="A213" s="260" t="str">
        <f>Composantes!A89</f>
        <v>T.4.2.6. Communication avec des acteurs internes et des prestataires pour organiser les activités de la PME</v>
      </c>
    </row>
    <row r="214" spans="1:1" ht="13.5" hidden="1" outlineLevel="2" thickBot="1" x14ac:dyDescent="0.25">
      <c r="A214" s="261"/>
    </row>
    <row r="215" spans="1:1" ht="16.5" hidden="1" outlineLevel="1" collapsed="1" thickBot="1" x14ac:dyDescent="0.25">
      <c r="A215" s="94" t="str">
        <f>'Processus-activité'!A18</f>
        <v>Activité_4.3._Participation_au_développement_commercial_national_ou_international_de_la_PME</v>
      </c>
    </row>
    <row r="216" spans="1:1" ht="16.5" hidden="1" outlineLevel="1" thickBot="1" x14ac:dyDescent="0.25">
      <c r="A216" s="95" t="str">
        <f>'Processus-activité'!B18</f>
        <v>Participer au développement commercial de la PME et à la fidélisation de la clientèle</v>
      </c>
    </row>
    <row r="217" spans="1:1" hidden="1" outlineLevel="2" x14ac:dyDescent="0.2">
      <c r="A217" s="260" t="str">
        <f>Composantes!A90</f>
        <v xml:space="preserve">T.4.3.1. Veille commerciale et suivi de l’évolution du marché de l’entreprise </v>
      </c>
    </row>
    <row r="218" spans="1:1" ht="13.5" hidden="1" outlineLevel="2" thickBot="1" x14ac:dyDescent="0.25">
      <c r="A218" s="261"/>
    </row>
    <row r="219" spans="1:1" hidden="1" outlineLevel="2" x14ac:dyDescent="0.2">
      <c r="A219" s="260" t="str">
        <f>Composantes!A91</f>
        <v>T.4.3.2. Analyse des tendances du marché</v>
      </c>
    </row>
    <row r="220" spans="1:1" ht="13.5" hidden="1" outlineLevel="2" thickBot="1" x14ac:dyDescent="0.25">
      <c r="A220" s="261"/>
    </row>
    <row r="221" spans="1:1" hidden="1" outlineLevel="2" x14ac:dyDescent="0.2">
      <c r="A221" s="260" t="str">
        <f>Composantes!A92</f>
        <v>T.4.3.3. Fidélisation de la clientèle</v>
      </c>
    </row>
    <row r="222" spans="1:1" ht="13.5" hidden="1" outlineLevel="2" thickBot="1" x14ac:dyDescent="0.25">
      <c r="A222" s="261"/>
    </row>
    <row r="223" spans="1:1" ht="16.5" hidden="1" outlineLevel="1" thickBot="1" x14ac:dyDescent="0.25">
      <c r="A223" s="94" t="str">
        <f>'Processus-activité'!A19</f>
        <v>Activité_4.4._Contribution_à_la_mise_en_œuvre_de_la_communication_de_la_PME</v>
      </c>
    </row>
    <row r="224" spans="1:1" ht="16.5" hidden="1" outlineLevel="1" thickBot="1" x14ac:dyDescent="0.25">
      <c r="A224" s="95" t="str">
        <f>'Processus-activité'!B19</f>
        <v xml:space="preserve">Accompagner le déploiement du plan de communication de la PME </v>
      </c>
    </row>
    <row r="225" spans="1:1" hidden="1" outlineLevel="2" x14ac:dyDescent="0.2">
      <c r="A225" s="260" t="str">
        <f>Composantes!A93</f>
        <v>T.4.4.1. Contribution à la communication institutionnelle</v>
      </c>
    </row>
    <row r="226" spans="1:1" ht="13.5" hidden="1" outlineLevel="2" thickBot="1" x14ac:dyDescent="0.25">
      <c r="A226" s="261"/>
    </row>
    <row r="227" spans="1:1" hidden="1" outlineLevel="2" x14ac:dyDescent="0.2">
      <c r="A227" s="260" t="str">
        <f>Composantes!A94</f>
        <v>T.4.4.2. Contribution à la communication commerciale</v>
      </c>
    </row>
    <row r="228" spans="1:1" ht="13.5" hidden="1" outlineLevel="2" thickBot="1" x14ac:dyDescent="0.25">
      <c r="A228" s="261"/>
    </row>
    <row r="229" spans="1:1" hidden="1" outlineLevel="2" x14ac:dyDescent="0.2">
      <c r="A229" s="260" t="str">
        <f>Composantes!A95</f>
        <v>T.4.4.3. Suivi de l’identité numérique</v>
      </c>
    </row>
    <row r="230" spans="1:1" ht="13.5" hidden="1" outlineLevel="2" thickBot="1" x14ac:dyDescent="0.25">
      <c r="A230" s="261"/>
    </row>
    <row r="231" spans="1:1" hidden="1" outlineLevel="2" x14ac:dyDescent="0.2">
      <c r="A231" s="260" t="str">
        <f>Composantes!A96</f>
        <v xml:space="preserve">T.4.4.4. Contrôle du respect de l’image dans les actions de communication </v>
      </c>
    </row>
    <row r="232" spans="1:1" ht="13.5" hidden="1" outlineLevel="2" thickBot="1" x14ac:dyDescent="0.25">
      <c r="A232" s="261"/>
    </row>
    <row r="233" spans="1:1" ht="16.5" hidden="1" outlineLevel="1" thickBot="1" x14ac:dyDescent="0.25">
      <c r="A233" s="94" t="str">
        <f>'Processus-activité'!A20</f>
        <v>Activité_4.5._Participation_à_l_analyse_de_l_activité_de_la_PME</v>
      </c>
    </row>
    <row r="234" spans="1:1" ht="16.5" hidden="1" outlineLevel="1" thickBot="1" x14ac:dyDescent="0.25">
      <c r="A234" s="95" t="str">
        <f>'Processus-activité'!B20</f>
        <v>Analyser l’activité de la PME</v>
      </c>
    </row>
    <row r="235" spans="1:1" hidden="1" outlineLevel="2" x14ac:dyDescent="0.2">
      <c r="A235" s="260" t="str">
        <f>Composantes!A97</f>
        <v>T.4.5.1. Calcul et analyse des coûts et des résultats</v>
      </c>
    </row>
    <row r="236" spans="1:1" ht="13.5" hidden="1" outlineLevel="2" thickBot="1" x14ac:dyDescent="0.25">
      <c r="A236" s="261"/>
    </row>
    <row r="237" spans="1:1" hidden="1" outlineLevel="2" x14ac:dyDescent="0.2">
      <c r="A237" s="260" t="str">
        <f>Composantes!A98</f>
        <v>T.4.5.2. Réalisation des budgets prévisionnels</v>
      </c>
    </row>
    <row r="238" spans="1:1" ht="13.5" hidden="1" outlineLevel="2" thickBot="1" x14ac:dyDescent="0.25">
      <c r="A238" s="261"/>
    </row>
    <row r="239" spans="1:1" hidden="1" outlineLevel="2" x14ac:dyDescent="0.2">
      <c r="A239" s="260" t="str">
        <f>Composantes!A99</f>
        <v>T.4.5.3. Mesure de l'impact de décisions de gestion sur les coûts et les résultats</v>
      </c>
    </row>
    <row r="240" spans="1:1" ht="13.5" hidden="1" outlineLevel="2" thickBot="1" x14ac:dyDescent="0.25">
      <c r="A240" s="261"/>
    </row>
    <row r="241" spans="1:1" ht="16.5" hidden="1" outlineLevel="1" thickBot="1" x14ac:dyDescent="0.25">
      <c r="A241" s="94" t="str">
        <f>'Processus-activité'!A21</f>
        <v>Activité_4.6._Participation_au_diagnostic_financier_de_la_PME</v>
      </c>
    </row>
    <row r="242" spans="1:1" ht="16.5" hidden="1" outlineLevel="1" thickBot="1" x14ac:dyDescent="0.25">
      <c r="A242" s="95" t="str">
        <f>'Processus-activité'!B21</f>
        <v>Produire et analyser des informations de nature financière</v>
      </c>
    </row>
    <row r="243" spans="1:1" hidden="1" outlineLevel="2" x14ac:dyDescent="0.2">
      <c r="A243" s="260" t="str">
        <f>Composantes!A100</f>
        <v xml:space="preserve">T.4.6.1. Analyse financière </v>
      </c>
    </row>
    <row r="244" spans="1:1" ht="13.5" hidden="1" outlineLevel="2" thickBot="1" x14ac:dyDescent="0.25">
      <c r="A244" s="261"/>
    </row>
    <row r="245" spans="1:1" hidden="1" outlineLevel="2" x14ac:dyDescent="0.2">
      <c r="A245" s="260" t="str">
        <f>Composantes!A101</f>
        <v>T.4.6.2. Mesure de l’impact de décisions de gestion sur les équilibres financiers</v>
      </c>
    </row>
    <row r="246" spans="1:1" ht="13.5" hidden="1" outlineLevel="2" thickBot="1" x14ac:dyDescent="0.25">
      <c r="A246" s="261"/>
    </row>
    <row r="247" spans="1:1" ht="16.5" hidden="1" outlineLevel="1" thickBot="1" x14ac:dyDescent="0.25">
      <c r="A247" s="94" t="str">
        <f>'Processus-activité'!A22</f>
        <v>Activité_4.7._Participation_à_l_élaboration_de_tableaux_de_bord_de_la_PME</v>
      </c>
    </row>
    <row r="248" spans="1:1" ht="16.5" hidden="1" outlineLevel="1" thickBot="1" x14ac:dyDescent="0.25">
      <c r="A248" s="95" t="str">
        <f>'Processus-activité'!B22</f>
        <v xml:space="preserve">Identifier les facteurs explicatifs de la performance commerciale et financière, concevoir et analyser un tableau de bord </v>
      </c>
    </row>
    <row r="249" spans="1:1" hidden="1" outlineLevel="2" x14ac:dyDescent="0.2">
      <c r="A249" s="260" t="str">
        <f>Composantes!A102</f>
        <v>T.4.7.1. Conception et suivi des indicateurs pertinents de gestion et d’alerte</v>
      </c>
    </row>
    <row r="250" spans="1:1" ht="13.5" hidden="1" outlineLevel="2" thickBot="1" x14ac:dyDescent="0.25">
      <c r="A250" s="261"/>
    </row>
    <row r="251" spans="1:1" hidden="1" outlineLevel="2" x14ac:dyDescent="0.2">
      <c r="A251" s="260" t="str">
        <f>Composantes!A103</f>
        <v>T.4.7.2. Établissement d’un tableau de bord dans ses dimensions commerciales et financières</v>
      </c>
    </row>
    <row r="252" spans="1:1" hidden="1" outlineLevel="2" x14ac:dyDescent="0.2">
      <c r="A252" s="261"/>
    </row>
    <row r="253" spans="1:1" collapsed="1" x14ac:dyDescent="0.2"/>
  </sheetData>
  <sheetProtection password="B4EF" sheet="1"/>
  <mergeCells count="102">
    <mergeCell ref="A32:A33"/>
    <mergeCell ref="A30:A31"/>
    <mergeCell ref="A107:A108"/>
    <mergeCell ref="A48:A49"/>
    <mergeCell ref="A197:A198"/>
    <mergeCell ref="A199:A200"/>
    <mergeCell ref="A184:A185"/>
    <mergeCell ref="A191:A192"/>
    <mergeCell ref="A129:A130"/>
    <mergeCell ref="A131:A132"/>
    <mergeCell ref="A243:A244"/>
    <mergeCell ref="A245:A246"/>
    <mergeCell ref="A237:A238"/>
    <mergeCell ref="A211:A212"/>
    <mergeCell ref="A217:A218"/>
    <mergeCell ref="A227:A228"/>
    <mergeCell ref="A231:A232"/>
    <mergeCell ref="A235:A236"/>
    <mergeCell ref="A239:A240"/>
    <mergeCell ref="A203:A204"/>
    <mergeCell ref="A205:A206"/>
    <mergeCell ref="A225:A226"/>
    <mergeCell ref="A221:A222"/>
    <mergeCell ref="A207:A208"/>
    <mergeCell ref="A229:A230"/>
    <mergeCell ref="A219:A220"/>
    <mergeCell ref="A101:A102"/>
    <mergeCell ref="A52:A53"/>
    <mergeCell ref="A75:A76"/>
    <mergeCell ref="A249:A250"/>
    <mergeCell ref="A6:A7"/>
    <mergeCell ref="A8:A9"/>
    <mergeCell ref="A28:A29"/>
    <mergeCell ref="A36:A37"/>
    <mergeCell ref="A38:A39"/>
    <mergeCell ref="A12:A13"/>
    <mergeCell ref="A14:A15"/>
    <mergeCell ref="A24:A25"/>
    <mergeCell ref="A62:A63"/>
    <mergeCell ref="A18:A19"/>
    <mergeCell ref="A56:A57"/>
    <mergeCell ref="A58:A59"/>
    <mergeCell ref="A22:A23"/>
    <mergeCell ref="A20:A21"/>
    <mergeCell ref="A42:A43"/>
    <mergeCell ref="A40:A41"/>
    <mergeCell ref="A44:A45"/>
    <mergeCell ref="A251:A252"/>
    <mergeCell ref="A115:A116"/>
    <mergeCell ref="A117:A118"/>
    <mergeCell ref="A111:A112"/>
    <mergeCell ref="A133:A134"/>
    <mergeCell ref="A139:A140"/>
    <mergeCell ref="A209:A210"/>
    <mergeCell ref="A135:A136"/>
    <mergeCell ref="A143:A144"/>
    <mergeCell ref="A85:A86"/>
    <mergeCell ref="A4:A5"/>
    <mergeCell ref="A97:A98"/>
    <mergeCell ref="A16:A17"/>
    <mergeCell ref="A50:A51"/>
    <mergeCell ref="A68:A69"/>
    <mergeCell ref="A70:A71"/>
    <mergeCell ref="A83:A84"/>
    <mergeCell ref="A81:A82"/>
    <mergeCell ref="A79:A80"/>
    <mergeCell ref="A103:A104"/>
    <mergeCell ref="A105:A106"/>
    <mergeCell ref="A64:A65"/>
    <mergeCell ref="A66:A67"/>
    <mergeCell ref="A89:A90"/>
    <mergeCell ref="A54:A55"/>
    <mergeCell ref="A77:A78"/>
    <mergeCell ref="A95:A96"/>
    <mergeCell ref="A93:A94"/>
    <mergeCell ref="A91:A92"/>
    <mergeCell ref="A164:A165"/>
    <mergeCell ref="A178:A179"/>
    <mergeCell ref="A152:A153"/>
    <mergeCell ref="A109:A110"/>
    <mergeCell ref="A123:A124"/>
    <mergeCell ref="A121:A122"/>
    <mergeCell ref="A119:A120"/>
    <mergeCell ref="A145:A146"/>
    <mergeCell ref="A168:A169"/>
    <mergeCell ref="A125:A126"/>
    <mergeCell ref="A147:A148"/>
    <mergeCell ref="A162:A163"/>
    <mergeCell ref="A160:A161"/>
    <mergeCell ref="A158:A159"/>
    <mergeCell ref="A156:A157"/>
    <mergeCell ref="A154:A155"/>
    <mergeCell ref="A193:A194"/>
    <mergeCell ref="A213:A214"/>
    <mergeCell ref="A189:A190"/>
    <mergeCell ref="A182:A183"/>
    <mergeCell ref="A141:A142"/>
    <mergeCell ref="A176:A177"/>
    <mergeCell ref="A174:A175"/>
    <mergeCell ref="A172:A173"/>
    <mergeCell ref="A170:A171"/>
    <mergeCell ref="A195:A196"/>
  </mergeCells>
  <phoneticPr fontId="15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P114"/>
  <sheetViews>
    <sheetView workbookViewId="0"/>
  </sheetViews>
  <sheetFormatPr baseColWidth="10" defaultColWidth="11.5703125" defaultRowHeight="12.75" x14ac:dyDescent="0.2"/>
  <cols>
    <col min="1" max="1" width="5.85546875" style="28" bestFit="1" customWidth="1"/>
    <col min="2" max="2" width="55.28515625" style="28" bestFit="1" customWidth="1"/>
    <col min="3" max="3" width="70.42578125" style="28" bestFit="1" customWidth="1"/>
    <col min="4" max="4" width="18.28515625" style="28" bestFit="1" customWidth="1"/>
    <col min="5" max="5" width="13.140625" style="46" customWidth="1"/>
    <col min="6" max="6" width="14.7109375" style="44" customWidth="1"/>
    <col min="7" max="7" width="11.5703125" style="44"/>
    <col min="8" max="8" width="12.5703125" style="44" customWidth="1"/>
    <col min="9" max="9" width="10.28515625" style="44" customWidth="1"/>
    <col min="10" max="16384" width="11.5703125" style="28"/>
  </cols>
  <sheetData>
    <row r="1" spans="1:16" x14ac:dyDescent="0.2">
      <c r="A1" s="41" t="s">
        <v>13</v>
      </c>
      <c r="B1" s="41" t="s">
        <v>9</v>
      </c>
      <c r="C1" s="42" t="s">
        <v>130</v>
      </c>
      <c r="D1" s="41" t="s">
        <v>14</v>
      </c>
      <c r="E1" s="43" t="s">
        <v>15</v>
      </c>
      <c r="F1" s="44" t="s">
        <v>352</v>
      </c>
      <c r="G1" s="44" t="s">
        <v>353</v>
      </c>
      <c r="H1" s="44" t="s">
        <v>354</v>
      </c>
      <c r="I1" s="44" t="s">
        <v>355</v>
      </c>
      <c r="P1" s="29"/>
    </row>
    <row r="2" spans="1:16" x14ac:dyDescent="0.2">
      <c r="A2" s="41"/>
      <c r="B2" s="41"/>
      <c r="C2" s="42"/>
      <c r="D2" s="41"/>
      <c r="E2" s="43"/>
      <c r="P2" s="29"/>
    </row>
    <row r="3" spans="1:16" x14ac:dyDescent="0.2">
      <c r="A3" s="41"/>
      <c r="B3" s="41"/>
      <c r="C3" s="42"/>
      <c r="D3" s="41"/>
      <c r="E3" s="43"/>
      <c r="P3" s="29"/>
    </row>
    <row r="4" spans="1:16" x14ac:dyDescent="0.2">
      <c r="A4" s="41"/>
      <c r="B4" s="41"/>
      <c r="C4" s="42"/>
      <c r="D4" s="41"/>
      <c r="E4" s="43"/>
      <c r="P4" s="29"/>
    </row>
    <row r="5" spans="1:16" x14ac:dyDescent="0.2">
      <c r="A5" s="41"/>
      <c r="B5" s="41"/>
      <c r="C5" s="42"/>
      <c r="D5" s="41"/>
      <c r="E5" s="43"/>
      <c r="P5" s="29"/>
    </row>
    <row r="6" spans="1:16" x14ac:dyDescent="0.2">
      <c r="A6" s="41"/>
      <c r="B6" s="41"/>
      <c r="C6" s="42"/>
      <c r="D6" s="41"/>
      <c r="E6" s="43"/>
      <c r="P6" s="29"/>
    </row>
    <row r="7" spans="1:16" x14ac:dyDescent="0.2">
      <c r="A7" s="41"/>
      <c r="B7" s="41"/>
      <c r="C7" s="42"/>
      <c r="D7" s="41"/>
      <c r="E7" s="43"/>
      <c r="P7" s="29"/>
    </row>
    <row r="8" spans="1:16" x14ac:dyDescent="0.2">
      <c r="A8" s="41"/>
      <c r="B8" s="41"/>
      <c r="C8" s="42"/>
      <c r="D8" s="41"/>
      <c r="E8" s="43"/>
      <c r="P8" s="29"/>
    </row>
    <row r="9" spans="1:16" x14ac:dyDescent="0.2">
      <c r="A9" s="41"/>
      <c r="B9" s="41"/>
      <c r="C9" s="42"/>
      <c r="D9" s="41"/>
      <c r="E9" s="43"/>
      <c r="P9" s="29"/>
    </row>
    <row r="10" spans="1:16" x14ac:dyDescent="0.2">
      <c r="A10" s="44"/>
      <c r="B10" s="44"/>
      <c r="C10" s="44"/>
      <c r="D10" s="44"/>
      <c r="E10" s="45"/>
    </row>
    <row r="11" spans="1:16" x14ac:dyDescent="0.2">
      <c r="A11" s="44"/>
      <c r="B11" s="44"/>
      <c r="C11" s="44"/>
      <c r="D11" s="44"/>
      <c r="E11" s="45"/>
    </row>
    <row r="12" spans="1:16" x14ac:dyDescent="0.2">
      <c r="A12" s="44"/>
      <c r="B12" s="44"/>
      <c r="C12" s="44"/>
      <c r="D12" s="44"/>
      <c r="E12" s="45"/>
    </row>
    <row r="13" spans="1:16" x14ac:dyDescent="0.2">
      <c r="A13" s="44"/>
      <c r="B13" s="44"/>
      <c r="C13" s="44"/>
      <c r="D13" s="44"/>
      <c r="E13" s="45"/>
    </row>
    <row r="14" spans="1:16" x14ac:dyDescent="0.2">
      <c r="A14" s="44"/>
      <c r="B14" s="44"/>
      <c r="C14" s="44"/>
      <c r="D14" s="44"/>
      <c r="E14" s="45"/>
    </row>
    <row r="15" spans="1:16" x14ac:dyDescent="0.2">
      <c r="A15" s="44"/>
      <c r="B15" s="44"/>
      <c r="C15" s="44"/>
      <c r="D15" s="44"/>
      <c r="E15" s="45"/>
    </row>
    <row r="16" spans="1:16" x14ac:dyDescent="0.2">
      <c r="A16" s="44"/>
      <c r="B16" s="44"/>
      <c r="C16" s="44"/>
      <c r="D16" s="44"/>
      <c r="E16" s="45"/>
    </row>
    <row r="17" spans="1:5" x14ac:dyDescent="0.2">
      <c r="A17" s="44"/>
      <c r="B17" s="44"/>
      <c r="C17" s="44"/>
      <c r="D17" s="44"/>
      <c r="E17" s="45"/>
    </row>
    <row r="18" spans="1:5" x14ac:dyDescent="0.2">
      <c r="A18" s="44"/>
      <c r="B18" s="44"/>
      <c r="C18" s="44"/>
      <c r="D18" s="44"/>
      <c r="E18" s="45"/>
    </row>
    <row r="19" spans="1:5" x14ac:dyDescent="0.2">
      <c r="A19" s="44"/>
      <c r="B19" s="44"/>
      <c r="C19" s="44"/>
      <c r="D19" s="44"/>
      <c r="E19" s="45"/>
    </row>
    <row r="20" spans="1:5" x14ac:dyDescent="0.2">
      <c r="A20" s="44"/>
      <c r="B20" s="44"/>
      <c r="C20" s="44"/>
      <c r="D20" s="44"/>
      <c r="E20" s="45"/>
    </row>
    <row r="21" spans="1:5" x14ac:dyDescent="0.2">
      <c r="A21" s="44"/>
      <c r="B21" s="44"/>
      <c r="C21" s="44"/>
      <c r="D21" s="44"/>
      <c r="E21" s="45"/>
    </row>
    <row r="22" spans="1:5" x14ac:dyDescent="0.2">
      <c r="A22" s="44"/>
      <c r="B22" s="44"/>
      <c r="C22" s="44"/>
      <c r="D22" s="44"/>
      <c r="E22" s="45"/>
    </row>
    <row r="23" spans="1:5" x14ac:dyDescent="0.2">
      <c r="A23" s="44"/>
      <c r="B23" s="44"/>
      <c r="C23" s="44"/>
      <c r="D23" s="44"/>
      <c r="E23" s="45"/>
    </row>
    <row r="24" spans="1:5" x14ac:dyDescent="0.2">
      <c r="A24" s="44"/>
      <c r="B24" s="44"/>
      <c r="C24" s="44"/>
      <c r="D24" s="44"/>
      <c r="E24" s="45"/>
    </row>
    <row r="25" spans="1:5" x14ac:dyDescent="0.2">
      <c r="A25" s="44"/>
      <c r="B25" s="44"/>
      <c r="C25" s="44"/>
      <c r="D25" s="44"/>
      <c r="E25" s="45"/>
    </row>
    <row r="26" spans="1:5" x14ac:dyDescent="0.2">
      <c r="A26" s="44"/>
      <c r="B26" s="44"/>
      <c r="C26" s="44"/>
      <c r="D26" s="44"/>
      <c r="E26" s="45"/>
    </row>
    <row r="27" spans="1:5" x14ac:dyDescent="0.2">
      <c r="A27" s="44"/>
      <c r="B27" s="44"/>
      <c r="C27" s="44"/>
      <c r="D27" s="44"/>
      <c r="E27" s="45"/>
    </row>
    <row r="28" spans="1:5" x14ac:dyDescent="0.2">
      <c r="A28" s="44"/>
      <c r="B28" s="44"/>
      <c r="C28" s="44"/>
      <c r="D28" s="44"/>
      <c r="E28" s="45"/>
    </row>
    <row r="29" spans="1:5" x14ac:dyDescent="0.2">
      <c r="A29" s="44"/>
      <c r="B29" s="44"/>
      <c r="C29" s="44"/>
      <c r="D29" s="44"/>
      <c r="E29" s="45"/>
    </row>
    <row r="30" spans="1:5" x14ac:dyDescent="0.2">
      <c r="A30" s="44"/>
      <c r="B30" s="44"/>
      <c r="C30" s="44"/>
      <c r="D30" s="44"/>
      <c r="E30" s="45"/>
    </row>
    <row r="31" spans="1:5" x14ac:dyDescent="0.2">
      <c r="A31" s="44"/>
      <c r="B31" s="44"/>
      <c r="C31" s="44"/>
      <c r="D31" s="44"/>
      <c r="E31" s="45"/>
    </row>
    <row r="32" spans="1:5" x14ac:dyDescent="0.2">
      <c r="A32" s="44"/>
      <c r="B32" s="44"/>
      <c r="C32" s="44"/>
      <c r="D32" s="44"/>
      <c r="E32" s="45"/>
    </row>
    <row r="33" spans="1:5" x14ac:dyDescent="0.2">
      <c r="A33" s="44"/>
      <c r="B33" s="44"/>
      <c r="C33" s="44"/>
      <c r="D33" s="44"/>
      <c r="E33" s="45"/>
    </row>
    <row r="34" spans="1:5" x14ac:dyDescent="0.2">
      <c r="A34" s="44"/>
      <c r="B34" s="44"/>
      <c r="C34" s="44"/>
      <c r="D34" s="44"/>
      <c r="E34" s="45"/>
    </row>
    <row r="35" spans="1:5" x14ac:dyDescent="0.2">
      <c r="A35" s="44"/>
      <c r="B35" s="44"/>
      <c r="C35" s="44"/>
      <c r="D35" s="44"/>
      <c r="E35" s="45"/>
    </row>
    <row r="36" spans="1:5" x14ac:dyDescent="0.2">
      <c r="A36" s="44"/>
      <c r="B36" s="44"/>
      <c r="C36" s="44"/>
      <c r="D36" s="44"/>
      <c r="E36" s="45"/>
    </row>
    <row r="37" spans="1:5" x14ac:dyDescent="0.2">
      <c r="A37" s="44"/>
      <c r="B37" s="44"/>
      <c r="C37" s="44"/>
      <c r="D37" s="44"/>
      <c r="E37" s="45"/>
    </row>
    <row r="38" spans="1:5" x14ac:dyDescent="0.2">
      <c r="A38" s="44"/>
      <c r="B38" s="44"/>
      <c r="C38" s="44"/>
      <c r="D38" s="44"/>
      <c r="E38" s="45"/>
    </row>
    <row r="39" spans="1:5" x14ac:dyDescent="0.2">
      <c r="A39" s="44"/>
      <c r="B39" s="44"/>
      <c r="C39" s="44"/>
      <c r="D39" s="44"/>
      <c r="E39" s="45"/>
    </row>
    <row r="40" spans="1:5" x14ac:dyDescent="0.2">
      <c r="A40" s="44"/>
      <c r="B40" s="44"/>
      <c r="C40" s="44"/>
      <c r="D40" s="44"/>
      <c r="E40" s="45"/>
    </row>
    <row r="41" spans="1:5" x14ac:dyDescent="0.2">
      <c r="A41" s="44"/>
      <c r="B41" s="44"/>
      <c r="C41" s="44"/>
      <c r="D41" s="44"/>
      <c r="E41" s="45"/>
    </row>
    <row r="42" spans="1:5" x14ac:dyDescent="0.2">
      <c r="A42" s="44"/>
      <c r="B42" s="44"/>
      <c r="C42" s="44"/>
      <c r="D42" s="44"/>
      <c r="E42" s="45"/>
    </row>
    <row r="43" spans="1:5" x14ac:dyDescent="0.2">
      <c r="A43" s="44"/>
      <c r="B43" s="44"/>
      <c r="C43" s="44"/>
      <c r="D43" s="44"/>
      <c r="E43" s="45"/>
    </row>
    <row r="44" spans="1:5" x14ac:dyDescent="0.2">
      <c r="A44" s="44"/>
      <c r="B44" s="44"/>
      <c r="C44" s="44"/>
      <c r="D44" s="44"/>
      <c r="E44" s="45"/>
    </row>
    <row r="45" spans="1:5" x14ac:dyDescent="0.2">
      <c r="A45" s="44"/>
      <c r="B45" s="44"/>
      <c r="C45" s="44"/>
      <c r="D45" s="44"/>
      <c r="E45" s="45"/>
    </row>
    <row r="46" spans="1:5" x14ac:dyDescent="0.2">
      <c r="A46" s="44"/>
      <c r="B46" s="44"/>
      <c r="C46" s="44"/>
      <c r="D46" s="44"/>
      <c r="E46" s="45"/>
    </row>
    <row r="47" spans="1:5" x14ac:dyDescent="0.2">
      <c r="A47" s="44"/>
      <c r="B47" s="44"/>
      <c r="C47" s="44"/>
      <c r="D47" s="44"/>
      <c r="E47" s="45"/>
    </row>
    <row r="48" spans="1:5" x14ac:dyDescent="0.2">
      <c r="A48" s="44"/>
      <c r="B48" s="44"/>
      <c r="C48" s="44"/>
      <c r="D48" s="44"/>
      <c r="E48" s="45"/>
    </row>
    <row r="49" spans="1:5" x14ac:dyDescent="0.2">
      <c r="A49" s="44"/>
      <c r="B49" s="44"/>
      <c r="C49" s="44"/>
      <c r="D49" s="44"/>
      <c r="E49" s="45"/>
    </row>
    <row r="50" spans="1:5" x14ac:dyDescent="0.2">
      <c r="A50" s="44"/>
      <c r="B50" s="44"/>
      <c r="C50" s="44"/>
      <c r="D50" s="44"/>
      <c r="E50" s="45"/>
    </row>
    <row r="51" spans="1:5" x14ac:dyDescent="0.2">
      <c r="A51" s="44"/>
      <c r="B51" s="44"/>
      <c r="C51" s="44"/>
      <c r="D51" s="44"/>
      <c r="E51" s="45"/>
    </row>
    <row r="52" spans="1:5" x14ac:dyDescent="0.2">
      <c r="A52" s="44"/>
      <c r="B52" s="44"/>
      <c r="C52" s="44"/>
      <c r="D52" s="44"/>
      <c r="E52" s="45"/>
    </row>
    <row r="53" spans="1:5" x14ac:dyDescent="0.2">
      <c r="A53" s="44"/>
      <c r="B53" s="44"/>
      <c r="C53" s="44"/>
      <c r="D53" s="44"/>
      <c r="E53" s="45"/>
    </row>
    <row r="54" spans="1:5" x14ac:dyDescent="0.2">
      <c r="A54" s="44"/>
      <c r="B54" s="44"/>
      <c r="C54" s="44"/>
      <c r="D54" s="44"/>
      <c r="E54" s="45"/>
    </row>
    <row r="55" spans="1:5" x14ac:dyDescent="0.2">
      <c r="A55" s="44"/>
      <c r="B55" s="44"/>
      <c r="C55" s="44"/>
      <c r="D55" s="44"/>
      <c r="E55" s="45"/>
    </row>
    <row r="56" spans="1:5" x14ac:dyDescent="0.2">
      <c r="A56" s="44"/>
      <c r="B56" s="44"/>
      <c r="C56" s="44"/>
      <c r="D56" s="44"/>
      <c r="E56" s="45"/>
    </row>
    <row r="57" spans="1:5" x14ac:dyDescent="0.2">
      <c r="A57" s="44"/>
      <c r="B57" s="44"/>
      <c r="C57" s="44"/>
      <c r="D57" s="44"/>
      <c r="E57" s="45"/>
    </row>
    <row r="58" spans="1:5" x14ac:dyDescent="0.2">
      <c r="A58" s="44"/>
      <c r="B58" s="44"/>
      <c r="C58" s="44"/>
      <c r="D58" s="44"/>
      <c r="E58" s="45"/>
    </row>
    <row r="59" spans="1:5" x14ac:dyDescent="0.2">
      <c r="A59" s="44"/>
      <c r="B59" s="44"/>
      <c r="C59" s="44"/>
      <c r="D59" s="44"/>
      <c r="E59" s="45"/>
    </row>
    <row r="60" spans="1:5" x14ac:dyDescent="0.2">
      <c r="A60" s="44"/>
      <c r="B60" s="44"/>
      <c r="C60" s="44"/>
      <c r="D60" s="44"/>
      <c r="E60" s="45"/>
    </row>
    <row r="61" spans="1:5" x14ac:dyDescent="0.2">
      <c r="A61" s="44"/>
      <c r="B61" s="44"/>
      <c r="C61" s="44"/>
      <c r="D61" s="44"/>
      <c r="E61" s="45"/>
    </row>
    <row r="62" spans="1:5" x14ac:dyDescent="0.2">
      <c r="A62" s="44"/>
      <c r="B62" s="44"/>
      <c r="C62" s="44"/>
      <c r="D62" s="44"/>
      <c r="E62" s="45"/>
    </row>
    <row r="63" spans="1:5" x14ac:dyDescent="0.2">
      <c r="A63" s="44"/>
      <c r="B63" s="44"/>
      <c r="C63" s="44"/>
      <c r="D63" s="44"/>
      <c r="E63" s="45"/>
    </row>
    <row r="64" spans="1:5" x14ac:dyDescent="0.2">
      <c r="A64" s="44"/>
      <c r="B64" s="44"/>
      <c r="C64" s="44"/>
      <c r="D64" s="44"/>
      <c r="E64" s="45"/>
    </row>
    <row r="65" spans="1:5" x14ac:dyDescent="0.2">
      <c r="A65" s="44"/>
      <c r="B65" s="44"/>
      <c r="C65" s="44"/>
      <c r="D65" s="44"/>
      <c r="E65" s="45"/>
    </row>
    <row r="66" spans="1:5" x14ac:dyDescent="0.2">
      <c r="A66" s="44"/>
      <c r="B66" s="44"/>
      <c r="C66" s="44"/>
      <c r="D66" s="44"/>
      <c r="E66" s="45"/>
    </row>
    <row r="67" spans="1:5" x14ac:dyDescent="0.2">
      <c r="A67" s="44"/>
      <c r="B67" s="44"/>
      <c r="C67" s="44"/>
      <c r="D67" s="44"/>
      <c r="E67" s="45"/>
    </row>
    <row r="68" spans="1:5" x14ac:dyDescent="0.2">
      <c r="A68" s="44"/>
      <c r="B68" s="44"/>
      <c r="C68" s="44"/>
      <c r="D68" s="44"/>
      <c r="E68" s="45"/>
    </row>
    <row r="69" spans="1:5" x14ac:dyDescent="0.2">
      <c r="A69" s="44"/>
      <c r="B69" s="44"/>
      <c r="C69" s="44"/>
      <c r="D69" s="44"/>
      <c r="E69" s="45"/>
    </row>
    <row r="70" spans="1:5" x14ac:dyDescent="0.2">
      <c r="A70" s="44"/>
      <c r="B70" s="44"/>
      <c r="C70" s="44"/>
      <c r="D70" s="44"/>
      <c r="E70" s="45"/>
    </row>
    <row r="71" spans="1:5" x14ac:dyDescent="0.2">
      <c r="A71" s="44"/>
      <c r="B71" s="44"/>
      <c r="C71" s="44"/>
      <c r="D71" s="44"/>
      <c r="E71" s="45"/>
    </row>
    <row r="72" spans="1:5" x14ac:dyDescent="0.2">
      <c r="A72" s="44"/>
      <c r="B72" s="44"/>
      <c r="C72" s="44"/>
      <c r="D72" s="44"/>
      <c r="E72" s="45"/>
    </row>
    <row r="73" spans="1:5" x14ac:dyDescent="0.2">
      <c r="A73" s="44"/>
      <c r="B73" s="44"/>
      <c r="C73" s="44"/>
      <c r="D73" s="44"/>
      <c r="E73" s="45"/>
    </row>
    <row r="74" spans="1:5" x14ac:dyDescent="0.2">
      <c r="A74" s="44"/>
      <c r="B74" s="44"/>
      <c r="C74" s="44"/>
      <c r="D74" s="44"/>
      <c r="E74" s="45"/>
    </row>
    <row r="75" spans="1:5" x14ac:dyDescent="0.2">
      <c r="A75" s="44"/>
      <c r="B75" s="44"/>
      <c r="C75" s="44"/>
      <c r="D75" s="44"/>
      <c r="E75" s="45"/>
    </row>
    <row r="76" spans="1:5" x14ac:dyDescent="0.2">
      <c r="A76" s="44"/>
      <c r="B76" s="44"/>
      <c r="C76" s="44"/>
      <c r="D76" s="44"/>
      <c r="E76" s="45"/>
    </row>
    <row r="77" spans="1:5" x14ac:dyDescent="0.2">
      <c r="A77" s="44"/>
      <c r="B77" s="44"/>
      <c r="C77" s="44"/>
      <c r="D77" s="44"/>
      <c r="E77" s="45"/>
    </row>
    <row r="78" spans="1:5" x14ac:dyDescent="0.2">
      <c r="A78" s="44"/>
      <c r="B78" s="44"/>
      <c r="C78" s="44"/>
      <c r="D78" s="44"/>
      <c r="E78" s="45"/>
    </row>
    <row r="79" spans="1:5" x14ac:dyDescent="0.2">
      <c r="A79" s="44"/>
      <c r="B79" s="44"/>
      <c r="C79" s="44"/>
      <c r="D79" s="44"/>
      <c r="E79" s="45"/>
    </row>
    <row r="80" spans="1:5" x14ac:dyDescent="0.2">
      <c r="A80" s="44"/>
      <c r="B80" s="44"/>
      <c r="C80" s="44"/>
      <c r="D80" s="44"/>
      <c r="E80" s="45"/>
    </row>
    <row r="81" spans="1:5" x14ac:dyDescent="0.2">
      <c r="A81" s="44"/>
      <c r="B81" s="44"/>
      <c r="C81" s="44"/>
      <c r="D81" s="44"/>
      <c r="E81" s="45"/>
    </row>
    <row r="82" spans="1:5" x14ac:dyDescent="0.2">
      <c r="A82" s="44"/>
      <c r="B82" s="44"/>
      <c r="C82" s="44"/>
      <c r="D82" s="44"/>
      <c r="E82" s="45"/>
    </row>
    <row r="83" spans="1:5" x14ac:dyDescent="0.2">
      <c r="A83" s="44"/>
      <c r="B83" s="44"/>
      <c r="C83" s="44"/>
      <c r="D83" s="44"/>
      <c r="E83" s="45"/>
    </row>
    <row r="84" spans="1:5" x14ac:dyDescent="0.2">
      <c r="A84" s="44"/>
      <c r="B84" s="44"/>
      <c r="C84" s="44"/>
      <c r="D84" s="44"/>
      <c r="E84" s="45"/>
    </row>
    <row r="85" spans="1:5" x14ac:dyDescent="0.2">
      <c r="A85" s="44"/>
      <c r="B85" s="44"/>
      <c r="C85" s="44"/>
      <c r="D85" s="44"/>
      <c r="E85" s="45"/>
    </row>
    <row r="86" spans="1:5" x14ac:dyDescent="0.2">
      <c r="A86" s="44"/>
      <c r="B86" s="44"/>
      <c r="C86" s="44"/>
      <c r="D86" s="44"/>
      <c r="E86" s="45"/>
    </row>
    <row r="87" spans="1:5" x14ac:dyDescent="0.2">
      <c r="A87" s="44"/>
      <c r="B87" s="44"/>
      <c r="C87" s="44"/>
      <c r="D87" s="44"/>
      <c r="E87" s="45"/>
    </row>
    <row r="88" spans="1:5" x14ac:dyDescent="0.2">
      <c r="A88" s="44"/>
      <c r="B88" s="44"/>
      <c r="C88" s="44"/>
      <c r="D88" s="44"/>
      <c r="E88" s="45"/>
    </row>
    <row r="89" spans="1:5" x14ac:dyDescent="0.2">
      <c r="A89" s="44"/>
      <c r="B89" s="44"/>
      <c r="C89" s="44"/>
      <c r="D89" s="44"/>
      <c r="E89" s="45"/>
    </row>
    <row r="90" spans="1:5" x14ac:dyDescent="0.2">
      <c r="A90" s="44"/>
      <c r="B90" s="44"/>
      <c r="C90" s="44"/>
      <c r="D90" s="44"/>
      <c r="E90" s="45"/>
    </row>
    <row r="91" spans="1:5" x14ac:dyDescent="0.2">
      <c r="A91" s="44"/>
      <c r="B91" s="44"/>
      <c r="C91" s="44"/>
      <c r="D91" s="44"/>
      <c r="E91" s="45"/>
    </row>
    <row r="92" spans="1:5" x14ac:dyDescent="0.2">
      <c r="A92" s="44"/>
      <c r="B92" s="44"/>
      <c r="C92" s="44"/>
      <c r="D92" s="44"/>
      <c r="E92" s="45"/>
    </row>
    <row r="93" spans="1:5" x14ac:dyDescent="0.2">
      <c r="A93" s="44"/>
      <c r="B93" s="44"/>
      <c r="C93" s="44"/>
      <c r="D93" s="44"/>
      <c r="E93" s="45"/>
    </row>
    <row r="94" spans="1:5" x14ac:dyDescent="0.2">
      <c r="A94" s="44"/>
      <c r="B94" s="44"/>
      <c r="C94" s="44"/>
      <c r="D94" s="44"/>
      <c r="E94" s="45"/>
    </row>
    <row r="95" spans="1:5" x14ac:dyDescent="0.2">
      <c r="A95" s="44"/>
      <c r="B95" s="44"/>
      <c r="C95" s="44"/>
      <c r="D95" s="44"/>
      <c r="E95" s="45"/>
    </row>
    <row r="96" spans="1:5" x14ac:dyDescent="0.2">
      <c r="A96" s="44"/>
      <c r="B96" s="44"/>
      <c r="C96" s="44"/>
      <c r="D96" s="44"/>
      <c r="E96" s="45"/>
    </row>
    <row r="97" spans="1:5" x14ac:dyDescent="0.2">
      <c r="A97" s="44"/>
      <c r="B97" s="44"/>
      <c r="C97" s="44"/>
      <c r="D97" s="44"/>
      <c r="E97" s="45"/>
    </row>
    <row r="98" spans="1:5" x14ac:dyDescent="0.2">
      <c r="A98" s="44"/>
      <c r="B98" s="44"/>
      <c r="C98" s="44"/>
      <c r="D98" s="44"/>
      <c r="E98" s="45"/>
    </row>
    <row r="99" spans="1:5" x14ac:dyDescent="0.2">
      <c r="A99" s="44"/>
      <c r="B99" s="44"/>
      <c r="C99" s="44"/>
      <c r="D99" s="44"/>
      <c r="E99" s="45"/>
    </row>
    <row r="100" spans="1:5" x14ac:dyDescent="0.2">
      <c r="A100" s="44"/>
      <c r="B100" s="44"/>
      <c r="C100" s="44"/>
      <c r="D100" s="44"/>
      <c r="E100" s="45"/>
    </row>
    <row r="101" spans="1:5" x14ac:dyDescent="0.2">
      <c r="A101" s="44"/>
      <c r="B101" s="44"/>
      <c r="C101" s="44"/>
      <c r="D101" s="44"/>
      <c r="E101" s="45"/>
    </row>
    <row r="102" spans="1:5" x14ac:dyDescent="0.2">
      <c r="A102" s="44"/>
      <c r="B102" s="44"/>
      <c r="C102" s="44"/>
      <c r="D102" s="44"/>
      <c r="E102" s="45"/>
    </row>
    <row r="103" spans="1:5" x14ac:dyDescent="0.2">
      <c r="A103" s="44"/>
      <c r="B103" s="44"/>
      <c r="C103" s="44"/>
      <c r="D103" s="44"/>
      <c r="E103" s="45"/>
    </row>
    <row r="104" spans="1:5" x14ac:dyDescent="0.2">
      <c r="A104" s="44"/>
      <c r="B104" s="44"/>
      <c r="C104" s="44"/>
      <c r="D104" s="44"/>
      <c r="E104" s="45"/>
    </row>
    <row r="105" spans="1:5" x14ac:dyDescent="0.2">
      <c r="A105" s="44"/>
      <c r="B105" s="44"/>
      <c r="C105" s="44"/>
      <c r="D105" s="44"/>
      <c r="E105" s="45"/>
    </row>
    <row r="106" spans="1:5" x14ac:dyDescent="0.2">
      <c r="A106" s="44"/>
      <c r="B106" s="44"/>
      <c r="C106" s="44"/>
      <c r="D106" s="44"/>
      <c r="E106" s="45"/>
    </row>
    <row r="107" spans="1:5" x14ac:dyDescent="0.2">
      <c r="A107" s="44"/>
      <c r="B107" s="44"/>
      <c r="C107" s="44"/>
      <c r="D107" s="44"/>
      <c r="E107" s="45"/>
    </row>
    <row r="108" spans="1:5" x14ac:dyDescent="0.2">
      <c r="A108" s="44"/>
      <c r="B108" s="44"/>
      <c r="C108" s="44"/>
      <c r="D108" s="44"/>
      <c r="E108" s="45"/>
    </row>
    <row r="109" spans="1:5" x14ac:dyDescent="0.2">
      <c r="A109" s="44"/>
      <c r="B109" s="44"/>
      <c r="C109" s="44"/>
      <c r="D109" s="44"/>
      <c r="E109" s="45"/>
    </row>
    <row r="110" spans="1:5" x14ac:dyDescent="0.2">
      <c r="A110" s="44"/>
      <c r="B110" s="44"/>
      <c r="C110" s="44"/>
      <c r="D110" s="44"/>
      <c r="E110" s="45"/>
    </row>
    <row r="111" spans="1:5" x14ac:dyDescent="0.2">
      <c r="A111" s="44"/>
      <c r="B111" s="44"/>
      <c r="C111" s="44"/>
      <c r="D111" s="44"/>
      <c r="E111" s="45"/>
    </row>
    <row r="112" spans="1:5" x14ac:dyDescent="0.2">
      <c r="A112" s="44"/>
      <c r="B112" s="44"/>
      <c r="C112" s="44"/>
      <c r="D112" s="44"/>
      <c r="E112" s="45"/>
    </row>
    <row r="113" spans="1:5" x14ac:dyDescent="0.2">
      <c r="A113" s="44"/>
      <c r="B113" s="44"/>
      <c r="C113" s="44"/>
      <c r="D113" s="44"/>
      <c r="E113" s="45"/>
    </row>
    <row r="114" spans="1:5" x14ac:dyDescent="0.2">
      <c r="A114" s="44"/>
      <c r="B114" s="44"/>
      <c r="C114" s="44"/>
      <c r="D114" s="44"/>
      <c r="E114" s="45"/>
    </row>
  </sheetData>
  <sheetProtection password="B4EF" sheet="1" objects="1" scenarios="1"/>
  <autoFilter ref="A1:E1"/>
  <phoneticPr fontId="1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</sheetPr>
  <dimension ref="A1:F107"/>
  <sheetViews>
    <sheetView workbookViewId="0"/>
  </sheetViews>
  <sheetFormatPr baseColWidth="10" defaultColWidth="11.5703125" defaultRowHeight="12.75" x14ac:dyDescent="0.2"/>
  <cols>
    <col min="1" max="1" width="62.140625" style="28" customWidth="1"/>
    <col min="2" max="3" width="60.7109375" style="28" customWidth="1"/>
    <col min="4" max="4" width="69.140625" style="28" customWidth="1"/>
    <col min="5" max="16384" width="11.5703125" style="28"/>
  </cols>
  <sheetData>
    <row r="1" spans="1:6" x14ac:dyDescent="0.2">
      <c r="A1" s="29" t="s">
        <v>6</v>
      </c>
      <c r="B1" s="29" t="s">
        <v>7</v>
      </c>
      <c r="C1" s="29" t="s">
        <v>75</v>
      </c>
      <c r="D1" s="29" t="s">
        <v>8</v>
      </c>
      <c r="F1" s="29"/>
    </row>
    <row r="2" spans="1:6" ht="12.75" customHeight="1" x14ac:dyDescent="0.2">
      <c r="A2" s="51" t="str">
        <f>Composantes!A2</f>
        <v>T.1.1.1. Organisation de la prospection et prospection clientèle</v>
      </c>
      <c r="B2" s="28" t="str">
        <f>IF(ISBLANK(Composantes!B2),"",Composantes!B2)</f>
        <v/>
      </c>
      <c r="C2" s="29" t="str">
        <f>'Processus-activité'!A28</f>
        <v>DOMAINE D’ACTIVITÉS 1 : GÉRER LA RELATION AVEC LES CLIENTS ET LES FOURNISSEURS DE LA PME</v>
      </c>
      <c r="D2" s="47" t="str">
        <f t="shared" ref="D2:D33" si="0">VLOOKUP("*"&amp; MID(A2,3,4) &amp;"*",lesActivités,1,0)</f>
        <v>Activité_1.1._Recherche_de_clientèle_et_contact</v>
      </c>
      <c r="E2" s="28" t="str">
        <f>MID(A2,3,4)</f>
        <v>1.1.</v>
      </c>
      <c r="F2" s="28">
        <f>MATCH("*"&amp; E2 &amp;"*",lesActivités,0)</f>
        <v>1</v>
      </c>
    </row>
    <row r="3" spans="1:6" ht="12.75" customHeight="1" x14ac:dyDescent="0.2">
      <c r="A3" s="51" t="str">
        <f>Composantes!A3</f>
        <v>T.1.1.2. Détection, analyse et suivi des appels d’offres</v>
      </c>
      <c r="B3" s="28" t="str">
        <f>IF(ISBLANK(Composantes!B3),"",Composantes!B3)</f>
        <v/>
      </c>
      <c r="C3" s="29" t="str">
        <f>C2</f>
        <v>DOMAINE D’ACTIVITÉS 1 : GÉRER LA RELATION AVEC LES CLIENTS ET LES FOURNISSEURS DE LA PME</v>
      </c>
      <c r="D3" s="47" t="str">
        <f t="shared" si="0"/>
        <v>Activité_1.1._Recherche_de_clientèle_et_contact</v>
      </c>
    </row>
    <row r="4" spans="1:6" ht="12.75" customHeight="1" x14ac:dyDescent="0.2">
      <c r="A4" s="51" t="str">
        <f>Composantes!A4</f>
        <v>T.1.1.3. Communication avec des acteurs internes, avec les prospects, les clients et les pouvoirs adjudicateurs</v>
      </c>
      <c r="B4" s="28" t="str">
        <f>IF(ISBLANK(Composantes!B4),"",Composantes!B4)</f>
        <v/>
      </c>
      <c r="C4" s="29" t="str">
        <f t="shared" ref="C4:C30" si="1">C3</f>
        <v>DOMAINE D’ACTIVITÉS 1 : GÉRER LA RELATION AVEC LES CLIENTS ET LES FOURNISSEURS DE LA PME</v>
      </c>
      <c r="D4" s="47" t="str">
        <f t="shared" si="0"/>
        <v>Activité_1.1._Recherche_de_clientèle_et_contact</v>
      </c>
    </row>
    <row r="5" spans="1:6" ht="12.75" customHeight="1" x14ac:dyDescent="0.2">
      <c r="A5" s="51" t="str">
        <f>Composantes!A5</f>
        <v>T.1.2.1. Préparation de propositions commerciales</v>
      </c>
      <c r="B5" s="28" t="str">
        <f>IF(ISBLANK(Composantes!B5),"",Composantes!B5)</f>
        <v/>
      </c>
      <c r="C5" s="29" t="str">
        <f t="shared" si="1"/>
        <v>DOMAINE D’ACTIVITÉS 1 : GÉRER LA RELATION AVEC LES CLIENTS ET LES FOURNISSEURS DE LA PME</v>
      </c>
      <c r="D5" s="47" t="str">
        <f t="shared" si="0"/>
        <v>Activité_1.2._Administration_des_ventes_de_la_PME</v>
      </c>
    </row>
    <row r="6" spans="1:6" ht="12.75" customHeight="1" x14ac:dyDescent="0.2">
      <c r="A6" s="51" t="str">
        <f>Composantes!A6</f>
        <v>T.1.2.2. Préparation des contrats commerciaux (commandes, contrats de maintenance, garanties complémentaires, contrats de sous-traitance, etc.)</v>
      </c>
      <c r="B6" s="28" t="str">
        <f>IF(ISBLANK(Composantes!B6),"",Composantes!B6)</f>
        <v/>
      </c>
      <c r="C6" s="29" t="str">
        <f t="shared" si="1"/>
        <v>DOMAINE D’ACTIVITÉS 1 : GÉRER LA RELATION AVEC LES CLIENTS ET LES FOURNISSEURS DE LA PME</v>
      </c>
      <c r="D6" s="47" t="str">
        <f t="shared" si="0"/>
        <v>Activité_1.2._Administration_des_ventes_de_la_PME</v>
      </c>
    </row>
    <row r="7" spans="1:6" ht="12.75" customHeight="1" x14ac:dyDescent="0.2">
      <c r="A7" s="51" t="str">
        <f>Composantes!A7</f>
        <v>T.1.2.3. Suivi des ventes et des livraisons</v>
      </c>
      <c r="B7" s="28" t="str">
        <f>IF(ISBLANK(Composantes!B7),"",Composantes!B7)</f>
        <v/>
      </c>
      <c r="C7" s="29" t="str">
        <f t="shared" si="1"/>
        <v>DOMAINE D’ACTIVITÉS 1 : GÉRER LA RELATION AVEC LES CLIENTS ET LES FOURNISSEURS DE LA PME</v>
      </c>
      <c r="D7" s="47" t="str">
        <f t="shared" si="0"/>
        <v>Activité_1.2._Administration_des_ventes_de_la_PME</v>
      </c>
    </row>
    <row r="8" spans="1:6" ht="12.75" customHeight="1" x14ac:dyDescent="0.2">
      <c r="A8" s="51" t="str">
        <f>Composantes!A8</f>
        <v>T.1.2.4. Facturation,  suivi des règlements et des relances « clients »</v>
      </c>
      <c r="B8" s="28" t="str">
        <f>IF(ISBLANK(Composantes!B8),"",Composantes!B8)</f>
        <v/>
      </c>
      <c r="C8" s="29" t="str">
        <f t="shared" si="1"/>
        <v>DOMAINE D’ACTIVITÉS 1 : GÉRER LA RELATION AVEC LES CLIENTS ET LES FOURNISSEURS DE LA PME</v>
      </c>
      <c r="D8" s="47" t="str">
        <f t="shared" si="0"/>
        <v>Activité_1.2._Administration_des_ventes_de_la_PME</v>
      </c>
    </row>
    <row r="9" spans="1:6" ht="12.75" customHeight="1" x14ac:dyDescent="0.2">
      <c r="A9" s="51" t="str">
        <f>Composantes!A9</f>
        <v>T.1.2.5. Évaluation du risque client</v>
      </c>
      <c r="B9" s="28" t="str">
        <f>IF(ISBLANK(Composantes!B9),"",Composantes!B9)</f>
        <v/>
      </c>
      <c r="C9" s="29" t="str">
        <f t="shared" si="1"/>
        <v>DOMAINE D’ACTIVITÉS 1 : GÉRER LA RELATION AVEC LES CLIENTS ET LES FOURNISSEURS DE LA PME</v>
      </c>
      <c r="D9" s="47" t="str">
        <f t="shared" si="0"/>
        <v>Activité_1.2._Administration_des_ventes_de_la_PME</v>
      </c>
    </row>
    <row r="10" spans="1:6" ht="12.75" customHeight="1" x14ac:dyDescent="0.2">
      <c r="A10" s="51" t="str">
        <f>Composantes!A10</f>
        <v>T.1.2.6. Mise à jour du système d’information « clients »</v>
      </c>
      <c r="B10" s="28" t="str">
        <f>IF(ISBLANK(Composantes!B10),"",Composantes!B10)</f>
        <v/>
      </c>
      <c r="C10" s="29" t="str">
        <f t="shared" si="1"/>
        <v>DOMAINE D’ACTIVITÉS 1 : GÉRER LA RELATION AVEC LES CLIENTS ET LES FOURNISSEURS DE LA PME</v>
      </c>
      <c r="D10" s="47" t="str">
        <f t="shared" si="0"/>
        <v>Activité_1.2._Administration_des_ventes_de_la_PME</v>
      </c>
    </row>
    <row r="11" spans="1:6" ht="12.75" customHeight="1" x14ac:dyDescent="0.2">
      <c r="A11" s="51" t="str">
        <f>Composantes!A11</f>
        <v>T.1.2.7. Communication avec des acteurs internes, les fournisseurs et les clients</v>
      </c>
      <c r="B11" s="28" t="str">
        <f>IF(ISBLANK(Composantes!B11),"",Composantes!B11)</f>
        <v/>
      </c>
      <c r="C11" s="29" t="str">
        <f t="shared" si="1"/>
        <v>DOMAINE D’ACTIVITÉS 1 : GÉRER LA RELATION AVEC LES CLIENTS ET LES FOURNISSEURS DE LA PME</v>
      </c>
      <c r="D11" s="47" t="str">
        <f t="shared" si="0"/>
        <v>Activité_1.2._Administration_des_ventes_de_la_PME</v>
      </c>
    </row>
    <row r="12" spans="1:6" ht="12.75" customHeight="1" x14ac:dyDescent="0.2">
      <c r="A12" s="51" t="str">
        <f>Composantes!A12</f>
        <v>T.1.3.1. Accueil, information et conseils</v>
      </c>
      <c r="B12" s="28" t="str">
        <f>IF(ISBLANK(Composantes!B12),"",Composantes!B12)</f>
        <v/>
      </c>
      <c r="C12" s="29" t="str">
        <f t="shared" si="1"/>
        <v>DOMAINE D’ACTIVITÉS 1 : GÉRER LA RELATION AVEC LES CLIENTS ET LES FOURNISSEURS DE LA PME</v>
      </c>
      <c r="D12" s="47" t="str">
        <f t="shared" si="0"/>
        <v>Activité_1.3._Maintien_et_développement_de_la_relation_avec_les_clients_de_la_PME</v>
      </c>
    </row>
    <row r="13" spans="1:6" ht="12.75" customHeight="1" x14ac:dyDescent="0.2">
      <c r="A13" s="51" t="str">
        <f>Composantes!A13</f>
        <v>T.1.3.2. Traitement et suivi des réclamations</v>
      </c>
      <c r="B13" s="28" t="str">
        <f>IF(ISBLANK(Composantes!B13),"",Composantes!B13)</f>
        <v/>
      </c>
      <c r="C13" s="29" t="str">
        <f t="shared" si="1"/>
        <v>DOMAINE D’ACTIVITÉS 1 : GÉRER LA RELATION AVEC LES CLIENTS ET LES FOURNISSEURS DE LA PME</v>
      </c>
      <c r="D13" s="47" t="str">
        <f t="shared" si="0"/>
        <v>Activité_1.3._Maintien_et_développement_de_la_relation_avec_les_clients_de_la_PME</v>
      </c>
    </row>
    <row r="14" spans="1:6" ht="12.75" customHeight="1" x14ac:dyDescent="0.2">
      <c r="A14" s="51" t="str">
        <f>Composantes!A14</f>
        <v>T.1.3.3. Communication pour développer la relation client</v>
      </c>
      <c r="B14" s="28" t="str">
        <f>IF(ISBLANK(Composantes!B14),"",Composantes!B14)</f>
        <v/>
      </c>
      <c r="C14" s="29" t="str">
        <f t="shared" si="1"/>
        <v>DOMAINE D’ACTIVITÉS 1 : GÉRER LA RELATION AVEC LES CLIENTS ET LES FOURNISSEURS DE LA PME</v>
      </c>
      <c r="D14" s="47" t="str">
        <f t="shared" si="0"/>
        <v>Activité_1.3._Maintien_et_développement_de_la_relation_avec_les_clients_de_la_PME</v>
      </c>
    </row>
    <row r="15" spans="1:6" ht="12.75" customHeight="1" x14ac:dyDescent="0.2">
      <c r="A15" s="51" t="str">
        <f>Composantes!A15</f>
        <v>T.1.4.1. Étude des projets d’achats et des investissements</v>
      </c>
      <c r="B15" s="28" t="str">
        <f>IF(ISBLANK(Composantes!B15),"",Composantes!B15)</f>
        <v/>
      </c>
      <c r="C15" s="29" t="str">
        <f t="shared" si="1"/>
        <v>DOMAINE D’ACTIVITÉS 1 : GÉRER LA RELATION AVEC LES CLIENTS ET LES FOURNISSEURS DE LA PME</v>
      </c>
      <c r="D15" s="47" t="str">
        <f t="shared" si="0"/>
        <v>Activité_1.4._Recherche_et_choix_des_fournisseurs_de_la_PME</v>
      </c>
    </row>
    <row r="16" spans="1:6" ht="12.75" customHeight="1" x14ac:dyDescent="0.2">
      <c r="A16" s="51" t="str">
        <f>Composantes!A16</f>
        <v>T.1.4.2. Recherche des fournisseurs</v>
      </c>
      <c r="B16" s="28" t="str">
        <f>IF(ISBLANK(Composantes!B16),"",Composantes!B16)</f>
        <v/>
      </c>
      <c r="C16" s="29" t="str">
        <f t="shared" si="1"/>
        <v>DOMAINE D’ACTIVITÉS 1 : GÉRER LA RELATION AVEC LES CLIENTS ET LES FOURNISSEURS DE LA PME</v>
      </c>
      <c r="D16" s="47" t="str">
        <f t="shared" si="0"/>
        <v>Activité_1.4._Recherche_et_choix_des_fournisseurs_de_la_PME</v>
      </c>
    </row>
    <row r="17" spans="1:4" ht="12.75" customHeight="1" x14ac:dyDescent="0.2">
      <c r="A17" s="51" t="str">
        <f>Composantes!A17</f>
        <v>T.1.4.3. Comparaison des offres, sélection et qualification des fournisseurs</v>
      </c>
      <c r="B17" s="28" t="str">
        <f>IF(ISBLANK(Composantes!B17),"",Composantes!B17)</f>
        <v/>
      </c>
      <c r="C17" s="29" t="str">
        <f t="shared" si="1"/>
        <v>DOMAINE D’ACTIVITÉS 1 : GÉRER LA RELATION AVEC LES CLIENTS ET LES FOURNISSEURS DE LA PME</v>
      </c>
      <c r="D17" s="47" t="str">
        <f t="shared" si="0"/>
        <v>Activité_1.4._Recherche_et_choix_des_fournisseurs_de_la_PME</v>
      </c>
    </row>
    <row r="18" spans="1:4" ht="12.75" customHeight="1" x14ac:dyDescent="0.2">
      <c r="A18" s="51" t="str">
        <f>Composantes!A18</f>
        <v>T.1.4.4. Mise à jour du système d’information fournisseurs</v>
      </c>
      <c r="B18" s="28" t="str">
        <f>IF(ISBLANK(Composantes!B18),"",Composantes!B18)</f>
        <v/>
      </c>
      <c r="C18" s="29" t="str">
        <f t="shared" si="1"/>
        <v>DOMAINE D’ACTIVITÉS 1 : GÉRER LA RELATION AVEC LES CLIENTS ET LES FOURNISSEURS DE LA PME</v>
      </c>
      <c r="D18" s="47" t="str">
        <f t="shared" si="0"/>
        <v>Activité_1.4._Recherche_et_choix_des_fournisseurs_de_la_PME</v>
      </c>
    </row>
    <row r="19" spans="1:4" ht="12.75" customHeight="1" x14ac:dyDescent="0.2">
      <c r="A19" s="51" t="str">
        <f>Composantes!A19</f>
        <v>T.1.4.5. Communication avec des acteurs internes et avec les fournisseurs</v>
      </c>
      <c r="B19" s="28" t="str">
        <f>IF(ISBLANK(Composantes!B19),"",Composantes!B19)</f>
        <v/>
      </c>
      <c r="C19" s="29" t="str">
        <f t="shared" si="1"/>
        <v>DOMAINE D’ACTIVITÉS 1 : GÉRER LA RELATION AVEC LES CLIENTS ET LES FOURNISSEURS DE LA PME</v>
      </c>
      <c r="D19" s="47" t="str">
        <f t="shared" si="0"/>
        <v>Activité_1.4._Recherche_et_choix_des_fournisseurs_de_la_PME</v>
      </c>
    </row>
    <row r="20" spans="1:4" ht="12.75" customHeight="1" x14ac:dyDescent="0.2">
      <c r="A20" s="51" t="str">
        <f>Composantes!A20</f>
        <v>T.1.5.1. Préparation de la négociation des contrats</v>
      </c>
      <c r="B20" s="28" t="str">
        <f>IF(ISBLANK(Composantes!B20),"",Composantes!B20)</f>
        <v/>
      </c>
      <c r="C20" s="29" t="str">
        <f t="shared" si="1"/>
        <v>DOMAINE D’ACTIVITÉS 1 : GÉRER LA RELATION AVEC LES CLIENTS ET LES FOURNISSEURS DE LA PME</v>
      </c>
      <c r="D20" s="47" t="str">
        <f t="shared" si="0"/>
        <v>Activité_1.5._Suivi_et_contrôle_des_opérations_d_achats_et_d_investissement_de_la_PME</v>
      </c>
    </row>
    <row r="21" spans="1:4" ht="12.75" customHeight="1" x14ac:dyDescent="0.2">
      <c r="A21" s="51" t="str">
        <f>Composantes!A21</f>
        <v>T.1.5.2. Passation et suivi des commandes</v>
      </c>
      <c r="B21" s="28" t="str">
        <f>IF(ISBLANK(Composantes!B21),"",Composantes!B21)</f>
        <v/>
      </c>
      <c r="C21" s="29" t="str">
        <f t="shared" si="1"/>
        <v>DOMAINE D’ACTIVITÉS 1 : GÉRER LA RELATION AVEC LES CLIENTS ET LES FOURNISSEURS DE LA PME</v>
      </c>
      <c r="D21" s="47" t="str">
        <f t="shared" si="0"/>
        <v>Activité_1.5._Suivi_et_contrôle_des_opérations_d_achats_et_d_investissement_de_la_PME</v>
      </c>
    </row>
    <row r="22" spans="1:4" ht="12.75" customHeight="1" x14ac:dyDescent="0.2">
      <c r="A22" s="51" t="str">
        <f>Composantes!A22</f>
        <v>T.1.5.3. Acquisition et suivi des immobilisations</v>
      </c>
      <c r="B22" s="28" t="str">
        <f>IF(ISBLANK(Composantes!B22),"",Composantes!B22)</f>
        <v/>
      </c>
      <c r="C22" s="29" t="str">
        <f t="shared" si="1"/>
        <v>DOMAINE D’ACTIVITÉS 1 : GÉRER LA RELATION AVEC LES CLIENTS ET LES FOURNISSEURS DE LA PME</v>
      </c>
      <c r="D22" s="47" t="str">
        <f t="shared" si="0"/>
        <v>Activité_1.5._Suivi_et_contrôle_des_opérations_d_achats_et_d_investissement_de_la_PME</v>
      </c>
    </row>
    <row r="23" spans="1:4" ht="12.75" customHeight="1" x14ac:dyDescent="0.2">
      <c r="A23" s="51" t="str">
        <f>Composantes!A23</f>
        <v>T.1.5.4. Contrôle des achats et des règlements</v>
      </c>
      <c r="B23" s="28" t="str">
        <f>IF(ISBLANK(Composantes!B23),"",Composantes!B23)</f>
        <v/>
      </c>
      <c r="C23" s="29" t="str">
        <f t="shared" si="1"/>
        <v>DOMAINE D’ACTIVITÉS 1 : GÉRER LA RELATION AVEC LES CLIENTS ET LES FOURNISSEURS DE LA PME</v>
      </c>
      <c r="D23" s="47" t="str">
        <f t="shared" si="0"/>
        <v>Activité_1.5._Suivi_et_contrôle_des_opérations_d_achats_et_d_investissement_de_la_PME</v>
      </c>
    </row>
    <row r="24" spans="1:4" ht="12.75" customHeight="1" x14ac:dyDescent="0.2">
      <c r="A24" s="51" t="str">
        <f>Composantes!A24</f>
        <v>T.1.5.5. Évaluation des fournisseurs</v>
      </c>
      <c r="B24" s="28" t="str">
        <f>IF(ISBLANK(Composantes!B24),"",Composantes!B24)</f>
        <v/>
      </c>
      <c r="C24" s="29" t="str">
        <f t="shared" si="1"/>
        <v>DOMAINE D’ACTIVITÉS 1 : GÉRER LA RELATION AVEC LES CLIENTS ET LES FOURNISSEURS DE LA PME</v>
      </c>
      <c r="D24" s="47" t="str">
        <f t="shared" si="0"/>
        <v>Activité_1.5._Suivi_et_contrôle_des_opérations_d_achats_et_d_investissement_de_la_PME</v>
      </c>
    </row>
    <row r="25" spans="1:4" ht="12.75" customHeight="1" x14ac:dyDescent="0.2">
      <c r="A25" s="51" t="str">
        <f>Composantes!A25</f>
        <v>T.1.5.6. Communication écrite et orale avec des acteurs internes, les fournisseurs et les partenaires financiers</v>
      </c>
      <c r="B25" s="28" t="str">
        <f>IF(ISBLANK(Composantes!B25),"",Composantes!B25)</f>
        <v/>
      </c>
      <c r="C25" s="29" t="str">
        <f t="shared" si="1"/>
        <v>DOMAINE D’ACTIVITÉS 1 : GÉRER LA RELATION AVEC LES CLIENTS ET LES FOURNISSEURS DE LA PME</v>
      </c>
      <c r="D25" s="47" t="str">
        <f t="shared" si="0"/>
        <v>Activité_1.5._Suivi_et_contrôle_des_opérations_d_achats_et_d_investissement_de_la_PME</v>
      </c>
    </row>
    <row r="26" spans="1:4" ht="12.75" customHeight="1" x14ac:dyDescent="0.2">
      <c r="A26" s="51" t="str">
        <f>Composantes!A26</f>
        <v>T.1.6.1. Contrôle de l’enregistrement comptable des opérations d’achats, de ventes et de règlements</v>
      </c>
      <c r="B26" s="28" t="str">
        <f>IF(ISBLANK(Composantes!B26),"",Composantes!B26)</f>
        <v/>
      </c>
      <c r="C26" s="29" t="str">
        <f t="shared" si="1"/>
        <v>DOMAINE D’ACTIVITÉS 1 : GÉRER LA RELATION AVEC LES CLIENTS ET LES FOURNISSEURS DE LA PME</v>
      </c>
      <c r="D26" s="47" t="str">
        <f t="shared" si="0"/>
        <v>Activité_1.6._Suivi_comptable_des_opérations_avec_les_clients_et_les_fournisseurs_de_la_PME</v>
      </c>
    </row>
    <row r="27" spans="1:4" ht="12.75" customHeight="1" x14ac:dyDescent="0.2">
      <c r="A27" s="51" t="str">
        <f>Composantes!A27</f>
        <v>T.1.6.2. Suivi des relations avec les banques</v>
      </c>
      <c r="B27" s="28" t="str">
        <f>IF(ISBLANK(Composantes!B27),"",Composantes!B27)</f>
        <v/>
      </c>
      <c r="C27" s="29" t="str">
        <f t="shared" si="1"/>
        <v>DOMAINE D’ACTIVITÉS 1 : GÉRER LA RELATION AVEC LES CLIENTS ET LES FOURNISSEURS DE LA PME</v>
      </c>
      <c r="D27" s="47" t="str">
        <f t="shared" si="0"/>
        <v>Activité_1.6._Suivi_comptable_des_opérations_avec_les_clients_et_les_fournisseurs_de_la_PME</v>
      </c>
    </row>
    <row r="28" spans="1:4" ht="12.75" customHeight="1" x14ac:dyDescent="0.2">
      <c r="A28" s="51" t="str">
        <f>Composantes!A28</f>
        <v>T.1.6.3. Suivi de la trésorerie des comptes de tiers, des encaissements et des décaissements</v>
      </c>
      <c r="B28" s="28" t="str">
        <f>IF(ISBLANK(Composantes!B28),"",Composantes!B28)</f>
        <v/>
      </c>
      <c r="C28" s="29" t="str">
        <f t="shared" si="1"/>
        <v>DOMAINE D’ACTIVITÉS 1 : GÉRER LA RELATION AVEC LES CLIENTS ET LES FOURNISSEURS DE LA PME</v>
      </c>
      <c r="D28" s="47" t="str">
        <f t="shared" si="0"/>
        <v>Activité_1.6._Suivi_comptable_des_opérations_avec_les_clients_et_les_fournisseurs_de_la_PME</v>
      </c>
    </row>
    <row r="29" spans="1:4" ht="12.75" customHeight="1" x14ac:dyDescent="0.2">
      <c r="A29" s="51" t="str">
        <f>Composantes!A29</f>
        <v>T.1.6.4. Préparation et contrôle de la déclaration de TVA</v>
      </c>
      <c r="B29" s="28" t="str">
        <f>IF(ISBLANK(Composantes!B29),"",Composantes!B29)</f>
        <v/>
      </c>
      <c r="C29" s="29" t="str">
        <f t="shared" si="1"/>
        <v>DOMAINE D’ACTIVITÉS 1 : GÉRER LA RELATION AVEC LES CLIENTS ET LES FOURNISSEURS DE LA PME</v>
      </c>
      <c r="D29" s="47" t="str">
        <f t="shared" si="0"/>
        <v>Activité_1.6._Suivi_comptable_des_opérations_avec_les_clients_et_les_fournisseurs_de_la_PME</v>
      </c>
    </row>
    <row r="30" spans="1:4" ht="12.75" customHeight="1" x14ac:dyDescent="0.2">
      <c r="A30" s="51" t="str">
        <f>Composantes!A30</f>
        <v>T.1.6.5. Évaluation et suivi des risques liés aux échanges internationaux</v>
      </c>
      <c r="B30" s="28" t="str">
        <f>IF(ISBLANK(Composantes!B30),"",Composantes!B30)</f>
        <v/>
      </c>
      <c r="C30" s="29" t="str">
        <f t="shared" si="1"/>
        <v>DOMAINE D’ACTIVITÉS 1 : GÉRER LA RELATION AVEC LES CLIENTS ET LES FOURNISSEURS DE LA PME</v>
      </c>
      <c r="D30" s="47" t="str">
        <f t="shared" si="0"/>
        <v>Activité_1.6._Suivi_comptable_des_opérations_avec_les_clients_et_les_fournisseurs_de_la_PME</v>
      </c>
    </row>
    <row r="31" spans="1:4" ht="12.75" customHeight="1" x14ac:dyDescent="0.2">
      <c r="A31" s="51" t="str">
        <f>Composantes!A31</f>
        <v>T.2.1.1. Mise en place d’une veille</v>
      </c>
      <c r="B31" s="28" t="str">
        <f>IF(ISBLANK(Composantes!B31),"",Composantes!B31)</f>
        <v/>
      </c>
      <c r="C31" s="50" t="str">
        <f>'Processus-activité'!A29</f>
        <v>DOMAINE D’ACTIVITÉS 2 : PARTICIPER À LA GESTION DES RISQUES DE LA PME</v>
      </c>
      <c r="D31" s="47" t="str">
        <f t="shared" si="0"/>
        <v>Activité_2.1._Conduite_d_une_veille</v>
      </c>
    </row>
    <row r="32" spans="1:4" ht="12.75" customHeight="1" x14ac:dyDescent="0.2">
      <c r="A32" s="51" t="str">
        <f>Composantes!A32</f>
        <v xml:space="preserve">T.2.1.2. Qualification de l’information </v>
      </c>
      <c r="B32" s="28" t="str">
        <f>IF(ISBLANK(Composantes!B32),"",Composantes!B32)</f>
        <v/>
      </c>
      <c r="C32" s="28" t="str">
        <f>C31</f>
        <v>DOMAINE D’ACTIVITÉS 2 : PARTICIPER À LA GESTION DES RISQUES DE LA PME</v>
      </c>
      <c r="D32" s="47" t="str">
        <f t="shared" si="0"/>
        <v>Activité_2.1._Conduite_d_une_veille</v>
      </c>
    </row>
    <row r="33" spans="1:4" ht="12.75" customHeight="1" x14ac:dyDescent="0.2">
      <c r="A33" s="51" t="str">
        <f>Composantes!A33</f>
        <v>T.2.1.3. Mise en évidence de risques éventuels</v>
      </c>
      <c r="B33" s="28" t="str">
        <f>IF(ISBLANK(Composantes!B33),"",Composantes!B33)</f>
        <v/>
      </c>
      <c r="C33" s="28" t="str">
        <f t="shared" ref="C33:C62" si="2">C32</f>
        <v>DOMAINE D’ACTIVITÉS 2 : PARTICIPER À LA GESTION DES RISQUES DE LA PME</v>
      </c>
      <c r="D33" s="47" t="str">
        <f t="shared" si="0"/>
        <v>Activité_2.1._Conduite_d_une_veille</v>
      </c>
    </row>
    <row r="34" spans="1:4" ht="12.75" customHeight="1" x14ac:dyDescent="0.2">
      <c r="A34" s="51" t="str">
        <f>Composantes!A34</f>
        <v>T.2.1.4. Alerte des responsables de la PME</v>
      </c>
      <c r="B34" s="28" t="str">
        <f>IF(ISBLANK(Composantes!B34),"",Composantes!B34)</f>
        <v/>
      </c>
      <c r="C34" s="28" t="str">
        <f t="shared" si="2"/>
        <v>DOMAINE D’ACTIVITÉS 2 : PARTICIPER À LA GESTION DES RISQUES DE LA PME</v>
      </c>
      <c r="D34" s="47" t="str">
        <f t="shared" ref="D34:D65" si="3">VLOOKUP("*"&amp; MID(A34,3,4) &amp;"*",lesActivités,1,0)</f>
        <v>Activité_2.1._Conduite_d_une_veille</v>
      </c>
    </row>
    <row r="35" spans="1:4" ht="12.75" customHeight="1" x14ac:dyDescent="0.2">
      <c r="A35" s="51" t="str">
        <f>Composantes!A35</f>
        <v xml:space="preserve">T.2.1.5. Synthèse et diffusion de l’information </v>
      </c>
      <c r="B35" s="28" t="str">
        <f>IF(ISBLANK(Composantes!B35),"",Composantes!B35)</f>
        <v/>
      </c>
      <c r="C35" s="28" t="str">
        <f t="shared" si="2"/>
        <v>DOMAINE D’ACTIVITÉS 2 : PARTICIPER À LA GESTION DES RISQUES DE LA PME</v>
      </c>
      <c r="D35" s="47" t="str">
        <f t="shared" si="3"/>
        <v>Activité_2.1._Conduite_d_une_veille</v>
      </c>
    </row>
    <row r="36" spans="1:4" ht="12.75" customHeight="1" x14ac:dyDescent="0.2">
      <c r="A36" s="51" t="str">
        <f>Composantes!A36</f>
        <v>T.2.1.6. Mise à jour des pratiques et des procédures</v>
      </c>
      <c r="B36" s="28" t="str">
        <f>IF(ISBLANK(Composantes!B36),"",Composantes!B36)</f>
        <v/>
      </c>
      <c r="C36" s="28" t="str">
        <f t="shared" si="2"/>
        <v>DOMAINE D’ACTIVITÉS 2 : PARTICIPER À LA GESTION DES RISQUES DE LA PME</v>
      </c>
      <c r="D36" s="47" t="str">
        <f t="shared" si="3"/>
        <v>Activité_2.1._Conduite_d_une_veille</v>
      </c>
    </row>
    <row r="37" spans="1:4" ht="12.75" customHeight="1" x14ac:dyDescent="0.2">
      <c r="A37" s="51" t="str">
        <f>Composantes!A37</f>
        <v>T.2.2.1. Identification du besoin en termes d’organisation</v>
      </c>
      <c r="B37" s="28" t="str">
        <f>IF(ISBLANK(Composantes!B37),"",Composantes!B37)</f>
        <v/>
      </c>
      <c r="C37" s="28" t="str">
        <f t="shared" si="2"/>
        <v>DOMAINE D’ACTIVITÉS 2 : PARTICIPER À LA GESTION DES RISQUES DE LA PME</v>
      </c>
      <c r="D37" s="47" t="str">
        <f t="shared" si="3"/>
        <v>Activité_2.2._Participation_à_la_mise_en_place_d_un_travail_en_mode_projet_au_sein_de_la_PME</v>
      </c>
    </row>
    <row r="38" spans="1:4" ht="12.75" customHeight="1" x14ac:dyDescent="0.2">
      <c r="A38" s="51" t="str">
        <f>Composantes!A38</f>
        <v xml:space="preserve">T.2.2.2. Conduite d’une analyse fonctionnelle interne et externe </v>
      </c>
      <c r="B38" s="28" t="str">
        <f>IF(ISBLANK(Composantes!B38),"",Composantes!B38)</f>
        <v/>
      </c>
      <c r="C38" s="28" t="str">
        <f t="shared" si="2"/>
        <v>DOMAINE D’ACTIVITÉS 2 : PARTICIPER À LA GESTION DES RISQUES DE LA PME</v>
      </c>
      <c r="D38" s="47" t="str">
        <f t="shared" si="3"/>
        <v>Activité_2.2._Participation_à_la_mise_en_place_d_un_travail_en_mode_projet_au_sein_de_la_PME</v>
      </c>
    </row>
    <row r="39" spans="1:4" ht="12.75" customHeight="1" x14ac:dyDescent="0.2">
      <c r="A39" s="51" t="str">
        <f>Composantes!A39</f>
        <v xml:space="preserve">T.2.2.3. Élaboration du cahier des charges et planification des tâches à réaliser </v>
      </c>
      <c r="B39" s="28" t="str">
        <f>IF(ISBLANK(Composantes!B39),"",Composantes!B39)</f>
        <v/>
      </c>
      <c r="C39" s="28" t="str">
        <f t="shared" si="2"/>
        <v>DOMAINE D’ACTIVITÉS 2 : PARTICIPER À LA GESTION DES RISQUES DE LA PME</v>
      </c>
      <c r="D39" s="47" t="str">
        <f t="shared" si="3"/>
        <v>Activité_2.2._Participation_à_la_mise_en_place_d_un_travail_en_mode_projet_au_sein_de_la_PME</v>
      </c>
    </row>
    <row r="40" spans="1:4" ht="12.75" customHeight="1" x14ac:dyDescent="0.2">
      <c r="A40" s="51" t="str">
        <f>Composantes!A40</f>
        <v xml:space="preserve">T.2.2.4. Organisation et conduite de réunions avec les acteurs du projet </v>
      </c>
      <c r="B40" s="28" t="str">
        <f>IF(ISBLANK(Composantes!B40),"",Composantes!B40)</f>
        <v/>
      </c>
      <c r="C40" s="28" t="str">
        <f t="shared" si="2"/>
        <v>DOMAINE D’ACTIVITÉS 2 : PARTICIPER À LA GESTION DES RISQUES DE LA PME</v>
      </c>
      <c r="D40" s="47" t="str">
        <f t="shared" si="3"/>
        <v>Activité_2.2._Participation_à_la_mise_en_place_d_un_travail_en_mode_projet_au_sein_de_la_PME</v>
      </c>
    </row>
    <row r="41" spans="1:4" ht="12.75" customHeight="1" x14ac:dyDescent="0.2">
      <c r="A41" s="51" t="str">
        <f>Composantes!A41</f>
        <v>T.2.2.5. Suivi du projet</v>
      </c>
      <c r="B41" s="28" t="str">
        <f>IF(ISBLANK(Composantes!B41),"",Composantes!B41)</f>
        <v/>
      </c>
      <c r="C41" s="28" t="str">
        <f t="shared" si="2"/>
        <v>DOMAINE D’ACTIVITÉS 2 : PARTICIPER À LA GESTION DES RISQUES DE LA PME</v>
      </c>
      <c r="D41" s="47" t="str">
        <f t="shared" si="3"/>
        <v>Activité_2.2._Participation_à_la_mise_en_place_d_un_travail_en_mode_projet_au_sein_de_la_PME</v>
      </c>
    </row>
    <row r="42" spans="1:4" ht="12.75" customHeight="1" x14ac:dyDescent="0.2">
      <c r="A42" s="51" t="str">
        <f>Composantes!A42</f>
        <v xml:space="preserve">T.2.3.1. Identification des risques </v>
      </c>
      <c r="B42" s="28" t="str">
        <f>IF(ISBLANK(Composantes!B42),"",Composantes!B42)</f>
        <v/>
      </c>
      <c r="C42" s="28" t="str">
        <f t="shared" si="2"/>
        <v>DOMAINE D’ACTIVITÉS 2 : PARTICIPER À LA GESTION DES RISQUES DE LA PME</v>
      </c>
      <c r="D42" s="47" t="str">
        <f t="shared" si="3"/>
        <v>Activité_2.3._Mise_en_œuvre_d_une_démarche_de_gestion_des_risques_de_la_PME</v>
      </c>
    </row>
    <row r="43" spans="1:4" ht="12.75" customHeight="1" x14ac:dyDescent="0.2">
      <c r="A43" s="51" t="str">
        <f>Composantes!A43</f>
        <v>T.2.3.2. Conduite d’une veille relative à la réglementation et à la certification</v>
      </c>
      <c r="B43" s="28" t="str">
        <f>IF(ISBLANK(Composantes!B43),"",Composantes!B43)</f>
        <v/>
      </c>
      <c r="C43" s="28" t="str">
        <f t="shared" si="2"/>
        <v>DOMAINE D’ACTIVITÉS 2 : PARTICIPER À LA GESTION DES RISQUES DE LA PME</v>
      </c>
      <c r="D43" s="47" t="str">
        <f t="shared" si="3"/>
        <v>Activité_2.3._Mise_en_œuvre_d_une_démarche_de_gestion_des_risques_de_la_PME</v>
      </c>
    </row>
    <row r="44" spans="1:4" ht="12.75" customHeight="1" x14ac:dyDescent="0.2">
      <c r="A44" s="51" t="str">
        <f>Composantes!A44</f>
        <v>T.2.3.3. Identification des obligations légales</v>
      </c>
      <c r="B44" s="28" t="str">
        <f>IF(ISBLANK(Composantes!B44),"",Composantes!B44)</f>
        <v/>
      </c>
      <c r="C44" s="28" t="str">
        <f t="shared" si="2"/>
        <v>DOMAINE D’ACTIVITÉS 2 : PARTICIPER À LA GESTION DES RISQUES DE LA PME</v>
      </c>
      <c r="D44" s="47" t="str">
        <f t="shared" si="3"/>
        <v>Activité_2.3._Mise_en_œuvre_d_une_démarche_de_gestion_des_risques_de_la_PME</v>
      </c>
    </row>
    <row r="45" spans="1:4" ht="12.75" customHeight="1" x14ac:dyDescent="0.2">
      <c r="A45" s="51" t="str">
        <f>Composantes!A45</f>
        <v>T.2.3.4. Analyse, évaluation des risques et alertes éventuelles des dirigeants de la PME</v>
      </c>
      <c r="B45" s="28" t="str">
        <f>IF(ISBLANK(Composantes!B45),"",Composantes!B45)</f>
        <v/>
      </c>
      <c r="C45" s="28" t="str">
        <f t="shared" si="2"/>
        <v>DOMAINE D’ACTIVITÉS 2 : PARTICIPER À LA GESTION DES RISQUES DE LA PME</v>
      </c>
      <c r="D45" s="47" t="str">
        <f t="shared" si="3"/>
        <v>Activité_2.3._Mise_en_œuvre_d_une_démarche_de_gestion_des_risques_de_la_PME</v>
      </c>
    </row>
    <row r="46" spans="1:4" ht="12.75" customHeight="1" x14ac:dyDescent="0.2">
      <c r="A46" s="51" t="str">
        <f>Composantes!A46</f>
        <v>T.2.3.5. Proposition d'actions correctrices</v>
      </c>
      <c r="B46" s="28" t="str">
        <f>IF(ISBLANK(Composantes!B46),"",Composantes!B46)</f>
        <v/>
      </c>
      <c r="C46" s="28" t="str">
        <f t="shared" si="2"/>
        <v>DOMAINE D’ACTIVITÉS 2 : PARTICIPER À LA GESTION DES RISQUES DE LA PME</v>
      </c>
      <c r="D46" s="47" t="str">
        <f t="shared" si="3"/>
        <v>Activité_2.3._Mise_en_œuvre_d_une_démarche_de_gestion_des_risques_de_la_PME</v>
      </c>
    </row>
    <row r="47" spans="1:4" ht="12.75" customHeight="1" x14ac:dyDescent="0.2">
      <c r="A47" s="51" t="str">
        <f>Composantes!A47</f>
        <v>T.2.3.6. Mise en œuvre, diffusion et suivi des actions validées</v>
      </c>
      <c r="B47" s="28" t="str">
        <f>IF(ISBLANK(Composantes!B47),"",Composantes!B47)</f>
        <v/>
      </c>
      <c r="C47" s="28" t="str">
        <f t="shared" si="2"/>
        <v>DOMAINE D’ACTIVITÉS 2 : PARTICIPER À LA GESTION DES RISQUES DE LA PME</v>
      </c>
      <c r="D47" s="47" t="str">
        <f t="shared" si="3"/>
        <v>Activité_2.3._Mise_en_œuvre_d_une_démarche_de_gestion_des_risques_de_la_PME</v>
      </c>
    </row>
    <row r="48" spans="1:4" ht="12.75" customHeight="1" x14ac:dyDescent="0.2">
      <c r="A48" s="51" t="str">
        <f>Composantes!A48</f>
        <v>T.2.4.1. Identification des échéances à court et moyen terme</v>
      </c>
      <c r="B48" s="28" t="str">
        <f>IF(ISBLANK(Composantes!B48),"",Composantes!B48)</f>
        <v/>
      </c>
      <c r="C48" s="28" t="str">
        <f t="shared" si="2"/>
        <v>DOMAINE D’ACTIVITÉS 2 : PARTICIPER À LA GESTION DES RISQUES DE LA PME</v>
      </c>
      <c r="D48" s="47" t="str">
        <f t="shared" si="3"/>
        <v>Activité_2.4._Participation_à_la_gestion_des_risques_financiers_de_la_PME</v>
      </c>
    </row>
    <row r="49" spans="1:4" ht="12.75" customHeight="1" x14ac:dyDescent="0.2">
      <c r="A49" s="51" t="str">
        <f>Composantes!A49</f>
        <v xml:space="preserve">T.2.4.2. Suivi des flux de trésorerie </v>
      </c>
      <c r="B49" s="28" t="str">
        <f>IF(ISBLANK(Composantes!B49),"",Composantes!B49)</f>
        <v/>
      </c>
      <c r="C49" s="28" t="str">
        <f t="shared" si="2"/>
        <v>DOMAINE D’ACTIVITÉS 2 : PARTICIPER À LA GESTION DES RISQUES DE LA PME</v>
      </c>
      <c r="D49" s="47" t="str">
        <f t="shared" si="3"/>
        <v>Activité_2.4._Participation_à_la_gestion_des_risques_financiers_de_la_PME</v>
      </c>
    </row>
    <row r="50" spans="1:4" ht="12.75" customHeight="1" x14ac:dyDescent="0.2">
      <c r="A50" s="51" t="str">
        <f>Composantes!A50</f>
        <v xml:space="preserve">T.2.4.3. Évaluation des risques financiers à court et moyen terme </v>
      </c>
      <c r="B50" s="28" t="str">
        <f>IF(ISBLANK(Composantes!B50),"",Composantes!B50)</f>
        <v/>
      </c>
      <c r="C50" s="28" t="str">
        <f t="shared" si="2"/>
        <v>DOMAINE D’ACTIVITÉS 2 : PARTICIPER À LA GESTION DES RISQUES DE LA PME</v>
      </c>
      <c r="D50" s="47" t="str">
        <f t="shared" si="3"/>
        <v>Activité_2.4._Participation_à_la_gestion_des_risques_financiers_de_la_PME</v>
      </c>
    </row>
    <row r="51" spans="1:4" ht="12.75" customHeight="1" x14ac:dyDescent="0.2">
      <c r="A51" s="51" t="str">
        <f>Composantes!A51</f>
        <v>T.2.4.4. Alerte des responsables de la PME</v>
      </c>
      <c r="B51" s="28" t="str">
        <f>IF(ISBLANK(Composantes!B51),"",Composantes!B51)</f>
        <v/>
      </c>
      <c r="C51" s="28" t="str">
        <f t="shared" si="2"/>
        <v>DOMAINE D’ACTIVITÉS 2 : PARTICIPER À LA GESTION DES RISQUES DE LA PME</v>
      </c>
      <c r="D51" s="47" t="str">
        <f t="shared" si="3"/>
        <v>Activité_2.4._Participation_à_la_gestion_des_risques_financiers_de_la_PME</v>
      </c>
    </row>
    <row r="52" spans="1:4" ht="12.75" customHeight="1" x14ac:dyDescent="0.2">
      <c r="A52" s="51" t="str">
        <f>Composantes!A52</f>
        <v>T.2.4.5. Proposition de solutions</v>
      </c>
      <c r="B52" s="28" t="str">
        <f>IF(ISBLANK(Composantes!B52),"",Composantes!B52)</f>
        <v/>
      </c>
      <c r="C52" s="28" t="str">
        <f t="shared" si="2"/>
        <v>DOMAINE D’ACTIVITÉS 2 : PARTICIPER À LA GESTION DES RISQUES DE LA PME</v>
      </c>
      <c r="D52" s="47" t="str">
        <f t="shared" si="3"/>
        <v>Activité_2.4._Participation_à_la_gestion_des_risques_financiers_de_la_PME</v>
      </c>
    </row>
    <row r="53" spans="1:4" ht="12.75" customHeight="1" x14ac:dyDescent="0.2">
      <c r="A53" s="51" t="str">
        <f>Composantes!A53</f>
        <v>T.2.4.6. Mise en œuvre et suivi des actions validées</v>
      </c>
      <c r="B53" s="28" t="str">
        <f>IF(ISBLANK(Composantes!B53),"",Composantes!B53)</f>
        <v/>
      </c>
      <c r="C53" s="28" t="str">
        <f t="shared" si="2"/>
        <v>DOMAINE D’ACTIVITÉS 2 : PARTICIPER À LA GESTION DES RISQUES DE LA PME</v>
      </c>
      <c r="D53" s="47" t="str">
        <f t="shared" si="3"/>
        <v>Activité_2.4._Participation_à_la_gestion_des_risques_financiers_de_la_PME</v>
      </c>
    </row>
    <row r="54" spans="1:4" ht="12.75" customHeight="1" x14ac:dyDescent="0.2">
      <c r="A54" s="51" t="str">
        <f>Composantes!A54</f>
        <v>T.2.5.1. Gestion des risques liés à la santé, à l'hygiène et à la sécurité au travail</v>
      </c>
      <c r="B54" s="28" t="str">
        <f>IF(ISBLANK(Composantes!B54),"",Composantes!B54)</f>
        <v/>
      </c>
      <c r="C54" s="28" t="str">
        <f t="shared" si="2"/>
        <v>DOMAINE D’ACTIVITÉS 2 : PARTICIPER À LA GESTION DES RISQUES DE LA PME</v>
      </c>
      <c r="D54" s="47" t="str">
        <f t="shared" si="3"/>
        <v>Activité_2.5._Participation_à_la_gestion_des_risques_non_financiers_de_la_PME</v>
      </c>
    </row>
    <row r="55" spans="1:4" ht="12.75" customHeight="1" x14ac:dyDescent="0.2">
      <c r="A55" s="51" t="str">
        <f>Composantes!A55</f>
        <v xml:space="preserve">T.2.5.2. Gestion des risques liés à la protection des personnes, des biens et des droits </v>
      </c>
      <c r="B55" s="28" t="str">
        <f>IF(ISBLANK(Composantes!B55),"",Composantes!B55)</f>
        <v/>
      </c>
      <c r="C55" s="28" t="str">
        <f t="shared" si="2"/>
        <v>DOMAINE D’ACTIVITÉS 2 : PARTICIPER À LA GESTION DES RISQUES DE LA PME</v>
      </c>
      <c r="D55" s="47" t="str">
        <f t="shared" si="3"/>
        <v>Activité_2.5._Participation_à_la_gestion_des_risques_non_financiers_de_la_PME</v>
      </c>
    </row>
    <row r="56" spans="1:4" ht="12.75" customHeight="1" x14ac:dyDescent="0.2">
      <c r="A56" s="51" t="str">
        <f>Composantes!A56</f>
        <v>T.2.5.3. Gestion des risques environnementaux</v>
      </c>
      <c r="B56" s="28" t="str">
        <f>IF(ISBLANK(Composantes!B56),"",Composantes!B56)</f>
        <v/>
      </c>
      <c r="C56" s="28" t="str">
        <f t="shared" si="2"/>
        <v>DOMAINE D’ACTIVITÉS 2 : PARTICIPER À LA GESTION DES RISQUES DE LA PME</v>
      </c>
      <c r="D56" s="47" t="str">
        <f t="shared" si="3"/>
        <v>Activité_2.5._Participation_à_la_gestion_des_risques_non_financiers_de_la_PME</v>
      </c>
    </row>
    <row r="57" spans="1:4" ht="12.75" customHeight="1" x14ac:dyDescent="0.2">
      <c r="A57" s="51" t="str">
        <f>Composantes!A57</f>
        <v>T.2.5.4. Gestion des risques informatiques et des risques liés aux données</v>
      </c>
      <c r="B57" s="28" t="str">
        <f>IF(ISBLANK(Composantes!B57),"",Composantes!B57)</f>
        <v/>
      </c>
      <c r="C57" s="28" t="str">
        <f t="shared" si="2"/>
        <v>DOMAINE D’ACTIVITÉS 2 : PARTICIPER À LA GESTION DES RISQUES DE LA PME</v>
      </c>
      <c r="D57" s="47" t="str">
        <f t="shared" si="3"/>
        <v>Activité_2.5._Participation_à_la_gestion_des_risques_non_financiers_de_la_PME</v>
      </c>
    </row>
    <row r="58" spans="1:4" ht="12.75" customHeight="1" x14ac:dyDescent="0.2">
      <c r="A58" s="51" t="str">
        <f>Composantes!A58</f>
        <v>T.2.6.1. Analyse de l’existant</v>
      </c>
      <c r="B58" s="28" t="str">
        <f>IF(ISBLANK(Composantes!B58),"",Composantes!B58)</f>
        <v/>
      </c>
      <c r="C58" s="28" t="str">
        <f t="shared" si="2"/>
        <v>DOMAINE D’ACTIVITÉS 2 : PARTICIPER À LA GESTION DES RISQUES DE LA PME</v>
      </c>
      <c r="D58" s="47" t="str">
        <f t="shared" si="3"/>
        <v>Activité_2.6._Mise_en_place_d_une_démarche_qualité_au_sein_de_la_PME</v>
      </c>
    </row>
    <row r="59" spans="1:4" ht="12.75" customHeight="1" x14ac:dyDescent="0.2">
      <c r="A59" s="51" t="str">
        <f>Composantes!A59</f>
        <v>T.2.6.2. Formalisation, diffusion, contrôle et amélioration des procédures</v>
      </c>
      <c r="B59" s="28" t="str">
        <f>IF(ISBLANK(Composantes!B59),"",Composantes!B59)</f>
        <v/>
      </c>
      <c r="C59" s="28" t="str">
        <f t="shared" si="2"/>
        <v>DOMAINE D’ACTIVITÉS 2 : PARTICIPER À LA GESTION DES RISQUES DE LA PME</v>
      </c>
      <c r="D59" s="47" t="str">
        <f t="shared" si="3"/>
        <v>Activité_2.6._Mise_en_place_d_une_démarche_qualité_au_sein_de_la_PME</v>
      </c>
    </row>
    <row r="60" spans="1:4" ht="12.75" customHeight="1" x14ac:dyDescent="0.2">
      <c r="A60" s="51" t="str">
        <f>Composantes!A60</f>
        <v>T.2.6.3. Participation à la mise en place de procédures de gestion des connaissances</v>
      </c>
      <c r="B60" s="28" t="str">
        <f>IF(ISBLANK(Composantes!B60),"",Composantes!B60)</f>
        <v/>
      </c>
      <c r="C60" s="28" t="str">
        <f t="shared" si="2"/>
        <v>DOMAINE D’ACTIVITÉS 2 : PARTICIPER À LA GESTION DES RISQUES DE LA PME</v>
      </c>
      <c r="D60" s="47" t="str">
        <f t="shared" si="3"/>
        <v>Activité_2.6._Mise_en_place_d_une_démarche_qualité_au_sein_de_la_PME</v>
      </c>
    </row>
    <row r="61" spans="1:4" ht="12.75" customHeight="1" x14ac:dyDescent="0.2">
      <c r="A61" s="51" t="str">
        <f>Composantes!A61</f>
        <v>T.2.6.4. Veille sur la certification</v>
      </c>
      <c r="B61" s="28" t="str">
        <f>IF(ISBLANK(Composantes!B61),"",Composantes!B61)</f>
        <v/>
      </c>
      <c r="C61" s="28" t="str">
        <f t="shared" si="2"/>
        <v>DOMAINE D’ACTIVITÉS 2 : PARTICIPER À LA GESTION DES RISQUES DE LA PME</v>
      </c>
      <c r="D61" s="47" t="str">
        <f t="shared" si="3"/>
        <v>Activité_2.6._Mise_en_place_d_une_démarche_qualité_au_sein_de_la_PME</v>
      </c>
    </row>
    <row r="62" spans="1:4" ht="12.75" customHeight="1" x14ac:dyDescent="0.2">
      <c r="A62" s="51" t="str">
        <f>Composantes!A62</f>
        <v>T.2.6.5. Mise en œuvre et suivi de la démarche de certification</v>
      </c>
      <c r="B62" s="28" t="str">
        <f>IF(ISBLANK(Composantes!B62),"",Composantes!B62)</f>
        <v/>
      </c>
      <c r="C62" s="28" t="str">
        <f t="shared" si="2"/>
        <v>DOMAINE D’ACTIVITÉS 2 : PARTICIPER À LA GESTION DES RISQUES DE LA PME</v>
      </c>
      <c r="D62" s="47" t="str">
        <f t="shared" si="3"/>
        <v>Activité_2.6._Mise_en_place_d_une_démarche_qualité_au_sein_de_la_PME</v>
      </c>
    </row>
    <row r="63" spans="1:4" ht="12.75" customHeight="1" x14ac:dyDescent="0.2">
      <c r="A63" s="51" t="str">
        <f>Composantes!A63</f>
        <v xml:space="preserve">T.3.1.1. Suivi des formalités et procédures d’embauche et de départ </v>
      </c>
      <c r="B63" s="28" t="str">
        <f>IF(ISBLANK(Composantes!B63),"",Composantes!B63)</f>
        <v/>
      </c>
      <c r="C63" s="50" t="str">
        <f>'Processus-activité'!A30</f>
        <v>DOMAINE D’ACTIVITÉS 3 : GÉRER LE PERSONNEL ET CONTRIBUER À LA GESTION DES RESSOURCES HUMAINES de LA PME</v>
      </c>
      <c r="D63" s="47" t="str">
        <f t="shared" si="3"/>
        <v>Activité_3.1._Gestion_administrative_du_personnel_de_la_PME</v>
      </c>
    </row>
    <row r="64" spans="1:4" ht="12.75" customHeight="1" x14ac:dyDescent="0.2">
      <c r="A64" s="51" t="str">
        <f>Composantes!A64</f>
        <v xml:space="preserve">T.3.1.2. Organisation et suivi des dossiers du personnel </v>
      </c>
      <c r="B64" s="28" t="str">
        <f>IF(ISBLANK(Composantes!B64),"",Composantes!B64)</f>
        <v/>
      </c>
      <c r="C64" s="28" t="str">
        <f>C63</f>
        <v>DOMAINE D’ACTIVITÉS 3 : GÉRER LE PERSONNEL ET CONTRIBUER À LA GESTION DES RESSOURCES HUMAINES de LA PME</v>
      </c>
      <c r="D64" s="47" t="str">
        <f t="shared" si="3"/>
        <v>Activité_3.1._Gestion_administrative_du_personnel_de_la_PME</v>
      </c>
    </row>
    <row r="65" spans="1:4" ht="12.75" customHeight="1" x14ac:dyDescent="0.2">
      <c r="A65" s="51" t="str">
        <f>Composantes!A65</f>
        <v xml:space="preserve">T.3.1.3. Gestion du temps de travail, des absences et des congés </v>
      </c>
      <c r="B65" s="28" t="str">
        <f>IF(ISBLANK(Composantes!B65),"",Composantes!B65)</f>
        <v/>
      </c>
      <c r="C65" s="28" t="str">
        <f t="shared" ref="C65:C77" si="4">C64</f>
        <v>DOMAINE D’ACTIVITÉS 3 : GÉRER LE PERSONNEL ET CONTRIBUER À LA GESTION DES RESSOURCES HUMAINES de LA PME</v>
      </c>
      <c r="D65" s="47" t="str">
        <f t="shared" si="3"/>
        <v>Activité_3.1._Gestion_administrative_du_personnel_de_la_PME</v>
      </c>
    </row>
    <row r="66" spans="1:4" ht="12.75" customHeight="1" x14ac:dyDescent="0.2">
      <c r="A66" s="51" t="str">
        <f>Composantes!A66</f>
        <v>T.3.1.4. Préparation et contrôle des éléments de la paie</v>
      </c>
      <c r="B66" s="28" t="str">
        <f>IF(ISBLANK(Composantes!B66),"",Composantes!B66)</f>
        <v/>
      </c>
      <c r="C66" s="28" t="str">
        <f t="shared" si="4"/>
        <v>DOMAINE D’ACTIVITÉS 3 : GÉRER LE PERSONNEL ET CONTRIBUER À LA GESTION DES RESSOURCES HUMAINES de LA PME</v>
      </c>
      <c r="D66" s="47" t="str">
        <f t="shared" ref="D66:D97" si="5">VLOOKUP("*"&amp; MID(A66,3,4) &amp;"*",lesActivités,1,0)</f>
        <v>Activité_3.1._Gestion_administrative_du_personnel_de_la_PME</v>
      </c>
    </row>
    <row r="67" spans="1:4" ht="12.75" customHeight="1" x14ac:dyDescent="0.2">
      <c r="A67" s="51" t="str">
        <f>Composantes!A67</f>
        <v>T.3.1.5. Réalisation des déclarations sociales</v>
      </c>
      <c r="B67" s="28" t="str">
        <f>IF(ISBLANK(Composantes!B67),"",Composantes!B67)</f>
        <v/>
      </c>
      <c r="C67" s="28" t="str">
        <f t="shared" si="4"/>
        <v>DOMAINE D’ACTIVITÉS 3 : GÉRER LE PERSONNEL ET CONTRIBUER À LA GESTION DES RESSOURCES HUMAINES de LA PME</v>
      </c>
      <c r="D67" s="47" t="str">
        <f t="shared" si="5"/>
        <v>Activité_3.1._Gestion_administrative_du_personnel_de_la_PME</v>
      </c>
    </row>
    <row r="68" spans="1:4" ht="12.75" customHeight="1" x14ac:dyDescent="0.2">
      <c r="A68" s="51" t="str">
        <f>Composantes!A68</f>
        <v>T.3.1.6. Mise en place des modalités de représentation du personnel et de négociation au sein de l’entreprise</v>
      </c>
      <c r="B68" s="28" t="str">
        <f>IF(ISBLANK(Composantes!B68),"",Composantes!B68)</f>
        <v/>
      </c>
      <c r="C68" s="28" t="str">
        <f t="shared" si="4"/>
        <v>DOMAINE D’ACTIVITÉS 3 : GÉRER LE PERSONNEL ET CONTRIBUER À LA GESTION DES RESSOURCES HUMAINES de LA PME</v>
      </c>
      <c r="D68" s="47" t="str">
        <f t="shared" si="5"/>
        <v>Activité_3.1._Gestion_administrative_du_personnel_de_la_PME</v>
      </c>
    </row>
    <row r="69" spans="1:4" ht="12.75" customHeight="1" x14ac:dyDescent="0.2">
      <c r="A69" s="51" t="str">
        <f>Composantes!A69</f>
        <v>T.3.1.7. Communication avec la direction, les salariés, les instances représentatives du personnel de la PME, les spécialistes de gestion du personnel et l’administration</v>
      </c>
      <c r="B69" s="28" t="str">
        <f>IF(ISBLANK(Composantes!B69),"",Composantes!B69)</f>
        <v/>
      </c>
      <c r="C69" s="28" t="str">
        <f t="shared" si="4"/>
        <v>DOMAINE D’ACTIVITÉS 3 : GÉRER LE PERSONNEL ET CONTRIBUER À LA GESTION DES RESSOURCES HUMAINES de LA PME</v>
      </c>
      <c r="D69" s="47" t="str">
        <f t="shared" si="5"/>
        <v>Activité_3.1._Gestion_administrative_du_personnel_de_la_PME</v>
      </c>
    </row>
    <row r="70" spans="1:4" ht="12.75" customHeight="1" x14ac:dyDescent="0.2">
      <c r="A70" s="51" t="str">
        <f>Composantes!A70</f>
        <v xml:space="preserve">T.3.2.1. Aide au recrutement </v>
      </c>
      <c r="B70" s="28" t="str">
        <f>IF(ISBLANK(Composantes!B70),"",Composantes!B70)</f>
        <v/>
      </c>
      <c r="C70" s="28" t="str">
        <f t="shared" si="4"/>
        <v>DOMAINE D’ACTIVITÉS 3 : GÉRER LE PERSONNEL ET CONTRIBUER À LA GESTION DES RESSOURCES HUMAINES de LA PME</v>
      </c>
      <c r="D70" s="47" t="str">
        <f t="shared" si="5"/>
        <v>Activité_3.2._Participation_à_la_gestion_des_ressources_humaines_de_la_PME</v>
      </c>
    </row>
    <row r="71" spans="1:4" ht="12.75" customHeight="1" x14ac:dyDescent="0.2">
      <c r="A71" s="51" t="str">
        <f>Composantes!A71</f>
        <v xml:space="preserve">T.3.2.2. Intégration des nouveaux membres </v>
      </c>
      <c r="B71" s="28" t="str">
        <f>IF(ISBLANK(Composantes!B71),"",Composantes!B71)</f>
        <v/>
      </c>
      <c r="C71" s="28" t="str">
        <f t="shared" si="4"/>
        <v>DOMAINE D’ACTIVITÉS 3 : GÉRER LE PERSONNEL ET CONTRIBUER À LA GESTION DES RESSOURCES HUMAINES de LA PME</v>
      </c>
      <c r="D71" s="47" t="str">
        <f t="shared" si="5"/>
        <v>Activité_3.2._Participation_à_la_gestion_des_ressources_humaines_de_la_PME</v>
      </c>
    </row>
    <row r="72" spans="1:4" ht="12.75" customHeight="1" x14ac:dyDescent="0.2">
      <c r="A72" s="51" t="str">
        <f>Composantes!A72</f>
        <v xml:space="preserve">T.3.2.3. Préparation et suivi des actions de formation  </v>
      </c>
      <c r="B72" s="28" t="str">
        <f>IF(ISBLANK(Composantes!B72),"",Composantes!B72)</f>
        <v/>
      </c>
      <c r="C72" s="28" t="str">
        <f t="shared" si="4"/>
        <v>DOMAINE D’ACTIVITÉS 3 : GÉRER LE PERSONNEL ET CONTRIBUER À LA GESTION DES RESSOURCES HUMAINES de LA PME</v>
      </c>
      <c r="D72" s="47" t="str">
        <f t="shared" si="5"/>
        <v>Activité_3.2._Participation_à_la_gestion_des_ressources_humaines_de_la_PME</v>
      </c>
    </row>
    <row r="73" spans="1:4" ht="12.75" customHeight="1" x14ac:dyDescent="0.2">
      <c r="A73" s="51" t="str">
        <f>Composantes!A73</f>
        <v>T.3.2.4. Préparation et mise en place de l'évaluation des personnels</v>
      </c>
      <c r="B73" s="28" t="str">
        <f>IF(ISBLANK(Composantes!B73),"",Composantes!B73)</f>
        <v/>
      </c>
      <c r="C73" s="28" t="str">
        <f t="shared" si="4"/>
        <v>DOMAINE D’ACTIVITÉS 3 : GÉRER LE PERSONNEL ET CONTRIBUER À LA GESTION DES RESSOURCES HUMAINES de LA PME</v>
      </c>
      <c r="D73" s="47" t="str">
        <f t="shared" si="5"/>
        <v>Activité_3.2._Participation_à_la_gestion_des_ressources_humaines_de_la_PME</v>
      </c>
    </row>
    <row r="74" spans="1:4" ht="12.75" customHeight="1" x14ac:dyDescent="0.2">
      <c r="A74" s="51" t="str">
        <f>Composantes!A74</f>
        <v>T.3.2.5. Préparation et suivi de tableaux de bord sociaux</v>
      </c>
      <c r="B74" s="28" t="str">
        <f>IF(ISBLANK(Composantes!B74),"",Composantes!B74)</f>
        <v/>
      </c>
      <c r="C74" s="28" t="str">
        <f t="shared" si="4"/>
        <v>DOMAINE D’ACTIVITÉS 3 : GÉRER LE PERSONNEL ET CONTRIBUER À LA GESTION DES RESSOURCES HUMAINES de LA PME</v>
      </c>
      <c r="D74" s="47" t="str">
        <f t="shared" si="5"/>
        <v>Activité_3.2._Participation_à_la_gestion_des_ressources_humaines_de_la_PME</v>
      </c>
    </row>
    <row r="75" spans="1:4" ht="12.75" customHeight="1" x14ac:dyDescent="0.2">
      <c r="A75" s="51" t="str">
        <f>Composantes!A75</f>
        <v>T.3.2.6. Communication avec la direction et les salariés de la PME, les organismes de formation, les organismes paritaires collecteurs, les prestataires externes du recrutement</v>
      </c>
      <c r="B75" s="28" t="str">
        <f>IF(ISBLANK(Composantes!B75),"",Composantes!B75)</f>
        <v/>
      </c>
      <c r="C75" s="28" t="str">
        <f t="shared" si="4"/>
        <v>DOMAINE D’ACTIVITÉS 3 : GÉRER LE PERSONNEL ET CONTRIBUER À LA GESTION DES RESSOURCES HUMAINES de LA PME</v>
      </c>
      <c r="D75" s="47" t="str">
        <f t="shared" si="5"/>
        <v>Activité_3.2._Participation_à_la_gestion_des_ressources_humaines_de_la_PME</v>
      </c>
    </row>
    <row r="76" spans="1:4" ht="12.75" customHeight="1" x14ac:dyDescent="0.2">
      <c r="A76" s="51" t="str">
        <f>Composantes!A76</f>
        <v>T.3.3.1. Contribution à la qualité des relations interpersonnelles</v>
      </c>
      <c r="B76" s="28" t="str">
        <f>IF(ISBLANK(Composantes!B76),"",Composantes!B76)</f>
        <v/>
      </c>
      <c r="C76" s="28" t="str">
        <f t="shared" si="4"/>
        <v>DOMAINE D’ACTIVITÉS 3 : GÉRER LE PERSONNEL ET CONTRIBUER À LA GESTION DES RESSOURCES HUMAINES de LA PME</v>
      </c>
      <c r="D76" s="47" t="str">
        <f t="shared" si="5"/>
        <v>Activité_3.3._Contribution_à_la_cohésion_interne_de_la_PME</v>
      </c>
    </row>
    <row r="77" spans="1:4" ht="12.75" customHeight="1" x14ac:dyDescent="0.2">
      <c r="A77" s="51" t="str">
        <f>Composantes!A77</f>
        <v>T.3.3.2. Contribution à la mise en place d’un travail collaboratif</v>
      </c>
      <c r="B77" s="28" t="str">
        <f>IF(ISBLANK(Composantes!B77),"",Composantes!B77)</f>
        <v/>
      </c>
      <c r="C77" s="28" t="str">
        <f t="shared" si="4"/>
        <v>DOMAINE D’ACTIVITÉS 3 : GÉRER LE PERSONNEL ET CONTRIBUER À LA GESTION DES RESSOURCES HUMAINES de LA PME</v>
      </c>
      <c r="D77" s="47" t="str">
        <f t="shared" si="5"/>
        <v>Activité_3.3._Contribution_à_la_cohésion_interne_de_la_PME</v>
      </c>
    </row>
    <row r="78" spans="1:4" ht="12.75" customHeight="1" x14ac:dyDescent="0.2">
      <c r="A78" s="51" t="str">
        <f>Composantes!A78</f>
        <v xml:space="preserve">T.4.1.1. Caractérisation du système d’information </v>
      </c>
      <c r="B78" s="28" t="str">
        <f>IF(ISBLANK(Composantes!B78),"",Composantes!B78)</f>
        <v/>
      </c>
      <c r="C78" s="50" t="str">
        <f>'Processus-activité'!A31</f>
        <v>DOMAINE D’ACTIVITÉS 4 : SOUTENIR LE FONCTIONNEMENT ET LE DÉVELOPPEMENT DE LA PME</v>
      </c>
      <c r="D78" s="47" t="str">
        <f t="shared" si="5"/>
        <v>Activité_4.1._Contribution_à_la_qualité_du_système_d_information_de_la_PME</v>
      </c>
    </row>
    <row r="79" spans="1:4" ht="12.75" customHeight="1" x14ac:dyDescent="0.2">
      <c r="A79" s="51" t="str">
        <f>Composantes!A79</f>
        <v>T.4.1.2. Évaluation des besoins d’information</v>
      </c>
      <c r="B79" s="28" t="str">
        <f>IF(ISBLANK(Composantes!B79),"",Composantes!B79)</f>
        <v/>
      </c>
      <c r="C79" s="28" t="str">
        <f>C78</f>
        <v>DOMAINE D’ACTIVITÉS 4 : SOUTENIR LE FONCTIONNEMENT ET LE DÉVELOPPEMENT DE LA PME</v>
      </c>
      <c r="D79" s="47" t="str">
        <f t="shared" si="5"/>
        <v>Activité_4.1._Contribution_à_la_qualité_du_système_d_information_de_la_PME</v>
      </c>
    </row>
    <row r="80" spans="1:4" ht="12.75" customHeight="1" x14ac:dyDescent="0.2">
      <c r="A80" s="51" t="str">
        <f>Composantes!A80</f>
        <v>T.4.1.3. Collecte et contrôle des informations</v>
      </c>
      <c r="B80" s="28" t="str">
        <f>IF(ISBLANK(Composantes!B80),"",Composantes!B80)</f>
        <v/>
      </c>
      <c r="C80" s="28" t="str">
        <f t="shared" ref="C80:C103" si="6">C79</f>
        <v>DOMAINE D’ACTIVITÉS 4 : SOUTENIR LE FONCTIONNEMENT ET LE DÉVELOPPEMENT DE LA PME</v>
      </c>
      <c r="D80" s="47" t="str">
        <f t="shared" si="5"/>
        <v>Activité_4.1._Contribution_à_la_qualité_du_système_d_information_de_la_PME</v>
      </c>
    </row>
    <row r="81" spans="1:4" ht="12.75" customHeight="1" x14ac:dyDescent="0.2">
      <c r="A81" s="51" t="str">
        <f>Composantes!A81</f>
        <v>T.4.1.4. Structuration des informations et des flux d’information</v>
      </c>
      <c r="B81" s="28" t="str">
        <f>IF(ISBLANK(Composantes!B81),"",Composantes!B81)</f>
        <v/>
      </c>
      <c r="C81" s="28" t="str">
        <f t="shared" si="6"/>
        <v>DOMAINE D’ACTIVITÉS 4 : SOUTENIR LE FONCTIONNEMENT ET LE DÉVELOPPEMENT DE LA PME</v>
      </c>
      <c r="D81" s="47" t="str">
        <f t="shared" si="5"/>
        <v>Activité_4.1._Contribution_à_la_qualité_du_système_d_information_de_la_PME</v>
      </c>
    </row>
    <row r="82" spans="1:4" ht="12.75" customHeight="1" x14ac:dyDescent="0.2">
      <c r="A82" s="51" t="str">
        <f>Composantes!A82</f>
        <v>T.4.1.5. Classement et archivage des documents</v>
      </c>
      <c r="B82" s="28" t="str">
        <f>IF(ISBLANK(Composantes!B82),"",Composantes!B82)</f>
        <v/>
      </c>
      <c r="C82" s="28" t="str">
        <f t="shared" si="6"/>
        <v>DOMAINE D’ACTIVITÉS 4 : SOUTENIR LE FONCTIONNEMENT ET LE DÉVELOPPEMENT DE LA PME</v>
      </c>
      <c r="D82" s="47" t="str">
        <f t="shared" si="5"/>
        <v>Activité_4.1._Contribution_à_la_qualité_du_système_d_information_de_la_PME</v>
      </c>
    </row>
    <row r="83" spans="1:4" ht="12.75" customHeight="1" x14ac:dyDescent="0.2">
      <c r="A83" s="51" t="str">
        <f>Composantes!A83</f>
        <v>T.4.1.6. Participation à l’évolution du système d’information</v>
      </c>
      <c r="B83" s="28" t="str">
        <f>IF(ISBLANK(Composantes!B83),"",Composantes!B83)</f>
        <v/>
      </c>
      <c r="C83" s="28" t="str">
        <f t="shared" si="6"/>
        <v>DOMAINE D’ACTIVITÉS 4 : SOUTENIR LE FONCTIONNEMENT ET LE DÉVELOPPEMENT DE LA PME</v>
      </c>
      <c r="D83" s="47" t="str">
        <f t="shared" si="5"/>
        <v>Activité_4.1._Contribution_à_la_qualité_du_système_d_information_de_la_PME</v>
      </c>
    </row>
    <row r="84" spans="1:4" ht="12.75" customHeight="1" x14ac:dyDescent="0.2">
      <c r="A84" s="51" t="str">
        <f>Composantes!A84</f>
        <v>T.4.2.1. Contribution à l’évolution des processus « supports »</v>
      </c>
      <c r="B84" s="28" t="str">
        <f>IF(ISBLANK(Composantes!B84),"",Composantes!B84)</f>
        <v/>
      </c>
      <c r="C84" s="28" t="str">
        <f t="shared" si="6"/>
        <v>DOMAINE D’ACTIVITÉS 4 : SOUTENIR LE FONCTIONNEMENT ET LE DÉVELOPPEMENT DE LA PME</v>
      </c>
      <c r="D84" s="47" t="str">
        <f t="shared" si="5"/>
        <v>Activité_4.2._Organisation_des_activités_de_la_PME</v>
      </c>
    </row>
    <row r="85" spans="1:4" ht="12.75" customHeight="1" x14ac:dyDescent="0.2">
      <c r="A85" s="51" t="str">
        <f>Composantes!A85</f>
        <v>T.4.2.2. Amélioration et suivi de l’organisation du travail administratif</v>
      </c>
      <c r="B85" s="28" t="str">
        <f>IF(ISBLANK(Composantes!B85),"",Composantes!B85)</f>
        <v/>
      </c>
      <c r="C85" s="28" t="str">
        <f t="shared" si="6"/>
        <v>DOMAINE D’ACTIVITÉS 4 : SOUTENIR LE FONCTIONNEMENT ET LE DÉVELOPPEMENT DE LA PME</v>
      </c>
      <c r="D85" s="47" t="str">
        <f t="shared" si="5"/>
        <v>Activité_4.2._Organisation_des_activités_de_la_PME</v>
      </c>
    </row>
    <row r="86" spans="1:4" ht="12.75" customHeight="1" x14ac:dyDescent="0.2">
      <c r="A86" s="51" t="str">
        <f>Composantes!A86</f>
        <v>T.4.2.3. Planification des activités et des prestations (chantiers, interventions, etc.)</v>
      </c>
      <c r="B86" s="28" t="str">
        <f>IF(ISBLANK(Composantes!B86),"",Composantes!B86)</f>
        <v/>
      </c>
      <c r="C86" s="28" t="str">
        <f t="shared" si="6"/>
        <v>DOMAINE D’ACTIVITÉS 4 : SOUTENIR LE FONCTIONNEMENT ET LE DÉVELOPPEMENT DE LA PME</v>
      </c>
      <c r="D86" s="47" t="str">
        <f t="shared" si="5"/>
        <v>Activité_4.2._Organisation_des_activités_de_la_PME</v>
      </c>
    </row>
    <row r="87" spans="1:4" ht="12.75" customHeight="1" x14ac:dyDescent="0.2">
      <c r="A87" s="51" t="str">
        <f>Composantes!A87</f>
        <v>T.4.2.4. Organisation des déplacements</v>
      </c>
      <c r="B87" s="28" t="str">
        <f>IF(ISBLANK(Composantes!B87),"",Composantes!B87)</f>
        <v/>
      </c>
      <c r="C87" s="28" t="str">
        <f t="shared" si="6"/>
        <v>DOMAINE D’ACTIVITÉS 4 : SOUTENIR LE FONCTIONNEMENT ET LE DÉVELOPPEMENT DE LA PME</v>
      </c>
      <c r="D87" s="47" t="str">
        <f t="shared" si="5"/>
        <v>Activité_4.2._Organisation_des_activités_de_la_PME</v>
      </c>
    </row>
    <row r="88" spans="1:4" ht="12.75" customHeight="1" x14ac:dyDescent="0.2">
      <c r="A88" s="51" t="str">
        <f>Composantes!A88</f>
        <v>T.4.2.5. Organisation d’événements internes,  participation à des événements externes</v>
      </c>
      <c r="B88" s="28" t="str">
        <f>IF(ISBLANK(Composantes!B88),"",Composantes!B88)</f>
        <v/>
      </c>
      <c r="C88" s="28" t="str">
        <f t="shared" si="6"/>
        <v>DOMAINE D’ACTIVITÉS 4 : SOUTENIR LE FONCTIONNEMENT ET LE DÉVELOPPEMENT DE LA PME</v>
      </c>
      <c r="D88" s="47" t="str">
        <f t="shared" si="5"/>
        <v>Activité_4.2._Organisation_des_activités_de_la_PME</v>
      </c>
    </row>
    <row r="89" spans="1:4" ht="12.75" customHeight="1" x14ac:dyDescent="0.2">
      <c r="A89" s="51" t="str">
        <f>Composantes!A89</f>
        <v>T.4.2.6. Communication avec des acteurs internes et des prestataires pour organiser les activités de la PME</v>
      </c>
      <c r="B89" s="28" t="str">
        <f>IF(ISBLANK(Composantes!B89),"",Composantes!B89)</f>
        <v/>
      </c>
      <c r="C89" s="28" t="str">
        <f t="shared" si="6"/>
        <v>DOMAINE D’ACTIVITÉS 4 : SOUTENIR LE FONCTIONNEMENT ET LE DÉVELOPPEMENT DE LA PME</v>
      </c>
      <c r="D89" s="47" t="str">
        <f t="shared" si="5"/>
        <v>Activité_4.2._Organisation_des_activités_de_la_PME</v>
      </c>
    </row>
    <row r="90" spans="1:4" ht="12.75" customHeight="1" x14ac:dyDescent="0.2">
      <c r="A90" s="51" t="str">
        <f>Composantes!A90</f>
        <v xml:space="preserve">T.4.3.1. Veille commerciale et suivi de l’évolution du marché de l’entreprise </v>
      </c>
      <c r="B90" s="28" t="str">
        <f>IF(ISBLANK(Composantes!B90),"",Composantes!B90)</f>
        <v/>
      </c>
      <c r="C90" s="28" t="str">
        <f t="shared" si="6"/>
        <v>DOMAINE D’ACTIVITÉS 4 : SOUTENIR LE FONCTIONNEMENT ET LE DÉVELOPPEMENT DE LA PME</v>
      </c>
      <c r="D90" s="47" t="str">
        <f t="shared" si="5"/>
        <v>Activité_4.3._Participation_au_développement_commercial_national_ou_international_de_la_PME</v>
      </c>
    </row>
    <row r="91" spans="1:4" ht="12.75" customHeight="1" x14ac:dyDescent="0.2">
      <c r="A91" s="51" t="str">
        <f>Composantes!A91</f>
        <v>T.4.3.2. Analyse des tendances du marché</v>
      </c>
      <c r="B91" s="28" t="str">
        <f>IF(ISBLANK(Composantes!B91),"",Composantes!B91)</f>
        <v/>
      </c>
      <c r="C91" s="28" t="str">
        <f t="shared" si="6"/>
        <v>DOMAINE D’ACTIVITÉS 4 : SOUTENIR LE FONCTIONNEMENT ET LE DÉVELOPPEMENT DE LA PME</v>
      </c>
      <c r="D91" s="47" t="str">
        <f t="shared" si="5"/>
        <v>Activité_4.3._Participation_au_développement_commercial_national_ou_international_de_la_PME</v>
      </c>
    </row>
    <row r="92" spans="1:4" ht="12.75" customHeight="1" x14ac:dyDescent="0.2">
      <c r="A92" s="51" t="str">
        <f>Composantes!A92</f>
        <v>T.4.3.3. Fidélisation de la clientèle</v>
      </c>
      <c r="B92" s="28" t="str">
        <f>IF(ISBLANK(Composantes!B92),"",Composantes!B92)</f>
        <v/>
      </c>
      <c r="C92" s="28" t="str">
        <f t="shared" si="6"/>
        <v>DOMAINE D’ACTIVITÉS 4 : SOUTENIR LE FONCTIONNEMENT ET LE DÉVELOPPEMENT DE LA PME</v>
      </c>
      <c r="D92" s="47" t="str">
        <f t="shared" si="5"/>
        <v>Activité_4.3._Participation_au_développement_commercial_national_ou_international_de_la_PME</v>
      </c>
    </row>
    <row r="93" spans="1:4" ht="12.75" customHeight="1" x14ac:dyDescent="0.2">
      <c r="A93" s="51" t="str">
        <f>Composantes!A93</f>
        <v>T.4.4.1. Contribution à la communication institutionnelle</v>
      </c>
      <c r="B93" s="28" t="str">
        <f>IF(ISBLANK(Composantes!B93),"",Composantes!B93)</f>
        <v/>
      </c>
      <c r="C93" s="28" t="str">
        <f t="shared" si="6"/>
        <v>DOMAINE D’ACTIVITÉS 4 : SOUTENIR LE FONCTIONNEMENT ET LE DÉVELOPPEMENT DE LA PME</v>
      </c>
      <c r="D93" s="47" t="str">
        <f t="shared" si="5"/>
        <v>Activité_4.4._Contribution_à_la_mise_en_œuvre_de_la_communication_de_la_PME</v>
      </c>
    </row>
    <row r="94" spans="1:4" ht="12.75" customHeight="1" x14ac:dyDescent="0.2">
      <c r="A94" s="51" t="str">
        <f>Composantes!A94</f>
        <v>T.4.4.2. Contribution à la communication commerciale</v>
      </c>
      <c r="B94" s="28" t="str">
        <f>IF(ISBLANK(Composantes!B94),"",Composantes!B94)</f>
        <v/>
      </c>
      <c r="C94" s="28" t="str">
        <f t="shared" si="6"/>
        <v>DOMAINE D’ACTIVITÉS 4 : SOUTENIR LE FONCTIONNEMENT ET LE DÉVELOPPEMENT DE LA PME</v>
      </c>
      <c r="D94" s="47" t="str">
        <f t="shared" si="5"/>
        <v>Activité_4.4._Contribution_à_la_mise_en_œuvre_de_la_communication_de_la_PME</v>
      </c>
    </row>
    <row r="95" spans="1:4" ht="12.75" customHeight="1" x14ac:dyDescent="0.2">
      <c r="A95" s="51" t="str">
        <f>Composantes!A95</f>
        <v>T.4.4.3. Suivi de l’identité numérique</v>
      </c>
      <c r="B95" s="28" t="str">
        <f>IF(ISBLANK(Composantes!B95),"",Composantes!B95)</f>
        <v/>
      </c>
      <c r="C95" s="28" t="str">
        <f t="shared" si="6"/>
        <v>DOMAINE D’ACTIVITÉS 4 : SOUTENIR LE FONCTIONNEMENT ET LE DÉVELOPPEMENT DE LA PME</v>
      </c>
      <c r="D95" s="47" t="str">
        <f t="shared" si="5"/>
        <v>Activité_4.4._Contribution_à_la_mise_en_œuvre_de_la_communication_de_la_PME</v>
      </c>
    </row>
    <row r="96" spans="1:4" ht="12.75" customHeight="1" x14ac:dyDescent="0.2">
      <c r="A96" s="51" t="str">
        <f>Composantes!A96</f>
        <v xml:space="preserve">T.4.4.4. Contrôle du respect de l’image dans les actions de communication </v>
      </c>
      <c r="B96" s="28" t="str">
        <f>IF(ISBLANK(Composantes!B96),"",Composantes!B96)</f>
        <v/>
      </c>
      <c r="C96" s="28" t="str">
        <f t="shared" si="6"/>
        <v>DOMAINE D’ACTIVITÉS 4 : SOUTENIR LE FONCTIONNEMENT ET LE DÉVELOPPEMENT DE LA PME</v>
      </c>
      <c r="D96" s="47" t="str">
        <f t="shared" si="5"/>
        <v>Activité_4.4._Contribution_à_la_mise_en_œuvre_de_la_communication_de_la_PME</v>
      </c>
    </row>
    <row r="97" spans="1:4" ht="12.75" customHeight="1" x14ac:dyDescent="0.2">
      <c r="A97" s="51" t="str">
        <f>Composantes!A97</f>
        <v>T.4.5.1. Calcul et analyse des coûts et des résultats</v>
      </c>
      <c r="B97" s="28" t="str">
        <f>IF(ISBLANK(Composantes!B97),"",Composantes!B97)</f>
        <v/>
      </c>
      <c r="C97" s="28" t="str">
        <f t="shared" si="6"/>
        <v>DOMAINE D’ACTIVITÉS 4 : SOUTENIR LE FONCTIONNEMENT ET LE DÉVELOPPEMENT DE LA PME</v>
      </c>
      <c r="D97" s="47" t="str">
        <f t="shared" si="5"/>
        <v>Activité_4.5._Participation_à_l_analyse_de_l_activité_de_la_PME</v>
      </c>
    </row>
    <row r="98" spans="1:4" ht="12.75" customHeight="1" x14ac:dyDescent="0.2">
      <c r="A98" s="51" t="str">
        <f>Composantes!A98</f>
        <v>T.4.5.2. Réalisation des budgets prévisionnels</v>
      </c>
      <c r="B98" s="28" t="str">
        <f>IF(ISBLANK(Composantes!B98),"",Composantes!B98)</f>
        <v/>
      </c>
      <c r="C98" s="28" t="str">
        <f t="shared" si="6"/>
        <v>DOMAINE D’ACTIVITÉS 4 : SOUTENIR LE FONCTIONNEMENT ET LE DÉVELOPPEMENT DE LA PME</v>
      </c>
      <c r="D98" s="47" t="str">
        <f t="shared" ref="D98:D103" si="7">VLOOKUP("*"&amp; MID(A98,3,4) &amp;"*",lesActivités,1,0)</f>
        <v>Activité_4.5._Participation_à_l_analyse_de_l_activité_de_la_PME</v>
      </c>
    </row>
    <row r="99" spans="1:4" ht="12.75" customHeight="1" x14ac:dyDescent="0.2">
      <c r="A99" s="51" t="str">
        <f>Composantes!A99</f>
        <v>T.4.5.3. Mesure de l'impact de décisions de gestion sur les coûts et les résultats</v>
      </c>
      <c r="B99" s="28" t="str">
        <f>IF(ISBLANK(Composantes!B99),"",Composantes!B99)</f>
        <v/>
      </c>
      <c r="C99" s="28" t="str">
        <f t="shared" si="6"/>
        <v>DOMAINE D’ACTIVITÉS 4 : SOUTENIR LE FONCTIONNEMENT ET LE DÉVELOPPEMENT DE LA PME</v>
      </c>
      <c r="D99" s="47" t="str">
        <f t="shared" si="7"/>
        <v>Activité_4.5._Participation_à_l_analyse_de_l_activité_de_la_PME</v>
      </c>
    </row>
    <row r="100" spans="1:4" ht="12.75" customHeight="1" x14ac:dyDescent="0.2">
      <c r="A100" s="51" t="str">
        <f>Composantes!A100</f>
        <v xml:space="preserve">T.4.6.1. Analyse financière </v>
      </c>
      <c r="B100" s="28" t="str">
        <f>IF(ISBLANK(Composantes!B100),"",Composantes!B100)</f>
        <v/>
      </c>
      <c r="C100" s="28" t="str">
        <f t="shared" si="6"/>
        <v>DOMAINE D’ACTIVITÉS 4 : SOUTENIR LE FONCTIONNEMENT ET LE DÉVELOPPEMENT DE LA PME</v>
      </c>
      <c r="D100" s="47" t="str">
        <f t="shared" si="7"/>
        <v>Activité_4.6._Participation_au_diagnostic_financier_de_la_PME</v>
      </c>
    </row>
    <row r="101" spans="1:4" ht="12.75" customHeight="1" x14ac:dyDescent="0.2">
      <c r="A101" s="51" t="str">
        <f>Composantes!A101</f>
        <v>T.4.6.2. Mesure de l’impact de décisions de gestion sur les équilibres financiers</v>
      </c>
      <c r="B101" s="28" t="str">
        <f>IF(ISBLANK(Composantes!B101),"",Composantes!B101)</f>
        <v/>
      </c>
      <c r="C101" s="28" t="str">
        <f t="shared" si="6"/>
        <v>DOMAINE D’ACTIVITÉS 4 : SOUTENIR LE FONCTIONNEMENT ET LE DÉVELOPPEMENT DE LA PME</v>
      </c>
      <c r="D101" s="47" t="str">
        <f t="shared" si="7"/>
        <v>Activité_4.6._Participation_au_diagnostic_financier_de_la_PME</v>
      </c>
    </row>
    <row r="102" spans="1:4" ht="12.75" customHeight="1" x14ac:dyDescent="0.2">
      <c r="A102" s="51" t="str">
        <f>Composantes!A102</f>
        <v>T.4.7.1. Conception et suivi des indicateurs pertinents de gestion et d’alerte</v>
      </c>
      <c r="B102" s="28" t="str">
        <f>IF(ISBLANK(Composantes!B102),"",Composantes!B102)</f>
        <v/>
      </c>
      <c r="C102" s="28" t="str">
        <f t="shared" si="6"/>
        <v>DOMAINE D’ACTIVITÉS 4 : SOUTENIR LE FONCTIONNEMENT ET LE DÉVELOPPEMENT DE LA PME</v>
      </c>
      <c r="D102" s="47" t="str">
        <f t="shared" si="7"/>
        <v>Activité_4.7._Participation_à_l_élaboration_de_tableaux_de_bord_de_la_PME</v>
      </c>
    </row>
    <row r="103" spans="1:4" ht="12.75" customHeight="1" x14ac:dyDescent="0.2">
      <c r="A103" s="51" t="str">
        <f>Composantes!A103</f>
        <v>T.4.7.2. Établissement d’un tableau de bord dans ses dimensions commerciales et financières</v>
      </c>
      <c r="B103" s="28" t="str">
        <f>IF(ISBLANK(Composantes!B103),"",Composantes!B103)</f>
        <v/>
      </c>
      <c r="C103" s="28" t="str">
        <f t="shared" si="6"/>
        <v>DOMAINE D’ACTIVITÉS 4 : SOUTENIR LE FONCTIONNEMENT ET LE DÉVELOPPEMENT DE LA PME</v>
      </c>
      <c r="D103" s="47" t="str">
        <f t="shared" si="7"/>
        <v>Activité_4.7._Participation_à_l_élaboration_de_tableaux_de_bord_de_la_PME</v>
      </c>
    </row>
    <row r="107" spans="1:4" x14ac:dyDescent="0.2">
      <c r="A107" s="29"/>
    </row>
  </sheetData>
  <sheetProtection password="B4EF" sheet="1"/>
  <phoneticPr fontId="15" type="noConversion"/>
  <pageMargins left="0.7" right="0.7" top="0.75" bottom="0.75" header="0.3" footer="0.3"/>
  <pageSetup paperSize="9" orientation="portrait" horizontalDpi="4294967292" verticalDpi="4294967292"/>
  <ignoredErrors>
    <ignoredError sqref="C3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249977111117893"/>
  </sheetPr>
  <dimension ref="A1:J103"/>
  <sheetViews>
    <sheetView workbookViewId="0"/>
  </sheetViews>
  <sheetFormatPr baseColWidth="10" defaultColWidth="11.5703125" defaultRowHeight="12.75" x14ac:dyDescent="0.2"/>
  <cols>
    <col min="1" max="1" width="82.140625" style="28" customWidth="1"/>
    <col min="2" max="2" width="91.28515625" style="28" bestFit="1" customWidth="1"/>
    <col min="3" max="16384" width="11.5703125" style="28"/>
  </cols>
  <sheetData>
    <row r="1" spans="1:3" ht="12.75" customHeight="1" x14ac:dyDescent="0.2">
      <c r="A1" s="47" t="s">
        <v>133</v>
      </c>
      <c r="B1" s="48" t="s">
        <v>148</v>
      </c>
      <c r="C1" s="28" t="str">
        <f t="shared" ref="C1:C6" si="0">$A$28</f>
        <v>DOMAINE D’ACTIVITÉS 1 : GÉRER LA RELATION AVEC LES CLIENTS ET LES FOURNISSEURS DE LA PME</v>
      </c>
    </row>
    <row r="2" spans="1:3" ht="12.75" customHeight="1" x14ac:dyDescent="0.2">
      <c r="A2" s="47" t="s">
        <v>132</v>
      </c>
      <c r="B2" s="48" t="s">
        <v>149</v>
      </c>
      <c r="C2" s="28" t="str">
        <f t="shared" si="0"/>
        <v>DOMAINE D’ACTIVITÉS 1 : GÉRER LA RELATION AVEC LES CLIENTS ET LES FOURNISSEURS DE LA PME</v>
      </c>
    </row>
    <row r="3" spans="1:3" ht="12.75" customHeight="1" x14ac:dyDescent="0.2">
      <c r="A3" s="47" t="s">
        <v>136</v>
      </c>
      <c r="B3" s="48" t="s">
        <v>150</v>
      </c>
      <c r="C3" s="28" t="str">
        <f t="shared" si="0"/>
        <v>DOMAINE D’ACTIVITÉS 1 : GÉRER LA RELATION AVEC LES CLIENTS ET LES FOURNISSEURS DE LA PME</v>
      </c>
    </row>
    <row r="4" spans="1:3" ht="12.75" customHeight="1" x14ac:dyDescent="0.2">
      <c r="A4" s="47" t="s">
        <v>147</v>
      </c>
      <c r="B4" s="48" t="s">
        <v>151</v>
      </c>
      <c r="C4" s="28" t="str">
        <f t="shared" si="0"/>
        <v>DOMAINE D’ACTIVITÉS 1 : GÉRER LA RELATION AVEC LES CLIENTS ET LES FOURNISSEURS DE LA PME</v>
      </c>
    </row>
    <row r="5" spans="1:3" ht="12.75" customHeight="1" x14ac:dyDescent="0.2">
      <c r="A5" s="47" t="s">
        <v>356</v>
      </c>
      <c r="B5" s="48" t="s">
        <v>152</v>
      </c>
      <c r="C5" s="28" t="str">
        <f t="shared" si="0"/>
        <v>DOMAINE D’ACTIVITÉS 1 : GÉRER LA RELATION AVEC LES CLIENTS ET LES FOURNISSEURS DE LA PME</v>
      </c>
    </row>
    <row r="6" spans="1:3" ht="12.75" customHeight="1" x14ac:dyDescent="0.2">
      <c r="A6" s="47" t="s">
        <v>137</v>
      </c>
      <c r="B6" s="48" t="s">
        <v>153</v>
      </c>
      <c r="C6" s="28" t="str">
        <f t="shared" si="0"/>
        <v>DOMAINE D’ACTIVITÉS 1 : GÉRER LA RELATION AVEC LES CLIENTS ET LES FOURNISSEURS DE LA PME</v>
      </c>
    </row>
    <row r="7" spans="1:3" ht="12.75" customHeight="1" x14ac:dyDescent="0.2">
      <c r="A7" s="47" t="s">
        <v>358</v>
      </c>
      <c r="B7" s="48" t="s">
        <v>154</v>
      </c>
      <c r="C7" s="28" t="str">
        <f t="shared" ref="C7:C12" si="1">$A$29</f>
        <v>DOMAINE D’ACTIVITÉS 2 : PARTICIPER À LA GESTION DES RISQUES DE LA PME</v>
      </c>
    </row>
    <row r="8" spans="1:3" ht="12.75" customHeight="1" x14ac:dyDescent="0.2">
      <c r="A8" s="47" t="s">
        <v>363</v>
      </c>
      <c r="B8" s="48" t="s">
        <v>155</v>
      </c>
      <c r="C8" s="28" t="str">
        <f t="shared" si="1"/>
        <v>DOMAINE D’ACTIVITÉS 2 : PARTICIPER À LA GESTION DES RISQUES DE LA PME</v>
      </c>
    </row>
    <row r="9" spans="1:3" ht="12.75" customHeight="1" x14ac:dyDescent="0.2">
      <c r="A9" s="47" t="s">
        <v>359</v>
      </c>
      <c r="B9" s="48" t="s">
        <v>156</v>
      </c>
      <c r="C9" s="28" t="str">
        <f t="shared" si="1"/>
        <v>DOMAINE D’ACTIVITÉS 2 : PARTICIPER À LA GESTION DES RISQUES DE LA PME</v>
      </c>
    </row>
    <row r="10" spans="1:3" ht="12.75" customHeight="1" x14ac:dyDescent="0.2">
      <c r="A10" s="47" t="s">
        <v>138</v>
      </c>
      <c r="B10" s="48" t="s">
        <v>157</v>
      </c>
      <c r="C10" s="28" t="str">
        <f t="shared" si="1"/>
        <v>DOMAINE D’ACTIVITÉS 2 : PARTICIPER À LA GESTION DES RISQUES DE LA PME</v>
      </c>
    </row>
    <row r="11" spans="1:3" ht="12.75" customHeight="1" x14ac:dyDescent="0.2">
      <c r="A11" s="47" t="s">
        <v>139</v>
      </c>
      <c r="B11" s="48" t="s">
        <v>158</v>
      </c>
      <c r="C11" s="28" t="str">
        <f t="shared" si="1"/>
        <v>DOMAINE D’ACTIVITÉS 2 : PARTICIPER À LA GESTION DES RISQUES DE LA PME</v>
      </c>
    </row>
    <row r="12" spans="1:3" ht="12.75" customHeight="1" x14ac:dyDescent="0.2">
      <c r="A12" s="47" t="s">
        <v>357</v>
      </c>
      <c r="B12" s="48" t="s">
        <v>159</v>
      </c>
      <c r="C12" s="28" t="str">
        <f t="shared" si="1"/>
        <v>DOMAINE D’ACTIVITÉS 2 : PARTICIPER À LA GESTION DES RISQUES DE LA PME</v>
      </c>
    </row>
    <row r="13" spans="1:3" ht="12.75" customHeight="1" x14ac:dyDescent="0.2">
      <c r="A13" s="47" t="s">
        <v>140</v>
      </c>
      <c r="B13" s="49" t="s">
        <v>160</v>
      </c>
      <c r="C13" s="28" t="str">
        <f>$A$30</f>
        <v>DOMAINE D’ACTIVITÉS 3 : GÉRER LE PERSONNEL ET CONTRIBUER À LA GESTION DES RESSOURCES HUMAINES de LA PME</v>
      </c>
    </row>
    <row r="14" spans="1:3" ht="12.75" customHeight="1" x14ac:dyDescent="0.2">
      <c r="A14" s="47" t="s">
        <v>141</v>
      </c>
      <c r="B14" s="48" t="s">
        <v>161</v>
      </c>
      <c r="C14" s="28" t="str">
        <f>$A$30</f>
        <v>DOMAINE D’ACTIVITÉS 3 : GÉRER LE PERSONNEL ET CONTRIBUER À LA GESTION DES RESSOURCES HUMAINES de LA PME</v>
      </c>
    </row>
    <row r="15" spans="1:3" ht="12.75" customHeight="1" x14ac:dyDescent="0.2">
      <c r="A15" s="47" t="s">
        <v>142</v>
      </c>
      <c r="B15" s="48" t="s">
        <v>162</v>
      </c>
      <c r="C15" s="28" t="str">
        <f>$A$30</f>
        <v>DOMAINE D’ACTIVITÉS 3 : GÉRER LE PERSONNEL ET CONTRIBUER À LA GESTION DES RESSOURCES HUMAINES de LA PME</v>
      </c>
    </row>
    <row r="16" spans="1:3" ht="12.75" customHeight="1" x14ac:dyDescent="0.2">
      <c r="A16" s="47" t="s">
        <v>360</v>
      </c>
      <c r="B16" s="48" t="s">
        <v>163</v>
      </c>
      <c r="C16" s="28" t="str">
        <f>$A$31</f>
        <v>DOMAINE D’ACTIVITÉS 4 : SOUTENIR LE FONCTIONNEMENT ET LE DÉVELOPPEMENT DE LA PME</v>
      </c>
    </row>
    <row r="17" spans="1:3" ht="12.75" customHeight="1" x14ac:dyDescent="0.2">
      <c r="A17" s="47" t="s">
        <v>143</v>
      </c>
      <c r="B17" s="48" t="s">
        <v>164</v>
      </c>
      <c r="C17" s="28" t="str">
        <f t="shared" ref="C17:C22" si="2">$A$31</f>
        <v>DOMAINE D’ACTIVITÉS 4 : SOUTENIR LE FONCTIONNEMENT ET LE DÉVELOPPEMENT DE LA PME</v>
      </c>
    </row>
    <row r="18" spans="1:3" ht="12.75" customHeight="1" x14ac:dyDescent="0.2">
      <c r="A18" s="47" t="s">
        <v>144</v>
      </c>
      <c r="B18" s="48" t="s">
        <v>165</v>
      </c>
      <c r="C18" s="28" t="str">
        <f t="shared" si="2"/>
        <v>DOMAINE D’ACTIVITÉS 4 : SOUTENIR LE FONCTIONNEMENT ET LE DÉVELOPPEMENT DE LA PME</v>
      </c>
    </row>
    <row r="19" spans="1:3" ht="12.75" customHeight="1" x14ac:dyDescent="0.2">
      <c r="A19" s="47" t="s">
        <v>145</v>
      </c>
      <c r="B19" s="48" t="s">
        <v>166</v>
      </c>
      <c r="C19" s="28" t="str">
        <f t="shared" si="2"/>
        <v>DOMAINE D’ACTIVITÉS 4 : SOUTENIR LE FONCTIONNEMENT ET LE DÉVELOPPEMENT DE LA PME</v>
      </c>
    </row>
    <row r="20" spans="1:3" ht="12.75" customHeight="1" x14ac:dyDescent="0.2">
      <c r="A20" s="47" t="s">
        <v>361</v>
      </c>
      <c r="B20" s="48" t="s">
        <v>167</v>
      </c>
      <c r="C20" s="28" t="str">
        <f t="shared" si="2"/>
        <v>DOMAINE D’ACTIVITÉS 4 : SOUTENIR LE FONCTIONNEMENT ET LE DÉVELOPPEMENT DE LA PME</v>
      </c>
    </row>
    <row r="21" spans="1:3" ht="12.75" customHeight="1" x14ac:dyDescent="0.2">
      <c r="A21" s="47" t="s">
        <v>146</v>
      </c>
      <c r="B21" s="48" t="s">
        <v>168</v>
      </c>
      <c r="C21" s="28" t="str">
        <f t="shared" si="2"/>
        <v>DOMAINE D’ACTIVITÉS 4 : SOUTENIR LE FONCTIONNEMENT ET LE DÉVELOPPEMENT DE LA PME</v>
      </c>
    </row>
    <row r="22" spans="1:3" ht="12.75" customHeight="1" x14ac:dyDescent="0.2">
      <c r="A22" s="47" t="s">
        <v>362</v>
      </c>
      <c r="B22" s="48" t="s">
        <v>169</v>
      </c>
      <c r="C22" s="28" t="str">
        <f t="shared" si="2"/>
        <v>DOMAINE D’ACTIVITÉS 4 : SOUTENIR LE FONCTIONNEMENT ET LE DÉVELOPPEMENT DE LA PME</v>
      </c>
    </row>
    <row r="25" spans="1:3" x14ac:dyDescent="0.2">
      <c r="A25" s="28">
        <f>COUNTA(lesActivités)</f>
        <v>22</v>
      </c>
    </row>
    <row r="28" spans="1:3" x14ac:dyDescent="0.2">
      <c r="A28" s="29" t="s">
        <v>21</v>
      </c>
    </row>
    <row r="29" spans="1:3" x14ac:dyDescent="0.2">
      <c r="A29" s="50" t="s">
        <v>127</v>
      </c>
    </row>
    <row r="30" spans="1:3" x14ac:dyDescent="0.2">
      <c r="A30" s="50" t="s">
        <v>22</v>
      </c>
    </row>
    <row r="31" spans="1:3" x14ac:dyDescent="0.2">
      <c r="A31" s="50" t="s">
        <v>23</v>
      </c>
    </row>
    <row r="103" spans="10:10" x14ac:dyDescent="0.2">
      <c r="J103" s="28" t="s">
        <v>5</v>
      </c>
    </row>
  </sheetData>
  <sheetProtection password="B4EF" sheet="1"/>
  <phoneticPr fontId="15" type="noConversion"/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249977111117893"/>
  </sheetPr>
  <dimension ref="A1:K481"/>
  <sheetViews>
    <sheetView workbookViewId="0"/>
  </sheetViews>
  <sheetFormatPr baseColWidth="10" defaultColWidth="11.5703125" defaultRowHeight="12.75" x14ac:dyDescent="0.2"/>
  <cols>
    <col min="1" max="1" width="115" style="28" customWidth="1"/>
    <col min="2" max="2" width="11.5703125" style="28"/>
    <col min="3" max="3" width="41.140625" style="28" customWidth="1"/>
    <col min="4" max="16384" width="11.5703125" style="28"/>
  </cols>
  <sheetData>
    <row r="1" spans="1:6" x14ac:dyDescent="0.2">
      <c r="A1" s="67" t="s">
        <v>129</v>
      </c>
      <c r="B1" s="263" t="s">
        <v>7</v>
      </c>
      <c r="C1" s="263"/>
      <c r="D1" s="263"/>
      <c r="E1" s="263"/>
      <c r="F1" s="263"/>
    </row>
    <row r="2" spans="1:6" x14ac:dyDescent="0.2">
      <c r="A2" s="51" t="s">
        <v>65</v>
      </c>
      <c r="B2" s="264"/>
      <c r="C2" s="264"/>
      <c r="D2" s="264"/>
      <c r="E2" s="264"/>
      <c r="F2" s="264"/>
    </row>
    <row r="3" spans="1:6" x14ac:dyDescent="0.2">
      <c r="A3" s="51" t="s">
        <v>66</v>
      </c>
      <c r="B3" s="264"/>
      <c r="C3" s="264"/>
      <c r="D3" s="264"/>
      <c r="E3" s="264"/>
      <c r="F3" s="264"/>
    </row>
    <row r="4" spans="1:6" x14ac:dyDescent="0.2">
      <c r="A4" s="51" t="s">
        <v>67</v>
      </c>
      <c r="B4" s="264"/>
      <c r="C4" s="264"/>
      <c r="D4" s="264"/>
      <c r="E4" s="264"/>
      <c r="F4" s="264"/>
    </row>
    <row r="5" spans="1:6" x14ac:dyDescent="0.2">
      <c r="A5" s="51" t="s">
        <v>68</v>
      </c>
      <c r="B5" s="264"/>
      <c r="C5" s="264"/>
      <c r="D5" s="264"/>
      <c r="E5" s="264"/>
      <c r="F5" s="264"/>
    </row>
    <row r="6" spans="1:6" x14ac:dyDescent="0.2">
      <c r="A6" s="51" t="s">
        <v>69</v>
      </c>
      <c r="B6" s="264"/>
      <c r="C6" s="264"/>
      <c r="D6" s="264"/>
      <c r="E6" s="264"/>
      <c r="F6" s="264"/>
    </row>
    <row r="7" spans="1:6" x14ac:dyDescent="0.2">
      <c r="A7" s="51" t="s">
        <v>70</v>
      </c>
      <c r="B7" s="264"/>
      <c r="C7" s="264"/>
      <c r="D7" s="264"/>
      <c r="E7" s="264"/>
      <c r="F7" s="264"/>
    </row>
    <row r="8" spans="1:6" x14ac:dyDescent="0.2">
      <c r="A8" s="51" t="s">
        <v>71</v>
      </c>
      <c r="B8" s="264"/>
      <c r="C8" s="264"/>
      <c r="D8" s="264"/>
      <c r="E8" s="264"/>
      <c r="F8" s="264"/>
    </row>
    <row r="9" spans="1:6" x14ac:dyDescent="0.2">
      <c r="A9" s="51" t="s">
        <v>72</v>
      </c>
      <c r="B9" s="264"/>
      <c r="C9" s="264"/>
      <c r="D9" s="264"/>
      <c r="E9" s="264"/>
      <c r="F9" s="264"/>
    </row>
    <row r="10" spans="1:6" x14ac:dyDescent="0.2">
      <c r="A10" s="51" t="s">
        <v>73</v>
      </c>
      <c r="B10" s="264"/>
      <c r="C10" s="264"/>
      <c r="D10" s="264"/>
      <c r="E10" s="264"/>
      <c r="F10" s="264"/>
    </row>
    <row r="11" spans="1:6" x14ac:dyDescent="0.2">
      <c r="A11" s="51" t="s">
        <v>74</v>
      </c>
      <c r="B11" s="264"/>
      <c r="C11" s="264"/>
      <c r="D11" s="264"/>
      <c r="E11" s="264"/>
      <c r="F11" s="264"/>
    </row>
    <row r="12" spans="1:6" x14ac:dyDescent="0.2">
      <c r="A12" s="51" t="s">
        <v>76</v>
      </c>
      <c r="B12" s="264"/>
      <c r="C12" s="264"/>
      <c r="D12" s="264"/>
      <c r="E12" s="264"/>
      <c r="F12" s="264"/>
    </row>
    <row r="13" spans="1:6" x14ac:dyDescent="0.2">
      <c r="A13" s="51" t="s">
        <v>77</v>
      </c>
      <c r="B13" s="264"/>
      <c r="C13" s="264"/>
      <c r="D13" s="264"/>
      <c r="E13" s="264"/>
      <c r="F13" s="264"/>
    </row>
    <row r="14" spans="1:6" x14ac:dyDescent="0.2">
      <c r="A14" s="51" t="s">
        <v>78</v>
      </c>
      <c r="B14" s="264"/>
      <c r="C14" s="264"/>
      <c r="D14" s="264"/>
      <c r="E14" s="264"/>
      <c r="F14" s="264"/>
    </row>
    <row r="15" spans="1:6" x14ac:dyDescent="0.2">
      <c r="A15" s="51" t="s">
        <v>79</v>
      </c>
      <c r="B15" s="264"/>
      <c r="C15" s="264"/>
      <c r="D15" s="264"/>
      <c r="E15" s="264"/>
      <c r="F15" s="264"/>
    </row>
    <row r="16" spans="1:6" x14ac:dyDescent="0.2">
      <c r="A16" s="51" t="s">
        <v>80</v>
      </c>
      <c r="B16" s="264"/>
      <c r="C16" s="264"/>
      <c r="D16" s="264"/>
      <c r="E16" s="264"/>
      <c r="F16" s="264"/>
    </row>
    <row r="17" spans="1:6" x14ac:dyDescent="0.2">
      <c r="A17" s="51" t="s">
        <v>81</v>
      </c>
      <c r="B17" s="264"/>
      <c r="C17" s="264"/>
      <c r="D17" s="264"/>
      <c r="E17" s="264"/>
      <c r="F17" s="264"/>
    </row>
    <row r="18" spans="1:6" x14ac:dyDescent="0.2">
      <c r="A18" s="51" t="s">
        <v>82</v>
      </c>
      <c r="B18" s="264"/>
      <c r="C18" s="264"/>
      <c r="D18" s="264"/>
      <c r="E18" s="264"/>
      <c r="F18" s="264"/>
    </row>
    <row r="19" spans="1:6" x14ac:dyDescent="0.2">
      <c r="A19" s="51" t="s">
        <v>83</v>
      </c>
      <c r="B19" s="264"/>
      <c r="C19" s="264"/>
      <c r="D19" s="264"/>
      <c r="E19" s="264"/>
      <c r="F19" s="264"/>
    </row>
    <row r="20" spans="1:6" x14ac:dyDescent="0.2">
      <c r="A20" s="51" t="s">
        <v>84</v>
      </c>
      <c r="B20" s="264"/>
      <c r="C20" s="264"/>
      <c r="D20" s="264"/>
      <c r="E20" s="264"/>
      <c r="F20" s="264"/>
    </row>
    <row r="21" spans="1:6" x14ac:dyDescent="0.2">
      <c r="A21" s="51" t="s">
        <v>85</v>
      </c>
      <c r="B21" s="264"/>
      <c r="C21" s="264"/>
      <c r="D21" s="264"/>
      <c r="E21" s="264"/>
      <c r="F21" s="264"/>
    </row>
    <row r="22" spans="1:6" x14ac:dyDescent="0.2">
      <c r="A22" s="51" t="s">
        <v>86</v>
      </c>
      <c r="B22" s="264"/>
      <c r="C22" s="264"/>
      <c r="D22" s="264"/>
      <c r="E22" s="264"/>
      <c r="F22" s="264"/>
    </row>
    <row r="23" spans="1:6" x14ac:dyDescent="0.2">
      <c r="A23" s="51" t="s">
        <v>87</v>
      </c>
      <c r="B23" s="264"/>
      <c r="C23" s="264"/>
      <c r="D23" s="264"/>
      <c r="E23" s="264"/>
      <c r="F23" s="264"/>
    </row>
    <row r="24" spans="1:6" x14ac:dyDescent="0.2">
      <c r="A24" s="51" t="s">
        <v>88</v>
      </c>
      <c r="B24" s="264"/>
      <c r="C24" s="264"/>
      <c r="D24" s="264"/>
      <c r="E24" s="264"/>
      <c r="F24" s="264"/>
    </row>
    <row r="25" spans="1:6" x14ac:dyDescent="0.2">
      <c r="A25" s="51" t="s">
        <v>89</v>
      </c>
      <c r="B25" s="264"/>
      <c r="C25" s="264"/>
      <c r="D25" s="264"/>
      <c r="E25" s="264"/>
      <c r="F25" s="264"/>
    </row>
    <row r="26" spans="1:6" x14ac:dyDescent="0.2">
      <c r="A26" s="51" t="s">
        <v>90</v>
      </c>
      <c r="B26" s="264"/>
      <c r="C26" s="264"/>
      <c r="D26" s="264"/>
      <c r="E26" s="264"/>
      <c r="F26" s="264"/>
    </row>
    <row r="27" spans="1:6" x14ac:dyDescent="0.2">
      <c r="A27" s="51" t="s">
        <v>91</v>
      </c>
      <c r="B27" s="264"/>
      <c r="C27" s="264"/>
      <c r="D27" s="264"/>
      <c r="E27" s="264"/>
      <c r="F27" s="264"/>
    </row>
    <row r="28" spans="1:6" x14ac:dyDescent="0.2">
      <c r="A28" s="51" t="s">
        <v>92</v>
      </c>
      <c r="B28" s="264"/>
      <c r="C28" s="264"/>
      <c r="D28" s="264"/>
      <c r="E28" s="264"/>
      <c r="F28" s="264"/>
    </row>
    <row r="29" spans="1:6" x14ac:dyDescent="0.2">
      <c r="A29" s="51" t="s">
        <v>93</v>
      </c>
      <c r="B29" s="264"/>
      <c r="C29" s="264"/>
      <c r="D29" s="264"/>
      <c r="E29" s="264"/>
      <c r="F29" s="264"/>
    </row>
    <row r="30" spans="1:6" x14ac:dyDescent="0.2">
      <c r="A30" s="51" t="s">
        <v>94</v>
      </c>
      <c r="B30" s="264"/>
      <c r="C30" s="264"/>
      <c r="D30" s="264"/>
      <c r="E30" s="264"/>
      <c r="F30" s="264"/>
    </row>
    <row r="31" spans="1:6" x14ac:dyDescent="0.2">
      <c r="A31" s="51" t="s">
        <v>95</v>
      </c>
      <c r="B31" s="264"/>
      <c r="C31" s="264"/>
      <c r="D31" s="264"/>
      <c r="E31" s="264"/>
      <c r="F31" s="264"/>
    </row>
    <row r="32" spans="1:6" x14ac:dyDescent="0.2">
      <c r="A32" s="51" t="s">
        <v>96</v>
      </c>
      <c r="B32" s="264"/>
      <c r="C32" s="264"/>
      <c r="D32" s="264"/>
      <c r="E32" s="264"/>
      <c r="F32" s="264"/>
    </row>
    <row r="33" spans="1:6" x14ac:dyDescent="0.2">
      <c r="A33" s="51" t="s">
        <v>97</v>
      </c>
      <c r="B33" s="264"/>
      <c r="C33" s="264"/>
      <c r="D33" s="264"/>
      <c r="E33" s="264"/>
      <c r="F33" s="264"/>
    </row>
    <row r="34" spans="1:6" x14ac:dyDescent="0.2">
      <c r="A34" s="51" t="s">
        <v>98</v>
      </c>
      <c r="B34" s="264"/>
      <c r="C34" s="264"/>
      <c r="D34" s="264"/>
      <c r="E34" s="264"/>
      <c r="F34" s="264"/>
    </row>
    <row r="35" spans="1:6" x14ac:dyDescent="0.2">
      <c r="A35" s="51" t="s">
        <v>99</v>
      </c>
      <c r="B35" s="264"/>
      <c r="C35" s="264"/>
      <c r="D35" s="264"/>
      <c r="E35" s="264"/>
      <c r="F35" s="264"/>
    </row>
    <row r="36" spans="1:6" x14ac:dyDescent="0.2">
      <c r="A36" s="51" t="s">
        <v>100</v>
      </c>
      <c r="B36" s="264"/>
      <c r="C36" s="264"/>
      <c r="D36" s="264"/>
      <c r="E36" s="264"/>
      <c r="F36" s="264"/>
    </row>
    <row r="37" spans="1:6" x14ac:dyDescent="0.2">
      <c r="A37" s="51" t="s">
        <v>101</v>
      </c>
      <c r="B37" s="264"/>
      <c r="C37" s="264"/>
      <c r="D37" s="264"/>
      <c r="E37" s="264"/>
      <c r="F37" s="264"/>
    </row>
    <row r="38" spans="1:6" x14ac:dyDescent="0.2">
      <c r="A38" s="51" t="s">
        <v>102</v>
      </c>
      <c r="B38" s="264"/>
      <c r="C38" s="264"/>
      <c r="D38" s="264"/>
      <c r="E38" s="264"/>
      <c r="F38" s="264"/>
    </row>
    <row r="39" spans="1:6" x14ac:dyDescent="0.2">
      <c r="A39" s="51" t="s">
        <v>103</v>
      </c>
      <c r="B39" s="264"/>
      <c r="C39" s="264"/>
      <c r="D39" s="264"/>
      <c r="E39" s="264"/>
      <c r="F39" s="264"/>
    </row>
    <row r="40" spans="1:6" x14ac:dyDescent="0.2">
      <c r="A40" s="51" t="s">
        <v>104</v>
      </c>
      <c r="B40" s="264"/>
      <c r="C40" s="264"/>
      <c r="D40" s="264"/>
      <c r="E40" s="264"/>
      <c r="F40" s="264"/>
    </row>
    <row r="41" spans="1:6" x14ac:dyDescent="0.2">
      <c r="A41" s="51" t="s">
        <v>105</v>
      </c>
      <c r="B41" s="264"/>
      <c r="C41" s="264"/>
      <c r="D41" s="264"/>
      <c r="E41" s="264"/>
      <c r="F41" s="264"/>
    </row>
    <row r="42" spans="1:6" x14ac:dyDescent="0.2">
      <c r="A42" s="51" t="s">
        <v>106</v>
      </c>
      <c r="B42" s="264"/>
      <c r="C42" s="264"/>
      <c r="D42" s="264"/>
      <c r="E42" s="264"/>
      <c r="F42" s="264"/>
    </row>
    <row r="43" spans="1:6" x14ac:dyDescent="0.2">
      <c r="A43" s="51" t="s">
        <v>107</v>
      </c>
      <c r="B43" s="264"/>
      <c r="C43" s="264"/>
      <c r="D43" s="264"/>
      <c r="E43" s="264"/>
      <c r="F43" s="264"/>
    </row>
    <row r="44" spans="1:6" x14ac:dyDescent="0.2">
      <c r="A44" s="51" t="s">
        <v>108</v>
      </c>
      <c r="B44" s="264"/>
      <c r="C44" s="264"/>
      <c r="D44" s="264"/>
      <c r="E44" s="264"/>
      <c r="F44" s="264"/>
    </row>
    <row r="45" spans="1:6" x14ac:dyDescent="0.2">
      <c r="A45" s="51" t="s">
        <v>109</v>
      </c>
      <c r="B45" s="264"/>
      <c r="C45" s="264"/>
      <c r="D45" s="264"/>
      <c r="E45" s="264"/>
      <c r="F45" s="264"/>
    </row>
    <row r="46" spans="1:6" x14ac:dyDescent="0.2">
      <c r="A46" s="51" t="s">
        <v>110</v>
      </c>
      <c r="B46" s="264"/>
      <c r="C46" s="264"/>
      <c r="D46" s="264"/>
      <c r="E46" s="264"/>
      <c r="F46" s="264"/>
    </row>
    <row r="47" spans="1:6" x14ac:dyDescent="0.2">
      <c r="A47" s="51" t="s">
        <v>111</v>
      </c>
      <c r="B47" s="264"/>
      <c r="C47" s="264"/>
      <c r="D47" s="264"/>
      <c r="E47" s="264"/>
      <c r="F47" s="264"/>
    </row>
    <row r="48" spans="1:6" x14ac:dyDescent="0.2">
      <c r="A48" s="51" t="s">
        <v>112</v>
      </c>
      <c r="B48" s="264"/>
      <c r="C48" s="264"/>
      <c r="D48" s="264"/>
      <c r="E48" s="264"/>
      <c r="F48" s="264"/>
    </row>
    <row r="49" spans="1:6" x14ac:dyDescent="0.2">
      <c r="A49" s="51" t="s">
        <v>113</v>
      </c>
      <c r="B49" s="264"/>
      <c r="C49" s="264"/>
      <c r="D49" s="264"/>
      <c r="E49" s="264"/>
      <c r="F49" s="264"/>
    </row>
    <row r="50" spans="1:6" x14ac:dyDescent="0.2">
      <c r="A50" s="51" t="s">
        <v>114</v>
      </c>
      <c r="B50" s="264"/>
      <c r="C50" s="264"/>
      <c r="D50" s="264"/>
      <c r="E50" s="264"/>
      <c r="F50" s="264"/>
    </row>
    <row r="51" spans="1:6" x14ac:dyDescent="0.2">
      <c r="A51" s="51" t="s">
        <v>115</v>
      </c>
      <c r="B51" s="264"/>
      <c r="C51" s="264"/>
      <c r="D51" s="264"/>
      <c r="E51" s="264"/>
      <c r="F51" s="264"/>
    </row>
    <row r="52" spans="1:6" x14ac:dyDescent="0.2">
      <c r="A52" s="51" t="s">
        <v>116</v>
      </c>
      <c r="B52" s="264"/>
      <c r="C52" s="264"/>
      <c r="D52" s="264"/>
      <c r="E52" s="264"/>
      <c r="F52" s="264"/>
    </row>
    <row r="53" spans="1:6" x14ac:dyDescent="0.2">
      <c r="A53" s="51" t="s">
        <v>117</v>
      </c>
      <c r="B53" s="264"/>
      <c r="C53" s="264"/>
      <c r="D53" s="264"/>
      <c r="E53" s="264"/>
      <c r="F53" s="264"/>
    </row>
    <row r="54" spans="1:6" x14ac:dyDescent="0.2">
      <c r="A54" s="51" t="s">
        <v>118</v>
      </c>
      <c r="B54" s="264"/>
      <c r="C54" s="264"/>
      <c r="D54" s="264"/>
      <c r="E54" s="264"/>
      <c r="F54" s="264"/>
    </row>
    <row r="55" spans="1:6" x14ac:dyDescent="0.2">
      <c r="A55" s="51" t="s">
        <v>119</v>
      </c>
      <c r="B55" s="264"/>
      <c r="C55" s="264"/>
      <c r="D55" s="264"/>
      <c r="E55" s="264"/>
      <c r="F55" s="264"/>
    </row>
    <row r="56" spans="1:6" x14ac:dyDescent="0.2">
      <c r="A56" s="51" t="s">
        <v>120</v>
      </c>
      <c r="B56" s="264"/>
      <c r="C56" s="264"/>
      <c r="D56" s="264"/>
      <c r="E56" s="264"/>
      <c r="F56" s="264"/>
    </row>
    <row r="57" spans="1:6" x14ac:dyDescent="0.2">
      <c r="A57" s="51" t="s">
        <v>121</v>
      </c>
      <c r="B57" s="264"/>
      <c r="C57" s="264"/>
      <c r="D57" s="264"/>
      <c r="E57" s="264"/>
      <c r="F57" s="264"/>
    </row>
    <row r="58" spans="1:6" x14ac:dyDescent="0.2">
      <c r="A58" s="51" t="s">
        <v>122</v>
      </c>
      <c r="B58" s="264"/>
      <c r="C58" s="264"/>
      <c r="D58" s="264"/>
      <c r="E58" s="264"/>
      <c r="F58" s="264"/>
    </row>
    <row r="59" spans="1:6" x14ac:dyDescent="0.2">
      <c r="A59" s="51" t="s">
        <v>123</v>
      </c>
      <c r="B59" s="264"/>
      <c r="C59" s="264"/>
      <c r="D59" s="264"/>
      <c r="E59" s="264"/>
      <c r="F59" s="264"/>
    </row>
    <row r="60" spans="1:6" x14ac:dyDescent="0.2">
      <c r="A60" s="51" t="s">
        <v>124</v>
      </c>
      <c r="B60" s="264"/>
      <c r="C60" s="264"/>
      <c r="D60" s="264"/>
      <c r="E60" s="264"/>
      <c r="F60" s="264"/>
    </row>
    <row r="61" spans="1:6" x14ac:dyDescent="0.2">
      <c r="A61" s="51" t="s">
        <v>125</v>
      </c>
      <c r="B61" s="264"/>
      <c r="C61" s="264"/>
      <c r="D61" s="264"/>
      <c r="E61" s="264"/>
      <c r="F61" s="264"/>
    </row>
    <row r="62" spans="1:6" x14ac:dyDescent="0.2">
      <c r="A62" s="51" t="s">
        <v>126</v>
      </c>
      <c r="B62" s="264"/>
      <c r="C62" s="264"/>
      <c r="D62" s="264"/>
      <c r="E62" s="264"/>
      <c r="F62" s="264"/>
    </row>
    <row r="63" spans="1:6" x14ac:dyDescent="0.2">
      <c r="A63" s="51" t="s">
        <v>24</v>
      </c>
      <c r="B63" s="264"/>
      <c r="C63" s="264"/>
      <c r="D63" s="264"/>
      <c r="E63" s="264"/>
      <c r="F63" s="264"/>
    </row>
    <row r="64" spans="1:6" x14ac:dyDescent="0.2">
      <c r="A64" s="51" t="s">
        <v>25</v>
      </c>
      <c r="B64" s="264"/>
      <c r="C64" s="264"/>
      <c r="D64" s="264"/>
      <c r="E64" s="264"/>
      <c r="F64" s="264"/>
    </row>
    <row r="65" spans="1:6" x14ac:dyDescent="0.2">
      <c r="A65" s="51" t="s">
        <v>26</v>
      </c>
      <c r="B65" s="264"/>
      <c r="C65" s="264"/>
      <c r="D65" s="264"/>
      <c r="E65" s="264"/>
      <c r="F65" s="264"/>
    </row>
    <row r="66" spans="1:6" x14ac:dyDescent="0.2">
      <c r="A66" s="51" t="s">
        <v>27</v>
      </c>
      <c r="B66" s="264"/>
      <c r="C66" s="264"/>
      <c r="D66" s="264"/>
      <c r="E66" s="264"/>
      <c r="F66" s="264"/>
    </row>
    <row r="67" spans="1:6" x14ac:dyDescent="0.2">
      <c r="A67" s="51" t="s">
        <v>28</v>
      </c>
      <c r="B67" s="264"/>
      <c r="C67" s="264"/>
      <c r="D67" s="264"/>
      <c r="E67" s="264"/>
      <c r="F67" s="264"/>
    </row>
    <row r="68" spans="1:6" x14ac:dyDescent="0.2">
      <c r="A68" s="51" t="s">
        <v>29</v>
      </c>
      <c r="B68" s="264"/>
      <c r="C68" s="264"/>
      <c r="D68" s="264"/>
      <c r="E68" s="264"/>
      <c r="F68" s="264"/>
    </row>
    <row r="69" spans="1:6" x14ac:dyDescent="0.2">
      <c r="A69" s="51" t="s">
        <v>30</v>
      </c>
      <c r="B69" s="264"/>
      <c r="C69" s="264"/>
      <c r="D69" s="264"/>
      <c r="E69" s="264"/>
      <c r="F69" s="264"/>
    </row>
    <row r="70" spans="1:6" x14ac:dyDescent="0.2">
      <c r="A70" s="51" t="s">
        <v>31</v>
      </c>
      <c r="B70" s="264"/>
      <c r="C70" s="264"/>
      <c r="D70" s="264"/>
      <c r="E70" s="264"/>
      <c r="F70" s="264"/>
    </row>
    <row r="71" spans="1:6" x14ac:dyDescent="0.2">
      <c r="A71" s="51" t="s">
        <v>32</v>
      </c>
      <c r="B71" s="264"/>
      <c r="C71" s="264"/>
      <c r="D71" s="264"/>
      <c r="E71" s="264"/>
      <c r="F71" s="264"/>
    </row>
    <row r="72" spans="1:6" x14ac:dyDescent="0.2">
      <c r="A72" s="51" t="s">
        <v>33</v>
      </c>
      <c r="B72" s="264"/>
      <c r="C72" s="264"/>
      <c r="D72" s="264"/>
      <c r="E72" s="264"/>
      <c r="F72" s="264"/>
    </row>
    <row r="73" spans="1:6" x14ac:dyDescent="0.2">
      <c r="A73" s="51" t="s">
        <v>34</v>
      </c>
      <c r="B73" s="264"/>
      <c r="C73" s="264"/>
      <c r="D73" s="264"/>
      <c r="E73" s="264"/>
      <c r="F73" s="264"/>
    </row>
    <row r="74" spans="1:6" x14ac:dyDescent="0.2">
      <c r="A74" s="51" t="s">
        <v>35</v>
      </c>
      <c r="B74" s="264"/>
      <c r="C74" s="264"/>
      <c r="D74" s="264"/>
      <c r="E74" s="264"/>
      <c r="F74" s="264"/>
    </row>
    <row r="75" spans="1:6" x14ac:dyDescent="0.2">
      <c r="A75" s="51" t="s">
        <v>36</v>
      </c>
      <c r="B75" s="264"/>
      <c r="C75" s="264"/>
      <c r="D75" s="264"/>
      <c r="E75" s="264"/>
      <c r="F75" s="264"/>
    </row>
    <row r="76" spans="1:6" x14ac:dyDescent="0.2">
      <c r="A76" s="51" t="s">
        <v>37</v>
      </c>
      <c r="B76" s="264"/>
      <c r="C76" s="264"/>
      <c r="D76" s="264"/>
      <c r="E76" s="264"/>
      <c r="F76" s="264"/>
    </row>
    <row r="77" spans="1:6" x14ac:dyDescent="0.2">
      <c r="A77" s="50" t="s">
        <v>38</v>
      </c>
      <c r="B77" s="264"/>
      <c r="C77" s="264"/>
      <c r="D77" s="264"/>
      <c r="E77" s="264"/>
      <c r="F77" s="264"/>
    </row>
    <row r="78" spans="1:6" x14ac:dyDescent="0.2">
      <c r="A78" s="51" t="s">
        <v>39</v>
      </c>
      <c r="B78" s="264"/>
      <c r="C78" s="264"/>
      <c r="D78" s="264"/>
      <c r="E78" s="264"/>
      <c r="F78" s="264"/>
    </row>
    <row r="79" spans="1:6" x14ac:dyDescent="0.2">
      <c r="A79" s="51" t="s">
        <v>40</v>
      </c>
      <c r="B79" s="264"/>
      <c r="C79" s="264"/>
      <c r="D79" s="264"/>
      <c r="E79" s="264"/>
      <c r="F79" s="264"/>
    </row>
    <row r="80" spans="1:6" x14ac:dyDescent="0.2">
      <c r="A80" s="51" t="s">
        <v>41</v>
      </c>
      <c r="B80" s="264"/>
      <c r="C80" s="264"/>
      <c r="D80" s="264"/>
      <c r="E80" s="264"/>
      <c r="F80" s="264"/>
    </row>
    <row r="81" spans="1:6" x14ac:dyDescent="0.2">
      <c r="A81" s="51" t="s">
        <v>42</v>
      </c>
      <c r="B81" s="264"/>
      <c r="C81" s="264"/>
      <c r="D81" s="264"/>
      <c r="E81" s="264"/>
      <c r="F81" s="264"/>
    </row>
    <row r="82" spans="1:6" x14ac:dyDescent="0.2">
      <c r="A82" s="51" t="s">
        <v>43</v>
      </c>
      <c r="B82" s="264"/>
      <c r="C82" s="264"/>
      <c r="D82" s="264"/>
      <c r="E82" s="264"/>
      <c r="F82" s="264"/>
    </row>
    <row r="83" spans="1:6" x14ac:dyDescent="0.2">
      <c r="A83" s="68" t="s">
        <v>44</v>
      </c>
      <c r="B83" s="264"/>
      <c r="C83" s="264"/>
      <c r="D83" s="264"/>
      <c r="E83" s="264"/>
      <c r="F83" s="264"/>
    </row>
    <row r="84" spans="1:6" x14ac:dyDescent="0.2">
      <c r="A84" s="51" t="s">
        <v>45</v>
      </c>
      <c r="B84" s="264"/>
      <c r="C84" s="264"/>
      <c r="D84" s="264"/>
      <c r="E84" s="264"/>
      <c r="F84" s="264"/>
    </row>
    <row r="85" spans="1:6" x14ac:dyDescent="0.2">
      <c r="A85" s="51" t="s">
        <v>46</v>
      </c>
      <c r="B85" s="264"/>
      <c r="C85" s="264"/>
      <c r="D85" s="264"/>
      <c r="E85" s="264"/>
      <c r="F85" s="264"/>
    </row>
    <row r="86" spans="1:6" x14ac:dyDescent="0.2">
      <c r="A86" s="51" t="s">
        <v>47</v>
      </c>
      <c r="B86" s="264"/>
      <c r="C86" s="264"/>
      <c r="D86" s="264"/>
      <c r="E86" s="264"/>
      <c r="F86" s="264"/>
    </row>
    <row r="87" spans="1:6" x14ac:dyDescent="0.2">
      <c r="A87" s="51" t="s">
        <v>48</v>
      </c>
      <c r="B87" s="264"/>
      <c r="C87" s="264"/>
      <c r="D87" s="264"/>
      <c r="E87" s="264"/>
      <c r="F87" s="264"/>
    </row>
    <row r="88" spans="1:6" x14ac:dyDescent="0.2">
      <c r="A88" s="51" t="s">
        <v>49</v>
      </c>
      <c r="B88" s="264"/>
      <c r="C88" s="264"/>
      <c r="D88" s="264"/>
      <c r="E88" s="264"/>
      <c r="F88" s="264"/>
    </row>
    <row r="89" spans="1:6" x14ac:dyDescent="0.2">
      <c r="A89" s="51" t="s">
        <v>50</v>
      </c>
      <c r="B89" s="264"/>
      <c r="C89" s="264"/>
      <c r="D89" s="264"/>
      <c r="E89" s="264"/>
      <c r="F89" s="264"/>
    </row>
    <row r="90" spans="1:6" x14ac:dyDescent="0.2">
      <c r="A90" s="51" t="s">
        <v>51</v>
      </c>
      <c r="B90" s="264"/>
      <c r="C90" s="264"/>
      <c r="D90" s="264"/>
      <c r="E90" s="264"/>
      <c r="F90" s="264"/>
    </row>
    <row r="91" spans="1:6" x14ac:dyDescent="0.2">
      <c r="A91" s="51" t="s">
        <v>52</v>
      </c>
      <c r="B91" s="264"/>
      <c r="C91" s="264"/>
      <c r="D91" s="264"/>
      <c r="E91" s="264"/>
      <c r="F91" s="264"/>
    </row>
    <row r="92" spans="1:6" x14ac:dyDescent="0.2">
      <c r="A92" s="51" t="s">
        <v>53</v>
      </c>
      <c r="B92" s="264"/>
      <c r="C92" s="264"/>
      <c r="D92" s="264"/>
      <c r="E92" s="264"/>
      <c r="F92" s="264"/>
    </row>
    <row r="93" spans="1:6" x14ac:dyDescent="0.2">
      <c r="A93" s="51" t="s">
        <v>54</v>
      </c>
      <c r="B93" s="264"/>
      <c r="C93" s="264"/>
      <c r="D93" s="264"/>
      <c r="E93" s="264"/>
      <c r="F93" s="264"/>
    </row>
    <row r="94" spans="1:6" x14ac:dyDescent="0.2">
      <c r="A94" s="51" t="s">
        <v>55</v>
      </c>
      <c r="B94" s="264"/>
      <c r="C94" s="264"/>
      <c r="D94" s="264"/>
      <c r="E94" s="264"/>
      <c r="F94" s="264"/>
    </row>
    <row r="95" spans="1:6" x14ac:dyDescent="0.2">
      <c r="A95" s="51" t="s">
        <v>56</v>
      </c>
      <c r="B95" s="264"/>
      <c r="C95" s="264"/>
      <c r="D95" s="264"/>
      <c r="E95" s="264"/>
      <c r="F95" s="264"/>
    </row>
    <row r="96" spans="1:6" x14ac:dyDescent="0.2">
      <c r="A96" s="51" t="s">
        <v>57</v>
      </c>
      <c r="B96" s="264"/>
      <c r="C96" s="264"/>
      <c r="D96" s="264"/>
      <c r="E96" s="264"/>
      <c r="F96" s="264"/>
    </row>
    <row r="97" spans="1:6" x14ac:dyDescent="0.2">
      <c r="A97" s="51" t="s">
        <v>58</v>
      </c>
      <c r="B97" s="264"/>
      <c r="C97" s="264"/>
      <c r="D97" s="264"/>
      <c r="E97" s="264"/>
      <c r="F97" s="264"/>
    </row>
    <row r="98" spans="1:6" x14ac:dyDescent="0.2">
      <c r="A98" s="51" t="s">
        <v>59</v>
      </c>
      <c r="B98" s="264"/>
      <c r="C98" s="264"/>
      <c r="D98" s="264"/>
      <c r="E98" s="264"/>
      <c r="F98" s="264"/>
    </row>
    <row r="99" spans="1:6" x14ac:dyDescent="0.2">
      <c r="A99" s="51" t="s">
        <v>60</v>
      </c>
      <c r="B99" s="264"/>
      <c r="C99" s="264"/>
      <c r="D99" s="264"/>
      <c r="E99" s="264"/>
      <c r="F99" s="264"/>
    </row>
    <row r="100" spans="1:6" x14ac:dyDescent="0.2">
      <c r="A100" s="51" t="s">
        <v>61</v>
      </c>
      <c r="B100" s="264"/>
      <c r="C100" s="264"/>
      <c r="D100" s="264"/>
      <c r="E100" s="264"/>
      <c r="F100" s="264"/>
    </row>
    <row r="101" spans="1:6" x14ac:dyDescent="0.2">
      <c r="A101" s="51" t="s">
        <v>62</v>
      </c>
      <c r="B101" s="264"/>
      <c r="C101" s="264"/>
      <c r="D101" s="264"/>
      <c r="E101" s="264"/>
      <c r="F101" s="264"/>
    </row>
    <row r="102" spans="1:6" x14ac:dyDescent="0.2">
      <c r="A102" s="51" t="s">
        <v>63</v>
      </c>
      <c r="B102" s="264"/>
      <c r="C102" s="264"/>
      <c r="D102" s="264"/>
      <c r="E102" s="264"/>
      <c r="F102" s="264"/>
    </row>
    <row r="103" spans="1:6" x14ac:dyDescent="0.2">
      <c r="A103" s="50" t="s">
        <v>64</v>
      </c>
      <c r="B103" s="264"/>
      <c r="C103" s="264"/>
      <c r="D103" s="264"/>
      <c r="E103" s="264"/>
      <c r="F103" s="264"/>
    </row>
    <row r="104" spans="1:6" x14ac:dyDescent="0.2">
      <c r="A104" s="69"/>
      <c r="B104" s="264"/>
      <c r="C104" s="264"/>
      <c r="D104" s="264"/>
      <c r="E104" s="264"/>
      <c r="F104" s="264"/>
    </row>
    <row r="105" spans="1:6" x14ac:dyDescent="0.2">
      <c r="A105" s="69"/>
      <c r="B105" s="264"/>
      <c r="C105" s="264"/>
      <c r="D105" s="264"/>
      <c r="E105" s="264"/>
      <c r="F105" s="264"/>
    </row>
    <row r="106" spans="1:6" x14ac:dyDescent="0.2">
      <c r="A106" s="69"/>
      <c r="B106" s="264"/>
      <c r="C106" s="264"/>
      <c r="D106" s="264"/>
      <c r="E106" s="264"/>
      <c r="F106" s="264"/>
    </row>
    <row r="107" spans="1:6" x14ac:dyDescent="0.2">
      <c r="A107" s="69"/>
      <c r="B107" s="264"/>
      <c r="C107" s="264"/>
      <c r="D107" s="264"/>
      <c r="E107" s="264"/>
      <c r="F107" s="264"/>
    </row>
    <row r="108" spans="1:6" x14ac:dyDescent="0.2">
      <c r="A108" s="69"/>
      <c r="B108" s="264"/>
      <c r="C108" s="264"/>
      <c r="D108" s="264"/>
      <c r="E108" s="264"/>
      <c r="F108" s="264"/>
    </row>
    <row r="109" spans="1:6" x14ac:dyDescent="0.2">
      <c r="A109" s="69"/>
      <c r="B109" s="264"/>
      <c r="C109" s="264"/>
      <c r="D109" s="264"/>
      <c r="E109" s="264"/>
      <c r="F109" s="264"/>
    </row>
    <row r="110" spans="1:6" x14ac:dyDescent="0.2">
      <c r="A110" s="69"/>
      <c r="B110" s="264"/>
      <c r="C110" s="264"/>
      <c r="D110" s="264"/>
      <c r="E110" s="264"/>
      <c r="F110" s="264"/>
    </row>
    <row r="111" spans="1:6" x14ac:dyDescent="0.2">
      <c r="A111" s="69"/>
      <c r="B111" s="264"/>
      <c r="C111" s="264"/>
      <c r="D111" s="264"/>
      <c r="E111" s="264"/>
      <c r="F111" s="264"/>
    </row>
    <row r="112" spans="1:6" x14ac:dyDescent="0.2">
      <c r="A112" s="69"/>
      <c r="B112" s="264"/>
      <c r="C112" s="264"/>
      <c r="D112" s="264"/>
      <c r="E112" s="264"/>
      <c r="F112" s="264"/>
    </row>
    <row r="113" spans="1:6" x14ac:dyDescent="0.2">
      <c r="A113" s="69"/>
      <c r="B113" s="264"/>
      <c r="C113" s="264"/>
      <c r="D113" s="264"/>
      <c r="E113" s="264"/>
      <c r="F113" s="264"/>
    </row>
    <row r="114" spans="1:6" x14ac:dyDescent="0.2">
      <c r="A114" s="69"/>
      <c r="B114" s="264"/>
      <c r="C114" s="264"/>
      <c r="D114" s="264"/>
      <c r="E114" s="264"/>
      <c r="F114" s="264"/>
    </row>
    <row r="115" spans="1:6" x14ac:dyDescent="0.2">
      <c r="A115" s="69"/>
      <c r="B115" s="264"/>
      <c r="C115" s="264"/>
      <c r="D115" s="264"/>
      <c r="E115" s="264"/>
      <c r="F115" s="264"/>
    </row>
    <row r="116" spans="1:6" x14ac:dyDescent="0.2">
      <c r="A116" s="69"/>
      <c r="B116" s="264"/>
      <c r="C116" s="264"/>
      <c r="D116" s="264"/>
      <c r="E116" s="264"/>
      <c r="F116" s="264"/>
    </row>
    <row r="118" spans="1:6" x14ac:dyDescent="0.2">
      <c r="A118" s="70">
        <f>COUNTA(lesComposantes)</f>
        <v>102</v>
      </c>
    </row>
    <row r="122" spans="1:6" x14ac:dyDescent="0.2">
      <c r="A122" s="29" t="s">
        <v>12</v>
      </c>
    </row>
    <row r="123" spans="1:6" x14ac:dyDescent="0.2">
      <c r="A123" s="29" t="s">
        <v>262</v>
      </c>
    </row>
    <row r="124" spans="1:6" x14ac:dyDescent="0.2">
      <c r="A124" s="28" t="s">
        <v>263</v>
      </c>
    </row>
    <row r="125" spans="1:6" x14ac:dyDescent="0.2">
      <c r="A125" s="28" t="s">
        <v>264</v>
      </c>
    </row>
    <row r="126" spans="1:6" x14ac:dyDescent="0.2">
      <c r="A126" s="28" t="s">
        <v>265</v>
      </c>
    </row>
    <row r="128" spans="1:6" x14ac:dyDescent="0.2">
      <c r="A128" s="29" t="s">
        <v>17</v>
      </c>
    </row>
    <row r="129" spans="1:1" x14ac:dyDescent="0.2">
      <c r="A129" s="29" t="s">
        <v>289</v>
      </c>
    </row>
    <row r="130" spans="1:1" x14ac:dyDescent="0.2">
      <c r="A130" s="29" t="s">
        <v>18</v>
      </c>
    </row>
    <row r="131" spans="1:1" x14ac:dyDescent="0.2">
      <c r="A131" s="29" t="s">
        <v>290</v>
      </c>
    </row>
    <row r="133" spans="1:1" x14ac:dyDescent="0.2">
      <c r="A133" s="28" t="s">
        <v>229</v>
      </c>
    </row>
    <row r="134" spans="1:1" x14ac:dyDescent="0.2">
      <c r="A134" s="70">
        <f ca="1">A135-1</f>
        <v>2017</v>
      </c>
    </row>
    <row r="135" spans="1:1" x14ac:dyDescent="0.2">
      <c r="A135" s="70">
        <f ca="1">A136-1</f>
        <v>2018</v>
      </c>
    </row>
    <row r="136" spans="1:1" x14ac:dyDescent="0.2">
      <c r="A136" s="70">
        <f ca="1">A137-1</f>
        <v>2019</v>
      </c>
    </row>
    <row r="137" spans="1:1" x14ac:dyDescent="0.2">
      <c r="A137" s="70">
        <f ca="1">YEAR(TODAY())</f>
        <v>2020</v>
      </c>
    </row>
    <row r="138" spans="1:1" x14ac:dyDescent="0.2">
      <c r="A138" s="70">
        <f ca="1">A137+1</f>
        <v>2021</v>
      </c>
    </row>
    <row r="139" spans="1:1" x14ac:dyDescent="0.2">
      <c r="A139" s="70">
        <f ca="1">A138+1</f>
        <v>2022</v>
      </c>
    </row>
    <row r="141" spans="1:1" x14ac:dyDescent="0.2">
      <c r="A141" s="29" t="s">
        <v>196</v>
      </c>
    </row>
    <row r="142" spans="1:1" x14ac:dyDescent="0.2">
      <c r="A142" s="70">
        <f ca="1">YEAR(TODAY())</f>
        <v>2020</v>
      </c>
    </row>
    <row r="143" spans="1:1" x14ac:dyDescent="0.2">
      <c r="A143" s="70">
        <f ca="1">A142+1</f>
        <v>2021</v>
      </c>
    </row>
    <row r="144" spans="1:1" x14ac:dyDescent="0.2">
      <c r="A144" s="70">
        <f ca="1">A143+1</f>
        <v>2022</v>
      </c>
    </row>
    <row r="145" spans="1:1" x14ac:dyDescent="0.2">
      <c r="A145" s="70">
        <f ca="1">A144+1</f>
        <v>2023</v>
      </c>
    </row>
    <row r="147" spans="1:1" x14ac:dyDescent="0.2">
      <c r="A147" s="29" t="s">
        <v>299</v>
      </c>
    </row>
    <row r="148" spans="1:1" x14ac:dyDescent="0.2">
      <c r="A148" s="28" t="s">
        <v>300</v>
      </c>
    </row>
    <row r="149" spans="1:1" x14ac:dyDescent="0.2">
      <c r="A149" s="28" t="s">
        <v>301</v>
      </c>
    </row>
    <row r="150" spans="1:1" x14ac:dyDescent="0.2">
      <c r="A150" s="28" t="s">
        <v>302</v>
      </c>
    </row>
    <row r="151" spans="1:1" x14ac:dyDescent="0.2">
      <c r="A151" s="28" t="s">
        <v>303</v>
      </c>
    </row>
    <row r="152" spans="1:1" x14ac:dyDescent="0.2">
      <c r="A152" s="28" t="s">
        <v>304</v>
      </c>
    </row>
    <row r="153" spans="1:1" x14ac:dyDescent="0.2">
      <c r="A153" s="28" t="s">
        <v>305</v>
      </c>
    </row>
    <row r="154" spans="1:1" x14ac:dyDescent="0.2">
      <c r="A154" s="28" t="s">
        <v>306</v>
      </c>
    </row>
    <row r="155" spans="1:1" x14ac:dyDescent="0.2">
      <c r="A155" s="28" t="s">
        <v>307</v>
      </c>
    </row>
    <row r="156" spans="1:1" x14ac:dyDescent="0.2">
      <c r="A156" s="28" t="s">
        <v>308</v>
      </c>
    </row>
    <row r="157" spans="1:1" x14ac:dyDescent="0.2">
      <c r="A157" s="28" t="s">
        <v>309</v>
      </c>
    </row>
    <row r="158" spans="1:1" x14ac:dyDescent="0.2">
      <c r="A158" s="28" t="s">
        <v>310</v>
      </c>
    </row>
    <row r="159" spans="1:1" x14ac:dyDescent="0.2">
      <c r="A159" s="28" t="s">
        <v>311</v>
      </c>
    </row>
    <row r="160" spans="1:1" x14ac:dyDescent="0.2">
      <c r="A160" s="28" t="s">
        <v>312</v>
      </c>
    </row>
    <row r="161" spans="1:11" x14ac:dyDescent="0.2">
      <c r="A161" s="28" t="s">
        <v>313</v>
      </c>
    </row>
    <row r="162" spans="1:11" x14ac:dyDescent="0.2">
      <c r="A162" s="28" t="s">
        <v>314</v>
      </c>
    </row>
    <row r="163" spans="1:11" x14ac:dyDescent="0.2">
      <c r="A163" s="28" t="s">
        <v>315</v>
      </c>
    </row>
    <row r="164" spans="1:11" x14ac:dyDescent="0.2">
      <c r="A164" s="28" t="s">
        <v>316</v>
      </c>
    </row>
    <row r="165" spans="1:11" x14ac:dyDescent="0.2">
      <c r="A165" s="28" t="s">
        <v>335</v>
      </c>
    </row>
    <row r="166" spans="1:11" x14ac:dyDescent="0.2">
      <c r="A166" s="28" t="s">
        <v>317</v>
      </c>
    </row>
    <row r="167" spans="1:11" x14ac:dyDescent="0.2">
      <c r="A167" s="28" t="s">
        <v>318</v>
      </c>
    </row>
    <row r="168" spans="1:11" x14ac:dyDescent="0.2">
      <c r="A168" s="28" t="s">
        <v>319</v>
      </c>
    </row>
    <row r="169" spans="1:11" x14ac:dyDescent="0.2">
      <c r="A169" s="28" t="s">
        <v>320</v>
      </c>
    </row>
    <row r="170" spans="1:11" x14ac:dyDescent="0.2">
      <c r="A170" s="28" t="s">
        <v>321</v>
      </c>
      <c r="K170" s="28" t="s">
        <v>5</v>
      </c>
    </row>
    <row r="171" spans="1:11" x14ac:dyDescent="0.2">
      <c r="A171" s="28" t="s">
        <v>322</v>
      </c>
    </row>
    <row r="172" spans="1:11" x14ac:dyDescent="0.2">
      <c r="A172" s="28" t="s">
        <v>323</v>
      </c>
    </row>
    <row r="173" spans="1:11" x14ac:dyDescent="0.2">
      <c r="A173" s="28" t="s">
        <v>324</v>
      </c>
    </row>
    <row r="174" spans="1:11" x14ac:dyDescent="0.2">
      <c r="A174" s="28" t="s">
        <v>325</v>
      </c>
    </row>
    <row r="175" spans="1:11" x14ac:dyDescent="0.2">
      <c r="A175" s="28" t="s">
        <v>326</v>
      </c>
    </row>
    <row r="176" spans="1:11" x14ac:dyDescent="0.2">
      <c r="A176" s="28" t="s">
        <v>327</v>
      </c>
    </row>
    <row r="177" spans="1:1" x14ac:dyDescent="0.2">
      <c r="A177" s="28" t="s">
        <v>328</v>
      </c>
    </row>
    <row r="178" spans="1:1" x14ac:dyDescent="0.2">
      <c r="A178" s="28" t="s">
        <v>329</v>
      </c>
    </row>
    <row r="179" spans="1:1" x14ac:dyDescent="0.2">
      <c r="A179" s="28" t="s">
        <v>330</v>
      </c>
    </row>
    <row r="180" spans="1:1" x14ac:dyDescent="0.2">
      <c r="A180" s="28" t="s">
        <v>331</v>
      </c>
    </row>
    <row r="481" spans="11:11" x14ac:dyDescent="0.2">
      <c r="K481" s="28" t="s">
        <v>5</v>
      </c>
    </row>
  </sheetData>
  <sheetProtection password="B4EF" sheet="1"/>
  <dataConsolidate/>
  <mergeCells count="116">
    <mergeCell ref="B115:F115"/>
    <mergeCell ref="B116:F116"/>
    <mergeCell ref="B109:F109"/>
    <mergeCell ref="B110:F110"/>
    <mergeCell ref="B111:F111"/>
    <mergeCell ref="B112:F112"/>
    <mergeCell ref="B113:F113"/>
    <mergeCell ref="B114:F114"/>
    <mergeCell ref="B103:F103"/>
    <mergeCell ref="B104:F104"/>
    <mergeCell ref="B105:F105"/>
    <mergeCell ref="B106:F106"/>
    <mergeCell ref="B107:F107"/>
    <mergeCell ref="B108:F108"/>
    <mergeCell ref="B97:F97"/>
    <mergeCell ref="B98:F98"/>
    <mergeCell ref="B99:F99"/>
    <mergeCell ref="B100:F100"/>
    <mergeCell ref="B101:F101"/>
    <mergeCell ref="B102:F102"/>
    <mergeCell ref="B91:F91"/>
    <mergeCell ref="B92:F92"/>
    <mergeCell ref="B93:F93"/>
    <mergeCell ref="B94:F94"/>
    <mergeCell ref="B95:F95"/>
    <mergeCell ref="B96:F96"/>
    <mergeCell ref="B85:F85"/>
    <mergeCell ref="B86:F86"/>
    <mergeCell ref="B87:F87"/>
    <mergeCell ref="B88:F88"/>
    <mergeCell ref="B89:F89"/>
    <mergeCell ref="B90:F90"/>
    <mergeCell ref="B79:F79"/>
    <mergeCell ref="B80:F80"/>
    <mergeCell ref="B81:F81"/>
    <mergeCell ref="B82:F82"/>
    <mergeCell ref="B83:F83"/>
    <mergeCell ref="B84:F84"/>
    <mergeCell ref="B73:F73"/>
    <mergeCell ref="B74:F74"/>
    <mergeCell ref="B75:F75"/>
    <mergeCell ref="B76:F76"/>
    <mergeCell ref="B77:F77"/>
    <mergeCell ref="B78:F78"/>
    <mergeCell ref="B67:F67"/>
    <mergeCell ref="B68:F68"/>
    <mergeCell ref="B69:F69"/>
    <mergeCell ref="B70:F70"/>
    <mergeCell ref="B71:F71"/>
    <mergeCell ref="B72:F72"/>
    <mergeCell ref="B61:F61"/>
    <mergeCell ref="B62:F62"/>
    <mergeCell ref="B63:F63"/>
    <mergeCell ref="B64:F64"/>
    <mergeCell ref="B65:F65"/>
    <mergeCell ref="B66:F66"/>
    <mergeCell ref="B55:F55"/>
    <mergeCell ref="B56:F56"/>
    <mergeCell ref="B57:F57"/>
    <mergeCell ref="B58:F58"/>
    <mergeCell ref="B59:F59"/>
    <mergeCell ref="B60:F60"/>
    <mergeCell ref="B49:F49"/>
    <mergeCell ref="B50:F50"/>
    <mergeCell ref="B51:F51"/>
    <mergeCell ref="B52:F52"/>
    <mergeCell ref="B53:F53"/>
    <mergeCell ref="B54:F54"/>
    <mergeCell ref="B43:F43"/>
    <mergeCell ref="B44:F44"/>
    <mergeCell ref="B45:F45"/>
    <mergeCell ref="B46:F46"/>
    <mergeCell ref="B47:F47"/>
    <mergeCell ref="B48:F48"/>
    <mergeCell ref="B37:F37"/>
    <mergeCell ref="B38:F38"/>
    <mergeCell ref="B39:F39"/>
    <mergeCell ref="B40:F40"/>
    <mergeCell ref="B41:F41"/>
    <mergeCell ref="B42:F42"/>
    <mergeCell ref="B31:F31"/>
    <mergeCell ref="B32:F32"/>
    <mergeCell ref="B33:F33"/>
    <mergeCell ref="B34:F34"/>
    <mergeCell ref="B35:F35"/>
    <mergeCell ref="B36:F36"/>
    <mergeCell ref="B25:F25"/>
    <mergeCell ref="B26:F26"/>
    <mergeCell ref="B27:F27"/>
    <mergeCell ref="B28:F28"/>
    <mergeCell ref="B29:F29"/>
    <mergeCell ref="B30:F30"/>
    <mergeCell ref="B19:F19"/>
    <mergeCell ref="B20:F20"/>
    <mergeCell ref="B21:F21"/>
    <mergeCell ref="B22:F22"/>
    <mergeCell ref="B23:F23"/>
    <mergeCell ref="B24:F24"/>
    <mergeCell ref="B13:F13"/>
    <mergeCell ref="B14:F14"/>
    <mergeCell ref="B15:F15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B1:F1"/>
    <mergeCell ref="B2:F2"/>
    <mergeCell ref="B3:F3"/>
    <mergeCell ref="B4:F4"/>
    <mergeCell ref="B5:F5"/>
    <mergeCell ref="B6:F6"/>
  </mergeCells>
  <phoneticPr fontId="15" type="noConversion"/>
  <pageMargins left="0.7" right="0.7" top="0.75" bottom="0.75" header="0.3" footer="0.3"/>
  <pageSetup paperSize="9" orientation="portrait" horizontalDpi="4294967292" verticalDpi="429496729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9"/>
  <sheetViews>
    <sheetView workbookViewId="0"/>
  </sheetViews>
  <sheetFormatPr baseColWidth="10" defaultColWidth="11.5703125" defaultRowHeight="12.75" x14ac:dyDescent="0.2"/>
  <cols>
    <col min="1" max="1" width="13.7109375" style="28" customWidth="1"/>
    <col min="2" max="4" width="11.5703125" style="28"/>
    <col min="5" max="5" width="13.7109375" style="28" customWidth="1"/>
    <col min="6" max="6" width="11.5703125" style="28"/>
    <col min="7" max="7" width="32.42578125" style="28" customWidth="1"/>
    <col min="8" max="15" width="11.5703125" style="28"/>
    <col min="16" max="16" width="67.42578125" style="28" bestFit="1" customWidth="1"/>
    <col min="17" max="16384" width="11.5703125" style="28"/>
  </cols>
  <sheetData>
    <row r="1" spans="1:22" x14ac:dyDescent="0.2">
      <c r="A1" s="28" t="str">
        <f>'Processus-activité'!A1</f>
        <v>Activité_1.1._Recherche_de_clientèle_et_contact</v>
      </c>
      <c r="B1" s="28" t="str">
        <f>'Processus-activité'!A2</f>
        <v>Activité_1.2._Administration_des_ventes_de_la_PME</v>
      </c>
      <c r="C1" s="28" t="str">
        <f>'Processus-activité'!A3</f>
        <v>Activité_1.3._Maintien_et_développement_de_la_relation_avec_les_clients_de_la_PME</v>
      </c>
      <c r="D1" s="28" t="str">
        <f>'Processus-activité'!A4</f>
        <v>Activité_1.4._Recherche_et_choix_des_fournisseurs_de_la_PME</v>
      </c>
      <c r="E1" s="28" t="str">
        <f>'Processus-activité'!A5</f>
        <v>Activité_1.5._Suivi_et_contrôle_des_opérations_d_achats_et_d_investissement_de_la_PME</v>
      </c>
      <c r="F1" s="28" t="str">
        <f>'Processus-activité'!A6</f>
        <v>Activité_1.6._Suivi_comptable_des_opérations_avec_les_clients_et_les_fournisseurs_de_la_PME</v>
      </c>
      <c r="G1" s="28" t="str">
        <f>'Processus-activité'!A7</f>
        <v>Activité_2.1._Conduite_d_une_veille</v>
      </c>
      <c r="H1" s="28" t="str">
        <f>'Processus-activité'!A8</f>
        <v>Activité_2.2._Participation_à_la_mise_en_place_d_un_travail_en_mode_projet_au_sein_de_la_PME</v>
      </c>
      <c r="I1" s="28" t="str">
        <f>'Processus-activité'!A9</f>
        <v>Activité_2.3._Mise_en_œuvre_d_une_démarche_de_gestion_des_risques_de_la_PME</v>
      </c>
      <c r="J1" s="28" t="str">
        <f>'Processus-activité'!A10</f>
        <v>Activité_2.4._Participation_à_la_gestion_des_risques_financiers_de_la_PME</v>
      </c>
      <c r="K1" s="28" t="str">
        <f>'Processus-activité'!A11</f>
        <v>Activité_2.5._Participation_à_la_gestion_des_risques_non_financiers_de_la_PME</v>
      </c>
      <c r="L1" s="28" t="str">
        <f>'Processus-activité'!A12</f>
        <v>Activité_2.6._Mise_en_place_d_une_démarche_qualité_au_sein_de_la_PME</v>
      </c>
      <c r="M1" s="28" t="str">
        <f>'Processus-activité'!A13</f>
        <v>Activité_3.1._Gestion_administrative_du_personnel_de_la_PME</v>
      </c>
      <c r="N1" s="28" t="str">
        <f>'Processus-activité'!A14</f>
        <v>Activité_3.2._Participation_à_la_gestion_des_ressources_humaines_de_la_PME</v>
      </c>
      <c r="O1" s="28" t="str">
        <f>'Processus-activité'!A15</f>
        <v>Activité_3.3._Contribution_à_la_cohésion_interne_de_la_PME</v>
      </c>
      <c r="P1" s="28" t="str">
        <f>'Processus-activité'!A16</f>
        <v>Activité_4.1._Contribution_à_la_qualité_du_système_d_information_de_la_PME</v>
      </c>
      <c r="Q1" s="28" t="str">
        <f>'Processus-activité'!A17</f>
        <v>Activité_4.2._Organisation_des_activités_de_la_PME</v>
      </c>
      <c r="R1" s="28" t="str">
        <f>'Processus-activité'!A18</f>
        <v>Activité_4.3._Participation_au_développement_commercial_national_ou_international_de_la_PME</v>
      </c>
      <c r="S1" s="28" t="str">
        <f>'Processus-activité'!A19</f>
        <v>Activité_4.4._Contribution_à_la_mise_en_œuvre_de_la_communication_de_la_PME</v>
      </c>
      <c r="T1" s="28" t="str">
        <f>'Processus-activité'!A20</f>
        <v>Activité_4.5._Participation_à_l_analyse_de_l_activité_de_la_PME</v>
      </c>
      <c r="U1" s="28" t="str">
        <f>'Processus-activité'!A21</f>
        <v>Activité_4.6._Participation_au_diagnostic_financier_de_la_PME</v>
      </c>
      <c r="V1" s="28" t="str">
        <f>'Processus-activité'!A22</f>
        <v>Activité_4.7._Participation_à_l_élaboration_de_tableaux_de_bord_de_la_PME</v>
      </c>
    </row>
    <row r="3" spans="1:22" x14ac:dyDescent="0.2">
      <c r="A3" s="51" t="str">
        <f>Composantes!A2</f>
        <v>T.1.1.1. Organisation de la prospection et prospection clientèle</v>
      </c>
      <c r="B3" s="51" t="str">
        <f>Composantes!A5</f>
        <v>T.1.2.1. Préparation de propositions commerciales</v>
      </c>
      <c r="C3" s="51" t="str">
        <f>Composantes!A12</f>
        <v>T.1.3.1. Accueil, information et conseils</v>
      </c>
      <c r="D3" s="51" t="str">
        <f>Composantes!A15</f>
        <v>T.1.4.1. Étude des projets d’achats et des investissements</v>
      </c>
      <c r="E3" s="28" t="str">
        <f>Composantes!A20</f>
        <v>T.1.5.1. Préparation de la négociation des contrats</v>
      </c>
      <c r="F3" s="28" t="str">
        <f>Composantes!A26</f>
        <v>T.1.6.1. Contrôle de l’enregistrement comptable des opérations d’achats, de ventes et de règlements</v>
      </c>
      <c r="G3" s="28" t="str">
        <f>Composantes!A31</f>
        <v>T.2.1.1. Mise en place d’une veille</v>
      </c>
      <c r="H3" s="28" t="str">
        <f>Composantes!A37</f>
        <v>T.2.2.1. Identification du besoin en termes d’organisation</v>
      </c>
      <c r="I3" s="28" t="str">
        <f>Composantes!A42</f>
        <v xml:space="preserve">T.2.3.1. Identification des risques </v>
      </c>
      <c r="J3" s="28" t="str">
        <f>Composantes!A48</f>
        <v>T.2.4.1. Identification des échéances à court et moyen terme</v>
      </c>
      <c r="K3" s="28" t="str">
        <f>Composantes!A54</f>
        <v>T.2.5.1. Gestion des risques liés à la santé, à l'hygiène et à la sécurité au travail</v>
      </c>
      <c r="L3" s="28" t="str">
        <f>Composantes!A58</f>
        <v>T.2.6.1. Analyse de l’existant</v>
      </c>
      <c r="M3" s="28" t="str">
        <f>Composantes!A63</f>
        <v xml:space="preserve">T.3.1.1. Suivi des formalités et procédures d’embauche et de départ </v>
      </c>
      <c r="N3" s="28" t="str">
        <f>Composantes!A70</f>
        <v xml:space="preserve">T.3.2.1. Aide au recrutement </v>
      </c>
      <c r="O3" s="28" t="str">
        <f>Composantes!A76</f>
        <v>T.3.3.1. Contribution à la qualité des relations interpersonnelles</v>
      </c>
      <c r="P3" s="28" t="str">
        <f>Composantes!A78</f>
        <v xml:space="preserve">T.4.1.1. Caractérisation du système d’information </v>
      </c>
      <c r="Q3" s="28" t="str">
        <f>Composantes!A84</f>
        <v>T.4.2.1. Contribution à l’évolution des processus « supports »</v>
      </c>
      <c r="R3" s="28" t="str">
        <f>Composantes!A90</f>
        <v xml:space="preserve">T.4.3.1. Veille commerciale et suivi de l’évolution du marché de l’entreprise </v>
      </c>
      <c r="S3" s="28" t="str">
        <f>Composantes!A93</f>
        <v>T.4.4.1. Contribution à la communication institutionnelle</v>
      </c>
      <c r="T3" s="28" t="str">
        <f>Composantes!A97</f>
        <v>T.4.5.1. Calcul et analyse des coûts et des résultats</v>
      </c>
      <c r="U3" s="28" t="str">
        <f>Composantes!A100</f>
        <v xml:space="preserve">T.4.6.1. Analyse financière </v>
      </c>
      <c r="V3" s="28" t="str">
        <f>Composantes!A102</f>
        <v>T.4.7.1. Conception et suivi des indicateurs pertinents de gestion et d’alerte</v>
      </c>
    </row>
    <row r="4" spans="1:22" x14ac:dyDescent="0.2">
      <c r="A4" s="51" t="str">
        <f>Composantes!A3</f>
        <v>T.1.1.2. Détection, analyse et suivi des appels d’offres</v>
      </c>
      <c r="B4" s="51" t="str">
        <f>Composantes!A6</f>
        <v>T.1.2.2. Préparation des contrats commerciaux (commandes, contrats de maintenance, garanties complémentaires, contrats de sous-traitance, etc.)</v>
      </c>
      <c r="C4" s="51" t="str">
        <f>Composantes!A13</f>
        <v>T.1.3.2. Traitement et suivi des réclamations</v>
      </c>
      <c r="D4" s="51" t="str">
        <f>Composantes!A16</f>
        <v>T.1.4.2. Recherche des fournisseurs</v>
      </c>
      <c r="E4" s="28" t="str">
        <f>Composantes!A21</f>
        <v>T.1.5.2. Passation et suivi des commandes</v>
      </c>
      <c r="F4" s="28" t="str">
        <f>Composantes!A27</f>
        <v>T.1.6.2. Suivi des relations avec les banques</v>
      </c>
      <c r="G4" s="28" t="str">
        <f>Composantes!A32</f>
        <v xml:space="preserve">T.2.1.2. Qualification de l’information </v>
      </c>
      <c r="H4" s="28" t="str">
        <f>Composantes!A38</f>
        <v xml:space="preserve">T.2.2.2. Conduite d’une analyse fonctionnelle interne et externe </v>
      </c>
      <c r="I4" s="28" t="str">
        <f>Composantes!A43</f>
        <v>T.2.3.2. Conduite d’une veille relative à la réglementation et à la certification</v>
      </c>
      <c r="J4" s="28" t="str">
        <f>Composantes!A49</f>
        <v xml:space="preserve">T.2.4.2. Suivi des flux de trésorerie </v>
      </c>
      <c r="K4" s="28" t="str">
        <f>Composantes!A55</f>
        <v xml:space="preserve">T.2.5.2. Gestion des risques liés à la protection des personnes, des biens et des droits </v>
      </c>
      <c r="L4" s="28" t="str">
        <f>Composantes!A59</f>
        <v>T.2.6.2. Formalisation, diffusion, contrôle et amélioration des procédures</v>
      </c>
      <c r="M4" s="28" t="str">
        <f>Composantes!A64</f>
        <v xml:space="preserve">T.3.1.2. Organisation et suivi des dossiers du personnel </v>
      </c>
      <c r="N4" s="28" t="str">
        <f>Composantes!A71</f>
        <v xml:space="preserve">T.3.2.2. Intégration des nouveaux membres </v>
      </c>
      <c r="O4" s="28" t="str">
        <f>Composantes!A77</f>
        <v>T.3.3.2. Contribution à la mise en place d’un travail collaboratif</v>
      </c>
      <c r="P4" s="28" t="str">
        <f>Composantes!A79</f>
        <v>T.4.1.2. Évaluation des besoins d’information</v>
      </c>
      <c r="Q4" s="28" t="str">
        <f>Composantes!A85</f>
        <v>T.4.2.2. Amélioration et suivi de l’organisation du travail administratif</v>
      </c>
      <c r="R4" s="28" t="str">
        <f>Composantes!A91</f>
        <v>T.4.3.2. Analyse des tendances du marché</v>
      </c>
      <c r="S4" s="28" t="str">
        <f>Composantes!A94</f>
        <v>T.4.4.2. Contribution à la communication commerciale</v>
      </c>
      <c r="T4" s="28" t="str">
        <f>Composantes!A98</f>
        <v>T.4.5.2. Réalisation des budgets prévisionnels</v>
      </c>
      <c r="U4" s="28" t="str">
        <f>Composantes!A101</f>
        <v>T.4.6.2. Mesure de l’impact de décisions de gestion sur les équilibres financiers</v>
      </c>
      <c r="V4" s="28" t="str">
        <f>Composantes!A103</f>
        <v>T.4.7.2. Établissement d’un tableau de bord dans ses dimensions commerciales et financières</v>
      </c>
    </row>
    <row r="5" spans="1:22" x14ac:dyDescent="0.2">
      <c r="A5" s="51" t="str">
        <f>Composantes!A4</f>
        <v>T.1.1.3. Communication avec des acteurs internes, avec les prospects, les clients et les pouvoirs adjudicateurs</v>
      </c>
      <c r="B5" s="51" t="str">
        <f>Composantes!A7</f>
        <v>T.1.2.3. Suivi des ventes et des livraisons</v>
      </c>
      <c r="C5" s="51" t="str">
        <f>Composantes!A14</f>
        <v>T.1.3.3. Communication pour développer la relation client</v>
      </c>
      <c r="D5" s="51" t="str">
        <f>Composantes!A17</f>
        <v>T.1.4.3. Comparaison des offres, sélection et qualification des fournisseurs</v>
      </c>
      <c r="E5" s="28" t="str">
        <f>Composantes!A22</f>
        <v>T.1.5.3. Acquisition et suivi des immobilisations</v>
      </c>
      <c r="F5" s="28" t="str">
        <f>Composantes!A28</f>
        <v>T.1.6.3. Suivi de la trésorerie des comptes de tiers, des encaissements et des décaissements</v>
      </c>
      <c r="G5" s="28" t="str">
        <f>Composantes!A33</f>
        <v>T.2.1.3. Mise en évidence de risques éventuels</v>
      </c>
      <c r="H5" s="28" t="str">
        <f>Composantes!A39</f>
        <v xml:space="preserve">T.2.2.3. Élaboration du cahier des charges et planification des tâches à réaliser </v>
      </c>
      <c r="I5" s="28" t="str">
        <f>Composantes!A44</f>
        <v>T.2.3.3. Identification des obligations légales</v>
      </c>
      <c r="J5" s="28" t="str">
        <f>Composantes!A50</f>
        <v xml:space="preserve">T.2.4.3. Évaluation des risques financiers à court et moyen terme </v>
      </c>
      <c r="K5" s="28" t="str">
        <f>Composantes!A56</f>
        <v>T.2.5.3. Gestion des risques environnementaux</v>
      </c>
      <c r="L5" s="28" t="str">
        <f>Composantes!A60</f>
        <v>T.2.6.3. Participation à la mise en place de procédures de gestion des connaissances</v>
      </c>
      <c r="M5" s="28" t="str">
        <f>Composantes!A65</f>
        <v xml:space="preserve">T.3.1.3. Gestion du temps de travail, des absences et des congés </v>
      </c>
      <c r="N5" s="28" t="str">
        <f>Composantes!A72</f>
        <v xml:space="preserve">T.3.2.3. Préparation et suivi des actions de formation  </v>
      </c>
      <c r="P5" s="28" t="str">
        <f>Composantes!A80</f>
        <v>T.4.1.3. Collecte et contrôle des informations</v>
      </c>
      <c r="Q5" s="28" t="str">
        <f>Composantes!A86</f>
        <v>T.4.2.3. Planification des activités et des prestations (chantiers, interventions, etc.)</v>
      </c>
      <c r="R5" s="28" t="str">
        <f>Composantes!A92</f>
        <v>T.4.3.3. Fidélisation de la clientèle</v>
      </c>
      <c r="S5" s="28" t="str">
        <f>Composantes!A95</f>
        <v>T.4.4.3. Suivi de l’identité numérique</v>
      </c>
      <c r="T5" s="28" t="str">
        <f>Composantes!A99</f>
        <v>T.4.5.3. Mesure de l'impact de décisions de gestion sur les coûts et les résultats</v>
      </c>
    </row>
    <row r="6" spans="1:22" x14ac:dyDescent="0.2">
      <c r="B6" s="51" t="str">
        <f>Composantes!A8</f>
        <v>T.1.2.4. Facturation,  suivi des règlements et des relances « clients »</v>
      </c>
      <c r="D6" s="51" t="str">
        <f>Composantes!A18</f>
        <v>T.1.4.4. Mise à jour du système d’information fournisseurs</v>
      </c>
      <c r="E6" s="28" t="str">
        <f>Composantes!A23</f>
        <v>T.1.5.4. Contrôle des achats et des règlements</v>
      </c>
      <c r="F6" s="28" t="str">
        <f>Composantes!A29</f>
        <v>T.1.6.4. Préparation et contrôle de la déclaration de TVA</v>
      </c>
      <c r="G6" s="28" t="str">
        <f>Composantes!A34</f>
        <v>T.2.1.4. Alerte des responsables de la PME</v>
      </c>
      <c r="H6" s="28" t="str">
        <f>Composantes!A40</f>
        <v xml:space="preserve">T.2.2.4. Organisation et conduite de réunions avec les acteurs du projet </v>
      </c>
      <c r="I6" s="28" t="str">
        <f>Composantes!A45</f>
        <v>T.2.3.4. Analyse, évaluation des risques et alertes éventuelles des dirigeants de la PME</v>
      </c>
      <c r="J6" s="28" t="str">
        <f>Composantes!A51</f>
        <v>T.2.4.4. Alerte des responsables de la PME</v>
      </c>
      <c r="K6" s="28" t="str">
        <f>Composantes!A57</f>
        <v>T.2.5.4. Gestion des risques informatiques et des risques liés aux données</v>
      </c>
      <c r="L6" s="28" t="str">
        <f>Composantes!A61</f>
        <v>T.2.6.4. Veille sur la certification</v>
      </c>
      <c r="M6" s="28" t="str">
        <f>Composantes!A66</f>
        <v>T.3.1.4. Préparation et contrôle des éléments de la paie</v>
      </c>
      <c r="N6" s="28" t="str">
        <f>Composantes!A73</f>
        <v>T.3.2.4. Préparation et mise en place de l'évaluation des personnels</v>
      </c>
      <c r="P6" s="28" t="str">
        <f>Composantes!A81</f>
        <v>T.4.1.4. Structuration des informations et des flux d’information</v>
      </c>
      <c r="Q6" s="28" t="str">
        <f>Composantes!A87</f>
        <v>T.4.2.4. Organisation des déplacements</v>
      </c>
    </row>
    <row r="7" spans="1:22" x14ac:dyDescent="0.2">
      <c r="B7" s="51" t="str">
        <f>Composantes!A9</f>
        <v>T.1.2.5. Évaluation du risque client</v>
      </c>
      <c r="D7" s="51" t="str">
        <f>Composantes!A19</f>
        <v>T.1.4.5. Communication avec des acteurs internes et avec les fournisseurs</v>
      </c>
      <c r="E7" s="28" t="str">
        <f>Composantes!A24</f>
        <v>T.1.5.5. Évaluation des fournisseurs</v>
      </c>
      <c r="F7" s="28" t="str">
        <f>Composantes!A30</f>
        <v>T.1.6.5. Évaluation et suivi des risques liés aux échanges internationaux</v>
      </c>
      <c r="G7" s="28" t="str">
        <f>Composantes!A35</f>
        <v xml:space="preserve">T.2.1.5. Synthèse et diffusion de l’information </v>
      </c>
      <c r="H7" s="28" t="str">
        <f>Composantes!A41</f>
        <v>T.2.2.5. Suivi du projet</v>
      </c>
      <c r="I7" s="28" t="str">
        <f>Composantes!A46</f>
        <v>T.2.3.5. Proposition d'actions correctrices</v>
      </c>
      <c r="J7" s="28" t="str">
        <f>Composantes!A52</f>
        <v>T.2.4.5. Proposition de solutions</v>
      </c>
      <c r="L7" s="28" t="str">
        <f>Composantes!A62</f>
        <v>T.2.6.5. Mise en œuvre et suivi de la démarche de certification</v>
      </c>
      <c r="M7" s="28" t="str">
        <f>Composantes!A67</f>
        <v>T.3.1.5. Réalisation des déclarations sociales</v>
      </c>
      <c r="N7" s="28" t="str">
        <f>Composantes!A74</f>
        <v>T.3.2.5. Préparation et suivi de tableaux de bord sociaux</v>
      </c>
      <c r="P7" s="28" t="str">
        <f>Composantes!A82</f>
        <v>T.4.1.5. Classement et archivage des documents</v>
      </c>
      <c r="Q7" s="28" t="str">
        <f>Composantes!A88</f>
        <v>T.4.2.5. Organisation d’événements internes,  participation à des événements externes</v>
      </c>
    </row>
    <row r="8" spans="1:22" x14ac:dyDescent="0.2">
      <c r="B8" s="51" t="str">
        <f>Composantes!A10</f>
        <v>T.1.2.6. Mise à jour du système d’information « clients »</v>
      </c>
      <c r="E8" s="28" t="str">
        <f>Composantes!A25</f>
        <v>T.1.5.6. Communication écrite et orale avec des acteurs internes, les fournisseurs et les partenaires financiers</v>
      </c>
      <c r="G8" s="28" t="str">
        <f>Composantes!A36</f>
        <v>T.2.1.6. Mise à jour des pratiques et des procédures</v>
      </c>
      <c r="I8" s="28" t="str">
        <f>Composantes!A47</f>
        <v>T.2.3.6. Mise en œuvre, diffusion et suivi des actions validées</v>
      </c>
      <c r="J8" s="28" t="str">
        <f>Composantes!A53</f>
        <v>T.2.4.6. Mise en œuvre et suivi des actions validées</v>
      </c>
      <c r="M8" s="28" t="str">
        <f>Composantes!A68</f>
        <v>T.3.1.6. Mise en place des modalités de représentation du personnel et de négociation au sein de l’entreprise</v>
      </c>
      <c r="N8" s="28" t="str">
        <f>Composantes!A75</f>
        <v>T.3.2.6. Communication avec la direction et les salariés de la PME, les organismes de formation, les organismes paritaires collecteurs, les prestataires externes du recrutement</v>
      </c>
      <c r="P8" s="28" t="str">
        <f>Composantes!A83</f>
        <v>T.4.1.6. Participation à l’évolution du système d’information</v>
      </c>
      <c r="Q8" s="28" t="str">
        <f>Composantes!A89</f>
        <v>T.4.2.6. Communication avec des acteurs internes et des prestataires pour organiser les activités de la PME</v>
      </c>
    </row>
    <row r="9" spans="1:22" x14ac:dyDescent="0.2">
      <c r="B9" s="51" t="str">
        <f>Composantes!A11</f>
        <v>T.1.2.7. Communication avec des acteurs internes, les fournisseurs et les clients</v>
      </c>
      <c r="M9" s="28" t="str">
        <f>Composantes!A69</f>
        <v>T.3.1.7. Communication avec la direction, les salariés, les instances représentatives du personnel de la PME, les spécialistes de gestion du personnel et l’administration</v>
      </c>
    </row>
  </sheetData>
  <sheetProtection password="B4EF" sheet="1"/>
  <dataValidations count="2">
    <dataValidation type="list" allowBlank="1" showInputMessage="1" showErrorMessage="1" sqref="C11">
      <formula1>ListesActivités</formula1>
    </dataValidation>
    <dataValidation type="list" allowBlank="1" showInputMessage="1" showErrorMessage="1" sqref="C12">
      <formula1>INDIRECT(#REF!)</formula1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36"/>
  <sheetViews>
    <sheetView workbookViewId="0"/>
  </sheetViews>
  <sheetFormatPr baseColWidth="10" defaultColWidth="11.5703125" defaultRowHeight="12.75" x14ac:dyDescent="0.2"/>
  <cols>
    <col min="1" max="1" width="47.5703125" style="28" customWidth="1"/>
    <col min="2" max="2" width="17.28515625" style="28" customWidth="1"/>
    <col min="3" max="3" width="11.5703125" style="28"/>
    <col min="4" max="4" width="16.28515625" style="28" customWidth="1"/>
    <col min="5" max="5" width="17.42578125" style="28" customWidth="1"/>
    <col min="6" max="16384" width="11.5703125" style="28"/>
  </cols>
  <sheetData>
    <row r="1" spans="1:5" x14ac:dyDescent="0.2">
      <c r="A1" s="27" t="s">
        <v>202</v>
      </c>
      <c r="B1" s="27" t="s">
        <v>203</v>
      </c>
      <c r="C1" s="27" t="s">
        <v>204</v>
      </c>
      <c r="D1" s="27" t="s">
        <v>219</v>
      </c>
      <c r="E1" s="27" t="s">
        <v>205</v>
      </c>
    </row>
    <row r="2" spans="1:5" x14ac:dyDescent="0.2">
      <c r="A2" s="28" t="s">
        <v>196</v>
      </c>
      <c r="B2" s="29" t="s">
        <v>191</v>
      </c>
      <c r="C2" s="29" t="s">
        <v>212</v>
      </c>
      <c r="D2" s="28" t="s">
        <v>221</v>
      </c>
      <c r="E2" s="28" t="s">
        <v>198</v>
      </c>
    </row>
    <row r="3" spans="1:5" x14ac:dyDescent="0.2">
      <c r="A3" s="29" t="s">
        <v>195</v>
      </c>
      <c r="B3" s="29" t="s">
        <v>191</v>
      </c>
      <c r="C3" s="29" t="s">
        <v>192</v>
      </c>
      <c r="D3" s="29" t="s">
        <v>222</v>
      </c>
      <c r="E3" s="29" t="s">
        <v>193</v>
      </c>
    </row>
    <row r="4" spans="1:5" x14ac:dyDescent="0.2">
      <c r="A4" s="29" t="s">
        <v>199</v>
      </c>
      <c r="B4" s="29" t="s">
        <v>191</v>
      </c>
      <c r="C4" s="29" t="s">
        <v>210</v>
      </c>
      <c r="D4" s="29" t="s">
        <v>223</v>
      </c>
      <c r="E4" s="29" t="s">
        <v>200</v>
      </c>
    </row>
    <row r="5" spans="1:5" x14ac:dyDescent="0.2">
      <c r="A5" s="29" t="s">
        <v>298</v>
      </c>
      <c r="B5" s="29" t="s">
        <v>191</v>
      </c>
      <c r="C5" s="29" t="s">
        <v>197</v>
      </c>
      <c r="D5" s="29" t="s">
        <v>342</v>
      </c>
      <c r="E5" s="29" t="s">
        <v>343</v>
      </c>
    </row>
    <row r="6" spans="1:5" x14ac:dyDescent="0.2">
      <c r="A6" s="29" t="s">
        <v>201</v>
      </c>
      <c r="B6" s="29" t="s">
        <v>254</v>
      </c>
      <c r="C6" s="29" t="s">
        <v>207</v>
      </c>
      <c r="D6" s="29" t="s">
        <v>224</v>
      </c>
      <c r="E6" s="29" t="s">
        <v>206</v>
      </c>
    </row>
    <row r="7" spans="1:5" x14ac:dyDescent="0.2">
      <c r="A7" s="29" t="s">
        <v>228</v>
      </c>
      <c r="B7" s="29" t="s">
        <v>254</v>
      </c>
      <c r="C7" s="29" t="s">
        <v>208</v>
      </c>
      <c r="D7" s="29" t="s">
        <v>230</v>
      </c>
      <c r="E7" s="29" t="s">
        <v>252</v>
      </c>
    </row>
    <row r="8" spans="1:5" x14ac:dyDescent="0.2">
      <c r="A8" s="29" t="s">
        <v>229</v>
      </c>
      <c r="B8" s="29" t="s">
        <v>254</v>
      </c>
      <c r="C8" s="29" t="s">
        <v>256</v>
      </c>
      <c r="D8" s="29" t="s">
        <v>231</v>
      </c>
      <c r="E8" s="29" t="s">
        <v>253</v>
      </c>
    </row>
    <row r="9" spans="1:5" ht="15" x14ac:dyDescent="0.25">
      <c r="A9" s="29" t="s">
        <v>257</v>
      </c>
      <c r="B9" s="29" t="s">
        <v>254</v>
      </c>
      <c r="C9" s="29" t="s">
        <v>210</v>
      </c>
      <c r="D9" s="29" t="s">
        <v>258</v>
      </c>
      <c r="E9" s="30" t="s">
        <v>255</v>
      </c>
    </row>
    <row r="10" spans="1:5" x14ac:dyDescent="0.2">
      <c r="A10" s="29" t="s">
        <v>232</v>
      </c>
      <c r="B10" s="29" t="s">
        <v>254</v>
      </c>
      <c r="C10" s="29" t="s">
        <v>197</v>
      </c>
      <c r="D10" s="29" t="s">
        <v>225</v>
      </c>
      <c r="E10" s="29" t="s">
        <v>209</v>
      </c>
    </row>
    <row r="11" spans="1:5" x14ac:dyDescent="0.2">
      <c r="A11" s="29" t="s">
        <v>233</v>
      </c>
      <c r="B11" s="29" t="s">
        <v>254</v>
      </c>
      <c r="C11" s="29" t="s">
        <v>212</v>
      </c>
      <c r="D11" s="29" t="s">
        <v>226</v>
      </c>
      <c r="E11" s="29" t="s">
        <v>211</v>
      </c>
    </row>
    <row r="12" spans="1:5" x14ac:dyDescent="0.2">
      <c r="A12" s="29" t="s">
        <v>279</v>
      </c>
      <c r="B12" s="29" t="s">
        <v>254</v>
      </c>
      <c r="C12" s="29" t="s">
        <v>213</v>
      </c>
      <c r="D12" s="29" t="s">
        <v>282</v>
      </c>
      <c r="E12" s="29" t="s">
        <v>285</v>
      </c>
    </row>
    <row r="13" spans="1:5" x14ac:dyDescent="0.2">
      <c r="A13" s="29" t="s">
        <v>280</v>
      </c>
      <c r="B13" s="29" t="s">
        <v>254</v>
      </c>
      <c r="C13" s="29" t="s">
        <v>344</v>
      </c>
      <c r="D13" s="29" t="s">
        <v>283</v>
      </c>
      <c r="E13" s="29" t="s">
        <v>286</v>
      </c>
    </row>
    <row r="14" spans="1:5" x14ac:dyDescent="0.2">
      <c r="A14" s="29" t="s">
        <v>281</v>
      </c>
      <c r="B14" s="29" t="s">
        <v>254</v>
      </c>
      <c r="C14" s="29" t="s">
        <v>345</v>
      </c>
      <c r="D14" s="29" t="s">
        <v>284</v>
      </c>
      <c r="E14" s="29" t="s">
        <v>287</v>
      </c>
    </row>
    <row r="15" spans="1:5" x14ac:dyDescent="0.2">
      <c r="A15" s="29" t="s">
        <v>227</v>
      </c>
      <c r="B15" s="29" t="s">
        <v>254</v>
      </c>
      <c r="C15" s="29" t="s">
        <v>214</v>
      </c>
      <c r="D15" s="29" t="s">
        <v>234</v>
      </c>
      <c r="E15" s="29" t="s">
        <v>243</v>
      </c>
    </row>
    <row r="16" spans="1:5" x14ac:dyDescent="0.2">
      <c r="A16" s="29" t="s">
        <v>186</v>
      </c>
      <c r="B16" s="29" t="s">
        <v>254</v>
      </c>
      <c r="C16" s="29" t="s">
        <v>215</v>
      </c>
      <c r="D16" s="29" t="s">
        <v>346</v>
      </c>
      <c r="E16" s="29" t="s">
        <v>347</v>
      </c>
    </row>
    <row r="17" spans="1:5" x14ac:dyDescent="0.2">
      <c r="A17" s="29" t="s">
        <v>17</v>
      </c>
      <c r="B17" s="29" t="s">
        <v>254</v>
      </c>
      <c r="C17" s="29" t="s">
        <v>217</v>
      </c>
      <c r="D17" s="29" t="s">
        <v>235</v>
      </c>
      <c r="E17" s="29" t="s">
        <v>244</v>
      </c>
    </row>
    <row r="18" spans="1:5" x14ac:dyDescent="0.2">
      <c r="A18" s="29" t="s">
        <v>171</v>
      </c>
      <c r="B18" s="29" t="s">
        <v>254</v>
      </c>
      <c r="C18" s="29" t="s">
        <v>216</v>
      </c>
      <c r="D18" s="29" t="s">
        <v>236</v>
      </c>
      <c r="E18" s="29" t="s">
        <v>245</v>
      </c>
    </row>
    <row r="19" spans="1:5" x14ac:dyDescent="0.2">
      <c r="A19" s="29" t="s">
        <v>182</v>
      </c>
      <c r="B19" s="29" t="s">
        <v>254</v>
      </c>
      <c r="C19" s="29" t="s">
        <v>218</v>
      </c>
      <c r="D19" s="29" t="s">
        <v>237</v>
      </c>
      <c r="E19" s="29" t="s">
        <v>246</v>
      </c>
    </row>
    <row r="20" spans="1:5" x14ac:dyDescent="0.2">
      <c r="A20" s="29" t="s">
        <v>1</v>
      </c>
      <c r="B20" s="29" t="s">
        <v>254</v>
      </c>
      <c r="C20" s="29" t="s">
        <v>259</v>
      </c>
      <c r="D20" s="29" t="s">
        <v>238</v>
      </c>
      <c r="E20" s="29" t="s">
        <v>247</v>
      </c>
    </row>
    <row r="21" spans="1:5" x14ac:dyDescent="0.2">
      <c r="A21" s="29" t="s">
        <v>3</v>
      </c>
      <c r="B21" s="29" t="s">
        <v>254</v>
      </c>
      <c r="C21" s="29" t="s">
        <v>348</v>
      </c>
      <c r="D21" s="29" t="s">
        <v>239</v>
      </c>
      <c r="E21" s="29" t="s">
        <v>248</v>
      </c>
    </row>
    <row r="22" spans="1:5" x14ac:dyDescent="0.2">
      <c r="A22" s="29" t="s">
        <v>135</v>
      </c>
      <c r="B22" s="29" t="s">
        <v>254</v>
      </c>
      <c r="C22" s="29" t="s">
        <v>349</v>
      </c>
      <c r="D22" s="29" t="s">
        <v>240</v>
      </c>
      <c r="E22" s="29" t="s">
        <v>249</v>
      </c>
    </row>
    <row r="23" spans="1:5" x14ac:dyDescent="0.2">
      <c r="A23" s="29" t="s">
        <v>260</v>
      </c>
      <c r="B23" s="29" t="s">
        <v>254</v>
      </c>
      <c r="C23" s="29" t="s">
        <v>350</v>
      </c>
      <c r="D23" s="29" t="s">
        <v>241</v>
      </c>
      <c r="E23" s="29" t="s">
        <v>250</v>
      </c>
    </row>
    <row r="24" spans="1:5" x14ac:dyDescent="0.2">
      <c r="A24" s="29" t="s">
        <v>261</v>
      </c>
      <c r="B24" s="29" t="s">
        <v>254</v>
      </c>
      <c r="C24" s="29" t="s">
        <v>351</v>
      </c>
      <c r="D24" s="29" t="s">
        <v>242</v>
      </c>
      <c r="E24" s="29" t="s">
        <v>251</v>
      </c>
    </row>
    <row r="26" spans="1:5" x14ac:dyDescent="0.2">
      <c r="A26" s="29" t="s">
        <v>266</v>
      </c>
      <c r="B26" s="29" t="s">
        <v>254</v>
      </c>
      <c r="C26" s="29" t="s">
        <v>267</v>
      </c>
      <c r="D26" s="29" t="s">
        <v>268</v>
      </c>
      <c r="E26" s="29" t="s">
        <v>269</v>
      </c>
    </row>
    <row r="27" spans="1:5" x14ac:dyDescent="0.2">
      <c r="A27" s="29" t="s">
        <v>270</v>
      </c>
      <c r="B27" s="29" t="s">
        <v>254</v>
      </c>
      <c r="C27" s="29" t="s">
        <v>273</v>
      </c>
      <c r="D27" s="29" t="s">
        <v>271</v>
      </c>
      <c r="E27" s="29" t="s">
        <v>272</v>
      </c>
    </row>
    <row r="32" spans="1:5" x14ac:dyDescent="0.2">
      <c r="A32" s="27" t="s">
        <v>336</v>
      </c>
    </row>
    <row r="33" spans="1:2" x14ac:dyDescent="0.2">
      <c r="A33" s="29" t="s">
        <v>19</v>
      </c>
      <c r="B33" s="29" t="s">
        <v>337</v>
      </c>
    </row>
    <row r="34" spans="1:2" x14ac:dyDescent="0.2">
      <c r="A34" s="29" t="s">
        <v>338</v>
      </c>
      <c r="B34" s="29" t="s">
        <v>339</v>
      </c>
    </row>
    <row r="36" spans="1:2" x14ac:dyDescent="0.2">
      <c r="A36" s="29" t="s">
        <v>365</v>
      </c>
      <c r="B36" s="4">
        <v>1</v>
      </c>
    </row>
  </sheetData>
  <sheetProtection password="B4EF" sheet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100</vt:i4>
      </vt:variant>
    </vt:vector>
  </HeadingPairs>
  <TitlesOfParts>
    <vt:vector size="111" baseType="lpstr">
      <vt:lpstr>Tableau de bord</vt:lpstr>
      <vt:lpstr>FicheSituationProOriginale</vt:lpstr>
      <vt:lpstr>Fiche SP1</vt:lpstr>
      <vt:lpstr>Passeport professionnel</vt:lpstr>
      <vt:lpstr>Référentiel de compétences</vt:lpstr>
      <vt:lpstr>Recensement</vt:lpstr>
      <vt:lpstr>BasePassPro</vt:lpstr>
      <vt:lpstr>Processus-activité</vt:lpstr>
      <vt:lpstr>Composantes</vt:lpstr>
      <vt:lpstr>Listes</vt:lpstr>
      <vt:lpstr>Parametre</vt:lpstr>
      <vt:lpstr>'Fiche SP1'!_ednref2</vt:lpstr>
      <vt:lpstr>FicheSituationProOriginale!_ednref2</vt:lpstr>
      <vt:lpstr>actCompetenceDomaine</vt:lpstr>
      <vt:lpstr>'Fiche SP1'!ActeursSP</vt:lpstr>
      <vt:lpstr>FicheSituationProOriginale!ActeursSP</vt:lpstr>
      <vt:lpstr>Activité_1.1._Recherche_de_clientèle_et_contact</vt:lpstr>
      <vt:lpstr>Activité_1.2._Administration_des_ventes_de_la_PME</vt:lpstr>
      <vt:lpstr>Activité_1.3._Maintien_et_développement_de_la_relation_avec_les_clients_de_la_PME</vt:lpstr>
      <vt:lpstr>Activité_1.4._Recherche_et_choix_des_fournisseurs_de_la_PME</vt:lpstr>
      <vt:lpstr>Activité_1.5._Suivi_et_contrôle_des_opérations_d_achats_et_d_investissement_de_la_PME</vt:lpstr>
      <vt:lpstr>Activité_1.6._Suivi_comptable_des_opérations_avec_les_clients_et_les_fournisseurs_de_la_PME</vt:lpstr>
      <vt:lpstr>Activité_2.1._Conduite_d_une_veille</vt:lpstr>
      <vt:lpstr>Activité_2.2._Participation_à_la_mise_en_place_d_un_travail_en_mode_projet_au_sein_de_la_PME</vt:lpstr>
      <vt:lpstr>Activité_2.3._Mise_en_œuvre_d_une_démarche_de_gestion_des_risques_de_la_PME</vt:lpstr>
      <vt:lpstr>Activité_2.4._Participation_à_la_gestion_des_risques_financiers_de_la_PME</vt:lpstr>
      <vt:lpstr>Activité_2.5._Participation_à_la_gestion_des_risques_non_financiers_de_la_PME</vt:lpstr>
      <vt:lpstr>Activité_2.6._Mise_en_place_d_une_démarche_qualité_au_sein_de_la_PME</vt:lpstr>
      <vt:lpstr>Activité_3.1._Gestion_administrative_du_personnel_de_la_PME</vt:lpstr>
      <vt:lpstr>Activité_3.2._Participation_à_la_gestion_des_ressources_humaines_de_la_PME</vt:lpstr>
      <vt:lpstr>Activité_3.3._Contribution_à_la_cohésion_interne_de_la_PME</vt:lpstr>
      <vt:lpstr>Activité_4.1._Contribution_à_la_qualité_du_système_d_information_de_la_PME</vt:lpstr>
      <vt:lpstr>Activité_4.2._Organisation_des_activités_de_la_PME</vt:lpstr>
      <vt:lpstr>Activité_4.3._Participation_au_développement_commercial_national_ou_international_de_la_PME</vt:lpstr>
      <vt:lpstr>Activité_4.4._Contribution_à_la_mise_en_œuvre_de_la_communication_de_la_PME</vt:lpstr>
      <vt:lpstr>Activité_4.5._Participation_à_l_analyse_de_l_activité_de_la_PME</vt:lpstr>
      <vt:lpstr>Activité_4.6._Participation_au_diagnostic_financier_de_la_PME</vt:lpstr>
      <vt:lpstr>Activité_4.7._Participation_à_l_élaboration_de_tableaux_de_bord_de_la_PME</vt:lpstr>
      <vt:lpstr>'Fiche SP1'!AnalyseSP</vt:lpstr>
      <vt:lpstr>FicheSituationProOriginale!AnalyseSP</vt:lpstr>
      <vt:lpstr>AnneeSession</vt:lpstr>
      <vt:lpstr>'Fiche SP1'!AnneeSP</vt:lpstr>
      <vt:lpstr>FicheSituationProOriginale!AnneeSP</vt:lpstr>
      <vt:lpstr>baseRecensee</vt:lpstr>
      <vt:lpstr>'Fiche SP1'!CadreSP</vt:lpstr>
      <vt:lpstr>FicheSituationProOriginale!CadreSP</vt:lpstr>
      <vt:lpstr>'Fiche SP1'!ConditionSP</vt:lpstr>
      <vt:lpstr>FicheSituationProOriginale!ConditionSP</vt:lpstr>
      <vt:lpstr>'Fiche SP1'!ConditionsSP</vt:lpstr>
      <vt:lpstr>FicheSituationProOriginale!ConditionsSP</vt:lpstr>
      <vt:lpstr>'Fiche SP1'!ContributionSP</vt:lpstr>
      <vt:lpstr>FicheSituationProOriginale!ContributionSP</vt:lpstr>
      <vt:lpstr>'Fiche SP1'!debutAct</vt:lpstr>
      <vt:lpstr>debutAct</vt:lpstr>
      <vt:lpstr>'Fiche SP1'!EcritsSP</vt:lpstr>
      <vt:lpstr>FicheSituationProOriginale!EcritsSP</vt:lpstr>
      <vt:lpstr>formatDoc</vt:lpstr>
      <vt:lpstr>'Fiche SP1'!IdSP</vt:lpstr>
      <vt:lpstr>FicheSituationProOriginale!IdSP</vt:lpstr>
      <vt:lpstr>'Fiche SP1'!Impression_des_titres</vt:lpstr>
      <vt:lpstr>FicheSituationProOriginale!Impression_des_titres</vt:lpstr>
      <vt:lpstr>'Passeport professionnel'!Impression_des_titres</vt:lpstr>
      <vt:lpstr>infoGenerationFiche</vt:lpstr>
      <vt:lpstr>'Fiche SP1'!InfosSP</vt:lpstr>
      <vt:lpstr>FicheSituationProOriginale!InfosSP</vt:lpstr>
      <vt:lpstr>'Tableau de bord'!infoTransfert</vt:lpstr>
      <vt:lpstr>'Fiche SP1'!IntituleSP</vt:lpstr>
      <vt:lpstr>FicheSituationProOriginale!IntituleSP</vt:lpstr>
      <vt:lpstr>laBasePassPro</vt:lpstr>
      <vt:lpstr>lesActivités</vt:lpstr>
      <vt:lpstr>lesCompétences</vt:lpstr>
      <vt:lpstr>lesComposantes</vt:lpstr>
      <vt:lpstr>lesConditions</vt:lpstr>
      <vt:lpstr>lesModalitesReal</vt:lpstr>
      <vt:lpstr>lesProcessus</vt:lpstr>
      <vt:lpstr>listeAcademies</vt:lpstr>
      <vt:lpstr>listeAnneesReal</vt:lpstr>
      <vt:lpstr>listeAnneesSession</vt:lpstr>
      <vt:lpstr>ListesActivités</vt:lpstr>
      <vt:lpstr>'Fiche SP1'!messageSP</vt:lpstr>
      <vt:lpstr>messageSP</vt:lpstr>
      <vt:lpstr>'Fiche SP1'!ModaliteSP</vt:lpstr>
      <vt:lpstr>FicheSituationProOriginale!ModaliteSP</vt:lpstr>
      <vt:lpstr>'Fiche SP1'!MoisSP</vt:lpstr>
      <vt:lpstr>FicheSituationProOriginale!MoisSP</vt:lpstr>
      <vt:lpstr>nbActivités</vt:lpstr>
      <vt:lpstr>NomCandidat</vt:lpstr>
      <vt:lpstr>nomFiche</vt:lpstr>
      <vt:lpstr>NumeroCandidat</vt:lpstr>
      <vt:lpstr>'Fiche SP1'!ObjectifSP</vt:lpstr>
      <vt:lpstr>ObjectifSP</vt:lpstr>
      <vt:lpstr>'Fiche SP1'!OrauxSP</vt:lpstr>
      <vt:lpstr>FicheSituationProOriginale!OrauxSP</vt:lpstr>
      <vt:lpstr>PrenomCandidat</vt:lpstr>
      <vt:lpstr>'Fiche SP1'!ProblemComESP</vt:lpstr>
      <vt:lpstr>ProblemComESP</vt:lpstr>
      <vt:lpstr>'Fiche SP1'!ProblemComOSP</vt:lpstr>
      <vt:lpstr>ProblemComOSP</vt:lpstr>
      <vt:lpstr>'Fiche SP1'!ProblemGestSP</vt:lpstr>
      <vt:lpstr>ProblemGestSP</vt:lpstr>
      <vt:lpstr>'Fiche SP1'!ProductionsSP</vt:lpstr>
      <vt:lpstr>FicheSituationProOriginale!ProductionsSP</vt:lpstr>
      <vt:lpstr>'Fiche SP1'!RessourcesSP</vt:lpstr>
      <vt:lpstr>FicheSituationProOriginale!RessourcesSP</vt:lpstr>
      <vt:lpstr>'Fiche SP1'!SolutionsSP</vt:lpstr>
      <vt:lpstr>FicheSituationProOriginale!SolutionsSP</vt:lpstr>
      <vt:lpstr>tabActivitesValideesPass</vt:lpstr>
      <vt:lpstr>tabTaches</vt:lpstr>
      <vt:lpstr>'Fiche SP1'!Zone_d_impression</vt:lpstr>
      <vt:lpstr>FicheSituationProOriginale!Zone_d_impression</vt:lpstr>
      <vt:lpstr>'Passeport professionnel'!Zone_d_impression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cp:lastPrinted>2019-01-30T12:36:47Z</cp:lastPrinted>
  <dcterms:created xsi:type="dcterms:W3CDTF">2012-01-12T10:51:15Z</dcterms:created>
  <dcterms:modified xsi:type="dcterms:W3CDTF">2020-10-26T16:47:31Z</dcterms:modified>
</cp:coreProperties>
</file>