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14F4B4C-1FF6-40C7-A18F-0D6FF2C154BC}" xr6:coauthVersionLast="45" xr6:coauthVersionMax="45" xr10:uidLastSave="{00000000-0000-0000-0000-000000000000}"/>
  <bookViews>
    <workbookView xWindow="-120" yWindow="-120" windowWidth="19440" windowHeight="15000" tabRatio="500" xr2:uid="{00000000-000D-0000-FFFF-FFFF00000000}"/>
  </bookViews>
  <sheets>
    <sheet name="Feuille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D23" i="1" l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6" i="1"/>
  <c r="D7" i="1"/>
  <c r="D5" i="1"/>
  <c r="C28" i="1"/>
</calcChain>
</file>

<file path=xl/sharedStrings.xml><?xml version="1.0" encoding="utf-8"?>
<sst xmlns="http://schemas.openxmlformats.org/spreadsheetml/2006/main" count="25" uniqueCount="25">
  <si>
    <t>Rémunération mensuelle imposable</t>
  </si>
  <si>
    <t>inférieur à 1 418</t>
  </si>
  <si>
    <t>De 1 419 à 1 472</t>
  </si>
  <si>
    <t>De 1 473 à 1 567</t>
  </si>
  <si>
    <t>De 1 568 à 1 673</t>
  </si>
  <si>
    <t>De 1 674 à 1 787</t>
  </si>
  <si>
    <t>De 1 788 à 1 883</t>
  </si>
  <si>
    <t>De 1 884 à 2 008</t>
  </si>
  <si>
    <t>De 2 009 à 2 376</t>
  </si>
  <si>
    <t>De 2 377 à 2 720</t>
  </si>
  <si>
    <t>De 2 721 à 3 098</t>
  </si>
  <si>
    <t>De 3 099 à 3487</t>
  </si>
  <si>
    <t>De 3 488 à 4 069</t>
  </si>
  <si>
    <t>De 4 070 à 4 878</t>
  </si>
  <si>
    <t>De 4 879 à 6 104</t>
  </si>
  <si>
    <t>De 6 105 à 7 625</t>
  </si>
  <si>
    <t>De 7 626 à 10 583</t>
  </si>
  <si>
    <t>De 10 584 à 14 333</t>
  </si>
  <si>
    <t>De 14 334 à 22 500</t>
  </si>
  <si>
    <t>De 22 501 à 48 196</t>
  </si>
  <si>
    <t>48 197 et plus</t>
  </si>
  <si>
    <t>salaire imposable</t>
  </si>
  <si>
    <t>PAS</t>
  </si>
  <si>
    <t>je souhaite avoir ce résultat de façon automatique</t>
  </si>
  <si>
    <t>Sachant que chaque année, les tranches changent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</si>
</sst>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\ %"/>
  </numFmts>
  <fonts count="2" x14ac:knownFonts="1">
    <font>
      <sz val="10"/>
      <name val="Arial"/>
      <family val="2"/>
    </font>
    <font>
      <b/>
      <sz val="10"/>
      <color rgb="FFCE181E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CE181E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D30"/>
  <sheetViews>
    <sheetView tabSelected="1" zoomScaleNormal="100" workbookViewId="0">
      <selection activeCell="H25" sqref="H25:H26"/>
    </sheetView>
  </sheetViews>
  <sheetFormatPr baseColWidth="10" defaultColWidth="9.140625" defaultRowHeight="12.75" x14ac:dyDescent="0.2"/>
  <cols>
    <col min="1" max="1" width="11.5703125"/>
    <col min="2" max="2" width="17.28515625" customWidth="1"/>
    <col min="3" max="1025" width="11.5703125"/>
  </cols>
  <sheetData>
    <row r="3" spans="2:4" ht="38.25" x14ac:dyDescent="0.2">
      <c r="B3" s="1" t="s">
        <v>0</v>
      </c>
      <c r="C3" s="2"/>
    </row>
    <row r="4" spans="2:4" x14ac:dyDescent="0.2">
      <c r="B4" s="2" t="s">
        <v>1</v>
      </c>
      <c r="C4" s="3">
        <v>0</v>
      </c>
    </row>
    <row r="5" spans="2:4" x14ac:dyDescent="0.2">
      <c r="B5" s="2" t="s">
        <v>2</v>
      </c>
      <c r="C5" s="3">
        <v>5.0000000000000001E-3</v>
      </c>
      <c r="D5" t="str">
        <f>IF(AND($C$26&gt;=1419,$C$26&lt;=1472),$C$26*C5,"")</f>
        <v/>
      </c>
    </row>
    <row r="6" spans="2:4" x14ac:dyDescent="0.2">
      <c r="B6" s="2" t="s">
        <v>3</v>
      </c>
      <c r="C6" s="3">
        <v>1.2999999999999999E-2</v>
      </c>
      <c r="D6" t="str">
        <f>IF(AND($C$26&gt;=1473,$C$26&lt;=1567),$C$26*C6,"")</f>
        <v/>
      </c>
    </row>
    <row r="7" spans="2:4" x14ac:dyDescent="0.2">
      <c r="B7" s="2" t="s">
        <v>4</v>
      </c>
      <c r="C7" s="3">
        <v>2.1000000000000001E-2</v>
      </c>
      <c r="D7" t="str">
        <f>IF(AND($C$26&gt;=1568,$C$26&lt;=1673),$C$26*C7,"")</f>
        <v/>
      </c>
    </row>
    <row r="8" spans="2:4" x14ac:dyDescent="0.2">
      <c r="B8" s="2" t="s">
        <v>5</v>
      </c>
      <c r="C8" s="3">
        <v>2.9000000000000001E-2</v>
      </c>
      <c r="D8" t="str">
        <f>IF(AND($C$26&gt;=1674,$C$26&lt;=1787),$C$26*C8,"")</f>
        <v/>
      </c>
    </row>
    <row r="9" spans="2:4" x14ac:dyDescent="0.2">
      <c r="B9" s="2" t="s">
        <v>6</v>
      </c>
      <c r="C9" s="3">
        <v>3.5000000000000003E-2</v>
      </c>
      <c r="D9" t="str">
        <f>IF(AND($C$26&gt;=1788,$C$26&lt;=1883),$C$26*C9,"")</f>
        <v/>
      </c>
    </row>
    <row r="10" spans="2:4" x14ac:dyDescent="0.2">
      <c r="B10" s="2" t="s">
        <v>7</v>
      </c>
      <c r="C10" s="3">
        <v>4.1000000000000002E-2</v>
      </c>
      <c r="D10" t="str">
        <f>IF(AND($C$26&gt;=1884,$C$26&lt;=2008),$C$26*C10,"")</f>
        <v/>
      </c>
    </row>
    <row r="11" spans="2:4" x14ac:dyDescent="0.2">
      <c r="B11" s="2" t="s">
        <v>8</v>
      </c>
      <c r="C11" s="3">
        <v>5.2999999999999999E-2</v>
      </c>
      <c r="D11" t="str">
        <f>IF(AND($C$26&gt;=2009,$C$26&lt;=2376),$C$26*C11,"")</f>
        <v/>
      </c>
    </row>
    <row r="12" spans="2:4" x14ac:dyDescent="0.2">
      <c r="B12" s="2" t="s">
        <v>9</v>
      </c>
      <c r="C12" s="3">
        <v>7.4999999999999997E-2</v>
      </c>
      <c r="D12" t="str">
        <f>IF(AND($C$26&gt;=2377,$C$26&lt;=2720),$C$26*C12,"")</f>
        <v/>
      </c>
    </row>
    <row r="13" spans="2:4" x14ac:dyDescent="0.2">
      <c r="B13" s="2" t="s">
        <v>10</v>
      </c>
      <c r="C13" s="3">
        <v>9.9000000000000005E-2</v>
      </c>
      <c r="D13" t="str">
        <f>IF(AND($C$26&gt;=2721,$C$26&lt;=3098),$C$26*C13,"")</f>
        <v/>
      </c>
    </row>
    <row r="14" spans="2:4" x14ac:dyDescent="0.2">
      <c r="B14" s="2" t="s">
        <v>11</v>
      </c>
      <c r="C14" s="3">
        <v>0.11899999999999999</v>
      </c>
      <c r="D14" t="str">
        <f>IF(AND($C$26&gt;=3099,$C$26&lt;=3487),$C$26*C14,"")</f>
        <v/>
      </c>
    </row>
    <row r="15" spans="2:4" x14ac:dyDescent="0.2">
      <c r="B15" s="2" t="s">
        <v>12</v>
      </c>
      <c r="C15" s="3">
        <v>0.13800000000000001</v>
      </c>
      <c r="D15" t="str">
        <f>IF(AND($C$26&gt;=3488,$C$26&lt;=4069),$C$26*C15,"")</f>
        <v/>
      </c>
    </row>
    <row r="16" spans="2:4" x14ac:dyDescent="0.2">
      <c r="B16" s="2" t="s">
        <v>13</v>
      </c>
      <c r="C16" s="3">
        <v>0.158</v>
      </c>
      <c r="D16" t="str">
        <f>IF(AND($C$26&gt;=4070,$C$26&lt;=4878),$C$26*C16,"")</f>
        <v/>
      </c>
    </row>
    <row r="17" spans="2:4" x14ac:dyDescent="0.2">
      <c r="B17" s="2" t="s">
        <v>14</v>
      </c>
      <c r="C17" s="3">
        <v>0.17899999999999999</v>
      </c>
      <c r="D17">
        <f>IF(AND($C$26&gt;=4879,$C$26&lt;=6104),$C$26*C17,"")</f>
        <v>895</v>
      </c>
    </row>
    <row r="18" spans="2:4" x14ac:dyDescent="0.2">
      <c r="B18" s="2" t="s">
        <v>15</v>
      </c>
      <c r="C18" s="3">
        <v>0.2</v>
      </c>
      <c r="D18" t="str">
        <f>IF(AND($C$26&gt;=6105,$C$26&lt;=7625),$C$26*C18,"")</f>
        <v/>
      </c>
    </row>
    <row r="19" spans="2:4" x14ac:dyDescent="0.2">
      <c r="B19" s="2" t="s">
        <v>16</v>
      </c>
      <c r="C19" s="3">
        <v>0.24</v>
      </c>
      <c r="D19" t="str">
        <f>IF(AND($C$26&gt;=7626,$C$26&lt;=10583),$C$26*C19,"")</f>
        <v/>
      </c>
    </row>
    <row r="20" spans="2:4" x14ac:dyDescent="0.2">
      <c r="B20" s="2" t="s">
        <v>17</v>
      </c>
      <c r="C20" s="3">
        <v>0.28000000000000003</v>
      </c>
      <c r="D20" t="str">
        <f>IF(AND($C$26&gt;=10584,$C$26&lt;=14333),$C$26*C20,"")</f>
        <v/>
      </c>
    </row>
    <row r="21" spans="2:4" x14ac:dyDescent="0.2">
      <c r="B21" s="2" t="s">
        <v>18</v>
      </c>
      <c r="C21" s="3">
        <v>0.33</v>
      </c>
      <c r="D21" t="str">
        <f>IF(AND($C$26&gt;=14334,$C$26&lt;=22500),$C$26*C21,"")</f>
        <v/>
      </c>
    </row>
    <row r="22" spans="2:4" x14ac:dyDescent="0.2">
      <c r="B22" s="2" t="s">
        <v>19</v>
      </c>
      <c r="C22" s="3">
        <v>0.38</v>
      </c>
      <c r="D22" t="str">
        <f>IF(AND($C$26&gt;=22501,$C$26&lt;=48196),$C$26*C22,"")</f>
        <v/>
      </c>
    </row>
    <row r="23" spans="2:4" x14ac:dyDescent="0.2">
      <c r="B23" s="2" t="s">
        <v>20</v>
      </c>
      <c r="C23" s="3">
        <v>0.43</v>
      </c>
      <c r="D23" t="str">
        <f>IF(C26&gt;=48197,C26*C23,"")</f>
        <v/>
      </c>
    </row>
    <row r="26" spans="2:4" x14ac:dyDescent="0.2">
      <c r="B26" t="s">
        <v>21</v>
      </c>
      <c r="C26">
        <v>5000</v>
      </c>
    </row>
    <row r="28" spans="2:4" x14ac:dyDescent="0.2">
      <c r="B28" t="s">
        <v>22</v>
      </c>
      <c r="C28" s="4">
        <f>+C26*C17</f>
        <v>895</v>
      </c>
      <c r="D28" t="s">
        <v>23</v>
      </c>
    </row>
    <row r="30" spans="2:4" x14ac:dyDescent="0.2">
      <c r="B30" t="s">
        <v>24</v>
      </c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joel</dc:creator>
  <dc:description/>
  <cp:lastModifiedBy>JCB40</cp:lastModifiedBy>
  <cp:revision>2</cp:revision>
  <dcterms:created xsi:type="dcterms:W3CDTF">2020-07-14T10:33:27Z</dcterms:created>
  <dcterms:modified xsi:type="dcterms:W3CDTF">2020-07-14T09:59:43Z</dcterms:modified>
  <dc:language>fr-FR</dc:language>
</cp:coreProperties>
</file>